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32CDC4CE-9D0A-4622-A820-918C0787ADBD}" xr6:coauthVersionLast="47" xr6:coauthVersionMax="47" xr10:uidLastSave="{00000000-0000-0000-0000-000000000000}"/>
  <bookViews>
    <workbookView xWindow="-120" yWindow="-120" windowWidth="29040" windowHeight="15840" firstSheet="2" activeTab="11" xr2:uid="{00000000-000D-0000-FFFF-FFFF00000000}"/>
  </bookViews>
  <sheets>
    <sheet name="Sheet1" sheetId="1" r:id="rId1"/>
    <sheet name="Sheet2" sheetId="2" r:id="rId2"/>
    <sheet name="装备ID对应" sheetId="6" r:id="rId3"/>
    <sheet name="宠物" sheetId="7" r:id="rId4"/>
    <sheet name="积分奖励" sheetId="8" r:id="rId5"/>
    <sheet name="其他奖励" sheetId="14" r:id="rId6"/>
    <sheet name="首胜奖励" sheetId="16" r:id="rId7"/>
    <sheet name="活跃度奖励" sheetId="17" r:id="rId8"/>
    <sheet name="令牌" sheetId="9" r:id="rId9"/>
    <sheet name="单笔" sheetId="10" r:id="rId10"/>
    <sheet name="礼包" sheetId="11" r:id="rId11"/>
    <sheet name="宠物抽奖" sheetId="12" r:id="rId12"/>
    <sheet name="西从天降" sheetId="13" r:id="rId13"/>
    <sheet name="每日活跃" sheetId="3" r:id="rId14"/>
    <sheet name="每日签到" sheetId="4" r:id="rId15"/>
    <sheet name="拾光阁" sheetId="5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1" i="14" l="1"/>
  <c r="U62" i="14"/>
  <c r="U60" i="14"/>
  <c r="U59" i="14"/>
  <c r="U58" i="14"/>
  <c r="U57" i="14"/>
  <c r="U56" i="14"/>
  <c r="U55" i="14"/>
  <c r="U54" i="14"/>
  <c r="U53" i="14"/>
  <c r="AH39" i="14"/>
  <c r="AH38" i="14"/>
  <c r="AH37" i="14"/>
  <c r="AH36" i="14"/>
  <c r="AH35" i="14"/>
  <c r="AF39" i="14"/>
  <c r="AF38" i="14"/>
  <c r="AF37" i="14"/>
  <c r="AF36" i="14"/>
  <c r="AF35" i="14"/>
  <c r="AD36" i="14"/>
  <c r="AD37" i="14"/>
  <c r="AD38" i="14"/>
  <c r="AD39" i="14"/>
  <c r="AD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35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Q6" i="17"/>
  <c r="Q5" i="17"/>
  <c r="Q4" i="17"/>
  <c r="Q3" i="17"/>
  <c r="AF103" i="16"/>
  <c r="AF102" i="16"/>
  <c r="AF101" i="16"/>
  <c r="AF100" i="16"/>
  <c r="AF99" i="16"/>
  <c r="AF98" i="16"/>
  <c r="AF97" i="16"/>
  <c r="AF96" i="16"/>
  <c r="AF95" i="16"/>
  <c r="AF94" i="16"/>
  <c r="AF93" i="16"/>
  <c r="AF92" i="16"/>
  <c r="AF91" i="16"/>
  <c r="AF90" i="16"/>
  <c r="AF89" i="16"/>
  <c r="AF88" i="16"/>
  <c r="AF87" i="16"/>
  <c r="AF86" i="16"/>
  <c r="AF85" i="16"/>
  <c r="AF84" i="16"/>
  <c r="AF83" i="16"/>
  <c r="AF82" i="16"/>
  <c r="AF81" i="16"/>
  <c r="AF80" i="16"/>
  <c r="AD103" i="16"/>
  <c r="AD102" i="16"/>
  <c r="AD101" i="16"/>
  <c r="AD100" i="16"/>
  <c r="AD99" i="16"/>
  <c r="AD98" i="16"/>
  <c r="AD97" i="16"/>
  <c r="AD96" i="16"/>
  <c r="AD95" i="16"/>
  <c r="AD94" i="16"/>
  <c r="AD93" i="16"/>
  <c r="AD92" i="16"/>
  <c r="AD91" i="16"/>
  <c r="AD90" i="16"/>
  <c r="AD89" i="16"/>
  <c r="AD88" i="16"/>
  <c r="AD87" i="16"/>
  <c r="AD86" i="16"/>
  <c r="AD85" i="16"/>
  <c r="AD84" i="16"/>
  <c r="AD83" i="16"/>
  <c r="AD82" i="16"/>
  <c r="AD81" i="16"/>
  <c r="AD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80" i="16"/>
  <c r="AE92" i="16"/>
  <c r="AE97" i="16" s="1"/>
  <c r="AA92" i="16"/>
  <c r="AA97" i="16" s="1"/>
  <c r="AE90" i="16"/>
  <c r="AE95" i="16" s="1"/>
  <c r="AA90" i="16"/>
  <c r="AA95" i="16" s="1"/>
  <c r="AE88" i="16"/>
  <c r="AE93" i="16" s="1"/>
  <c r="AA88" i="16"/>
  <c r="AA93" i="16" s="1"/>
  <c r="AE87" i="16"/>
  <c r="AC87" i="16"/>
  <c r="AA87" i="16"/>
  <c r="AE86" i="16"/>
  <c r="AE91" i="16" s="1"/>
  <c r="AC86" i="16"/>
  <c r="AC91" i="16" s="1"/>
  <c r="AA86" i="16"/>
  <c r="AA91" i="16" s="1"/>
  <c r="AE85" i="16"/>
  <c r="AC85" i="16"/>
  <c r="AA85" i="16"/>
  <c r="AE84" i="16"/>
  <c r="AE89" i="16" s="1"/>
  <c r="AC84" i="16"/>
  <c r="AC89" i="16" s="1"/>
  <c r="AA84" i="16"/>
  <c r="AA89" i="16" s="1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80" i="16"/>
  <c r="D84" i="16"/>
  <c r="F84" i="16"/>
  <c r="H84" i="16"/>
  <c r="D85" i="16"/>
  <c r="F85" i="16"/>
  <c r="H85" i="16"/>
  <c r="D86" i="16"/>
  <c r="F86" i="16"/>
  <c r="H86" i="16"/>
  <c r="D87" i="16"/>
  <c r="D88" i="16" s="1"/>
  <c r="D93" i="16" s="1"/>
  <c r="D98" i="16" s="1"/>
  <c r="D103" i="16" s="1"/>
  <c r="F87" i="16"/>
  <c r="F88" i="16" s="1"/>
  <c r="F93" i="16" s="1"/>
  <c r="F98" i="16" s="1"/>
  <c r="F103" i="16" s="1"/>
  <c r="H87" i="16"/>
  <c r="H88" i="16" s="1"/>
  <c r="H93" i="16" s="1"/>
  <c r="H98" i="16" s="1"/>
  <c r="H103" i="16" s="1"/>
  <c r="D89" i="16"/>
  <c r="F89" i="16"/>
  <c r="H89" i="16"/>
  <c r="D90" i="16"/>
  <c r="F90" i="16"/>
  <c r="H90" i="16"/>
  <c r="D91" i="16"/>
  <c r="D96" i="16" s="1"/>
  <c r="D101" i="16" s="1"/>
  <c r="F91" i="16"/>
  <c r="F96" i="16" s="1"/>
  <c r="F101" i="16" s="1"/>
  <c r="H91" i="16"/>
  <c r="H96" i="16" s="1"/>
  <c r="H101" i="16" s="1"/>
  <c r="D94" i="16"/>
  <c r="F94" i="16"/>
  <c r="H94" i="16"/>
  <c r="D95" i="16"/>
  <c r="D100" i="16" s="1"/>
  <c r="F95" i="16"/>
  <c r="F100" i="16" s="1"/>
  <c r="H95" i="16"/>
  <c r="H100" i="16" s="1"/>
  <c r="D99" i="16"/>
  <c r="F99" i="16"/>
  <c r="H99" i="16"/>
  <c r="AG17" i="16"/>
  <c r="AG32" i="16" s="1"/>
  <c r="AG47" i="16" s="1"/>
  <c r="AG62" i="16" s="1"/>
  <c r="AG16" i="16"/>
  <c r="AG31" i="16" s="1"/>
  <c r="AG46" i="16" s="1"/>
  <c r="AG61" i="16" s="1"/>
  <c r="AG15" i="16"/>
  <c r="AG30" i="16" s="1"/>
  <c r="AG45" i="16" s="1"/>
  <c r="AG60" i="16" s="1"/>
  <c r="AG8" i="16"/>
  <c r="AG11" i="16" s="1"/>
  <c r="AG7" i="16"/>
  <c r="AG10" i="16" s="1"/>
  <c r="AG6" i="16"/>
  <c r="AG9" i="16" s="1"/>
  <c r="S31" i="16"/>
  <c r="S32" i="16"/>
  <c r="S33" i="16"/>
  <c r="S34" i="16"/>
  <c r="S35" i="16"/>
  <c r="S36" i="16"/>
  <c r="S37" i="16"/>
  <c r="S38" i="16"/>
  <c r="S39" i="16"/>
  <c r="S40" i="16"/>
  <c r="S55" i="16" s="1"/>
  <c r="S70" i="16" s="1"/>
  <c r="S41" i="16"/>
  <c r="S56" i="16" s="1"/>
  <c r="S71" i="16" s="1"/>
  <c r="S42" i="16"/>
  <c r="S57" i="16" s="1"/>
  <c r="S72" i="16" s="1"/>
  <c r="S43" i="16"/>
  <c r="S44" i="16"/>
  <c r="S45" i="16"/>
  <c r="S46" i="16"/>
  <c r="S47" i="16"/>
  <c r="S48" i="16"/>
  <c r="S49" i="16"/>
  <c r="S50" i="16"/>
  <c r="S51" i="16"/>
  <c r="S52" i="16"/>
  <c r="S67" i="16" s="1"/>
  <c r="S53" i="16"/>
  <c r="S68" i="16" s="1"/>
  <c r="S54" i="16"/>
  <c r="S69" i="16" s="1"/>
  <c r="S58" i="16"/>
  <c r="S59" i="16"/>
  <c r="S60" i="16"/>
  <c r="S61" i="16"/>
  <c r="S62" i="16"/>
  <c r="S63" i="16"/>
  <c r="S64" i="16"/>
  <c r="S65" i="16"/>
  <c r="S66" i="16"/>
  <c r="S73" i="16"/>
  <c r="S74" i="16"/>
  <c r="S30" i="16"/>
  <c r="S28" i="16"/>
  <c r="S29" i="16"/>
  <c r="S27" i="16"/>
  <c r="S16" i="16"/>
  <c r="S17" i="16"/>
  <c r="S18" i="16"/>
  <c r="S19" i="16"/>
  <c r="S20" i="16"/>
  <c r="S21" i="16"/>
  <c r="S22" i="16"/>
  <c r="S23" i="16"/>
  <c r="S24" i="16"/>
  <c r="S25" i="16"/>
  <c r="S26" i="16"/>
  <c r="S15" i="16"/>
  <c r="S7" i="16"/>
  <c r="S10" i="16" s="1"/>
  <c r="S13" i="16" s="1"/>
  <c r="S8" i="16"/>
  <c r="S9" i="16"/>
  <c r="S11" i="16"/>
  <c r="S12" i="16"/>
  <c r="S14" i="16"/>
  <c r="S6" i="16"/>
  <c r="AH74" i="16"/>
  <c r="AH73" i="16"/>
  <c r="AH72" i="16"/>
  <c r="AH71" i="16"/>
  <c r="AH70" i="16"/>
  <c r="AH69" i="16"/>
  <c r="AH68" i="16"/>
  <c r="AH67" i="16"/>
  <c r="AH66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H48" i="16"/>
  <c r="AH47" i="16"/>
  <c r="AH46" i="16"/>
  <c r="AH45" i="16"/>
  <c r="AH44" i="16"/>
  <c r="AH43" i="16"/>
  <c r="AH42" i="16"/>
  <c r="AH41" i="16"/>
  <c r="AH40" i="16"/>
  <c r="AH39" i="16"/>
  <c r="AH38" i="16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3" i="16"/>
  <c r="AC30" i="14"/>
  <c r="Z30" i="14"/>
  <c r="W30" i="14"/>
  <c r="AO30" i="14" s="1"/>
  <c r="AF29" i="14"/>
  <c r="AC29" i="14"/>
  <c r="Z29" i="14"/>
  <c r="W29" i="14"/>
  <c r="AO29" i="14" s="1"/>
  <c r="AF28" i="14"/>
  <c r="AO28" i="14" s="1"/>
  <c r="AC28" i="14"/>
  <c r="Z28" i="14"/>
  <c r="W28" i="14"/>
  <c r="AF27" i="14"/>
  <c r="AC27" i="14"/>
  <c r="Z27" i="14"/>
  <c r="W27" i="14"/>
  <c r="AO27" i="14" s="1"/>
  <c r="AF26" i="14"/>
  <c r="AC26" i="14"/>
  <c r="AO26" i="14" s="1"/>
  <c r="Z26" i="14"/>
  <c r="W26" i="14"/>
  <c r="AI25" i="14"/>
  <c r="AF25" i="14"/>
  <c r="AC25" i="14"/>
  <c r="Z25" i="14"/>
  <c r="W25" i="14"/>
  <c r="AO25" i="14" s="1"/>
  <c r="AL24" i="14"/>
  <c r="AI24" i="14"/>
  <c r="AF24" i="14"/>
  <c r="AO24" i="14" s="1"/>
  <c r="AC24" i="14"/>
  <c r="Z24" i="14"/>
  <c r="W24" i="14"/>
  <c r="AL23" i="14"/>
  <c r="AI23" i="14"/>
  <c r="AF23" i="14"/>
  <c r="AC23" i="14"/>
  <c r="Z23" i="14"/>
  <c r="W23" i="14"/>
  <c r="AO23" i="14" s="1"/>
  <c r="AL22" i="14"/>
  <c r="AO22" i="14" s="1"/>
  <c r="AI22" i="14"/>
  <c r="AF22" i="14"/>
  <c r="AC22" i="14"/>
  <c r="Z22" i="14"/>
  <c r="W22" i="14"/>
  <c r="AL21" i="14"/>
  <c r="AI21" i="14"/>
  <c r="AF21" i="14"/>
  <c r="AC21" i="14"/>
  <c r="Z21" i="14"/>
  <c r="W21" i="14"/>
  <c r="AO21" i="14" s="1"/>
  <c r="AL20" i="14"/>
  <c r="AI20" i="14"/>
  <c r="AF20" i="14"/>
  <c r="AC20" i="14"/>
  <c r="Z20" i="14"/>
  <c r="W20" i="14"/>
  <c r="AO20" i="14" s="1"/>
  <c r="AO4" i="14"/>
  <c r="AO5" i="14"/>
  <c r="AO6" i="14"/>
  <c r="AO7" i="14"/>
  <c r="AO8" i="14"/>
  <c r="AO9" i="14"/>
  <c r="AO10" i="14"/>
  <c r="AO11" i="14"/>
  <c r="AO12" i="14"/>
  <c r="AO13" i="14"/>
  <c r="AO3" i="14"/>
  <c r="W4" i="14"/>
  <c r="Z4" i="14"/>
  <c r="AC4" i="14"/>
  <c r="AF4" i="14"/>
  <c r="AI4" i="14"/>
  <c r="AL4" i="14"/>
  <c r="W5" i="14"/>
  <c r="Z5" i="14"/>
  <c r="AC5" i="14"/>
  <c r="AF5" i="14"/>
  <c r="AI5" i="14"/>
  <c r="AL5" i="14"/>
  <c r="W6" i="14"/>
  <c r="Z6" i="14"/>
  <c r="AC6" i="14"/>
  <c r="AF6" i="14"/>
  <c r="AI6" i="14"/>
  <c r="AL6" i="14"/>
  <c r="W7" i="14"/>
  <c r="Z7" i="14"/>
  <c r="AC7" i="14"/>
  <c r="AF7" i="14"/>
  <c r="AI7" i="14"/>
  <c r="AL7" i="14"/>
  <c r="W8" i="14"/>
  <c r="Z8" i="14"/>
  <c r="AC8" i="14"/>
  <c r="AF8" i="14"/>
  <c r="AI8" i="14"/>
  <c r="W9" i="14"/>
  <c r="Z9" i="14"/>
  <c r="AC9" i="14"/>
  <c r="AF9" i="14"/>
  <c r="AI9" i="14"/>
  <c r="W10" i="14"/>
  <c r="Z10" i="14"/>
  <c r="AC10" i="14"/>
  <c r="AF10" i="14"/>
  <c r="W11" i="14"/>
  <c r="Z11" i="14"/>
  <c r="AC11" i="14"/>
  <c r="AF11" i="14"/>
  <c r="W12" i="14"/>
  <c r="Z12" i="14"/>
  <c r="AC12" i="14"/>
  <c r="AF12" i="14"/>
  <c r="W13" i="14"/>
  <c r="Z13" i="14"/>
  <c r="AC13" i="14"/>
  <c r="AF13" i="14"/>
  <c r="AL3" i="14"/>
  <c r="AI3" i="14"/>
  <c r="AF3" i="14"/>
  <c r="AC3" i="14"/>
  <c r="Z3" i="14"/>
  <c r="W3" i="14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52" i="12"/>
  <c r="N4" i="11"/>
  <c r="N6" i="11"/>
  <c r="N8" i="11"/>
  <c r="N10" i="11"/>
  <c r="N12" i="11"/>
  <c r="N13" i="11"/>
  <c r="N14" i="11"/>
  <c r="N15" i="11"/>
  <c r="N16" i="11"/>
  <c r="N18" i="11"/>
  <c r="N19" i="11"/>
  <c r="N20" i="11"/>
  <c r="N21" i="11"/>
  <c r="N22" i="11"/>
  <c r="N2" i="11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4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AH5" i="10"/>
  <c r="AH6" i="10"/>
  <c r="AH7" i="10"/>
  <c r="AH8" i="10"/>
  <c r="AH9" i="10"/>
  <c r="AH4" i="10"/>
  <c r="AH3" i="10"/>
  <c r="AH2" i="10"/>
  <c r="AE4" i="10"/>
  <c r="AE9" i="10"/>
  <c r="AE8" i="10"/>
  <c r="AE7" i="10"/>
  <c r="AE6" i="10"/>
  <c r="AE5" i="10"/>
  <c r="AB9" i="10"/>
  <c r="AB3" i="10"/>
  <c r="AB4" i="10"/>
  <c r="AB5" i="10"/>
  <c r="AB6" i="10"/>
  <c r="AB7" i="10"/>
  <c r="AB8" i="10"/>
  <c r="AB2" i="10"/>
  <c r="Y2" i="10"/>
  <c r="Y9" i="10"/>
  <c r="Y8" i="10"/>
  <c r="Y7" i="10"/>
  <c r="Y6" i="10"/>
  <c r="Y5" i="10"/>
  <c r="Y4" i="10"/>
  <c r="Y3" i="10"/>
  <c r="V3" i="10"/>
  <c r="V4" i="10"/>
  <c r="V5" i="10"/>
  <c r="V6" i="10"/>
  <c r="V7" i="10"/>
  <c r="V8" i="10"/>
  <c r="V9" i="10"/>
  <c r="V2" i="10"/>
  <c r="S9" i="10"/>
  <c r="S3" i="10"/>
  <c r="S4" i="10"/>
  <c r="S5" i="10"/>
  <c r="S6" i="10"/>
  <c r="S7" i="10"/>
  <c r="S8" i="10"/>
  <c r="S2" i="10"/>
  <c r="AY11" i="8"/>
  <c r="AY10" i="8"/>
  <c r="AY9" i="8"/>
  <c r="AY8" i="8"/>
  <c r="AY7" i="8"/>
  <c r="AY6" i="8"/>
  <c r="AY5" i="8"/>
  <c r="AY4" i="8"/>
  <c r="AY3" i="8"/>
  <c r="AY2" i="8"/>
  <c r="AW11" i="8"/>
  <c r="AW10" i="8"/>
  <c r="AW9" i="8"/>
  <c r="AW8" i="8"/>
  <c r="AW7" i="8"/>
  <c r="AW6" i="8"/>
  <c r="AW5" i="8"/>
  <c r="AW4" i="8"/>
  <c r="AW3" i="8"/>
  <c r="AW2" i="8"/>
  <c r="AT11" i="8"/>
  <c r="AT10" i="8"/>
  <c r="AT9" i="8"/>
  <c r="AT8" i="8"/>
  <c r="AT7" i="8"/>
  <c r="AT6" i="8"/>
  <c r="AT5" i="8"/>
  <c r="AT4" i="8"/>
  <c r="AT3" i="8"/>
  <c r="AT2" i="8"/>
  <c r="AQ11" i="8"/>
  <c r="AQ10" i="8"/>
  <c r="AQ9" i="8"/>
  <c r="AQ8" i="8"/>
  <c r="AQ7" i="8"/>
  <c r="AQ6" i="8"/>
  <c r="AQ5" i="8"/>
  <c r="AQ4" i="8"/>
  <c r="AQ3" i="8"/>
  <c r="AQ2" i="8"/>
  <c r="AN11" i="8"/>
  <c r="AN10" i="8"/>
  <c r="AN9" i="8"/>
  <c r="AN8" i="8"/>
  <c r="AN7" i="8"/>
  <c r="AN6" i="8"/>
  <c r="AN5" i="8"/>
  <c r="AN4" i="8"/>
  <c r="AN3" i="8"/>
  <c r="AN2" i="8"/>
  <c r="AK11" i="8"/>
  <c r="AK10" i="8"/>
  <c r="AK9" i="8"/>
  <c r="AK8" i="8"/>
  <c r="AK7" i="8"/>
  <c r="AK6" i="8"/>
  <c r="AK5" i="8"/>
  <c r="AK4" i="8"/>
  <c r="AK3" i="8"/>
  <c r="AK2" i="8"/>
  <c r="AH11" i="8"/>
  <c r="AH10" i="8"/>
  <c r="AH9" i="8"/>
  <c r="AH8" i="8"/>
  <c r="AH7" i="8"/>
  <c r="AH6" i="8"/>
  <c r="AH5" i="8"/>
  <c r="AH4" i="8"/>
  <c r="AH3" i="8"/>
  <c r="AH2" i="8"/>
  <c r="AE11" i="8"/>
  <c r="AE10" i="8"/>
  <c r="AE9" i="8"/>
  <c r="AE8" i="8"/>
  <c r="AE7" i="8"/>
  <c r="AE6" i="8"/>
  <c r="AE5" i="8"/>
  <c r="AE4" i="8"/>
  <c r="AE3" i="8"/>
  <c r="AE2" i="8"/>
  <c r="AB6" i="8"/>
  <c r="AB3" i="8"/>
  <c r="AB4" i="8"/>
  <c r="AB5" i="8"/>
  <c r="AB7" i="8"/>
  <c r="AB8" i="8"/>
  <c r="AB9" i="8"/>
  <c r="AB10" i="8"/>
  <c r="AB11" i="8"/>
  <c r="AB2" i="8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2" i="7"/>
  <c r="Z3" i="7"/>
  <c r="AC3" i="7"/>
  <c r="AF3" i="7"/>
  <c r="AI3" i="7"/>
  <c r="AL3" i="7"/>
  <c r="Z4" i="7"/>
  <c r="AC4" i="7"/>
  <c r="AF4" i="7"/>
  <c r="AI4" i="7"/>
  <c r="AL4" i="7"/>
  <c r="Z5" i="7"/>
  <c r="AC5" i="7"/>
  <c r="AF5" i="7"/>
  <c r="AI5" i="7"/>
  <c r="AL5" i="7"/>
  <c r="Z6" i="7"/>
  <c r="AC6" i="7"/>
  <c r="AF6" i="7"/>
  <c r="AI6" i="7"/>
  <c r="AL6" i="7"/>
  <c r="Z7" i="7"/>
  <c r="AC7" i="7"/>
  <c r="AF7" i="7"/>
  <c r="AI7" i="7"/>
  <c r="AL7" i="7"/>
  <c r="Z8" i="7"/>
  <c r="AC8" i="7"/>
  <c r="AF8" i="7"/>
  <c r="AI8" i="7"/>
  <c r="AL8" i="7"/>
  <c r="Z9" i="7"/>
  <c r="AC9" i="7"/>
  <c r="AF9" i="7"/>
  <c r="AI9" i="7"/>
  <c r="AL9" i="7"/>
  <c r="Z10" i="7"/>
  <c r="AC10" i="7"/>
  <c r="AF10" i="7"/>
  <c r="AI10" i="7"/>
  <c r="AL10" i="7"/>
  <c r="Z11" i="7"/>
  <c r="AC11" i="7"/>
  <c r="AF11" i="7"/>
  <c r="AI11" i="7"/>
  <c r="AL11" i="7"/>
  <c r="Z12" i="7"/>
  <c r="AC12" i="7"/>
  <c r="AF12" i="7"/>
  <c r="AI12" i="7"/>
  <c r="AL12" i="7"/>
  <c r="Z13" i="7"/>
  <c r="AC13" i="7"/>
  <c r="AF13" i="7"/>
  <c r="AI13" i="7"/>
  <c r="AL13" i="7"/>
  <c r="Z14" i="7"/>
  <c r="AC14" i="7"/>
  <c r="AF14" i="7"/>
  <c r="AI14" i="7"/>
  <c r="AL14" i="7"/>
  <c r="Z15" i="7"/>
  <c r="AC15" i="7"/>
  <c r="AF15" i="7"/>
  <c r="AI15" i="7"/>
  <c r="AL15" i="7"/>
  <c r="Z16" i="7"/>
  <c r="AC16" i="7"/>
  <c r="AF16" i="7"/>
  <c r="AI16" i="7"/>
  <c r="AL16" i="7"/>
  <c r="Z17" i="7"/>
  <c r="AC17" i="7"/>
  <c r="AF17" i="7"/>
  <c r="AI17" i="7"/>
  <c r="AL17" i="7"/>
  <c r="Z18" i="7"/>
  <c r="AC18" i="7"/>
  <c r="AF18" i="7"/>
  <c r="AI18" i="7"/>
  <c r="AL18" i="7"/>
  <c r="Z19" i="7"/>
  <c r="AC19" i="7"/>
  <c r="AF19" i="7"/>
  <c r="AI19" i="7"/>
  <c r="AL19" i="7"/>
  <c r="Z20" i="7"/>
  <c r="AC20" i="7"/>
  <c r="AF20" i="7"/>
  <c r="AI20" i="7"/>
  <c r="AL20" i="7"/>
  <c r="Z21" i="7"/>
  <c r="AC21" i="7"/>
  <c r="AF21" i="7"/>
  <c r="AI21" i="7"/>
  <c r="AL21" i="7"/>
  <c r="Z22" i="7"/>
  <c r="AC22" i="7"/>
  <c r="AF22" i="7"/>
  <c r="AI22" i="7"/>
  <c r="AL22" i="7"/>
  <c r="Z23" i="7"/>
  <c r="AC23" i="7"/>
  <c r="AF23" i="7"/>
  <c r="AI23" i="7"/>
  <c r="AL23" i="7"/>
  <c r="Z24" i="7"/>
  <c r="AC24" i="7"/>
  <c r="AF24" i="7"/>
  <c r="AI24" i="7"/>
  <c r="AL24" i="7"/>
  <c r="Z25" i="7"/>
  <c r="AC25" i="7"/>
  <c r="AF25" i="7"/>
  <c r="AI25" i="7"/>
  <c r="AL25" i="7"/>
  <c r="Z26" i="7"/>
  <c r="AC26" i="7"/>
  <c r="AF26" i="7"/>
  <c r="AI26" i="7"/>
  <c r="AL26" i="7"/>
  <c r="Z27" i="7"/>
  <c r="AC27" i="7"/>
  <c r="AF27" i="7"/>
  <c r="AI27" i="7"/>
  <c r="AL27" i="7"/>
  <c r="Z28" i="7"/>
  <c r="AC28" i="7"/>
  <c r="AF28" i="7"/>
  <c r="AI28" i="7"/>
  <c r="AL28" i="7"/>
  <c r="Z29" i="7"/>
  <c r="AC29" i="7"/>
  <c r="AF29" i="7"/>
  <c r="AI29" i="7"/>
  <c r="AL29" i="7"/>
  <c r="Z30" i="7"/>
  <c r="AC30" i="7"/>
  <c r="AF30" i="7"/>
  <c r="AI30" i="7"/>
  <c r="AL30" i="7"/>
  <c r="Z31" i="7"/>
  <c r="AC31" i="7"/>
  <c r="AF31" i="7"/>
  <c r="AI31" i="7"/>
  <c r="AL31" i="7"/>
  <c r="Z32" i="7"/>
  <c r="AC32" i="7"/>
  <c r="AF32" i="7"/>
  <c r="AI32" i="7"/>
  <c r="AL32" i="7"/>
  <c r="Z33" i="7"/>
  <c r="AC33" i="7"/>
  <c r="AF33" i="7"/>
  <c r="AI33" i="7"/>
  <c r="AL33" i="7"/>
  <c r="Z34" i="7"/>
  <c r="AC34" i="7"/>
  <c r="AF34" i="7"/>
  <c r="AI34" i="7"/>
  <c r="AL34" i="7"/>
  <c r="Z35" i="7"/>
  <c r="AC35" i="7"/>
  <c r="AF35" i="7"/>
  <c r="AI35" i="7"/>
  <c r="AL35" i="7"/>
  <c r="Z36" i="7"/>
  <c r="AC36" i="7"/>
  <c r="AF36" i="7"/>
  <c r="AI36" i="7"/>
  <c r="AL36" i="7"/>
  <c r="Z37" i="7"/>
  <c r="AC37" i="7"/>
  <c r="AF37" i="7"/>
  <c r="AI37" i="7"/>
  <c r="AL37" i="7"/>
  <c r="Z38" i="7"/>
  <c r="AC38" i="7"/>
  <c r="AF38" i="7"/>
  <c r="AI38" i="7"/>
  <c r="AL38" i="7"/>
  <c r="Z39" i="7"/>
  <c r="AC39" i="7"/>
  <c r="AF39" i="7"/>
  <c r="AI39" i="7"/>
  <c r="AL39" i="7"/>
  <c r="Z40" i="7"/>
  <c r="AC40" i="7"/>
  <c r="AF40" i="7"/>
  <c r="AI40" i="7"/>
  <c r="AL40" i="7"/>
  <c r="Z41" i="7"/>
  <c r="AC41" i="7"/>
  <c r="AF41" i="7"/>
  <c r="AI41" i="7"/>
  <c r="AL41" i="7"/>
  <c r="Z42" i="7"/>
  <c r="AC42" i="7"/>
  <c r="AF42" i="7"/>
  <c r="AI42" i="7"/>
  <c r="AL42" i="7"/>
  <c r="Z43" i="7"/>
  <c r="AC43" i="7"/>
  <c r="AF43" i="7"/>
  <c r="AI43" i="7"/>
  <c r="AL43" i="7"/>
  <c r="Z44" i="7"/>
  <c r="AC44" i="7"/>
  <c r="AF44" i="7"/>
  <c r="AI44" i="7"/>
  <c r="AL44" i="7"/>
  <c r="Z45" i="7"/>
  <c r="AC45" i="7"/>
  <c r="AF45" i="7"/>
  <c r="AI45" i="7"/>
  <c r="AL45" i="7"/>
  <c r="Z46" i="7"/>
  <c r="AC46" i="7"/>
  <c r="AF46" i="7"/>
  <c r="AI46" i="7"/>
  <c r="AL46" i="7"/>
  <c r="Z47" i="7"/>
  <c r="AC47" i="7"/>
  <c r="AF47" i="7"/>
  <c r="AI47" i="7"/>
  <c r="AL47" i="7"/>
  <c r="Z48" i="7"/>
  <c r="AC48" i="7"/>
  <c r="AF48" i="7"/>
  <c r="AI48" i="7"/>
  <c r="AL48" i="7"/>
  <c r="Z49" i="7"/>
  <c r="AC49" i="7"/>
  <c r="AF49" i="7"/>
  <c r="AI49" i="7"/>
  <c r="AL49" i="7"/>
  <c r="Z50" i="7"/>
  <c r="AC50" i="7"/>
  <c r="AF50" i="7"/>
  <c r="AI50" i="7"/>
  <c r="AL50" i="7"/>
  <c r="Z51" i="7"/>
  <c r="AC51" i="7"/>
  <c r="AF51" i="7"/>
  <c r="AI51" i="7"/>
  <c r="AL51" i="7"/>
  <c r="Z52" i="7"/>
  <c r="AC52" i="7"/>
  <c r="AF52" i="7"/>
  <c r="AI52" i="7"/>
  <c r="AL52" i="7"/>
  <c r="Z53" i="7"/>
  <c r="AC53" i="7"/>
  <c r="AF53" i="7"/>
  <c r="AI53" i="7"/>
  <c r="AL53" i="7"/>
  <c r="Z54" i="7"/>
  <c r="AC54" i="7"/>
  <c r="AF54" i="7"/>
  <c r="AI54" i="7"/>
  <c r="AL54" i="7"/>
  <c r="Z55" i="7"/>
  <c r="AC55" i="7"/>
  <c r="AF55" i="7"/>
  <c r="AI55" i="7"/>
  <c r="AL55" i="7"/>
  <c r="Z56" i="7"/>
  <c r="AC56" i="7"/>
  <c r="AF56" i="7"/>
  <c r="AI56" i="7"/>
  <c r="AL56" i="7"/>
  <c r="Z57" i="7"/>
  <c r="AC57" i="7"/>
  <c r="AF57" i="7"/>
  <c r="AI57" i="7"/>
  <c r="AL57" i="7"/>
  <c r="Z58" i="7"/>
  <c r="AC58" i="7"/>
  <c r="AF58" i="7"/>
  <c r="AI58" i="7"/>
  <c r="AL58" i="7"/>
  <c r="Z59" i="7"/>
  <c r="AC59" i="7"/>
  <c r="AF59" i="7"/>
  <c r="AI59" i="7"/>
  <c r="AL59" i="7"/>
  <c r="Z60" i="7"/>
  <c r="AC60" i="7"/>
  <c r="AF60" i="7"/>
  <c r="AI60" i="7"/>
  <c r="AL60" i="7"/>
  <c r="Z61" i="7"/>
  <c r="AC61" i="7"/>
  <c r="AF61" i="7"/>
  <c r="AI61" i="7"/>
  <c r="AL61" i="7"/>
  <c r="Z62" i="7"/>
  <c r="AC62" i="7"/>
  <c r="AF62" i="7"/>
  <c r="AI62" i="7"/>
  <c r="AL62" i="7"/>
  <c r="Z63" i="7"/>
  <c r="AC63" i="7"/>
  <c r="AF63" i="7"/>
  <c r="AI63" i="7"/>
  <c r="AL63" i="7"/>
  <c r="Z64" i="7"/>
  <c r="AC64" i="7"/>
  <c r="AF64" i="7"/>
  <c r="AI64" i="7"/>
  <c r="AL64" i="7"/>
  <c r="Z65" i="7"/>
  <c r="AC65" i="7"/>
  <c r="AF65" i="7"/>
  <c r="AI65" i="7"/>
  <c r="AL65" i="7"/>
  <c r="Z66" i="7"/>
  <c r="AC66" i="7"/>
  <c r="AF66" i="7"/>
  <c r="AI66" i="7"/>
  <c r="AL66" i="7"/>
  <c r="Z67" i="7"/>
  <c r="AC67" i="7"/>
  <c r="AF67" i="7"/>
  <c r="AI67" i="7"/>
  <c r="AL67" i="7"/>
  <c r="Z68" i="7"/>
  <c r="AC68" i="7"/>
  <c r="AF68" i="7"/>
  <c r="AI68" i="7"/>
  <c r="AL68" i="7"/>
  <c r="Z69" i="7"/>
  <c r="AC69" i="7"/>
  <c r="AF69" i="7"/>
  <c r="AI69" i="7"/>
  <c r="AL69" i="7"/>
  <c r="Z70" i="7"/>
  <c r="AC70" i="7"/>
  <c r="AF70" i="7"/>
  <c r="AI70" i="7"/>
  <c r="AL70" i="7"/>
  <c r="Z71" i="7"/>
  <c r="AC71" i="7"/>
  <c r="AF71" i="7"/>
  <c r="AI71" i="7"/>
  <c r="AL71" i="7"/>
  <c r="Z72" i="7"/>
  <c r="AC72" i="7"/>
  <c r="AF72" i="7"/>
  <c r="AI72" i="7"/>
  <c r="AL72" i="7"/>
  <c r="Z73" i="7"/>
  <c r="AC73" i="7"/>
  <c r="AF73" i="7"/>
  <c r="AI73" i="7"/>
  <c r="AL73" i="7"/>
  <c r="Z74" i="7"/>
  <c r="AC74" i="7"/>
  <c r="AF74" i="7"/>
  <c r="AI74" i="7"/>
  <c r="AL74" i="7"/>
  <c r="Z75" i="7"/>
  <c r="AC75" i="7"/>
  <c r="AF75" i="7"/>
  <c r="AI75" i="7"/>
  <c r="AL75" i="7"/>
  <c r="Z76" i="7"/>
  <c r="AC76" i="7"/>
  <c r="AF76" i="7"/>
  <c r="AI76" i="7"/>
  <c r="AL76" i="7"/>
  <c r="Z77" i="7"/>
  <c r="AC77" i="7"/>
  <c r="AF77" i="7"/>
  <c r="AI77" i="7"/>
  <c r="AL77" i="7"/>
  <c r="Z78" i="7"/>
  <c r="AC78" i="7"/>
  <c r="AF78" i="7"/>
  <c r="AI78" i="7"/>
  <c r="AL78" i="7"/>
  <c r="Z79" i="7"/>
  <c r="AC79" i="7"/>
  <c r="AF79" i="7"/>
  <c r="AI79" i="7"/>
  <c r="AL79" i="7"/>
  <c r="Z80" i="7"/>
  <c r="AC80" i="7"/>
  <c r="AF80" i="7"/>
  <c r="AI80" i="7"/>
  <c r="AL80" i="7"/>
  <c r="Z81" i="7"/>
  <c r="AC81" i="7"/>
  <c r="AF81" i="7"/>
  <c r="AI81" i="7"/>
  <c r="AL81" i="7"/>
  <c r="Z82" i="7"/>
  <c r="AC82" i="7"/>
  <c r="AF82" i="7"/>
  <c r="AI82" i="7"/>
  <c r="AL82" i="7"/>
  <c r="Z83" i="7"/>
  <c r="AC83" i="7"/>
  <c r="AF83" i="7"/>
  <c r="AI83" i="7"/>
  <c r="AL83" i="7"/>
  <c r="Z84" i="7"/>
  <c r="AC84" i="7"/>
  <c r="AF84" i="7"/>
  <c r="AI84" i="7"/>
  <c r="AL84" i="7"/>
  <c r="Z85" i="7"/>
  <c r="AC85" i="7"/>
  <c r="AF85" i="7"/>
  <c r="AI85" i="7"/>
  <c r="AL85" i="7"/>
  <c r="Z86" i="7"/>
  <c r="AC86" i="7"/>
  <c r="AF86" i="7"/>
  <c r="AI86" i="7"/>
  <c r="AL86" i="7"/>
  <c r="Z87" i="7"/>
  <c r="AC87" i="7"/>
  <c r="AF87" i="7"/>
  <c r="AI87" i="7"/>
  <c r="AL87" i="7"/>
  <c r="Z88" i="7"/>
  <c r="AC88" i="7"/>
  <c r="AF88" i="7"/>
  <c r="AI88" i="7"/>
  <c r="AL88" i="7"/>
  <c r="Z89" i="7"/>
  <c r="AC89" i="7"/>
  <c r="AF89" i="7"/>
  <c r="AI89" i="7"/>
  <c r="AL89" i="7"/>
  <c r="Z90" i="7"/>
  <c r="AC90" i="7"/>
  <c r="AF90" i="7"/>
  <c r="AI90" i="7"/>
  <c r="AL90" i="7"/>
  <c r="Z91" i="7"/>
  <c r="AC91" i="7"/>
  <c r="AF91" i="7"/>
  <c r="AI91" i="7"/>
  <c r="AL91" i="7"/>
  <c r="Z92" i="7"/>
  <c r="AC92" i="7"/>
  <c r="AF92" i="7"/>
  <c r="AI92" i="7"/>
  <c r="AL92" i="7"/>
  <c r="Z93" i="7"/>
  <c r="AC93" i="7"/>
  <c r="AF93" i="7"/>
  <c r="AI93" i="7"/>
  <c r="AL93" i="7"/>
  <c r="Z94" i="7"/>
  <c r="AC94" i="7"/>
  <c r="AF94" i="7"/>
  <c r="AI94" i="7"/>
  <c r="AL94" i="7"/>
  <c r="Z95" i="7"/>
  <c r="AC95" i="7"/>
  <c r="AF95" i="7"/>
  <c r="AI95" i="7"/>
  <c r="AL95" i="7"/>
  <c r="Z96" i="7"/>
  <c r="AC96" i="7"/>
  <c r="AF96" i="7"/>
  <c r="AI96" i="7"/>
  <c r="AL96" i="7"/>
  <c r="Z97" i="7"/>
  <c r="AC97" i="7"/>
  <c r="AF97" i="7"/>
  <c r="AI97" i="7"/>
  <c r="AL97" i="7"/>
  <c r="Z98" i="7"/>
  <c r="AC98" i="7"/>
  <c r="AF98" i="7"/>
  <c r="AI98" i="7"/>
  <c r="AL98" i="7"/>
  <c r="Z99" i="7"/>
  <c r="AC99" i="7"/>
  <c r="AF99" i="7"/>
  <c r="AI99" i="7"/>
  <c r="AL99" i="7"/>
  <c r="Z100" i="7"/>
  <c r="AC100" i="7"/>
  <c r="AF100" i="7"/>
  <c r="AI100" i="7"/>
  <c r="AL100" i="7"/>
  <c r="Z101" i="7"/>
  <c r="AC101" i="7"/>
  <c r="AF101" i="7"/>
  <c r="AI101" i="7"/>
  <c r="AL101" i="7"/>
  <c r="Z102" i="7"/>
  <c r="AC102" i="7"/>
  <c r="AF102" i="7"/>
  <c r="AI102" i="7"/>
  <c r="AL102" i="7"/>
  <c r="AL2" i="7"/>
  <c r="AI2" i="7"/>
  <c r="AF2" i="7"/>
  <c r="AC2" i="7"/>
  <c r="Z2" i="7"/>
  <c r="G35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3" i="6"/>
  <c r="G354" i="6"/>
  <c r="G355" i="6"/>
  <c r="G356" i="6"/>
  <c r="G357" i="6"/>
  <c r="G358" i="6"/>
  <c r="G359" i="6"/>
  <c r="G360" i="6"/>
  <c r="G361" i="6"/>
  <c r="G2" i="6"/>
  <c r="AH21" i="5"/>
  <c r="AH20" i="5"/>
  <c r="AH19" i="5"/>
  <c r="AH17" i="5"/>
  <c r="AH16" i="5"/>
  <c r="AH15" i="5"/>
  <c r="AH13" i="5"/>
  <c r="AH12" i="5"/>
  <c r="AH11" i="5"/>
  <c r="AH9" i="5"/>
  <c r="AH8" i="5"/>
  <c r="AH7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3" i="5"/>
  <c r="T4" i="5"/>
  <c r="AH4" i="5" s="1"/>
  <c r="W4" i="5"/>
  <c r="Z4" i="5"/>
  <c r="AC4" i="5"/>
  <c r="T5" i="5"/>
  <c r="AH5" i="5" s="1"/>
  <c r="W5" i="5"/>
  <c r="Z5" i="5"/>
  <c r="AC5" i="5"/>
  <c r="T6" i="5"/>
  <c r="W6" i="5"/>
  <c r="Z6" i="5"/>
  <c r="AC6" i="5"/>
  <c r="T7" i="5"/>
  <c r="W7" i="5"/>
  <c r="Z7" i="5"/>
  <c r="AC7" i="5"/>
  <c r="T8" i="5"/>
  <c r="W8" i="5"/>
  <c r="Z8" i="5"/>
  <c r="AC8" i="5"/>
  <c r="T9" i="5"/>
  <c r="W9" i="5"/>
  <c r="Z9" i="5"/>
  <c r="AC9" i="5"/>
  <c r="T10" i="5"/>
  <c r="W10" i="5"/>
  <c r="Z10" i="5"/>
  <c r="AC10" i="5"/>
  <c r="T11" i="5"/>
  <c r="W11" i="5"/>
  <c r="Z11" i="5"/>
  <c r="AC11" i="5"/>
  <c r="T12" i="5"/>
  <c r="W12" i="5"/>
  <c r="Z12" i="5"/>
  <c r="AC12" i="5"/>
  <c r="T13" i="5"/>
  <c r="W13" i="5"/>
  <c r="Z13" i="5"/>
  <c r="AC13" i="5"/>
  <c r="T14" i="5"/>
  <c r="W14" i="5"/>
  <c r="Z14" i="5"/>
  <c r="AC14" i="5"/>
  <c r="T15" i="5"/>
  <c r="W15" i="5"/>
  <c r="Z15" i="5"/>
  <c r="AC15" i="5"/>
  <c r="T16" i="5"/>
  <c r="W16" i="5"/>
  <c r="Z16" i="5"/>
  <c r="AC16" i="5"/>
  <c r="T17" i="5"/>
  <c r="W17" i="5"/>
  <c r="Z17" i="5"/>
  <c r="AC17" i="5"/>
  <c r="T18" i="5"/>
  <c r="W18" i="5"/>
  <c r="Z18" i="5"/>
  <c r="AC18" i="5"/>
  <c r="T19" i="5"/>
  <c r="W19" i="5"/>
  <c r="Z19" i="5"/>
  <c r="AC19" i="5"/>
  <c r="T20" i="5"/>
  <c r="W20" i="5"/>
  <c r="Z20" i="5"/>
  <c r="AC20" i="5"/>
  <c r="T21" i="5"/>
  <c r="W21" i="5"/>
  <c r="Z21" i="5"/>
  <c r="AC21" i="5"/>
  <c r="AC3" i="5"/>
  <c r="Z3" i="5"/>
  <c r="W3" i="5"/>
  <c r="T3" i="5"/>
  <c r="AH3" i="5" s="1"/>
  <c r="O3" i="4"/>
  <c r="O4" i="4"/>
  <c r="O5" i="4"/>
  <c r="O6" i="4"/>
  <c r="O7" i="4"/>
  <c r="O8" i="4"/>
  <c r="O9" i="4"/>
  <c r="O10" i="4"/>
  <c r="O11" i="4"/>
  <c r="R11" i="4" s="1"/>
  <c r="O12" i="4"/>
  <c r="O13" i="4"/>
  <c r="O14" i="4"/>
  <c r="O15" i="4"/>
  <c r="O16" i="4"/>
  <c r="O17" i="4"/>
  <c r="O18" i="4"/>
  <c r="O19" i="4"/>
  <c r="O20" i="4"/>
  <c r="O21" i="4"/>
  <c r="O22" i="4"/>
  <c r="O23" i="4"/>
  <c r="R23" i="4" s="1"/>
  <c r="O24" i="4"/>
  <c r="O25" i="4"/>
  <c r="O26" i="4"/>
  <c r="O27" i="4"/>
  <c r="O28" i="4"/>
  <c r="O29" i="4"/>
  <c r="O30" i="4"/>
  <c r="O31" i="4"/>
  <c r="O2" i="4"/>
  <c r="R3" i="4"/>
  <c r="P3" i="4"/>
  <c r="R4" i="4"/>
  <c r="P4" i="4"/>
  <c r="R5" i="4"/>
  <c r="P5" i="4"/>
  <c r="P6" i="4"/>
  <c r="R6" i="4" s="1"/>
  <c r="P7" i="4"/>
  <c r="R7" i="4"/>
  <c r="R8" i="4"/>
  <c r="P8" i="4"/>
  <c r="R9" i="4"/>
  <c r="P9" i="4"/>
  <c r="P10" i="4"/>
  <c r="R10" i="4" s="1"/>
  <c r="P11" i="4"/>
  <c r="R12" i="4"/>
  <c r="P12" i="4"/>
  <c r="P13" i="4"/>
  <c r="R13" i="4" s="1"/>
  <c r="R14" i="4"/>
  <c r="P14" i="4"/>
  <c r="P15" i="4"/>
  <c r="R15" i="4"/>
  <c r="R16" i="4"/>
  <c r="P16" i="4"/>
  <c r="R17" i="4"/>
  <c r="P17" i="4"/>
  <c r="R18" i="4"/>
  <c r="P18" i="4"/>
  <c r="P19" i="4"/>
  <c r="R19" i="4"/>
  <c r="P20" i="4"/>
  <c r="R20" i="4" s="1"/>
  <c r="R21" i="4"/>
  <c r="P21" i="4"/>
  <c r="R22" i="4"/>
  <c r="P22" i="4"/>
  <c r="P23" i="4"/>
  <c r="R24" i="4"/>
  <c r="P24" i="4"/>
  <c r="R25" i="4"/>
  <c r="P25" i="4"/>
  <c r="R26" i="4"/>
  <c r="P26" i="4"/>
  <c r="P27" i="4"/>
  <c r="R27" i="4" s="1"/>
  <c r="R28" i="4"/>
  <c r="P28" i="4"/>
  <c r="R29" i="4"/>
  <c r="P29" i="4"/>
  <c r="R30" i="4"/>
  <c r="P30" i="4"/>
  <c r="P31" i="4"/>
  <c r="R31" i="4"/>
  <c r="AC96" i="16" l="1"/>
  <c r="AE96" i="16"/>
  <c r="AA94" i="16"/>
  <c r="AC94" i="16"/>
  <c r="AA98" i="16"/>
  <c r="AE94" i="16"/>
  <c r="AE98" i="16"/>
  <c r="AA100" i="16"/>
  <c r="AE100" i="16"/>
  <c r="AA102" i="16"/>
  <c r="AA96" i="16"/>
  <c r="AE102" i="16"/>
  <c r="AC88" i="16"/>
  <c r="AC90" i="16"/>
  <c r="AC92" i="16"/>
  <c r="H92" i="16"/>
  <c r="H97" i="16" s="1"/>
  <c r="H102" i="16" s="1"/>
  <c r="F92" i="16"/>
  <c r="F97" i="16" s="1"/>
  <c r="F102" i="16" s="1"/>
  <c r="D92" i="16"/>
  <c r="D97" i="16" s="1"/>
  <c r="D102" i="16" s="1"/>
  <c r="AG12" i="16"/>
  <c r="AG24" i="16" s="1"/>
  <c r="AG21" i="16"/>
  <c r="AG36" i="16" s="1"/>
  <c r="AG51" i="16" s="1"/>
  <c r="AG66" i="16" s="1"/>
  <c r="AG13" i="16"/>
  <c r="AG25" i="16" s="1"/>
  <c r="AG22" i="16"/>
  <c r="AG37" i="16" s="1"/>
  <c r="AG52" i="16" s="1"/>
  <c r="AG67" i="16" s="1"/>
  <c r="AG14" i="16"/>
  <c r="AG26" i="16" s="1"/>
  <c r="AG23" i="16"/>
  <c r="AG38" i="16" s="1"/>
  <c r="AG53" i="16" s="1"/>
  <c r="AG68" i="16" s="1"/>
  <c r="AG18" i="16"/>
  <c r="AG33" i="16" s="1"/>
  <c r="AG48" i="16" s="1"/>
  <c r="AG63" i="16" s="1"/>
  <c r="AG19" i="16"/>
  <c r="AG34" i="16" s="1"/>
  <c r="AG49" i="16" s="1"/>
  <c r="AG64" i="16" s="1"/>
  <c r="AG20" i="16"/>
  <c r="AG35" i="16" s="1"/>
  <c r="AG50" i="16" s="1"/>
  <c r="AG65" i="16" s="1"/>
  <c r="P2" i="4"/>
  <c r="AB5" i="3"/>
  <c r="AB4" i="3"/>
  <c r="AB3" i="3"/>
  <c r="AB2" i="3"/>
  <c r="Z5" i="3"/>
  <c r="Z4" i="3"/>
  <c r="W3" i="3"/>
  <c r="W4" i="3"/>
  <c r="W5" i="3"/>
  <c r="W2" i="3"/>
  <c r="T3" i="3"/>
  <c r="T4" i="3"/>
  <c r="T5" i="3"/>
  <c r="T2" i="3"/>
  <c r="Q3" i="3"/>
  <c r="Q4" i="3"/>
  <c r="Q5" i="3"/>
  <c r="Q2" i="3"/>
  <c r="P5" i="1"/>
  <c r="P12" i="1"/>
  <c r="P4" i="1"/>
  <c r="P15" i="1"/>
  <c r="P6" i="1"/>
  <c r="P7" i="1"/>
  <c r="P8" i="1"/>
  <c r="P10" i="1"/>
  <c r="P11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33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48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2" i="1"/>
  <c r="AE99" i="16" l="1"/>
  <c r="AA101" i="16"/>
  <c r="AA103" i="16"/>
  <c r="AC97" i="16"/>
  <c r="AC99" i="16"/>
  <c r="AC93" i="16"/>
  <c r="AA99" i="16"/>
  <c r="AC95" i="16"/>
  <c r="AE101" i="16"/>
  <c r="AE103" i="16"/>
  <c r="AC101" i="16"/>
  <c r="AG41" i="16"/>
  <c r="AG56" i="16" s="1"/>
  <c r="AG71" i="16" s="1"/>
  <c r="AG29" i="16"/>
  <c r="AG44" i="16" s="1"/>
  <c r="AG59" i="16" s="1"/>
  <c r="AG74" i="16" s="1"/>
  <c r="AG28" i="16"/>
  <c r="AG43" i="16" s="1"/>
  <c r="AG58" i="16" s="1"/>
  <c r="AG73" i="16" s="1"/>
  <c r="AG40" i="16"/>
  <c r="AG55" i="16" s="1"/>
  <c r="AG70" i="16" s="1"/>
  <c r="AG39" i="16"/>
  <c r="AG54" i="16" s="1"/>
  <c r="AG69" i="16" s="1"/>
  <c r="AG27" i="16"/>
  <c r="AG42" i="16" s="1"/>
  <c r="AG57" i="16" s="1"/>
  <c r="AG72" i="16" s="1"/>
  <c r="R2" i="4"/>
  <c r="AC102" i="16" l="1"/>
  <c r="AC98" i="16"/>
  <c r="AC100" i="16"/>
  <c r="AC103" i="16" l="1"/>
</calcChain>
</file>

<file path=xl/sharedStrings.xml><?xml version="1.0" encoding="utf-8"?>
<sst xmlns="http://schemas.openxmlformats.org/spreadsheetml/2006/main" count="3445" uniqueCount="1039">
  <si>
    <t>前往洛兰郊外开启冒险</t>
    <phoneticPr fontId="3" type="noConversion"/>
  </si>
  <si>
    <t>清理史莱姆</t>
    <phoneticPr fontId="3" type="noConversion"/>
  </si>
  <si>
    <t>收集粘液</t>
    <phoneticPr fontId="3" type="noConversion"/>
  </si>
  <si>
    <t>击杀猪妖</t>
    <phoneticPr fontId="3" type="noConversion"/>
  </si>
  <si>
    <t>清理小妖</t>
    <phoneticPr fontId="3" type="noConversion"/>
  </si>
  <si>
    <t>2</t>
    <phoneticPr fontId="3" type="noConversion"/>
  </si>
  <si>
    <t>打败巨锤酋长</t>
    <phoneticPr fontId="3" type="noConversion"/>
  </si>
  <si>
    <t>升到3级</t>
    <phoneticPr fontId="3" type="noConversion"/>
  </si>
  <si>
    <t>3</t>
    <phoneticPr fontId="3" type="noConversion"/>
  </si>
  <si>
    <t>去洛兰深处找村民</t>
    <phoneticPr fontId="3" type="noConversion"/>
  </si>
  <si>
    <t>询问走失的村民</t>
    <phoneticPr fontId="3" type="noConversion"/>
  </si>
  <si>
    <t>收集绿液</t>
    <phoneticPr fontId="3" type="noConversion"/>
  </si>
  <si>
    <t>4</t>
    <phoneticPr fontId="3" type="noConversion"/>
  </si>
  <si>
    <t>清理小猪</t>
    <phoneticPr fontId="3" type="noConversion"/>
  </si>
  <si>
    <t>找安森汇报</t>
    <phoneticPr fontId="3" type="noConversion"/>
  </si>
  <si>
    <t>击败恶魔猪王</t>
    <phoneticPr fontId="3" type="noConversion"/>
  </si>
  <si>
    <t>升到5级去荒古</t>
    <phoneticPr fontId="3" type="noConversion"/>
  </si>
  <si>
    <t>5</t>
    <phoneticPr fontId="3" type="noConversion"/>
  </si>
  <si>
    <t>收集绳子</t>
    <phoneticPr fontId="3" type="noConversion"/>
  </si>
  <si>
    <t>荒古清理</t>
    <phoneticPr fontId="3" type="noConversion"/>
  </si>
  <si>
    <t>获取猪皮</t>
    <phoneticPr fontId="3" type="noConversion"/>
  </si>
  <si>
    <t>打败邪能之主</t>
    <phoneticPr fontId="3" type="noConversion"/>
  </si>
  <si>
    <t>6</t>
    <phoneticPr fontId="3" type="noConversion"/>
  </si>
  <si>
    <t>国王召回</t>
    <phoneticPr fontId="3" type="noConversion"/>
  </si>
  <si>
    <t>国王的请求</t>
    <phoneticPr fontId="3" type="noConversion"/>
  </si>
  <si>
    <t>前往荒灵之地</t>
    <phoneticPr fontId="3" type="noConversion"/>
  </si>
  <si>
    <t>获取熊皮</t>
    <phoneticPr fontId="3" type="noConversion"/>
  </si>
  <si>
    <t>7</t>
    <phoneticPr fontId="3" type="noConversion"/>
  </si>
  <si>
    <t>清理障碍</t>
  </si>
  <si>
    <t>拿回线索</t>
    <phoneticPr fontId="3" type="noConversion"/>
  </si>
  <si>
    <t>升到8级</t>
    <phoneticPr fontId="3" type="noConversion"/>
  </si>
  <si>
    <t>8</t>
    <phoneticPr fontId="3" type="noConversion"/>
  </si>
  <si>
    <t>调查森灵之树</t>
    <phoneticPr fontId="3" type="noConversion"/>
  </si>
  <si>
    <t>9</t>
    <phoneticPr fontId="3" type="noConversion"/>
  </si>
  <si>
    <t>前往失落营地</t>
    <phoneticPr fontId="3" type="noConversion"/>
  </si>
  <si>
    <t>10</t>
    <phoneticPr fontId="3" type="noConversion"/>
  </si>
  <si>
    <t>最后的卫士</t>
    <phoneticPr fontId="3" type="noConversion"/>
  </si>
  <si>
    <t>治疗卫士</t>
    <phoneticPr fontId="3" type="noConversion"/>
  </si>
  <si>
    <t>11</t>
    <phoneticPr fontId="3" type="noConversion"/>
  </si>
  <si>
    <t>营地清理</t>
  </si>
  <si>
    <t>升到12级</t>
    <phoneticPr fontId="3" type="noConversion"/>
  </si>
  <si>
    <t>12</t>
    <phoneticPr fontId="3" type="noConversion"/>
  </si>
  <si>
    <t>重建家园</t>
    <phoneticPr fontId="3" type="noConversion"/>
  </si>
  <si>
    <t>13</t>
    <phoneticPr fontId="3" type="noConversion"/>
  </si>
  <si>
    <t>击败风暴之王</t>
    <phoneticPr fontId="3" type="noConversion"/>
  </si>
  <si>
    <t>森林之石</t>
    <phoneticPr fontId="3" type="noConversion"/>
  </si>
  <si>
    <t>14</t>
    <phoneticPr fontId="3" type="noConversion"/>
  </si>
  <si>
    <t>洛兰魂晶</t>
  </si>
  <si>
    <t>升到15级开启第二章</t>
    <phoneticPr fontId="3" type="noConversion"/>
  </si>
  <si>
    <t>15</t>
    <phoneticPr fontId="3" type="noConversion"/>
  </si>
  <si>
    <t>找安娜帮忙</t>
    <phoneticPr fontId="3" type="noConversion"/>
  </si>
  <si>
    <t>16</t>
    <phoneticPr fontId="3" type="noConversion"/>
  </si>
  <si>
    <t>清理绿洲龟</t>
    <phoneticPr fontId="3" type="noConversion"/>
  </si>
  <si>
    <t>17</t>
    <phoneticPr fontId="3" type="noConversion"/>
  </si>
  <si>
    <t>神秘线索</t>
    <phoneticPr fontId="3" type="noConversion"/>
  </si>
  <si>
    <t>18</t>
    <phoneticPr fontId="3" type="noConversion"/>
  </si>
  <si>
    <t>可疑的恐龙</t>
    <phoneticPr fontId="3" type="noConversion"/>
  </si>
  <si>
    <t>19</t>
    <phoneticPr fontId="3" type="noConversion"/>
  </si>
  <si>
    <t>打败荒漠巨蟹</t>
    <phoneticPr fontId="3" type="noConversion"/>
  </si>
  <si>
    <t>升到20级</t>
  </si>
  <si>
    <t>20</t>
    <phoneticPr fontId="3" type="noConversion"/>
  </si>
  <si>
    <t>告别安娜</t>
    <phoneticPr fontId="3" type="noConversion"/>
  </si>
  <si>
    <t>21</t>
    <phoneticPr fontId="3" type="noConversion"/>
  </si>
  <si>
    <t>前往古城遗址</t>
    <phoneticPr fontId="3" type="noConversion"/>
  </si>
  <si>
    <t>说明来意</t>
    <phoneticPr fontId="3" type="noConversion"/>
  </si>
  <si>
    <t>遗址巡逻</t>
    <phoneticPr fontId="3" type="noConversion"/>
  </si>
  <si>
    <t>22</t>
    <phoneticPr fontId="3" type="noConversion"/>
  </si>
  <si>
    <t>获取恐龙蛋</t>
    <phoneticPr fontId="3" type="noConversion"/>
  </si>
  <si>
    <t>可疑的粘液</t>
    <phoneticPr fontId="3" type="noConversion"/>
  </si>
  <si>
    <t>打败沙漠巨鳄</t>
    <phoneticPr fontId="3" type="noConversion"/>
  </si>
  <si>
    <t>23</t>
    <phoneticPr fontId="3" type="noConversion"/>
  </si>
  <si>
    <t>升到23级</t>
    <phoneticPr fontId="3" type="noConversion"/>
  </si>
  <si>
    <t>前往沙漠遗迹</t>
    <phoneticPr fontId="3" type="noConversion"/>
  </si>
  <si>
    <t>找沙漠老者-加尔</t>
    <phoneticPr fontId="3" type="noConversion"/>
  </si>
  <si>
    <t>遭遇袭击</t>
    <phoneticPr fontId="3" type="noConversion"/>
  </si>
  <si>
    <t>24</t>
    <phoneticPr fontId="3" type="noConversion"/>
  </si>
  <si>
    <t>绿洲绿草</t>
    <phoneticPr fontId="3" type="noConversion"/>
  </si>
  <si>
    <t>加尔的愿望</t>
    <phoneticPr fontId="3" type="noConversion"/>
  </si>
  <si>
    <t>打败绿洲龟王</t>
  </si>
  <si>
    <t>升到25级</t>
    <phoneticPr fontId="3" type="noConversion"/>
  </si>
  <si>
    <t>25</t>
    <phoneticPr fontId="3" type="noConversion"/>
  </si>
  <si>
    <t>前往遗迹圣地</t>
    <phoneticPr fontId="3" type="noConversion"/>
  </si>
  <si>
    <t>找探险者-奎恩</t>
    <phoneticPr fontId="3" type="noConversion"/>
  </si>
  <si>
    <t>收集鹰嘴</t>
    <phoneticPr fontId="3" type="noConversion"/>
  </si>
  <si>
    <t>26</t>
    <phoneticPr fontId="3" type="noConversion"/>
  </si>
  <si>
    <t>清理遗迹一</t>
    <phoneticPr fontId="3" type="noConversion"/>
  </si>
  <si>
    <t>清点战果</t>
  </si>
  <si>
    <t>打败遗迹守护者</t>
  </si>
  <si>
    <t>升到27级</t>
    <phoneticPr fontId="3" type="noConversion"/>
  </si>
  <si>
    <t>27</t>
    <phoneticPr fontId="3" type="noConversion"/>
  </si>
  <si>
    <t>前往遗迹圣地二层</t>
    <phoneticPr fontId="3" type="noConversion"/>
  </si>
  <si>
    <t>找将军-巴斯</t>
    <phoneticPr fontId="3" type="noConversion"/>
  </si>
  <si>
    <t>28</t>
    <phoneticPr fontId="3" type="noConversion"/>
  </si>
  <si>
    <t>带头冲锋</t>
    <phoneticPr fontId="3" type="noConversion"/>
  </si>
  <si>
    <t>清理遗迹二</t>
    <phoneticPr fontId="3" type="noConversion"/>
  </si>
  <si>
    <t>清点战果</t>
    <phoneticPr fontId="3" type="noConversion"/>
  </si>
  <si>
    <t>29</t>
    <phoneticPr fontId="3" type="noConversion"/>
  </si>
  <si>
    <t>打败遗迹之王</t>
    <phoneticPr fontId="3" type="noConversion"/>
  </si>
  <si>
    <t>告别将军-巴斯</t>
    <phoneticPr fontId="3" type="noConversion"/>
  </si>
  <si>
    <t>升到30级开启第三章</t>
    <phoneticPr fontId="3" type="noConversion"/>
  </si>
  <si>
    <t>30</t>
    <phoneticPr fontId="3" type="noConversion"/>
  </si>
  <si>
    <t>找山谷长者</t>
    <phoneticPr fontId="3" type="noConversion"/>
  </si>
  <si>
    <t>猛虎之核</t>
    <phoneticPr fontId="3" type="noConversion"/>
  </si>
  <si>
    <t>解决虎患</t>
    <phoneticPr fontId="3" type="noConversion"/>
  </si>
  <si>
    <t>31</t>
    <phoneticPr fontId="3" type="noConversion"/>
  </si>
  <si>
    <t>收集蟹腿</t>
    <phoneticPr fontId="3" type="noConversion"/>
  </si>
  <si>
    <t>打败蛤蟆守护者</t>
  </si>
  <si>
    <t>升到32级</t>
    <phoneticPr fontId="3" type="noConversion"/>
  </si>
  <si>
    <t>32</t>
    <phoneticPr fontId="3" type="noConversion"/>
  </si>
  <si>
    <t>前往山谷遗迹</t>
    <phoneticPr fontId="3" type="noConversion"/>
  </si>
  <si>
    <t>发现受伤的魔法师</t>
    <phoneticPr fontId="3" type="noConversion"/>
  </si>
  <si>
    <t>烦人的螃蟹</t>
    <phoneticPr fontId="3" type="noConversion"/>
  </si>
  <si>
    <t>敌人的进攻</t>
  </si>
  <si>
    <t>33</t>
    <phoneticPr fontId="3" type="noConversion"/>
  </si>
  <si>
    <t>收集丛林草</t>
    <phoneticPr fontId="3" type="noConversion"/>
  </si>
  <si>
    <t>打败森林之王</t>
    <phoneticPr fontId="3" type="noConversion"/>
  </si>
  <si>
    <t>升到34级</t>
    <phoneticPr fontId="3" type="noConversion"/>
  </si>
  <si>
    <t>34</t>
    <phoneticPr fontId="3" type="noConversion"/>
  </si>
  <si>
    <t>前往地下矿洞一层</t>
    <phoneticPr fontId="3" type="noConversion"/>
  </si>
  <si>
    <t>找冒险者-鲁维</t>
    <phoneticPr fontId="3" type="noConversion"/>
  </si>
  <si>
    <t>兽人守卫</t>
    <phoneticPr fontId="3" type="noConversion"/>
  </si>
  <si>
    <t>地精守卫</t>
    <phoneticPr fontId="3" type="noConversion"/>
  </si>
  <si>
    <t>获取兽晶</t>
    <phoneticPr fontId="3" type="noConversion"/>
  </si>
  <si>
    <t>打败地下巨鳄</t>
    <phoneticPr fontId="3" type="noConversion"/>
  </si>
  <si>
    <t>升到35级</t>
    <phoneticPr fontId="3" type="noConversion"/>
  </si>
  <si>
    <t>35</t>
    <phoneticPr fontId="3" type="noConversion"/>
  </si>
  <si>
    <t>前往地下矿洞二层</t>
    <phoneticPr fontId="3" type="noConversion"/>
  </si>
  <si>
    <t>精疲力尽的矿工</t>
    <phoneticPr fontId="3" type="noConversion"/>
  </si>
  <si>
    <t>兽人的进攻</t>
    <phoneticPr fontId="3" type="noConversion"/>
  </si>
  <si>
    <t>区域清理</t>
    <phoneticPr fontId="3" type="noConversion"/>
  </si>
  <si>
    <t>获取精石</t>
    <phoneticPr fontId="3" type="noConversion"/>
  </si>
  <si>
    <t>打败地下兽人祭祀</t>
    <phoneticPr fontId="3" type="noConversion"/>
  </si>
  <si>
    <t>升到36级</t>
    <phoneticPr fontId="3" type="noConversion"/>
  </si>
  <si>
    <t>36</t>
    <phoneticPr fontId="3" type="noConversion"/>
  </si>
  <si>
    <t>前往地下矿洞三层</t>
    <phoneticPr fontId="3" type="noConversion"/>
  </si>
  <si>
    <t>大魔法师-恩科</t>
    <phoneticPr fontId="3" type="noConversion"/>
  </si>
  <si>
    <t>恢复魔力</t>
    <phoneticPr fontId="3" type="noConversion"/>
  </si>
  <si>
    <t>前锋部队</t>
    <phoneticPr fontId="3" type="noConversion"/>
  </si>
  <si>
    <t>37</t>
    <phoneticPr fontId="3" type="noConversion"/>
  </si>
  <si>
    <t>防御工事</t>
    <phoneticPr fontId="3" type="noConversion"/>
  </si>
  <si>
    <t>开路先锋</t>
    <phoneticPr fontId="3" type="noConversion"/>
  </si>
  <si>
    <t>打败地灵牛头之王</t>
    <phoneticPr fontId="3" type="noConversion"/>
  </si>
  <si>
    <t>升到38级</t>
    <phoneticPr fontId="3" type="noConversion"/>
  </si>
  <si>
    <t>38</t>
    <phoneticPr fontId="3" type="noConversion"/>
  </si>
  <si>
    <t>冰灵魂晶</t>
    <phoneticPr fontId="3" type="noConversion"/>
  </si>
  <si>
    <t>39</t>
    <phoneticPr fontId="3" type="noConversion"/>
  </si>
  <si>
    <t>沼泽之石</t>
  </si>
  <si>
    <t>升到40级开启第四章</t>
    <phoneticPr fontId="3" type="noConversion"/>
  </si>
  <si>
    <t>40</t>
    <phoneticPr fontId="3" type="noConversion"/>
  </si>
  <si>
    <t>勇者-库里</t>
    <phoneticPr fontId="3" type="noConversion"/>
  </si>
  <si>
    <t>冰灵蜘蛛</t>
    <phoneticPr fontId="3" type="noConversion"/>
  </si>
  <si>
    <t>雪狼袭击</t>
    <phoneticPr fontId="3" type="noConversion"/>
  </si>
  <si>
    <t>41</t>
    <phoneticPr fontId="3" type="noConversion"/>
  </si>
  <si>
    <t>收集雪狼皮</t>
    <phoneticPr fontId="3" type="noConversion"/>
  </si>
  <si>
    <t>战前休整</t>
    <phoneticPr fontId="3" type="noConversion"/>
  </si>
  <si>
    <t>打败冰封蛛王</t>
    <phoneticPr fontId="3" type="noConversion"/>
  </si>
  <si>
    <t>升到42级</t>
    <phoneticPr fontId="3" type="noConversion"/>
  </si>
  <si>
    <t>42</t>
    <phoneticPr fontId="3" type="noConversion"/>
  </si>
  <si>
    <t>前往冰森营地</t>
    <phoneticPr fontId="3" type="noConversion"/>
  </si>
  <si>
    <t>找雪地狩猎人</t>
    <phoneticPr fontId="3" type="noConversion"/>
  </si>
  <si>
    <t>冰灵山羊</t>
    <phoneticPr fontId="3" type="noConversion"/>
  </si>
  <si>
    <t>搜寻冰草</t>
    <phoneticPr fontId="3" type="noConversion"/>
  </si>
  <si>
    <t>43</t>
    <phoneticPr fontId="3" type="noConversion"/>
  </si>
  <si>
    <t>冰灵石</t>
    <phoneticPr fontId="3" type="noConversion"/>
  </si>
  <si>
    <t>营地巡逻</t>
    <phoneticPr fontId="3" type="noConversion"/>
  </si>
  <si>
    <t>打败冰灵之王</t>
    <phoneticPr fontId="3" type="noConversion"/>
  </si>
  <si>
    <t>升到44级</t>
    <phoneticPr fontId="3" type="noConversion"/>
  </si>
  <si>
    <t>44</t>
    <phoneticPr fontId="3" type="noConversion"/>
  </si>
  <si>
    <t>前往精灵之路</t>
    <phoneticPr fontId="3" type="noConversion"/>
  </si>
  <si>
    <t>找祭司-法克</t>
    <phoneticPr fontId="3" type="noConversion"/>
  </si>
  <si>
    <t>冰封蜗牛</t>
    <phoneticPr fontId="3" type="noConversion"/>
  </si>
  <si>
    <t>收集蜗牛壳</t>
    <phoneticPr fontId="3" type="noConversion"/>
  </si>
  <si>
    <t>清理道路</t>
    <phoneticPr fontId="3" type="noConversion"/>
  </si>
  <si>
    <t>打败冰岩巨人</t>
    <phoneticPr fontId="3" type="noConversion"/>
  </si>
  <si>
    <t>升到45级</t>
    <phoneticPr fontId="3" type="noConversion"/>
  </si>
  <si>
    <t>45</t>
    <phoneticPr fontId="3" type="noConversion"/>
  </si>
  <si>
    <t>前往精灵城堡一层</t>
    <phoneticPr fontId="3" type="noConversion"/>
  </si>
  <si>
    <t>找冰宫护卫长</t>
    <phoneticPr fontId="3" type="noConversion"/>
  </si>
  <si>
    <t>冰块士兵</t>
    <phoneticPr fontId="3" type="noConversion"/>
  </si>
  <si>
    <t>收集冰灵岩石</t>
    <phoneticPr fontId="3" type="noConversion"/>
  </si>
  <si>
    <t>城堡一层清理</t>
    <phoneticPr fontId="3" type="noConversion"/>
  </si>
  <si>
    <t>收集冰晶石</t>
    <phoneticPr fontId="3" type="noConversion"/>
  </si>
  <si>
    <t>打败冰雪之主</t>
    <phoneticPr fontId="3" type="noConversion"/>
  </si>
  <si>
    <t>升到46级</t>
    <phoneticPr fontId="3" type="noConversion"/>
  </si>
  <si>
    <t>46</t>
    <phoneticPr fontId="3" type="noConversion"/>
  </si>
  <si>
    <t>前往精灵城堡二层</t>
    <phoneticPr fontId="3" type="noConversion"/>
  </si>
  <si>
    <t>协助将军-库克</t>
    <phoneticPr fontId="3" type="noConversion"/>
  </si>
  <si>
    <t>清理冰灵</t>
    <phoneticPr fontId="3" type="noConversion"/>
  </si>
  <si>
    <t>清理冰块护卫</t>
    <phoneticPr fontId="3" type="noConversion"/>
  </si>
  <si>
    <t>收集冰晶</t>
    <phoneticPr fontId="3" type="noConversion"/>
  </si>
  <si>
    <t>47</t>
    <phoneticPr fontId="3" type="noConversion"/>
  </si>
  <si>
    <t>城堡二层清理</t>
    <phoneticPr fontId="3" type="noConversion"/>
  </si>
  <si>
    <t>获取冰灵之石</t>
    <phoneticPr fontId="3" type="noConversion"/>
  </si>
  <si>
    <t>打败冰封巨龙</t>
    <phoneticPr fontId="3" type="noConversion"/>
  </si>
  <si>
    <t>升到48级</t>
    <phoneticPr fontId="3" type="noConversion"/>
  </si>
  <si>
    <t>48</t>
    <phoneticPr fontId="3" type="noConversion"/>
  </si>
  <si>
    <t>沼泽魂晶</t>
    <phoneticPr fontId="3" type="noConversion"/>
  </si>
  <si>
    <t>沼泽之印</t>
    <phoneticPr fontId="3" type="noConversion"/>
  </si>
  <si>
    <t>49</t>
    <phoneticPr fontId="3" type="noConversion"/>
  </si>
  <si>
    <t>升到50级开启第五章</t>
    <phoneticPr fontId="3" type="noConversion"/>
  </si>
  <si>
    <t>50</t>
    <phoneticPr fontId="3" type="noConversion"/>
  </si>
  <si>
    <t>找到影月使者-维纶</t>
    <phoneticPr fontId="3" type="noConversion"/>
  </si>
  <si>
    <t>失控的精灵蝴蝶</t>
    <phoneticPr fontId="3" type="noConversion"/>
  </si>
  <si>
    <t>影月护卫</t>
    <phoneticPr fontId="3" type="noConversion"/>
  </si>
  <si>
    <t>收集影月花</t>
    <phoneticPr fontId="3" type="noConversion"/>
  </si>
  <si>
    <t>51</t>
    <phoneticPr fontId="3" type="noConversion"/>
  </si>
  <si>
    <t>收集月石</t>
    <phoneticPr fontId="3" type="noConversion"/>
  </si>
  <si>
    <t>打败影月碟王</t>
    <phoneticPr fontId="3" type="noConversion"/>
  </si>
  <si>
    <t>升到52级</t>
    <phoneticPr fontId="3" type="noConversion"/>
  </si>
  <si>
    <t>52</t>
    <phoneticPr fontId="3" type="noConversion"/>
  </si>
  <si>
    <t>前往勇者之路</t>
    <phoneticPr fontId="3" type="noConversion"/>
  </si>
  <si>
    <t>找到仪式魔法师</t>
    <phoneticPr fontId="3" type="noConversion"/>
  </si>
  <si>
    <t>影月弓手</t>
    <phoneticPr fontId="3" type="noConversion"/>
  </si>
  <si>
    <t>收集暗影石</t>
    <phoneticPr fontId="3" type="noConversion"/>
  </si>
  <si>
    <t>53</t>
    <phoneticPr fontId="3" type="noConversion"/>
  </si>
  <si>
    <t>遭遇敌袭</t>
    <phoneticPr fontId="3" type="noConversion"/>
  </si>
  <si>
    <t>打败影月女王</t>
    <phoneticPr fontId="3" type="noConversion"/>
  </si>
  <si>
    <t>升到54级</t>
    <phoneticPr fontId="3" type="noConversion"/>
  </si>
  <si>
    <t>54</t>
    <phoneticPr fontId="3" type="noConversion"/>
  </si>
  <si>
    <t>前往暗灵神庙一层</t>
    <phoneticPr fontId="3" type="noConversion"/>
  </si>
  <si>
    <t>最后的村民</t>
    <phoneticPr fontId="3" type="noConversion"/>
  </si>
  <si>
    <t>影月骑兵</t>
    <phoneticPr fontId="3" type="noConversion"/>
  </si>
  <si>
    <t>收集影月晶</t>
    <phoneticPr fontId="3" type="noConversion"/>
  </si>
  <si>
    <t>神庙一层清理</t>
    <phoneticPr fontId="3" type="noConversion"/>
  </si>
  <si>
    <t>打败暗灵守卫者</t>
    <phoneticPr fontId="3" type="noConversion"/>
  </si>
  <si>
    <t>影月之晶</t>
  </si>
  <si>
    <t>升到55级</t>
    <phoneticPr fontId="3" type="noConversion"/>
  </si>
  <si>
    <t>55</t>
    <phoneticPr fontId="3" type="noConversion"/>
  </si>
  <si>
    <t>前往暗灵神庙二层</t>
    <phoneticPr fontId="3" type="noConversion"/>
  </si>
  <si>
    <t>协助守护者-凯恩</t>
    <phoneticPr fontId="3" type="noConversion"/>
  </si>
  <si>
    <t>暗灵士兵</t>
    <phoneticPr fontId="3" type="noConversion"/>
  </si>
  <si>
    <t>熔岩护卫</t>
    <phoneticPr fontId="3" type="noConversion"/>
  </si>
  <si>
    <t>暗灵之核</t>
  </si>
  <si>
    <t>神庙二层清理</t>
    <phoneticPr fontId="3" type="noConversion"/>
  </si>
  <si>
    <t>打败暗灵狮鹫</t>
    <phoneticPr fontId="3" type="noConversion"/>
  </si>
  <si>
    <t>升到56级</t>
    <phoneticPr fontId="3" type="noConversion"/>
  </si>
  <si>
    <t>56</t>
    <phoneticPr fontId="3" type="noConversion"/>
  </si>
  <si>
    <t>收集燃烧灰烬</t>
    <phoneticPr fontId="3" type="noConversion"/>
  </si>
  <si>
    <t>熔岩魂晶</t>
    <phoneticPr fontId="3" type="noConversion"/>
  </si>
  <si>
    <t>57</t>
    <phoneticPr fontId="3" type="noConversion"/>
  </si>
  <si>
    <t>熔岩之印</t>
    <phoneticPr fontId="3" type="noConversion"/>
  </si>
  <si>
    <t>升到58级</t>
    <phoneticPr fontId="3" type="noConversion"/>
  </si>
  <si>
    <t>58</t>
    <phoneticPr fontId="3" type="noConversion"/>
  </si>
  <si>
    <t>打败暗灵之主</t>
    <phoneticPr fontId="3" type="noConversion"/>
  </si>
  <si>
    <t>59</t>
    <phoneticPr fontId="3" type="noConversion"/>
  </si>
  <si>
    <t>找国王汇报</t>
    <phoneticPr fontId="3" type="noConversion"/>
  </si>
  <si>
    <t>等级突破1/3</t>
    <phoneticPr fontId="3" type="noConversion"/>
  </si>
  <si>
    <t>等级突破2/3</t>
    <phoneticPr fontId="3" type="noConversion"/>
  </si>
  <si>
    <t>等级突破3/3</t>
    <phoneticPr fontId="3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</si>
  <si>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</si>
  <si>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</si>
  <si>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</si>
  <si>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</si>
  <si>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</si>
  <si>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</si>
  <si>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</si>
  <si>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獠牙猪妖</t>
  </si>
  <si>
    <t>巨锤酋长</t>
  </si>
  <si>
    <t>恶魔猪王</t>
  </si>
  <si>
    <t>邪能之主</t>
  </si>
  <si>
    <t>森灵之树</t>
  </si>
  <si>
    <t>漠灵风暴之王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</si>
  <si>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</si>
  <si>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</si>
  <si>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</si>
  <si>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</si>
  <si>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</si>
  <si>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</si>
  <si>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</si>
  <si>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荒漠巨蟹</t>
  </si>
  <si>
    <t>沙漠之鳄</t>
  </si>
  <si>
    <t>绿洲龟王</t>
  </si>
  <si>
    <t>遗迹守护者</t>
  </si>
  <si>
    <t>遗迹之王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</si>
  <si>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</si>
  <si>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</si>
  <si>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</si>
  <si>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</si>
  <si>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</si>
  <si>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</si>
  <si>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</si>
  <si>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蛤蟆守护者</t>
  </si>
  <si>
    <t>森林之王</t>
  </si>
  <si>
    <t>地下巨鳄</t>
  </si>
  <si>
    <t>地下兽人祭祀</t>
  </si>
  <si>
    <t>地灵牛头之王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</si>
  <si>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</si>
  <si>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</si>
  <si>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</si>
  <si>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</si>
  <si>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</si>
  <si>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</si>
  <si>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</si>
  <si>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冰封蛛王</t>
  </si>
  <si>
    <t>冰灵之王</t>
  </si>
  <si>
    <t>冰岩巨人</t>
  </si>
  <si>
    <t>冰雪之主</t>
  </si>
  <si>
    <t>冰封巨龙</t>
  </si>
  <si>
    <t>精灵蝴蝶</t>
  </si>
  <si>
    <t>影月护卫</t>
  </si>
  <si>
    <t>影月弓手</t>
  </si>
  <si>
    <t>影月骑兵</t>
  </si>
  <si>
    <t>暗灵士兵</t>
  </si>
  <si>
    <t>熔岩护卫</t>
  </si>
  <si>
    <t>影月碟王</t>
  </si>
  <si>
    <t>影月女王</t>
  </si>
  <si>
    <t>暗灵守卫者</t>
  </si>
  <si>
    <t>暗灵狮鹫</t>
  </si>
  <si>
    <t>暗灵之主</t>
  </si>
  <si>
    <t>化石项链</t>
    <phoneticPr fontId="2" type="noConversion"/>
  </si>
  <si>
    <t>精金戒指</t>
    <phoneticPr fontId="2" type="noConversion"/>
  </si>
  <si>
    <t>抵抗护符</t>
    <phoneticPr fontId="2" type="noConversion"/>
  </si>
  <si>
    <t>精灵之链</t>
    <phoneticPr fontId="2" type="noConversion"/>
  </si>
  <si>
    <t>金币袋子</t>
  </si>
  <si>
    <t>洛兰魂晶</t>
    <phoneticPr fontId="3" type="noConversion"/>
  </si>
  <si>
    <t>洛兰之印</t>
    <phoneticPr fontId="3" type="noConversion"/>
  </si>
  <si>
    <t>小型生命药水</t>
  </si>
  <si>
    <t>装备洗炼石</t>
  </si>
  <si>
    <t>经验盒子</t>
  </si>
  <si>
    <t>体力补充</t>
  </si>
  <si>
    <t>一章装备盒子</t>
  </si>
  <si>
    <t>荒漠之石</t>
    <phoneticPr fontId="3" type="noConversion"/>
  </si>
  <si>
    <t>沙漠之印</t>
    <phoneticPr fontId="3" type="noConversion"/>
  </si>
  <si>
    <t>沙漠魂晶</t>
    <phoneticPr fontId="3" type="noConversion"/>
  </si>
  <si>
    <t>二章装备盒子</t>
  </si>
  <si>
    <t>基础宝石箱子</t>
  </si>
  <si>
    <t>小型宝石箱子</t>
  </si>
  <si>
    <t>大金币袋子</t>
  </si>
  <si>
    <t>冰灵之印</t>
    <phoneticPr fontId="3" type="noConversion"/>
  </si>
  <si>
    <t>沼泽之石</t>
    <phoneticPr fontId="3" type="noConversion"/>
  </si>
  <si>
    <t>三章装备盒子</t>
  </si>
  <si>
    <t>四章装备盒子</t>
  </si>
  <si>
    <t>五章装备盒子</t>
  </si>
  <si>
    <t>影月之晶</t>
    <phoneticPr fontId="3" type="noConversion"/>
  </si>
  <si>
    <t>洗炼石袋子</t>
  </si>
  <si>
    <t>金钥匙碎片</t>
  </si>
  <si>
    <t>中级宝石箱子</t>
  </si>
  <si>
    <t>高级宝石箱子</t>
  </si>
  <si>
    <t>史诗宝石宝箱</t>
  </si>
  <si>
    <t>中型生命药水</t>
  </si>
  <si>
    <t>大型生命药水</t>
  </si>
  <si>
    <t>高级生命药水</t>
  </si>
  <si>
    <t>特级生命药水</t>
  </si>
  <si>
    <t>小型止血药</t>
  </si>
  <si>
    <t>中型止血药</t>
  </si>
  <si>
    <t>大型止血药</t>
  </si>
  <si>
    <t>高级止血药</t>
  </si>
  <si>
    <t>特级止血药</t>
  </si>
  <si>
    <t>冰灵之石</t>
    <phoneticPr fontId="3" type="noConversion"/>
  </si>
  <si>
    <t>宠之晶</t>
  </si>
  <si>
    <t>金钥匙</t>
  </si>
  <si>
    <t>装备晶石</t>
  </si>
  <si>
    <t>耐力护符</t>
    <phoneticPr fontId="2" type="noConversion"/>
  </si>
  <si>
    <t>爆炸捕兽夹</t>
  </si>
  <si>
    <t>宝箱1</t>
    <phoneticPr fontId="2" type="noConversion"/>
  </si>
  <si>
    <t>金币</t>
    <phoneticPr fontId="2" type="noConversion"/>
  </si>
  <si>
    <t>20活跃</t>
    <phoneticPr fontId="2" type="noConversion"/>
  </si>
  <si>
    <t>40活跃</t>
    <phoneticPr fontId="2" type="noConversion"/>
  </si>
  <si>
    <t>70活跃</t>
    <phoneticPr fontId="2" type="noConversion"/>
  </si>
  <si>
    <t>100活跃</t>
    <phoneticPr fontId="2" type="noConversion"/>
  </si>
  <si>
    <t>体力补充</t>
    <phoneticPr fontId="2" type="noConversion"/>
  </si>
  <si>
    <t>藏宝图</t>
  </si>
  <si>
    <t>冒险家经验</t>
    <phoneticPr fontId="2" type="noConversion"/>
  </si>
  <si>
    <t>幼小的宠物蛋</t>
  </si>
  <si>
    <t>1</t>
  </si>
  <si>
    <t>领主刷新券(签到)</t>
  </si>
  <si>
    <t>大师球</t>
  </si>
  <si>
    <t>宠物之核碎片</t>
  </si>
  <si>
    <t>宠物蛋壳</t>
  </si>
  <si>
    <t>宠物牛奶</t>
  </si>
  <si>
    <t>宠物骨头</t>
  </si>
  <si>
    <t>封印之塔挑战凭证</t>
  </si>
  <si>
    <t>灿烂的结晶</t>
  </si>
  <si>
    <t>原始</t>
    <phoneticPr fontId="2" type="noConversion"/>
  </si>
  <si>
    <t>修改</t>
    <phoneticPr fontId="2" type="noConversion"/>
  </si>
  <si>
    <t>挑战铃铛</t>
  </si>
  <si>
    <t>高级藏宝图</t>
  </si>
  <si>
    <t>装备晶石袋子</t>
  </si>
  <si>
    <t>第一章奖励</t>
    <phoneticPr fontId="2" type="noConversion"/>
  </si>
  <si>
    <t>时间沙漏</t>
    <phoneticPr fontId="3" type="noConversion"/>
  </si>
  <si>
    <t>第二章奖励</t>
    <phoneticPr fontId="2" type="noConversion"/>
  </si>
  <si>
    <t>第三章奖励</t>
    <phoneticPr fontId="2" type="noConversion"/>
  </si>
  <si>
    <t>第四章奖励</t>
    <phoneticPr fontId="2" type="noConversion"/>
  </si>
  <si>
    <t>第五章奖励</t>
    <phoneticPr fontId="2" type="noConversion"/>
  </si>
  <si>
    <t>1;150000@1010034;5@1000023;1@1000018;20@1010033;1</t>
  </si>
  <si>
    <t>1;200000@1010034;5@1000023;1@1000018;20@1010033;1</t>
  </si>
  <si>
    <t>1;200000@1010034;10@1000024;2@1000018;30@1010002;1</t>
  </si>
  <si>
    <t>1;300000@1010034;10@1000024;2@1000018;30@1010002;1</t>
  </si>
  <si>
    <t>木制头盔</t>
    <phoneticPr fontId="2" type="noConversion"/>
  </si>
  <si>
    <t>玄木头盔</t>
    <phoneticPr fontId="2" type="noConversion"/>
  </si>
  <si>
    <t>圣光头盔</t>
    <phoneticPr fontId="2" type="noConversion"/>
  </si>
  <si>
    <t>勇气之盔</t>
    <phoneticPr fontId="2" type="noConversion"/>
  </si>
  <si>
    <t>布巾</t>
    <phoneticPr fontId="2" type="noConversion"/>
  </si>
  <si>
    <t>皮质帽子</t>
    <phoneticPr fontId="2" type="noConversion"/>
  </si>
  <si>
    <t>迅影头盔</t>
    <phoneticPr fontId="2" type="noConversion"/>
  </si>
  <si>
    <t>英勇之冕</t>
    <phoneticPr fontId="2" type="noConversion"/>
  </si>
  <si>
    <t>铁壁头盔</t>
    <phoneticPr fontId="2" type="noConversion"/>
  </si>
  <si>
    <t>金刚盔</t>
    <phoneticPr fontId="2" type="noConversion"/>
  </si>
  <si>
    <t>战灵头盔</t>
    <phoneticPr fontId="2" type="noConversion"/>
  </si>
  <si>
    <t>暴灵之盔</t>
    <phoneticPr fontId="2" type="noConversion"/>
  </si>
  <si>
    <t>皮革手套</t>
    <phoneticPr fontId="2" type="noConversion"/>
  </si>
  <si>
    <t>潜行手套</t>
    <phoneticPr fontId="2" type="noConversion"/>
  </si>
  <si>
    <t>圣光手套</t>
    <phoneticPr fontId="2" type="noConversion"/>
  </si>
  <si>
    <t>勇气之手</t>
    <phoneticPr fontId="2" type="noConversion"/>
  </si>
  <si>
    <t>翔龙手套</t>
    <phoneticPr fontId="2" type="noConversion"/>
  </si>
  <si>
    <t>共鸣手套</t>
    <phoneticPr fontId="2" type="noConversion"/>
  </si>
  <si>
    <t>迅影手套</t>
    <phoneticPr fontId="2" type="noConversion"/>
  </si>
  <si>
    <t>英勇之手</t>
    <phoneticPr fontId="2" type="noConversion"/>
  </si>
  <si>
    <t>石肤手套</t>
    <phoneticPr fontId="2" type="noConversion"/>
  </si>
  <si>
    <t>铁护手</t>
    <phoneticPr fontId="2" type="noConversion"/>
  </si>
  <si>
    <t>战灵手套</t>
    <phoneticPr fontId="2" type="noConversion"/>
  </si>
  <si>
    <t>暴灵之手</t>
    <phoneticPr fontId="2" type="noConversion"/>
  </si>
  <si>
    <t>圣光守护之手</t>
    <phoneticPr fontId="2" type="noConversion"/>
  </si>
  <si>
    <t>皮革腰带</t>
    <phoneticPr fontId="2" type="noConversion"/>
  </si>
  <si>
    <t>坚固腰带</t>
    <phoneticPr fontId="2" type="noConversion"/>
  </si>
  <si>
    <t>圣光腰带</t>
    <phoneticPr fontId="2" type="noConversion"/>
  </si>
  <si>
    <t>勇气之带</t>
    <phoneticPr fontId="2" type="noConversion"/>
  </si>
  <si>
    <t>麻布腰带</t>
    <phoneticPr fontId="2" type="noConversion"/>
  </si>
  <si>
    <t>流光腰带</t>
    <phoneticPr fontId="2" type="noConversion"/>
  </si>
  <si>
    <t>迅影腰带</t>
    <phoneticPr fontId="2" type="noConversion"/>
  </si>
  <si>
    <t>英勇之带</t>
    <phoneticPr fontId="2" type="noConversion"/>
  </si>
  <si>
    <t>骨牌腰带</t>
    <phoneticPr fontId="2" type="noConversion"/>
  </si>
  <si>
    <t>铁制腰带</t>
    <phoneticPr fontId="2" type="noConversion"/>
  </si>
  <si>
    <t>战灵腰带</t>
    <phoneticPr fontId="2" type="noConversion"/>
  </si>
  <si>
    <t>暴灵之带</t>
    <phoneticPr fontId="2" type="noConversion"/>
  </si>
  <si>
    <t>元素狂暴腰带</t>
    <phoneticPr fontId="2" type="noConversion"/>
  </si>
  <si>
    <t>皮草靴</t>
    <phoneticPr fontId="2" type="noConversion"/>
  </si>
  <si>
    <t>暗夜靴</t>
    <phoneticPr fontId="2" type="noConversion"/>
  </si>
  <si>
    <t>圣光靴子</t>
    <phoneticPr fontId="2" type="noConversion"/>
  </si>
  <si>
    <t>勇气之靴</t>
    <phoneticPr fontId="2" type="noConversion"/>
  </si>
  <si>
    <t>麻布靴</t>
    <phoneticPr fontId="2" type="noConversion"/>
  </si>
  <si>
    <t>灵魂靴</t>
    <phoneticPr fontId="2" type="noConversion"/>
  </si>
  <si>
    <t>迅影靴子</t>
    <phoneticPr fontId="2" type="noConversion"/>
  </si>
  <si>
    <t>英勇之靴</t>
    <phoneticPr fontId="2" type="noConversion"/>
  </si>
  <si>
    <t>石壁靴</t>
    <phoneticPr fontId="2" type="noConversion"/>
  </si>
  <si>
    <t>力量战靴</t>
    <phoneticPr fontId="2" type="noConversion"/>
  </si>
  <si>
    <t>战灵靴子</t>
    <phoneticPr fontId="2" type="noConversion"/>
  </si>
  <si>
    <t>暴灵之靴</t>
    <phoneticPr fontId="2" type="noConversion"/>
  </si>
  <si>
    <t>皮革护腿</t>
    <phoneticPr fontId="2" type="noConversion"/>
  </si>
  <si>
    <t>暴风长裤</t>
    <phoneticPr fontId="2" type="noConversion"/>
  </si>
  <si>
    <t>圣光护腿</t>
    <phoneticPr fontId="2" type="noConversion"/>
  </si>
  <si>
    <t>勇气之腿</t>
    <phoneticPr fontId="2" type="noConversion"/>
  </si>
  <si>
    <t>棉布护腿</t>
    <phoneticPr fontId="2" type="noConversion"/>
  </si>
  <si>
    <t>花纹长裤</t>
    <phoneticPr fontId="2" type="noConversion"/>
  </si>
  <si>
    <t>迅影长裤</t>
    <phoneticPr fontId="2" type="noConversion"/>
  </si>
  <si>
    <t>英勇之腿</t>
    <phoneticPr fontId="2" type="noConversion"/>
  </si>
  <si>
    <t>壁垒长裤</t>
    <phoneticPr fontId="2" type="noConversion"/>
  </si>
  <si>
    <t>力量长裤</t>
    <phoneticPr fontId="2" type="noConversion"/>
  </si>
  <si>
    <t>战灵护腿</t>
    <phoneticPr fontId="2" type="noConversion"/>
  </si>
  <si>
    <t>暴灵之腿</t>
    <phoneticPr fontId="2" type="noConversion"/>
  </si>
  <si>
    <t>魔法珠宝</t>
    <phoneticPr fontId="2" type="noConversion"/>
  </si>
  <si>
    <t>疾风之链</t>
    <phoneticPr fontId="2" type="noConversion"/>
  </si>
  <si>
    <t>传承:神秘符石之链</t>
    <phoneticPr fontId="2" type="noConversion"/>
  </si>
  <si>
    <t>银戒指</t>
    <phoneticPr fontId="2" type="noConversion"/>
  </si>
  <si>
    <t>树王戒指</t>
    <phoneticPr fontId="2" type="noConversion"/>
  </si>
  <si>
    <t>疾风之戒</t>
    <phoneticPr fontId="2" type="noConversion"/>
  </si>
  <si>
    <t>治愈之秋</t>
    <phoneticPr fontId="2" type="noConversion"/>
  </si>
  <si>
    <t>森之精灵</t>
    <phoneticPr fontId="2" type="noConversion"/>
  </si>
  <si>
    <t>幽光之灵</t>
    <phoneticPr fontId="2" type="noConversion"/>
  </si>
  <si>
    <t>禁忌之地守护者</t>
    <phoneticPr fontId="2" type="noConversion"/>
  </si>
  <si>
    <t>战斗护符</t>
    <phoneticPr fontId="2" type="noConversion"/>
  </si>
  <si>
    <t>疾风之符</t>
    <phoneticPr fontId="2" type="noConversion"/>
  </si>
  <si>
    <t>灵魂冲击护符</t>
    <phoneticPr fontId="2" type="noConversion"/>
  </si>
  <si>
    <t>铁剑</t>
    <phoneticPr fontId="2" type="noConversion"/>
  </si>
  <si>
    <t>精钢剑</t>
    <phoneticPr fontId="2" type="noConversion"/>
  </si>
  <si>
    <t>战灵战刃</t>
    <phoneticPr fontId="2" type="noConversion"/>
  </si>
  <si>
    <t>疾风之剑</t>
    <phoneticPr fontId="2" type="noConversion"/>
  </si>
  <si>
    <t>精钢刀</t>
    <phoneticPr fontId="2" type="noConversion"/>
  </si>
  <si>
    <t>骨刀</t>
    <phoneticPr fontId="2" type="noConversion"/>
  </si>
  <si>
    <t>战灵之刀</t>
    <phoneticPr fontId="2" type="noConversion"/>
  </si>
  <si>
    <t>疾风之刃</t>
    <phoneticPr fontId="2" type="noConversion"/>
  </si>
  <si>
    <t>传承:幽影魔剑</t>
    <phoneticPr fontId="2" type="noConversion"/>
  </si>
  <si>
    <t>传承:霜舞银月</t>
    <phoneticPr fontId="2" type="noConversion"/>
  </si>
  <si>
    <t>圣光之剑</t>
    <phoneticPr fontId="2" type="noConversion"/>
  </si>
  <si>
    <t>圣光之刃</t>
    <phoneticPr fontId="2" type="noConversion"/>
  </si>
  <si>
    <t>木杖</t>
    <phoneticPr fontId="2" type="noConversion"/>
  </si>
  <si>
    <t>原始法杖</t>
    <phoneticPr fontId="2" type="noConversion"/>
  </si>
  <si>
    <t>战灵之杖</t>
    <phoneticPr fontId="2" type="noConversion"/>
  </si>
  <si>
    <t>疾风权杖</t>
    <phoneticPr fontId="2" type="noConversion"/>
  </si>
  <si>
    <t>普通法术书</t>
    <phoneticPr fontId="2" type="noConversion"/>
  </si>
  <si>
    <t>破旧魔法书</t>
    <phoneticPr fontId="2" type="noConversion"/>
  </si>
  <si>
    <t>战灵之书</t>
    <phoneticPr fontId="2" type="noConversion"/>
  </si>
  <si>
    <t>疾风之书</t>
    <phoneticPr fontId="2" type="noConversion"/>
  </si>
  <si>
    <t>传承:天穹星辉神杖</t>
    <phoneticPr fontId="2" type="noConversion"/>
  </si>
  <si>
    <t>传承:星辰奥秘录</t>
    <phoneticPr fontId="2" type="noConversion"/>
  </si>
  <si>
    <t>圣光之杖</t>
    <phoneticPr fontId="2" type="noConversion"/>
  </si>
  <si>
    <t>圣光之书</t>
    <phoneticPr fontId="2" type="noConversion"/>
  </si>
  <si>
    <t>简陋木弓</t>
    <phoneticPr fontId="2" type="noConversion"/>
  </si>
  <si>
    <t>精制木弓</t>
    <phoneticPr fontId="2" type="noConversion"/>
  </si>
  <si>
    <t>疾风之弓</t>
    <phoneticPr fontId="2" type="noConversion"/>
  </si>
  <si>
    <t>轻语弓</t>
    <phoneticPr fontId="2" type="noConversion"/>
  </si>
  <si>
    <t>传承:元素共鸣弓</t>
    <phoneticPr fontId="2" type="noConversion"/>
  </si>
  <si>
    <t>圣光之弓</t>
    <phoneticPr fontId="2" type="noConversion"/>
  </si>
  <si>
    <t>皮毛衣</t>
    <phoneticPr fontId="2" type="noConversion"/>
  </si>
  <si>
    <t>精皮革衣</t>
    <phoneticPr fontId="2" type="noConversion"/>
  </si>
  <si>
    <t>圣光护甲</t>
    <phoneticPr fontId="2" type="noConversion"/>
  </si>
  <si>
    <t>勇气之甲</t>
    <phoneticPr fontId="2" type="noConversion"/>
  </si>
  <si>
    <t>麻布衣</t>
    <phoneticPr fontId="2" type="noConversion"/>
  </si>
  <si>
    <t>简陋护甲</t>
    <phoneticPr fontId="2" type="noConversion"/>
  </si>
  <si>
    <t>迅影护甲</t>
    <phoneticPr fontId="2" type="noConversion"/>
  </si>
  <si>
    <t>英勇之甲</t>
    <phoneticPr fontId="2" type="noConversion"/>
  </si>
  <si>
    <t>铜制盔甲</t>
    <phoneticPr fontId="2" type="noConversion"/>
  </si>
  <si>
    <t>重型战甲</t>
    <phoneticPr fontId="2" type="noConversion"/>
  </si>
  <si>
    <t>战灵护甲</t>
    <phoneticPr fontId="2" type="noConversion"/>
  </si>
  <si>
    <t>暴灵之甲</t>
    <phoneticPr fontId="2" type="noConversion"/>
  </si>
  <si>
    <t>传承:不朽意志战甲</t>
    <phoneticPr fontId="2" type="noConversion"/>
  </si>
  <si>
    <t>传承:光辉的指引</t>
    <phoneticPr fontId="2" type="noConversion"/>
  </si>
  <si>
    <t>传承:黄金荣耀战铠</t>
    <phoneticPr fontId="2" type="noConversion"/>
  </si>
  <si>
    <t>炽炎头盔</t>
    <phoneticPr fontId="2" type="noConversion"/>
  </si>
  <si>
    <t>命运之盔</t>
    <phoneticPr fontId="2" type="noConversion"/>
  </si>
  <si>
    <t>魔法之帽</t>
    <phoneticPr fontId="2" type="noConversion"/>
  </si>
  <si>
    <t>魔光之冕</t>
    <phoneticPr fontId="2" type="noConversion"/>
  </si>
  <si>
    <t>重力头盔</t>
    <phoneticPr fontId="2" type="noConversion"/>
  </si>
  <si>
    <t>熔铸之盔</t>
    <phoneticPr fontId="2" type="noConversion"/>
  </si>
  <si>
    <t>炽炎手套</t>
    <phoneticPr fontId="2" type="noConversion"/>
  </si>
  <si>
    <t>命运之手</t>
    <phoneticPr fontId="2" type="noConversion"/>
  </si>
  <si>
    <t>魔法手套</t>
    <phoneticPr fontId="2" type="noConversion"/>
  </si>
  <si>
    <t>魔光之手</t>
    <phoneticPr fontId="2" type="noConversion"/>
  </si>
  <si>
    <t>重力手套</t>
    <phoneticPr fontId="2" type="noConversion"/>
  </si>
  <si>
    <t>熔铸之手</t>
    <phoneticPr fontId="2" type="noConversion"/>
  </si>
  <si>
    <t>炽炎腰带</t>
    <phoneticPr fontId="2" type="noConversion"/>
  </si>
  <si>
    <t>命运之带</t>
    <phoneticPr fontId="2" type="noConversion"/>
  </si>
  <si>
    <t>魔法腰带</t>
    <phoneticPr fontId="2" type="noConversion"/>
  </si>
  <si>
    <t>魔光之带</t>
    <phoneticPr fontId="2" type="noConversion"/>
  </si>
  <si>
    <t>重力腰带</t>
    <phoneticPr fontId="2" type="noConversion"/>
  </si>
  <si>
    <t>熔铸之带</t>
    <phoneticPr fontId="2" type="noConversion"/>
  </si>
  <si>
    <t>炽炎靴子</t>
    <phoneticPr fontId="2" type="noConversion"/>
  </si>
  <si>
    <t>命运之靴</t>
    <phoneticPr fontId="2" type="noConversion"/>
  </si>
  <si>
    <t>魔法靴子</t>
    <phoneticPr fontId="2" type="noConversion"/>
  </si>
  <si>
    <t>魔光之靴</t>
    <phoneticPr fontId="2" type="noConversion"/>
  </si>
  <si>
    <t>重力靴子</t>
    <phoneticPr fontId="2" type="noConversion"/>
  </si>
  <si>
    <t>熔铸之靴</t>
    <phoneticPr fontId="2" type="noConversion"/>
  </si>
  <si>
    <t>炽炎护腿</t>
    <phoneticPr fontId="2" type="noConversion"/>
  </si>
  <si>
    <t>命运之腿</t>
    <phoneticPr fontId="2" type="noConversion"/>
  </si>
  <si>
    <t>魔法护腿</t>
    <phoneticPr fontId="2" type="noConversion"/>
  </si>
  <si>
    <t>魔光之腿</t>
    <phoneticPr fontId="2" type="noConversion"/>
  </si>
  <si>
    <t>重力护腿</t>
    <phoneticPr fontId="2" type="noConversion"/>
  </si>
  <si>
    <t>熔铸之腿</t>
    <phoneticPr fontId="2" type="noConversion"/>
  </si>
  <si>
    <t>暮光庇护护腿</t>
    <phoneticPr fontId="2" type="noConversion"/>
  </si>
  <si>
    <t>暗夜项链</t>
    <phoneticPr fontId="2" type="noConversion"/>
  </si>
  <si>
    <t>幽光之链</t>
    <phoneticPr fontId="2" type="noConversion"/>
  </si>
  <si>
    <t>传承:月华灵珠项链</t>
    <phoneticPr fontId="2" type="noConversion"/>
  </si>
  <si>
    <t>强攻戒指</t>
    <phoneticPr fontId="2" type="noConversion"/>
  </si>
  <si>
    <t>幽光之戒</t>
    <phoneticPr fontId="2" type="noConversion"/>
  </si>
  <si>
    <t>暗夜凝视之眼</t>
    <phoneticPr fontId="2" type="noConversion"/>
  </si>
  <si>
    <t>符文灵饰</t>
    <phoneticPr fontId="2" type="noConversion"/>
  </si>
  <si>
    <t>烈阳之心</t>
    <phoneticPr fontId="2" type="noConversion"/>
  </si>
  <si>
    <t>暮色护符</t>
    <phoneticPr fontId="2" type="noConversion"/>
  </si>
  <si>
    <t>幽光之符</t>
    <phoneticPr fontId="2" type="noConversion"/>
  </si>
  <si>
    <t>轻风剑</t>
    <phoneticPr fontId="2" type="noConversion"/>
  </si>
  <si>
    <t>幽光之剑</t>
    <phoneticPr fontId="2" type="noConversion"/>
  </si>
  <si>
    <t>狂战刀</t>
    <phoneticPr fontId="2" type="noConversion"/>
  </si>
  <si>
    <t>幽光战刃</t>
  </si>
  <si>
    <t>传承:寒霜之舞</t>
    <phoneticPr fontId="2" type="noConversion"/>
  </si>
  <si>
    <t>传承:星辰断岳</t>
    <phoneticPr fontId="2" type="noConversion"/>
  </si>
  <si>
    <t>幽影杖</t>
    <phoneticPr fontId="2" type="noConversion"/>
  </si>
  <si>
    <t>幽光之杖</t>
  </si>
  <si>
    <t>符文之书</t>
    <phoneticPr fontId="2" type="noConversion"/>
  </si>
  <si>
    <t>幽光之书</t>
  </si>
  <si>
    <t>传承:星辰之光权杖</t>
    <phoneticPr fontId="2" type="noConversion"/>
  </si>
  <si>
    <t>传承:魔法纪元录</t>
    <phoneticPr fontId="2" type="noConversion"/>
  </si>
  <si>
    <t>天穹弓</t>
    <phoneticPr fontId="2" type="noConversion"/>
  </si>
  <si>
    <t>光明之弓</t>
    <phoneticPr fontId="2" type="noConversion"/>
  </si>
  <si>
    <t>传承:翡翠梦境弓</t>
    <phoneticPr fontId="2" type="noConversion"/>
  </si>
  <si>
    <t>炽炎护甲</t>
    <phoneticPr fontId="2" type="noConversion"/>
  </si>
  <si>
    <t>命运之甲</t>
    <phoneticPr fontId="2" type="noConversion"/>
  </si>
  <si>
    <t>魔法护甲</t>
  </si>
  <si>
    <t>魔光之甲</t>
    <phoneticPr fontId="2" type="noConversion"/>
  </si>
  <si>
    <t>重力护甲</t>
    <phoneticPr fontId="2" type="noConversion"/>
  </si>
  <si>
    <t>熔铸之甲</t>
    <phoneticPr fontId="2" type="noConversion"/>
  </si>
  <si>
    <t>传承:烈焰守护者</t>
    <phoneticPr fontId="2" type="noConversion"/>
  </si>
  <si>
    <t>传承:炽焰风暴启示者</t>
    <phoneticPr fontId="2" type="noConversion"/>
  </si>
  <si>
    <t>传承:暗夜星辰守护</t>
    <phoneticPr fontId="2" type="noConversion"/>
  </si>
  <si>
    <t>万国头盔</t>
    <phoneticPr fontId="2" type="noConversion"/>
  </si>
  <si>
    <t>怒风之盔</t>
    <phoneticPr fontId="2" type="noConversion"/>
  </si>
  <si>
    <t>静谧之帽</t>
    <phoneticPr fontId="2" type="noConversion"/>
  </si>
  <si>
    <t>信念之冕</t>
    <phoneticPr fontId="2" type="noConversion"/>
  </si>
  <si>
    <t>巨兵头盔</t>
    <phoneticPr fontId="2" type="noConversion"/>
  </si>
  <si>
    <t>雷霆之盔</t>
    <phoneticPr fontId="2" type="noConversion"/>
  </si>
  <si>
    <t>万国手套</t>
  </si>
  <si>
    <t>怒风之手</t>
  </si>
  <si>
    <t>静谧手套</t>
  </si>
  <si>
    <t>信念之手</t>
  </si>
  <si>
    <t>巨兵手套</t>
  </si>
  <si>
    <t>雷霆之手</t>
  </si>
  <si>
    <t>咒术编织之手</t>
    <phoneticPr fontId="2" type="noConversion"/>
  </si>
  <si>
    <t>万国腰带</t>
  </si>
  <si>
    <t>怒风之带</t>
  </si>
  <si>
    <t>静谧腰带</t>
  </si>
  <si>
    <t>信念之带</t>
  </si>
  <si>
    <t>巨兵腰带</t>
  </si>
  <si>
    <t>雷霆之带</t>
  </si>
  <si>
    <t>万国靴子</t>
  </si>
  <si>
    <t>怒风之靴</t>
  </si>
  <si>
    <t>静谧靴子</t>
  </si>
  <si>
    <t>信念之靴</t>
  </si>
  <si>
    <t>巨兵靴子</t>
  </si>
  <si>
    <t>雷霆之靴</t>
  </si>
  <si>
    <t>万国护腿</t>
  </si>
  <si>
    <t>怒风之腿</t>
  </si>
  <si>
    <t>静谧护腿</t>
  </si>
  <si>
    <t>信念之腿</t>
  </si>
  <si>
    <t>巨兵护腿</t>
  </si>
  <si>
    <t>雷霆之腿</t>
  </si>
  <si>
    <t>灰烬之链</t>
    <phoneticPr fontId="2" type="noConversion"/>
  </si>
  <si>
    <t>暗炎之链</t>
    <phoneticPr fontId="2" type="noConversion"/>
  </si>
  <si>
    <t>传承:虚空破碎项链</t>
    <phoneticPr fontId="2" type="noConversion"/>
  </si>
  <si>
    <t>精炼戒指</t>
    <phoneticPr fontId="2" type="noConversion"/>
  </si>
  <si>
    <t>灰烬之戒</t>
    <phoneticPr fontId="2" type="noConversion"/>
  </si>
  <si>
    <t>鼓舞之角</t>
    <phoneticPr fontId="2" type="noConversion"/>
  </si>
  <si>
    <t>灰烬之灵</t>
    <phoneticPr fontId="2" type="noConversion"/>
  </si>
  <si>
    <t>禁魔封印之饰</t>
    <phoneticPr fontId="2" type="noConversion"/>
  </si>
  <si>
    <t>神光庇护圣印</t>
    <phoneticPr fontId="2" type="noConversion"/>
  </si>
  <si>
    <t>碧绿护符</t>
    <phoneticPr fontId="2" type="noConversion"/>
  </si>
  <si>
    <t>灰烬之心</t>
    <phoneticPr fontId="2" type="noConversion"/>
  </si>
  <si>
    <t>大地生机护符</t>
    <phoneticPr fontId="2" type="noConversion"/>
  </si>
  <si>
    <t>万国剑</t>
    <phoneticPr fontId="2" type="noConversion"/>
  </si>
  <si>
    <t>灰烬之剑</t>
    <phoneticPr fontId="2" type="noConversion"/>
  </si>
  <si>
    <t>纯粹战刃</t>
    <phoneticPr fontId="2" type="noConversion"/>
  </si>
  <si>
    <t>灰烬战刃</t>
    <phoneticPr fontId="2" type="noConversion"/>
  </si>
  <si>
    <t>传承:翠竹清风逸韵</t>
    <phoneticPr fontId="2" type="noConversion"/>
  </si>
  <si>
    <t>传承:影月幽莲刃</t>
    <phoneticPr fontId="2" type="noConversion"/>
  </si>
  <si>
    <t>紫晶魔杖</t>
    <phoneticPr fontId="2" type="noConversion"/>
  </si>
  <si>
    <t>灰烬之仗</t>
    <phoneticPr fontId="2" type="noConversion"/>
  </si>
  <si>
    <t>秋叶之书</t>
    <phoneticPr fontId="2" type="noConversion"/>
  </si>
  <si>
    <t>灰烬之书</t>
    <phoneticPr fontId="2" type="noConversion"/>
  </si>
  <si>
    <t>传承:幽冥毒渊手杖</t>
    <phoneticPr fontId="2" type="noConversion"/>
  </si>
  <si>
    <t>传承:咒术深渊录</t>
    <phoneticPr fontId="2" type="noConversion"/>
  </si>
  <si>
    <t>牛角弓</t>
    <phoneticPr fontId="2" type="noConversion"/>
  </si>
  <si>
    <t>命运之弓</t>
    <phoneticPr fontId="2" type="noConversion"/>
  </si>
  <si>
    <t>传承:灵魂猎手</t>
    <phoneticPr fontId="2" type="noConversion"/>
  </si>
  <si>
    <t>万国护甲</t>
  </si>
  <si>
    <t>怒风之甲</t>
  </si>
  <si>
    <t>静谧护甲</t>
  </si>
  <si>
    <t>信念之甲</t>
  </si>
  <si>
    <t>巨兵护甲</t>
  </si>
  <si>
    <t>雷霆之甲</t>
  </si>
  <si>
    <t>传承:勇士熔炉战衣</t>
    <phoneticPr fontId="2" type="noConversion"/>
  </si>
  <si>
    <t>传承:虚空行者灵衣</t>
    <phoneticPr fontId="2" type="noConversion"/>
  </si>
  <si>
    <t>传承:星界守护灵铠</t>
    <phoneticPr fontId="2" type="noConversion"/>
  </si>
  <si>
    <t>先锋头盔</t>
  </si>
  <si>
    <t>苍穹之盔</t>
  </si>
  <si>
    <t>便捷头盔</t>
  </si>
  <si>
    <t>神谕之冕</t>
    <phoneticPr fontId="2" type="noConversion"/>
  </si>
  <si>
    <t>守护头盔</t>
  </si>
  <si>
    <t>龙脊之盔</t>
  </si>
  <si>
    <t>雷霆怒击头盔</t>
    <phoneticPr fontId="2" type="noConversion"/>
  </si>
  <si>
    <t>先锋手套</t>
  </si>
  <si>
    <t>苍穹之手</t>
  </si>
  <si>
    <t>便捷手套</t>
  </si>
  <si>
    <t>神谕之手</t>
  </si>
  <si>
    <t>守护手套</t>
  </si>
  <si>
    <t>龙脊之手</t>
  </si>
  <si>
    <t>先锋腰带</t>
  </si>
  <si>
    <t>苍穹之带</t>
  </si>
  <si>
    <t>便捷腰带</t>
  </si>
  <si>
    <t>神谕之带</t>
  </si>
  <si>
    <t>守护腰带</t>
  </si>
  <si>
    <t>龙脊之带</t>
  </si>
  <si>
    <t>先锋靴子</t>
  </si>
  <si>
    <t>苍穹之靴</t>
  </si>
  <si>
    <t>便捷靴子</t>
  </si>
  <si>
    <t>神谕之靴</t>
  </si>
  <si>
    <t>守护靴子</t>
  </si>
  <si>
    <t>龙脊之靴</t>
  </si>
  <si>
    <t>先锋护腿</t>
  </si>
  <si>
    <t>苍穹之腿</t>
  </si>
  <si>
    <t>便捷护腿</t>
  </si>
  <si>
    <t>神谕之腿</t>
  </si>
  <si>
    <t>守护护腿</t>
  </si>
  <si>
    <t>龙脊之腿</t>
  </si>
  <si>
    <t>眩晕项链</t>
    <phoneticPr fontId="2" type="noConversion"/>
  </si>
  <si>
    <t>唤灵之链</t>
  </si>
  <si>
    <t>传承:龙魂炽焰宝链</t>
    <phoneticPr fontId="2" type="noConversion"/>
  </si>
  <si>
    <t>碧海之戒</t>
    <phoneticPr fontId="2" type="noConversion"/>
  </si>
  <si>
    <t>幻影之戒</t>
    <phoneticPr fontId="2" type="noConversion"/>
  </si>
  <si>
    <t>圣光救赎神戒</t>
    <phoneticPr fontId="2" type="noConversion"/>
  </si>
  <si>
    <t>神圣之冠</t>
    <phoneticPr fontId="2" type="noConversion"/>
  </si>
  <si>
    <t>幻影之灵</t>
    <phoneticPr fontId="2" type="noConversion"/>
  </si>
  <si>
    <t>烈焰炽羽之环</t>
    <phoneticPr fontId="2" type="noConversion"/>
  </si>
  <si>
    <t>幸运护符</t>
    <phoneticPr fontId="2" type="noConversion"/>
  </si>
  <si>
    <t>幻影之环</t>
    <phoneticPr fontId="2" type="noConversion"/>
  </si>
  <si>
    <t>先锋剑</t>
    <phoneticPr fontId="2" type="noConversion"/>
  </si>
  <si>
    <t>幻影之剑</t>
    <phoneticPr fontId="2" type="noConversion"/>
  </si>
  <si>
    <t>寒光刀</t>
    <phoneticPr fontId="2" type="noConversion"/>
  </si>
  <si>
    <t>幻影之刀</t>
    <phoneticPr fontId="2" type="noConversion"/>
  </si>
  <si>
    <t>传承:赤霄幻灭剑</t>
    <phoneticPr fontId="2" type="noConversion"/>
  </si>
  <si>
    <t>传承:幽冥断魂刃</t>
    <phoneticPr fontId="2" type="noConversion"/>
  </si>
  <si>
    <t>乌金权杖</t>
    <phoneticPr fontId="2" type="noConversion"/>
  </si>
  <si>
    <t>幻影之杖</t>
    <phoneticPr fontId="2" type="noConversion"/>
  </si>
  <si>
    <t>诅咒之书</t>
    <phoneticPr fontId="2" type="noConversion"/>
  </si>
  <si>
    <t>梦境之书</t>
    <phoneticPr fontId="2" type="noConversion"/>
  </si>
  <si>
    <t>传承:精灵王的轻语</t>
    <phoneticPr fontId="2" type="noConversion"/>
  </si>
  <si>
    <t>传承:星辰奥秘之书</t>
    <phoneticPr fontId="2" type="noConversion"/>
  </si>
  <si>
    <t>坚韧之弓</t>
    <phoneticPr fontId="2" type="noConversion"/>
  </si>
  <si>
    <t>自然之弓</t>
    <phoneticPr fontId="2" type="noConversion"/>
  </si>
  <si>
    <t>传承:疾风碧海之弓</t>
    <phoneticPr fontId="2" type="noConversion"/>
  </si>
  <si>
    <t>先锋护甲</t>
  </si>
  <si>
    <t>苍穹之甲</t>
  </si>
  <si>
    <t>便捷护甲</t>
  </si>
  <si>
    <t>神谕之甲</t>
  </si>
  <si>
    <t>守护护甲</t>
  </si>
  <si>
    <t>龙脊之甲</t>
  </si>
  <si>
    <t>传承:灵魂守卫战甲</t>
    <phoneticPr fontId="2" type="noConversion"/>
  </si>
  <si>
    <t>传承:智者的长袍</t>
    <phoneticPr fontId="2" type="noConversion"/>
  </si>
  <si>
    <t>传承:不灭的意志</t>
    <phoneticPr fontId="2" type="noConversion"/>
  </si>
  <si>
    <t>雷鸣头盔</t>
  </si>
  <si>
    <t>灵犀之盔</t>
  </si>
  <si>
    <t>元素头盔</t>
  </si>
  <si>
    <t>血月之盔</t>
  </si>
  <si>
    <t>赤心头盔</t>
  </si>
  <si>
    <t>神官之盔</t>
  </si>
  <si>
    <t>雷鸣手套</t>
  </si>
  <si>
    <t>灵犀之手</t>
  </si>
  <si>
    <t>元素手套</t>
  </si>
  <si>
    <t>血月之手</t>
  </si>
  <si>
    <t>赤心手套</t>
  </si>
  <si>
    <t>神官之手</t>
  </si>
  <si>
    <t>雷鸣腰带</t>
  </si>
  <si>
    <t>灵犀之带</t>
  </si>
  <si>
    <t>元素腰带</t>
  </si>
  <si>
    <t>血月之带</t>
  </si>
  <si>
    <t>赤心腰带</t>
  </si>
  <si>
    <t>神官之带</t>
  </si>
  <si>
    <t>圣灵庇护腰带</t>
    <phoneticPr fontId="2" type="noConversion"/>
  </si>
  <si>
    <t>雷鸣靴子</t>
  </si>
  <si>
    <t>灵犀之靴</t>
  </si>
  <si>
    <t>元素靴子</t>
  </si>
  <si>
    <t>血月之靴</t>
  </si>
  <si>
    <t>赤心靴子</t>
  </si>
  <si>
    <t>神官之靴</t>
  </si>
  <si>
    <t>雷鸣护腿</t>
  </si>
  <si>
    <t>灵犀之腿</t>
  </si>
  <si>
    <t>元素护腿</t>
  </si>
  <si>
    <t>血月之腿</t>
  </si>
  <si>
    <t>赤心护腿</t>
  </si>
  <si>
    <t>神官之腿</t>
  </si>
  <si>
    <t>燃烧之链</t>
    <phoneticPr fontId="2" type="noConversion"/>
  </si>
  <si>
    <t>圣灵之链</t>
    <phoneticPr fontId="2" type="noConversion"/>
  </si>
  <si>
    <t>传承:幽冥领主的凝视</t>
    <phoneticPr fontId="2" type="noConversion"/>
  </si>
  <si>
    <t>精钢戒指</t>
    <phoneticPr fontId="2" type="noConversion"/>
  </si>
  <si>
    <t>圣灵之戒</t>
    <phoneticPr fontId="2" type="noConversion"/>
  </si>
  <si>
    <t>幽冥守护魔戒</t>
    <phoneticPr fontId="2" type="noConversion"/>
  </si>
  <si>
    <t>时光之表</t>
    <phoneticPr fontId="2" type="noConversion"/>
  </si>
  <si>
    <t>圣灵之灵</t>
    <phoneticPr fontId="2" type="noConversion"/>
  </si>
  <si>
    <t>幻梦流转沙漏</t>
    <phoneticPr fontId="2" type="noConversion"/>
  </si>
  <si>
    <t>幽兰护符</t>
    <phoneticPr fontId="2" type="noConversion"/>
  </si>
  <si>
    <t>圣灵之符</t>
    <phoneticPr fontId="2" type="noConversion"/>
  </si>
  <si>
    <t>幻影幽梦护符</t>
    <phoneticPr fontId="2" type="noConversion"/>
  </si>
  <si>
    <t>碧绿之剑</t>
    <phoneticPr fontId="2" type="noConversion"/>
  </si>
  <si>
    <t>圣灵之剑</t>
    <phoneticPr fontId="2" type="noConversion"/>
  </si>
  <si>
    <t>斩空刀</t>
    <phoneticPr fontId="2" type="noConversion"/>
  </si>
  <si>
    <t>圣灵战刃</t>
    <phoneticPr fontId="2" type="noConversion"/>
  </si>
  <si>
    <t>传承:幽冥暗影剑</t>
    <phoneticPr fontId="2" type="noConversion"/>
  </si>
  <si>
    <t>传承:幽谷清音刀</t>
    <phoneticPr fontId="2" type="noConversion"/>
  </si>
  <si>
    <t>龙头法杖</t>
    <phoneticPr fontId="2" type="noConversion"/>
  </si>
  <si>
    <t>圣灵之杖</t>
    <phoneticPr fontId="2" type="noConversion"/>
  </si>
  <si>
    <t>占卜之书</t>
    <phoneticPr fontId="2" type="noConversion"/>
  </si>
  <si>
    <t>亡者之录</t>
    <phoneticPr fontId="2" type="noConversion"/>
  </si>
  <si>
    <t>传承:龙脊裂岩权杖</t>
    <phoneticPr fontId="2" type="noConversion"/>
  </si>
  <si>
    <t>传承:远古神祗的低语</t>
    <phoneticPr fontId="2" type="noConversion"/>
  </si>
  <si>
    <t>耐力弓</t>
    <phoneticPr fontId="2" type="noConversion"/>
  </si>
  <si>
    <t>神速之弓</t>
    <phoneticPr fontId="2" type="noConversion"/>
  </si>
  <si>
    <t>传承:命运神弓</t>
    <phoneticPr fontId="2" type="noConversion"/>
  </si>
  <si>
    <t>雷鸣护甲</t>
  </si>
  <si>
    <t>灵犀之甲</t>
  </si>
  <si>
    <t>元素护甲</t>
  </si>
  <si>
    <t>血月之甲</t>
  </si>
  <si>
    <t>赤心护甲</t>
  </si>
  <si>
    <t>神官之甲</t>
  </si>
  <si>
    <t>传承:命运之轮护甲</t>
    <phoneticPr fontId="2" type="noConversion"/>
  </si>
  <si>
    <t>传承:梦境领域战袍</t>
    <phoneticPr fontId="2" type="noConversion"/>
  </si>
  <si>
    <t>传承:灵魂追踪战铠</t>
    <phoneticPr fontId="2" type="noConversion"/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</si>
  <si>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</si>
  <si>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</si>
  <si>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</si>
  <si>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</si>
  <si>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</si>
  <si>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</si>
  <si>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</si>
  <si>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</si>
  <si>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</si>
  <si>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</si>
  <si>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</si>
  <si>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</si>
  <si>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</si>
  <si>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</si>
  <si>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</si>
  <si>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</si>
  <si>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</si>
  <si>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</si>
  <si>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</si>
  <si>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</si>
  <si>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</si>
  <si>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</si>
  <si>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</si>
  <si>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史诗:炙热之弓</t>
  </si>
  <si>
    <t>史诗:风灵之甲</t>
  </si>
  <si>
    <t>史诗:神谕之甲</t>
  </si>
  <si>
    <t>史诗:永恒之甲</t>
  </si>
  <si>
    <t>兽之灵羽</t>
  </si>
  <si>
    <t>回溯水晶</t>
  </si>
  <si>
    <t>兽灵露</t>
  </si>
  <si>
    <t>仙晶灵石</t>
  </si>
  <si>
    <t>诱捕器</t>
  </si>
  <si>
    <t>灵宠星石</t>
  </si>
  <si>
    <t>耀晶石</t>
  </si>
  <si>
    <t>征程1章-1关</t>
  </si>
  <si>
    <t>征程1章-2关</t>
  </si>
  <si>
    <t>征程1章-3关</t>
  </si>
  <si>
    <t>征程1章-4关</t>
  </si>
  <si>
    <t>征程1章-5关</t>
  </si>
  <si>
    <t>征程1章-6关</t>
  </si>
  <si>
    <t>征程1章-7关</t>
  </si>
  <si>
    <t>征程1章-8关</t>
  </si>
  <si>
    <t>征程1章-9关</t>
  </si>
  <si>
    <t>征程1章-10关</t>
  </si>
  <si>
    <t>征程1章-11关</t>
  </si>
  <si>
    <t>征程1章-12关</t>
  </si>
  <si>
    <t>征程1章-13关</t>
  </si>
  <si>
    <t>征程1章-14关</t>
  </si>
  <si>
    <t>征程1章-15关</t>
  </si>
  <si>
    <t>征程1章-16关</t>
  </si>
  <si>
    <t>征程1章-17关</t>
  </si>
  <si>
    <t>征程1章-18关</t>
  </si>
  <si>
    <t>征程1章-19关</t>
  </si>
  <si>
    <t>征程1章-20关</t>
  </si>
  <si>
    <t>征程2章-1关</t>
  </si>
  <si>
    <t>征程2章-2关</t>
  </si>
  <si>
    <t>征程2章-3关</t>
  </si>
  <si>
    <t>征程2章-4关</t>
  </si>
  <si>
    <t>征程2章-5关</t>
  </si>
  <si>
    <t>征程2章-6关</t>
  </si>
  <si>
    <t>征程2章-7关</t>
  </si>
  <si>
    <t>征程2章-8关</t>
  </si>
  <si>
    <t>征程2章-9关</t>
  </si>
  <si>
    <t>征程2章-10关</t>
  </si>
  <si>
    <t>征程2章-11关</t>
  </si>
  <si>
    <t>征程2章-12关</t>
  </si>
  <si>
    <t>征程2章-13关</t>
  </si>
  <si>
    <t>征程2章-14关</t>
  </si>
  <si>
    <t>征程2章-15关</t>
  </si>
  <si>
    <t>征程2章-16关</t>
  </si>
  <si>
    <t>征程2章-17关</t>
  </si>
  <si>
    <t>征程2章-18关</t>
  </si>
  <si>
    <t>征程2章-19关</t>
  </si>
  <si>
    <t>征程2章-20关</t>
  </si>
  <si>
    <t>征程3章-1关</t>
  </si>
  <si>
    <t>征程3章-2关</t>
  </si>
  <si>
    <t>征程3章-3关</t>
  </si>
  <si>
    <t>征程3章-4关</t>
  </si>
  <si>
    <t>征程3章-5关</t>
  </si>
  <si>
    <t>征程3章-6关</t>
  </si>
  <si>
    <t>征程3章-7关</t>
  </si>
  <si>
    <t>征程3章-8关</t>
  </si>
  <si>
    <t>征程3章-9关</t>
  </si>
  <si>
    <t>征程3章-10关</t>
  </si>
  <si>
    <t>征程3章-11关</t>
  </si>
  <si>
    <t>征程3章-12关</t>
  </si>
  <si>
    <t>征程3章-13关</t>
  </si>
  <si>
    <t>征程3章-14关</t>
  </si>
  <si>
    <t>征程3章-15关</t>
  </si>
  <si>
    <t>征程3章-16关</t>
  </si>
  <si>
    <t>征程3章-17关</t>
  </si>
  <si>
    <t>征程3章-18关</t>
  </si>
  <si>
    <t>征程3章-19关</t>
  </si>
  <si>
    <t>征程3章-20关</t>
  </si>
  <si>
    <t>征程4章-1关</t>
  </si>
  <si>
    <t>征程4章-2关</t>
  </si>
  <si>
    <t>征程4章-3关</t>
  </si>
  <si>
    <t>征程4章-4关</t>
  </si>
  <si>
    <t>征程4章-5关</t>
  </si>
  <si>
    <t>征程4章-6关</t>
  </si>
  <si>
    <t>征程4章-7关</t>
  </si>
  <si>
    <t>征程4章-8关</t>
  </si>
  <si>
    <t>征程4章-9关</t>
  </si>
  <si>
    <t>征程4章-10关</t>
  </si>
  <si>
    <t>征程4章-11关</t>
  </si>
  <si>
    <t>征程4章-12关</t>
  </si>
  <si>
    <t>征程4章-13关</t>
  </si>
  <si>
    <t>征程4章-14关</t>
  </si>
  <si>
    <t>征程4章-15关</t>
  </si>
  <si>
    <t>征程4章-16关</t>
  </si>
  <si>
    <t>征程4章-17关</t>
  </si>
  <si>
    <t>征程4章-18关</t>
  </si>
  <si>
    <t>征程4章-19关</t>
  </si>
  <si>
    <t>征程4章-20关</t>
  </si>
  <si>
    <t>征程5章-1关</t>
  </si>
  <si>
    <t>征程5章-2关</t>
  </si>
  <si>
    <t>征程5章-3关</t>
  </si>
  <si>
    <t>征程5章-4关</t>
  </si>
  <si>
    <t>征程5章-5关</t>
  </si>
  <si>
    <t>征程5章-6关</t>
  </si>
  <si>
    <t>征程5章-7关</t>
  </si>
  <si>
    <t>征程5章-8关</t>
  </si>
  <si>
    <t>征程5章-9关</t>
  </si>
  <si>
    <t>征程5章-10关</t>
  </si>
  <si>
    <t>征程5章-11关</t>
  </si>
  <si>
    <t>征程5章-12关</t>
  </si>
  <si>
    <t>征程5章-13关</t>
  </si>
  <si>
    <t>征程5章-14关</t>
  </si>
  <si>
    <t>征程5章-15关</t>
  </si>
  <si>
    <t>征程5章-16关</t>
  </si>
  <si>
    <t>征程5章-17关</t>
  </si>
  <si>
    <t>征程5章-18关</t>
  </si>
  <si>
    <t>征程5章-19关</t>
  </si>
  <si>
    <t>征程5章-20关</t>
  </si>
  <si>
    <t>@</t>
    <phoneticPr fontId="2" type="noConversion"/>
  </si>
  <si>
    <t>钻石</t>
    <phoneticPr fontId="2" type="noConversion"/>
  </si>
  <si>
    <t>灿烂的结晶</t>
    <phoneticPr fontId="3" type="noConversion"/>
  </si>
  <si>
    <t>金砖</t>
  </si>
  <si>
    <t>时间沙漏</t>
  </si>
  <si>
    <t>神兽碎片</t>
  </si>
  <si>
    <t>宠之资质</t>
  </si>
  <si>
    <t>宠之成长</t>
  </si>
  <si>
    <t>仓库扩展工具</t>
  </si>
  <si>
    <t>金条</t>
  </si>
  <si>
    <t>核晶</t>
  </si>
  <si>
    <t>洛兰之印</t>
  </si>
  <si>
    <t>沙漠之印</t>
  </si>
  <si>
    <t>沙漠魂晶</t>
  </si>
  <si>
    <t>冰灵之印</t>
  </si>
  <si>
    <t>冰灵魂晶</t>
  </si>
  <si>
    <t>沼泽之印</t>
  </si>
  <si>
    <t>沼泽魂晶</t>
  </si>
  <si>
    <t>熔岩之印</t>
  </si>
  <si>
    <t>熔岩魂晶</t>
  </si>
  <si>
    <t>冰灵之石</t>
  </si>
  <si>
    <t>荒漠之石</t>
  </si>
  <si>
    <t>森林之石</t>
  </si>
  <si>
    <t>普通</t>
    <phoneticPr fontId="2" type="noConversion"/>
  </si>
  <si>
    <t>中等</t>
    <phoneticPr fontId="2" type="noConversion"/>
  </si>
  <si>
    <t>高级</t>
    <phoneticPr fontId="2" type="noConversion"/>
  </si>
  <si>
    <t>深渊凭证</t>
    <phoneticPr fontId="3" type="noConversion"/>
  </si>
  <si>
    <t>副本秘石</t>
  </si>
  <si>
    <t>宠物礼包</t>
    <phoneticPr fontId="2" type="noConversion"/>
  </si>
  <si>
    <t>金币礼包</t>
    <phoneticPr fontId="2" type="noConversion"/>
  </si>
  <si>
    <t>经验礼包</t>
    <phoneticPr fontId="2" type="noConversion"/>
  </si>
  <si>
    <t>洗炼礼包</t>
    <phoneticPr fontId="2" type="noConversion"/>
  </si>
  <si>
    <t>晶石礼包</t>
    <phoneticPr fontId="2" type="noConversion"/>
  </si>
  <si>
    <t>材料礼包</t>
    <phoneticPr fontId="2" type="noConversion"/>
  </si>
  <si>
    <t>装备礼包</t>
    <phoneticPr fontId="2" type="noConversion"/>
  </si>
  <si>
    <t>幻宠灵核</t>
    <phoneticPr fontId="3" type="noConversion"/>
  </si>
  <si>
    <t>高级幻宠灵核</t>
    <phoneticPr fontId="3" type="noConversion"/>
  </si>
  <si>
    <t>数量</t>
    <phoneticPr fontId="2" type="noConversion"/>
  </si>
  <si>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</si>
  <si>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</si>
  <si>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</si>
  <si>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</si>
  <si>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</si>
  <si>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</si>
  <si>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</si>
  <si>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</si>
  <si>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</si>
  <si>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</si>
  <si>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</si>
  <si>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</si>
  <si>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</si>
  <si>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</si>
  <si>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</si>
  <si>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</si>
  <si>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</si>
  <si>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</si>
  <si>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</si>
  <si>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奋勇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</si>
  <si>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</si>
  <si>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</si>
  <si>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</si>
  <si>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</si>
  <si>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</si>
  <si>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</si>
  <si>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</si>
  <si>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</si>
  <si>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</si>
  <si>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</si>
  <si>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</si>
  <si>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</si>
  <si>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</si>
  <si>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</si>
  <si>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</si>
  <si>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</si>
  <si>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</si>
  <si>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</si>
  <si>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</si>
  <si>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高阶奋勇</t>
  </si>
  <si>
    <t>邪恶鳄鱼</t>
  </si>
  <si>
    <t>火焰松鼠</t>
  </si>
  <si>
    <t>白羽蝴蝶</t>
  </si>
  <si>
    <t>冰雪人</t>
  </si>
  <si>
    <t>火焰之树</t>
  </si>
  <si>
    <t>天空守卫</t>
  </si>
  <si>
    <t>熔岩之魔</t>
  </si>
  <si>
    <t>天狼蜘蛛</t>
  </si>
  <si>
    <t>概率</t>
    <phoneticPr fontId="2" type="noConversion"/>
  </si>
  <si>
    <t>灵萃洗炼石</t>
  </si>
  <si>
    <t>徽记之尘</t>
  </si>
  <si>
    <t>耀彩圣晶</t>
  </si>
  <si>
    <t>制造粉末</t>
  </si>
  <si>
    <t>深渊凭证</t>
  </si>
  <si>
    <t>战力排行奖励</t>
    <phoneticPr fontId="2" type="noConversion"/>
  </si>
  <si>
    <t>4-5</t>
    <phoneticPr fontId="2" type="noConversion"/>
  </si>
  <si>
    <t>6-10</t>
    <phoneticPr fontId="2" type="noConversion"/>
  </si>
  <si>
    <t>21-30</t>
    <phoneticPr fontId="2" type="noConversion"/>
  </si>
  <si>
    <t>31-50</t>
    <phoneticPr fontId="2" type="noConversion"/>
  </si>
  <si>
    <t>11-20</t>
    <phoneticPr fontId="2" type="noConversion"/>
  </si>
  <si>
    <t>51-100</t>
    <phoneticPr fontId="2" type="noConversion"/>
  </si>
  <si>
    <t>101-200</t>
    <phoneticPr fontId="2" type="noConversion"/>
  </si>
  <si>
    <t>201-500</t>
    <phoneticPr fontId="2" type="noConversion"/>
  </si>
  <si>
    <t>圣脉传晶</t>
  </si>
  <si>
    <t>珍藏寻宝指南</t>
  </si>
  <si>
    <t>寻宝指南</t>
  </si>
  <si>
    <t>共鸣晶石</t>
  </si>
  <si>
    <t>宠物排行奖励</t>
    <phoneticPr fontId="2" type="noConversion"/>
  </si>
  <si>
    <t>首胜奖励</t>
    <phoneticPr fontId="2" type="noConversion"/>
  </si>
  <si>
    <t>一章·装备盒</t>
  </si>
  <si>
    <t>二章·装备盒</t>
  </si>
  <si>
    <t>三章·装备盒</t>
  </si>
  <si>
    <t>四章·装备盒</t>
  </si>
  <si>
    <t>五章·装备盒</t>
  </si>
  <si>
    <t>金币盒</t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</si>
  <si>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</si>
  <si>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</si>
  <si>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</si>
  <si>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</si>
  <si>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</si>
  <si>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熔岩之印</t>
    <phoneticPr fontId="2" type="noConversion"/>
  </si>
  <si>
    <t xml:space="preserve"> </t>
    <phoneticPr fontId="2" type="noConversion"/>
  </si>
  <si>
    <t>个人奖励</t>
    <phoneticPr fontId="2" type="noConversion"/>
  </si>
  <si>
    <t>活跃度</t>
    <phoneticPr fontId="2" type="noConversion"/>
  </si>
  <si>
    <t>经验盒</t>
  </si>
  <si>
    <t>恢复体力</t>
  </si>
  <si>
    <t>收集</t>
    <phoneticPr fontId="2" type="noConversion"/>
  </si>
  <si>
    <t>领主降临券</t>
  </si>
  <si>
    <t>巅峰战力排行</t>
    <phoneticPr fontId="2" type="noConversion"/>
  </si>
  <si>
    <t>领主降临券</t>
    <phoneticPr fontId="3" type="noConversion"/>
  </si>
  <si>
    <t>金币</t>
    <phoneticPr fontId="2" type="noConversion"/>
  </si>
  <si>
    <t>宠物技能袋子</t>
    <phoneticPr fontId="3" type="noConversion"/>
  </si>
  <si>
    <t>高级宠物技能袋子</t>
    <phoneticPr fontId="3" type="noConversion"/>
  </si>
  <si>
    <t>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</si>
</sst>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color indexed="8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601733451338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85641041291543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6632892849513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6" fillId="5" borderId="5" xfId="0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7" borderId="4" xfId="1" applyFont="1" applyFill="1" applyBorder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15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2">
    <cellStyle name="常规" xfId="0" builtinId="0"/>
    <cellStyle name="常规 6" xfId="1" xr:uid="{90BB3BE0-217B-44EC-A537-602AAEBE4B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X209"/>
  <sheetViews>
    <sheetView topLeftCell="A82" workbookViewId="0">
      <selection activeCell="I17" sqref="I17"/>
    </sheetView>
  </sheetViews>
  <sheetFormatPr defaultRowHeight="14.25" x14ac:dyDescent="0.2"/>
  <cols>
    <col min="4" max="4" width="18.625" bestFit="1" customWidth="1"/>
    <col min="10" max="10" width="9" style="7"/>
    <col min="11" max="11" width="9" style="6"/>
    <col min="14" max="14" width="11.375" bestFit="1" customWidth="1"/>
    <col min="15" max="16" width="9" style="7"/>
    <col min="19" max="19" width="13" customWidth="1"/>
    <col min="24" max="24" width="14" customWidth="1"/>
  </cols>
  <sheetData>
    <row r="1" spans="3:24" ht="20.100000000000001" customHeight="1" x14ac:dyDescent="0.2"/>
    <row r="2" spans="3:24" ht="20.100000000000001" customHeight="1" x14ac:dyDescent="0.2">
      <c r="C2" s="1">
        <v>100001</v>
      </c>
      <c r="D2" s="2" t="s">
        <v>0</v>
      </c>
      <c r="E2" s="1">
        <v>1</v>
      </c>
      <c r="G2" s="1">
        <v>3</v>
      </c>
      <c r="H2" s="1">
        <v>1000101</v>
      </c>
      <c r="I2" s="1">
        <v>0</v>
      </c>
      <c r="J2" s="7" t="str">
        <f>IF(G2=1,VLOOKUP(H:H,R:S,2),"")</f>
        <v/>
      </c>
      <c r="R2" s="5">
        <v>310101</v>
      </c>
      <c r="S2" s="5" t="s">
        <v>249</v>
      </c>
      <c r="T2" s="5">
        <v>1</v>
      </c>
    </row>
    <row r="3" spans="3:24" ht="20.100000000000001" customHeight="1" x14ac:dyDescent="0.2">
      <c r="C3" s="1">
        <v>100002</v>
      </c>
      <c r="D3" s="2" t="s">
        <v>1</v>
      </c>
      <c r="E3" s="2">
        <v>1</v>
      </c>
      <c r="G3" s="1">
        <v>1</v>
      </c>
      <c r="H3" s="1">
        <v>310101</v>
      </c>
      <c r="I3" s="1">
        <v>5</v>
      </c>
      <c r="J3" s="7" t="str">
        <f t="shared" ref="J3:J66" si="0">IF(G3=1,VLOOKUP(H:H,R:S,2),"")</f>
        <v>史莱姆</v>
      </c>
      <c r="K3" s="7">
        <f>IF(G3=1,VLOOKUP(H:H,R:T,3),"")</f>
        <v>1</v>
      </c>
      <c r="M3" s="8">
        <v>1506001</v>
      </c>
      <c r="N3" s="8" t="s">
        <v>309</v>
      </c>
      <c r="O3" s="7">
        <v>1</v>
      </c>
      <c r="P3" s="7" t="str">
        <f>IF(M3="","",M3&amp;";"&amp;O3)</f>
        <v>1506001;1</v>
      </c>
      <c r="R3" s="5">
        <v>310102</v>
      </c>
      <c r="S3" s="5" t="s">
        <v>250</v>
      </c>
      <c r="T3" s="5">
        <v>1</v>
      </c>
      <c r="W3" s="8">
        <v>1010052</v>
      </c>
      <c r="X3" s="8" t="s">
        <v>335</v>
      </c>
    </row>
    <row r="4" spans="3:24" ht="20.100000000000001" customHeight="1" x14ac:dyDescent="0.2">
      <c r="C4" s="1">
        <v>100003</v>
      </c>
      <c r="D4" s="2" t="s">
        <v>2</v>
      </c>
      <c r="E4" s="2">
        <v>1</v>
      </c>
      <c r="G4" s="1">
        <v>2</v>
      </c>
      <c r="H4" s="1">
        <v>1021001</v>
      </c>
      <c r="I4" s="1">
        <v>5</v>
      </c>
      <c r="J4" s="7" t="str">
        <f t="shared" si="0"/>
        <v/>
      </c>
      <c r="K4" s="7" t="str">
        <f t="shared" ref="K4:K67" si="1">IF(G4=1,VLOOKUP(H:H,R:T,3),"")</f>
        <v/>
      </c>
      <c r="M4" s="8">
        <v>1030001</v>
      </c>
      <c r="N4" s="8" t="s">
        <v>316</v>
      </c>
      <c r="O4" s="7">
        <v>5</v>
      </c>
      <c r="P4" s="7" t="str">
        <f t="shared" ref="P4:P67" si="2">IF(M4="","",M4&amp;";"&amp;O4)</f>
        <v>1030001;5</v>
      </c>
      <c r="R4" s="5">
        <v>310103</v>
      </c>
      <c r="S4" s="5" t="s">
        <v>251</v>
      </c>
      <c r="T4" s="5">
        <v>1</v>
      </c>
      <c r="W4" s="8">
        <v>1010041</v>
      </c>
      <c r="X4" s="8" t="s">
        <v>319</v>
      </c>
    </row>
    <row r="5" spans="3:24" ht="20.100000000000001" customHeight="1" x14ac:dyDescent="0.2">
      <c r="C5" s="1">
        <v>100004</v>
      </c>
      <c r="D5" s="2" t="s">
        <v>3</v>
      </c>
      <c r="E5" s="1">
        <v>2</v>
      </c>
      <c r="G5" s="1">
        <v>1</v>
      </c>
      <c r="H5" s="1">
        <v>310160</v>
      </c>
      <c r="I5" s="1">
        <v>5</v>
      </c>
      <c r="J5" s="7" t="str">
        <f t="shared" si="0"/>
        <v>獠牙猪妖</v>
      </c>
      <c r="K5" s="7">
        <f t="shared" si="1"/>
        <v>3</v>
      </c>
      <c r="M5" s="8">
        <v>1010034</v>
      </c>
      <c r="N5" s="8" t="s">
        <v>318</v>
      </c>
      <c r="O5" s="7">
        <v>1</v>
      </c>
      <c r="P5" s="7" t="str">
        <f t="shared" ref="P5" si="3">IF(M5="","",M5&amp;";"&amp;O5)</f>
        <v>1010034;1</v>
      </c>
      <c r="R5" s="5">
        <v>310104</v>
      </c>
      <c r="S5" s="5" t="s">
        <v>252</v>
      </c>
      <c r="T5" s="5">
        <v>1</v>
      </c>
    </row>
    <row r="6" spans="3:24" ht="20.100000000000001" customHeight="1" x14ac:dyDescent="0.2">
      <c r="C6" s="1">
        <v>100005</v>
      </c>
      <c r="D6" s="2" t="s">
        <v>4</v>
      </c>
      <c r="E6" s="2" t="s">
        <v>5</v>
      </c>
      <c r="G6" s="1">
        <v>1</v>
      </c>
      <c r="H6" s="1">
        <v>310102</v>
      </c>
      <c r="I6" s="1">
        <v>5</v>
      </c>
      <c r="J6" s="7" t="str">
        <f t="shared" si="0"/>
        <v>森灵小妖</v>
      </c>
      <c r="K6" s="7">
        <f t="shared" si="1"/>
        <v>1</v>
      </c>
      <c r="M6" s="8">
        <v>1010035</v>
      </c>
      <c r="N6" s="8" t="s">
        <v>313</v>
      </c>
      <c r="O6" s="7">
        <v>1</v>
      </c>
      <c r="P6" s="7" t="str">
        <f t="shared" si="2"/>
        <v>1010035;1</v>
      </c>
      <c r="R6" s="5">
        <v>310105</v>
      </c>
      <c r="S6" s="5" t="s">
        <v>253</v>
      </c>
      <c r="T6" s="5">
        <v>1</v>
      </c>
      <c r="W6" s="8">
        <v>1010036</v>
      </c>
      <c r="X6" s="8" t="s">
        <v>327</v>
      </c>
    </row>
    <row r="7" spans="3:24" ht="20.100000000000001" customHeight="1" x14ac:dyDescent="0.2">
      <c r="C7" s="1">
        <v>100006</v>
      </c>
      <c r="D7" s="2" t="s">
        <v>6</v>
      </c>
      <c r="E7" s="2" t="s">
        <v>5</v>
      </c>
      <c r="G7" s="2">
        <v>1</v>
      </c>
      <c r="H7" s="1">
        <v>310161</v>
      </c>
      <c r="I7" s="1">
        <v>1</v>
      </c>
      <c r="J7" s="7" t="str">
        <f t="shared" si="0"/>
        <v>巨锤酋长</v>
      </c>
      <c r="K7" s="7">
        <f t="shared" si="1"/>
        <v>3</v>
      </c>
      <c r="M7" s="8">
        <v>1509001</v>
      </c>
      <c r="N7" s="8" t="s">
        <v>311</v>
      </c>
      <c r="O7" s="7">
        <v>1</v>
      </c>
      <c r="P7" s="7" t="str">
        <f t="shared" si="2"/>
        <v>1509001;1</v>
      </c>
      <c r="R7" s="5">
        <v>310106</v>
      </c>
      <c r="S7" s="5" t="s">
        <v>254</v>
      </c>
      <c r="T7" s="5">
        <v>1</v>
      </c>
    </row>
    <row r="8" spans="3:24" ht="20.100000000000001" customHeight="1" x14ac:dyDescent="0.2">
      <c r="C8" s="1">
        <v>100007</v>
      </c>
      <c r="D8" s="2" t="s">
        <v>7</v>
      </c>
      <c r="E8" s="2" t="s">
        <v>8</v>
      </c>
      <c r="G8" s="1">
        <v>4</v>
      </c>
      <c r="H8" s="1">
        <v>0</v>
      </c>
      <c r="I8" s="1">
        <v>3</v>
      </c>
      <c r="J8" s="7" t="str">
        <f t="shared" si="0"/>
        <v/>
      </c>
      <c r="K8" s="7" t="str">
        <f t="shared" si="1"/>
        <v/>
      </c>
      <c r="M8" s="8">
        <v>1030001</v>
      </c>
      <c r="N8" s="8" t="s">
        <v>316</v>
      </c>
      <c r="O8" s="7">
        <v>5</v>
      </c>
      <c r="P8" s="7" t="str">
        <f t="shared" si="2"/>
        <v>1030001;5</v>
      </c>
      <c r="R8" s="5">
        <v>310107</v>
      </c>
      <c r="S8" s="5" t="s">
        <v>255</v>
      </c>
      <c r="T8" s="5">
        <v>1</v>
      </c>
      <c r="W8" s="8">
        <v>1010011</v>
      </c>
      <c r="X8" s="8" t="s">
        <v>326</v>
      </c>
    </row>
    <row r="9" spans="3:24" ht="20.100000000000001" customHeight="1" x14ac:dyDescent="0.2">
      <c r="C9" s="1">
        <v>100008</v>
      </c>
      <c r="D9" s="2" t="s">
        <v>9</v>
      </c>
      <c r="E9" s="2" t="s">
        <v>8</v>
      </c>
      <c r="G9" s="1">
        <v>3</v>
      </c>
      <c r="H9" s="1">
        <v>1000201</v>
      </c>
      <c r="I9" s="1">
        <v>0</v>
      </c>
      <c r="J9" s="7" t="str">
        <f t="shared" si="0"/>
        <v/>
      </c>
      <c r="K9" s="7" t="str">
        <f t="shared" si="1"/>
        <v/>
      </c>
      <c r="R9" s="5">
        <v>310160</v>
      </c>
      <c r="S9" s="5" t="s">
        <v>256</v>
      </c>
      <c r="T9" s="5">
        <v>3</v>
      </c>
      <c r="W9" s="8">
        <v>1010012</v>
      </c>
      <c r="X9" s="8" t="s">
        <v>325</v>
      </c>
    </row>
    <row r="10" spans="3:24" ht="20.100000000000001" customHeight="1" x14ac:dyDescent="0.2">
      <c r="C10" s="1">
        <v>100009</v>
      </c>
      <c r="D10" s="2" t="s">
        <v>10</v>
      </c>
      <c r="E10" s="2" t="s">
        <v>8</v>
      </c>
      <c r="G10" s="1">
        <v>3</v>
      </c>
      <c r="H10" s="1">
        <v>1000201</v>
      </c>
      <c r="I10" s="1">
        <v>0</v>
      </c>
      <c r="J10" s="7" t="str">
        <f t="shared" si="0"/>
        <v/>
      </c>
      <c r="K10" s="7" t="str">
        <f t="shared" si="1"/>
        <v/>
      </c>
      <c r="M10" s="8">
        <v>1021010</v>
      </c>
      <c r="N10" s="8" t="s">
        <v>45</v>
      </c>
      <c r="O10" s="7">
        <v>5</v>
      </c>
      <c r="P10" s="7" t="str">
        <f>IF(M10="","",M10&amp;";"&amp;O10)</f>
        <v>1021010;5</v>
      </c>
      <c r="R10" s="5">
        <v>310161</v>
      </c>
      <c r="S10" s="5" t="s">
        <v>257</v>
      </c>
      <c r="T10" s="5">
        <v>3</v>
      </c>
      <c r="W10" s="8">
        <v>1010013</v>
      </c>
      <c r="X10" s="8" t="s">
        <v>336</v>
      </c>
    </row>
    <row r="11" spans="3:24" ht="20.100000000000001" customHeight="1" x14ac:dyDescent="0.2">
      <c r="C11" s="1">
        <v>100010</v>
      </c>
      <c r="D11" s="2" t="s">
        <v>11</v>
      </c>
      <c r="E11" s="2" t="s">
        <v>12</v>
      </c>
      <c r="G11" s="1">
        <v>2</v>
      </c>
      <c r="H11" s="1">
        <v>1021002</v>
      </c>
      <c r="I11" s="1">
        <v>5</v>
      </c>
      <c r="J11" s="7" t="str">
        <f t="shared" si="0"/>
        <v/>
      </c>
      <c r="K11" s="7" t="str">
        <f t="shared" si="1"/>
        <v/>
      </c>
      <c r="M11" s="8">
        <v>1010034</v>
      </c>
      <c r="N11" s="8" t="s">
        <v>318</v>
      </c>
      <c r="O11" s="7">
        <v>1</v>
      </c>
      <c r="P11" s="7" t="str">
        <f t="shared" si="2"/>
        <v>1010034;1</v>
      </c>
      <c r="R11" s="5">
        <v>310162</v>
      </c>
      <c r="S11" s="5" t="s">
        <v>258</v>
      </c>
      <c r="T11" s="5">
        <v>3</v>
      </c>
      <c r="W11" s="8">
        <v>1010014</v>
      </c>
      <c r="X11" s="8" t="s">
        <v>337</v>
      </c>
    </row>
    <row r="12" spans="3:24" ht="20.100000000000001" customHeight="1" x14ac:dyDescent="0.2">
      <c r="C12" s="1">
        <v>100011</v>
      </c>
      <c r="D12" s="2" t="s">
        <v>13</v>
      </c>
      <c r="E12" s="2" t="s">
        <v>12</v>
      </c>
      <c r="G12" s="2">
        <v>1</v>
      </c>
      <c r="H12" s="1">
        <v>310103</v>
      </c>
      <c r="I12" s="1">
        <v>5</v>
      </c>
      <c r="J12" s="7" t="str">
        <f t="shared" si="0"/>
        <v>森灵小猪</v>
      </c>
      <c r="K12" s="7">
        <f t="shared" si="1"/>
        <v>1</v>
      </c>
      <c r="M12" s="8">
        <v>1021010</v>
      </c>
      <c r="N12" s="8" t="s">
        <v>45</v>
      </c>
      <c r="O12" s="7">
        <v>5</v>
      </c>
      <c r="P12" s="7" t="str">
        <f>IF(M12="","",M12&amp;";"&amp;O12)</f>
        <v>1021010;5</v>
      </c>
      <c r="R12" s="5">
        <v>310163</v>
      </c>
      <c r="S12" s="5" t="s">
        <v>259</v>
      </c>
      <c r="T12" s="5">
        <v>3</v>
      </c>
      <c r="W12" s="8">
        <v>1010015</v>
      </c>
      <c r="X12" s="8" t="s">
        <v>338</v>
      </c>
    </row>
    <row r="13" spans="3:24" ht="20.100000000000001" customHeight="1" x14ac:dyDescent="0.2">
      <c r="C13" s="1">
        <v>100012</v>
      </c>
      <c r="D13" s="2" t="s">
        <v>14</v>
      </c>
      <c r="E13" s="2" t="s">
        <v>12</v>
      </c>
      <c r="G13" s="1">
        <v>3</v>
      </c>
      <c r="H13" s="1">
        <v>1000101</v>
      </c>
      <c r="I13" s="1">
        <v>0</v>
      </c>
      <c r="J13" s="7" t="str">
        <f t="shared" si="0"/>
        <v/>
      </c>
      <c r="K13" s="7" t="str">
        <f t="shared" si="1"/>
        <v/>
      </c>
      <c r="M13" s="8">
        <v>1010036</v>
      </c>
      <c r="N13" s="8" t="s">
        <v>327</v>
      </c>
      <c r="O13" s="7">
        <v>1</v>
      </c>
      <c r="P13" s="7" t="str">
        <f t="shared" si="2"/>
        <v>1010036;1</v>
      </c>
      <c r="R13" s="5">
        <v>310164</v>
      </c>
      <c r="S13" s="5" t="s">
        <v>260</v>
      </c>
      <c r="T13" s="5">
        <v>3</v>
      </c>
    </row>
    <row r="14" spans="3:24" ht="20.100000000000001" customHeight="1" x14ac:dyDescent="0.2">
      <c r="C14" s="1">
        <v>100013</v>
      </c>
      <c r="D14" s="2" t="s">
        <v>15</v>
      </c>
      <c r="E14" s="2" t="s">
        <v>12</v>
      </c>
      <c r="G14" s="2">
        <v>1</v>
      </c>
      <c r="H14" s="1">
        <v>310162</v>
      </c>
      <c r="I14" s="1">
        <v>1</v>
      </c>
      <c r="J14" s="7" t="str">
        <f t="shared" si="0"/>
        <v>恶魔猪王</v>
      </c>
      <c r="K14" s="7">
        <f t="shared" si="1"/>
        <v>3</v>
      </c>
      <c r="M14" s="8">
        <v>1506003</v>
      </c>
      <c r="N14" s="8" t="s">
        <v>312</v>
      </c>
      <c r="O14" s="7">
        <v>1</v>
      </c>
      <c r="P14" s="7" t="str">
        <f t="shared" si="2"/>
        <v>1506003;1</v>
      </c>
      <c r="R14" s="5">
        <v>310165</v>
      </c>
      <c r="S14" s="5" t="s">
        <v>261</v>
      </c>
      <c r="T14" s="5">
        <v>3</v>
      </c>
    </row>
    <row r="15" spans="3:24" ht="20.100000000000001" customHeight="1" x14ac:dyDescent="0.2">
      <c r="C15" s="1">
        <v>100014</v>
      </c>
      <c r="D15" s="2" t="s">
        <v>16</v>
      </c>
      <c r="E15" s="2" t="s">
        <v>17</v>
      </c>
      <c r="G15" s="1">
        <v>4</v>
      </c>
      <c r="H15" s="1">
        <v>0</v>
      </c>
      <c r="I15" s="1">
        <v>5</v>
      </c>
      <c r="J15" s="7" t="str">
        <f t="shared" si="0"/>
        <v/>
      </c>
      <c r="K15" s="7" t="str">
        <f t="shared" si="1"/>
        <v/>
      </c>
      <c r="M15" s="8">
        <v>1507001</v>
      </c>
      <c r="N15" s="8" t="s">
        <v>310</v>
      </c>
      <c r="O15" s="7">
        <v>1</v>
      </c>
      <c r="P15" s="7" t="str">
        <f>IF(M15="","",M15&amp;";"&amp;O15)</f>
        <v>1507001;1</v>
      </c>
      <c r="R15" s="5">
        <v>320101</v>
      </c>
      <c r="S15" s="5" t="s">
        <v>262</v>
      </c>
      <c r="T15" s="5">
        <v>1</v>
      </c>
      <c r="W15" s="8">
        <v>1030001</v>
      </c>
      <c r="X15" s="8" t="s">
        <v>316</v>
      </c>
    </row>
    <row r="16" spans="3:24" ht="20.100000000000001" customHeight="1" x14ac:dyDescent="0.2">
      <c r="C16" s="1">
        <v>100015</v>
      </c>
      <c r="D16" s="2" t="s">
        <v>18</v>
      </c>
      <c r="E16" s="2" t="s">
        <v>17</v>
      </c>
      <c r="G16" s="1">
        <v>2</v>
      </c>
      <c r="H16" s="1">
        <v>1021005</v>
      </c>
      <c r="I16" s="1">
        <v>5</v>
      </c>
      <c r="J16" s="7" t="str">
        <f t="shared" si="0"/>
        <v/>
      </c>
      <c r="K16" s="7" t="str">
        <f t="shared" si="1"/>
        <v/>
      </c>
      <c r="M16" s="8">
        <v>1010034</v>
      </c>
      <c r="N16" s="8" t="s">
        <v>318</v>
      </c>
      <c r="O16" s="7">
        <v>1</v>
      </c>
      <c r="P16" s="7" t="str">
        <f t="shared" si="2"/>
        <v>1010034;1</v>
      </c>
      <c r="R16" s="5">
        <v>320102</v>
      </c>
      <c r="S16" s="5" t="s">
        <v>263</v>
      </c>
      <c r="T16" s="5">
        <v>1</v>
      </c>
      <c r="W16" s="8">
        <v>1030002</v>
      </c>
      <c r="X16" s="8" t="s">
        <v>339</v>
      </c>
    </row>
    <row r="17" spans="3:24" ht="20.100000000000001" customHeight="1" x14ac:dyDescent="0.2">
      <c r="C17" s="1">
        <v>100016</v>
      </c>
      <c r="D17" s="2" t="s">
        <v>19</v>
      </c>
      <c r="E17" s="2" t="s">
        <v>17</v>
      </c>
      <c r="G17" s="1">
        <v>5</v>
      </c>
      <c r="H17" s="1">
        <v>0</v>
      </c>
      <c r="I17" s="1">
        <v>10</v>
      </c>
      <c r="J17" s="7" t="str">
        <f t="shared" si="0"/>
        <v/>
      </c>
      <c r="K17" s="7" t="str">
        <f t="shared" si="1"/>
        <v/>
      </c>
      <c r="M17" s="8">
        <v>1021010</v>
      </c>
      <c r="N17" s="8" t="s">
        <v>45</v>
      </c>
      <c r="O17" s="7">
        <v>5</v>
      </c>
      <c r="P17" s="7" t="str">
        <f t="shared" si="2"/>
        <v>1021010;5</v>
      </c>
      <c r="R17" s="5">
        <v>320103</v>
      </c>
      <c r="S17" s="5" t="s">
        <v>264</v>
      </c>
      <c r="T17" s="5">
        <v>1</v>
      </c>
      <c r="W17" s="8">
        <v>1030003</v>
      </c>
      <c r="X17" s="8" t="s">
        <v>340</v>
      </c>
    </row>
    <row r="18" spans="3:24" ht="20.100000000000001" customHeight="1" x14ac:dyDescent="0.2">
      <c r="C18" s="1">
        <v>100017</v>
      </c>
      <c r="D18" s="2" t="s">
        <v>20</v>
      </c>
      <c r="E18" s="2" t="s">
        <v>17</v>
      </c>
      <c r="G18" s="1">
        <v>2</v>
      </c>
      <c r="H18" s="1">
        <v>1021003</v>
      </c>
      <c r="I18" s="1">
        <v>5</v>
      </c>
      <c r="J18" s="7" t="str">
        <f t="shared" si="0"/>
        <v/>
      </c>
      <c r="K18" s="7" t="str">
        <f t="shared" si="1"/>
        <v/>
      </c>
      <c r="M18" s="8">
        <v>1030011</v>
      </c>
      <c r="N18" s="8" t="s">
        <v>343</v>
      </c>
      <c r="O18" s="7">
        <v>10</v>
      </c>
      <c r="P18" s="7" t="str">
        <f t="shared" si="2"/>
        <v>1030011;10</v>
      </c>
      <c r="R18" s="5">
        <v>320104</v>
      </c>
      <c r="S18" s="5" t="s">
        <v>265</v>
      </c>
      <c r="T18" s="5">
        <v>1</v>
      </c>
      <c r="W18" s="8">
        <v>1030004</v>
      </c>
      <c r="X18" s="8" t="s">
        <v>341</v>
      </c>
    </row>
    <row r="19" spans="3:24" ht="20.100000000000001" customHeight="1" x14ac:dyDescent="0.2">
      <c r="C19" s="1">
        <v>100018</v>
      </c>
      <c r="D19" s="2" t="s">
        <v>21</v>
      </c>
      <c r="E19" s="2" t="s">
        <v>22</v>
      </c>
      <c r="G19" s="2">
        <v>1</v>
      </c>
      <c r="H19" s="1">
        <v>310163</v>
      </c>
      <c r="I19" s="1">
        <v>1</v>
      </c>
      <c r="J19" s="7" t="str">
        <f t="shared" si="0"/>
        <v>邪能之主</v>
      </c>
      <c r="K19" s="7">
        <f t="shared" si="1"/>
        <v>3</v>
      </c>
      <c r="M19" s="8">
        <v>1021008</v>
      </c>
      <c r="N19" s="8" t="s">
        <v>315</v>
      </c>
      <c r="O19" s="7">
        <v>1</v>
      </c>
      <c r="P19" s="7" t="str">
        <f t="shared" si="2"/>
        <v>1021008;1</v>
      </c>
      <c r="R19" s="5">
        <v>320105</v>
      </c>
      <c r="S19" s="5" t="s">
        <v>266</v>
      </c>
      <c r="T19" s="5">
        <v>1</v>
      </c>
      <c r="W19" s="8">
        <v>1030005</v>
      </c>
      <c r="X19" s="8" t="s">
        <v>342</v>
      </c>
    </row>
    <row r="20" spans="3:24" ht="20.100000000000001" customHeight="1" x14ac:dyDescent="0.2">
      <c r="C20" s="1">
        <v>100019</v>
      </c>
      <c r="D20" s="2" t="s">
        <v>23</v>
      </c>
      <c r="E20" s="2" t="s">
        <v>22</v>
      </c>
      <c r="G20" s="1">
        <v>3</v>
      </c>
      <c r="H20" s="1">
        <v>1011</v>
      </c>
      <c r="I20" s="1">
        <v>0</v>
      </c>
      <c r="J20" s="7" t="str">
        <f t="shared" si="0"/>
        <v/>
      </c>
      <c r="K20" s="7" t="str">
        <f t="shared" si="1"/>
        <v/>
      </c>
      <c r="M20" s="8">
        <v>1010036</v>
      </c>
      <c r="N20" s="8" t="s">
        <v>327</v>
      </c>
      <c r="O20" s="7">
        <v>1</v>
      </c>
      <c r="P20" s="7" t="str">
        <f t="shared" si="2"/>
        <v>1010036;1</v>
      </c>
      <c r="R20" s="5">
        <v>320106</v>
      </c>
      <c r="S20" s="5" t="s">
        <v>267</v>
      </c>
      <c r="T20" s="5">
        <v>1</v>
      </c>
      <c r="W20" s="8">
        <v>1030011</v>
      </c>
      <c r="X20" s="8" t="s">
        <v>343</v>
      </c>
    </row>
    <row r="21" spans="3:24" ht="20.100000000000001" customHeight="1" x14ac:dyDescent="0.2">
      <c r="C21" s="1">
        <v>100020</v>
      </c>
      <c r="D21" s="2" t="s">
        <v>24</v>
      </c>
      <c r="E21" s="2" t="s">
        <v>22</v>
      </c>
      <c r="G21" s="1">
        <v>3</v>
      </c>
      <c r="H21" s="1">
        <v>1011</v>
      </c>
      <c r="I21" s="1">
        <v>0</v>
      </c>
      <c r="J21" s="7" t="str">
        <f t="shared" si="0"/>
        <v/>
      </c>
      <c r="K21" s="7" t="str">
        <f t="shared" si="1"/>
        <v/>
      </c>
      <c r="M21" s="8">
        <v>1021008</v>
      </c>
      <c r="N21" s="8" t="s">
        <v>315</v>
      </c>
      <c r="O21" s="7">
        <v>1</v>
      </c>
      <c r="P21" s="7" t="str">
        <f t="shared" si="2"/>
        <v>1021008;1</v>
      </c>
      <c r="R21" s="5">
        <v>320107</v>
      </c>
      <c r="S21" s="5" t="s">
        <v>268</v>
      </c>
      <c r="T21" s="5">
        <v>1</v>
      </c>
      <c r="W21" s="8">
        <v>1030012</v>
      </c>
      <c r="X21" s="8" t="s">
        <v>344</v>
      </c>
    </row>
    <row r="22" spans="3:24" ht="20.100000000000001" customHeight="1" x14ac:dyDescent="0.2">
      <c r="C22" s="1">
        <v>100021</v>
      </c>
      <c r="D22" s="2" t="s">
        <v>25</v>
      </c>
      <c r="E22" s="2" t="s">
        <v>22</v>
      </c>
      <c r="G22" s="1">
        <v>3</v>
      </c>
      <c r="H22" s="1">
        <v>1000401</v>
      </c>
      <c r="I22" s="1">
        <v>0</v>
      </c>
      <c r="J22" s="7" t="str">
        <f t="shared" si="0"/>
        <v/>
      </c>
      <c r="K22" s="7" t="str">
        <f t="shared" si="1"/>
        <v/>
      </c>
      <c r="P22" s="7" t="str">
        <f t="shared" si="2"/>
        <v/>
      </c>
      <c r="R22" s="5">
        <v>320161</v>
      </c>
      <c r="S22" s="5" t="s">
        <v>269</v>
      </c>
      <c r="T22" s="5">
        <v>3</v>
      </c>
      <c r="W22" s="8">
        <v>1030013</v>
      </c>
      <c r="X22" s="8" t="s">
        <v>345</v>
      </c>
    </row>
    <row r="23" spans="3:24" ht="20.100000000000001" customHeight="1" x14ac:dyDescent="0.2">
      <c r="C23" s="1">
        <v>100022</v>
      </c>
      <c r="D23" s="2" t="s">
        <v>26</v>
      </c>
      <c r="E23" s="2" t="s">
        <v>27</v>
      </c>
      <c r="G23" s="1">
        <v>2</v>
      </c>
      <c r="H23" s="1">
        <v>1021004</v>
      </c>
      <c r="I23" s="1">
        <v>5</v>
      </c>
      <c r="J23" s="7" t="str">
        <f t="shared" si="0"/>
        <v/>
      </c>
      <c r="K23" s="7" t="str">
        <f t="shared" si="1"/>
        <v/>
      </c>
      <c r="M23" s="8">
        <v>1021010</v>
      </c>
      <c r="N23" s="8" t="s">
        <v>45</v>
      </c>
      <c r="O23" s="7">
        <v>5</v>
      </c>
      <c r="P23" s="7" t="str">
        <f t="shared" si="2"/>
        <v>1021010;5</v>
      </c>
      <c r="R23" s="5">
        <v>320162</v>
      </c>
      <c r="S23" s="5" t="s">
        <v>270</v>
      </c>
      <c r="T23" s="5">
        <v>3</v>
      </c>
      <c r="W23" s="8">
        <v>1030014</v>
      </c>
      <c r="X23" s="8" t="s">
        <v>346</v>
      </c>
    </row>
    <row r="24" spans="3:24" ht="20.100000000000001" customHeight="1" x14ac:dyDescent="0.2">
      <c r="C24" s="1">
        <v>100023</v>
      </c>
      <c r="D24" s="2" t="s">
        <v>28</v>
      </c>
      <c r="E24" s="1">
        <v>7</v>
      </c>
      <c r="G24" s="1">
        <v>1</v>
      </c>
      <c r="H24" s="1">
        <v>310104</v>
      </c>
      <c r="I24" s="1">
        <v>10</v>
      </c>
      <c r="J24" s="7" t="str">
        <f t="shared" si="0"/>
        <v>绿林熊妖</v>
      </c>
      <c r="K24" s="7">
        <f t="shared" si="1"/>
        <v>1</v>
      </c>
      <c r="M24" s="8">
        <v>1010041</v>
      </c>
      <c r="N24" s="8" t="s">
        <v>319</v>
      </c>
      <c r="O24" s="7">
        <v>1</v>
      </c>
      <c r="P24" s="7" t="str">
        <f t="shared" si="2"/>
        <v>1010041;1</v>
      </c>
      <c r="R24" s="5">
        <v>320163</v>
      </c>
      <c r="S24" s="5" t="s">
        <v>271</v>
      </c>
      <c r="T24" s="5">
        <v>3</v>
      </c>
      <c r="W24" s="8">
        <v>1030015</v>
      </c>
      <c r="X24" s="8" t="s">
        <v>347</v>
      </c>
    </row>
    <row r="25" spans="3:24" ht="20.100000000000001" customHeight="1" x14ac:dyDescent="0.2">
      <c r="C25" s="1">
        <v>100024</v>
      </c>
      <c r="D25" s="2" t="s">
        <v>29</v>
      </c>
      <c r="E25" s="2" t="s">
        <v>27</v>
      </c>
      <c r="G25" s="2">
        <v>1</v>
      </c>
      <c r="H25" s="1">
        <v>310105</v>
      </c>
      <c r="I25" s="1">
        <v>10</v>
      </c>
      <c r="J25" s="7" t="str">
        <f t="shared" si="0"/>
        <v>山贼</v>
      </c>
      <c r="K25" s="7">
        <f t="shared" si="1"/>
        <v>1</v>
      </c>
      <c r="M25" s="8">
        <v>1021008</v>
      </c>
      <c r="N25" s="8" t="s">
        <v>315</v>
      </c>
      <c r="O25" s="7">
        <v>1</v>
      </c>
      <c r="P25" s="7" t="str">
        <f t="shared" si="2"/>
        <v>1021008;1</v>
      </c>
      <c r="R25" s="5">
        <v>320164</v>
      </c>
      <c r="S25" s="5" t="s">
        <v>272</v>
      </c>
      <c r="T25" s="5">
        <v>3</v>
      </c>
    </row>
    <row r="26" spans="3:24" ht="20.100000000000001" customHeight="1" x14ac:dyDescent="0.2">
      <c r="C26" s="1">
        <v>100025</v>
      </c>
      <c r="D26" s="2" t="s">
        <v>30</v>
      </c>
      <c r="E26" s="2" t="s">
        <v>31</v>
      </c>
      <c r="G26" s="1">
        <v>4</v>
      </c>
      <c r="H26" s="1">
        <v>0</v>
      </c>
      <c r="I26" s="1">
        <v>8</v>
      </c>
      <c r="J26" s="7" t="str">
        <f t="shared" si="0"/>
        <v/>
      </c>
      <c r="K26" s="7" t="str">
        <f t="shared" si="1"/>
        <v/>
      </c>
      <c r="M26" s="8">
        <v>1010011</v>
      </c>
      <c r="N26" s="8" t="s">
        <v>326</v>
      </c>
      <c r="O26" s="7">
        <v>1</v>
      </c>
      <c r="P26" s="7" t="str">
        <f t="shared" si="2"/>
        <v>1010011;1</v>
      </c>
      <c r="R26" s="5">
        <v>320165</v>
      </c>
      <c r="S26" s="5" t="s">
        <v>273</v>
      </c>
      <c r="T26" s="5">
        <v>3</v>
      </c>
      <c r="W26" s="8">
        <v>1000014</v>
      </c>
      <c r="X26" s="8" t="s">
        <v>350</v>
      </c>
    </row>
    <row r="27" spans="3:24" ht="20.100000000000001" customHeight="1" x14ac:dyDescent="0.2">
      <c r="C27" s="1">
        <v>100026</v>
      </c>
      <c r="D27" s="2" t="s">
        <v>32</v>
      </c>
      <c r="E27" s="2" t="s">
        <v>33</v>
      </c>
      <c r="G27" s="2">
        <v>1</v>
      </c>
      <c r="H27" s="1">
        <v>310164</v>
      </c>
      <c r="I27" s="1">
        <v>1</v>
      </c>
      <c r="J27" s="7" t="str">
        <f t="shared" si="0"/>
        <v>森灵之树</v>
      </c>
      <c r="K27" s="7">
        <f t="shared" si="1"/>
        <v>3</v>
      </c>
      <c r="M27" s="8">
        <v>1021009</v>
      </c>
      <c r="N27" s="8" t="s">
        <v>314</v>
      </c>
      <c r="O27" s="7">
        <v>1</v>
      </c>
      <c r="P27" s="7" t="str">
        <f t="shared" si="2"/>
        <v>1021009;1</v>
      </c>
      <c r="R27" s="5">
        <v>330101</v>
      </c>
      <c r="S27" s="5" t="s">
        <v>274</v>
      </c>
      <c r="T27" s="5">
        <v>1</v>
      </c>
    </row>
    <row r="28" spans="3:24" ht="20.100000000000001" customHeight="1" x14ac:dyDescent="0.2">
      <c r="C28" s="1">
        <v>100027</v>
      </c>
      <c r="D28" s="2" t="s">
        <v>34</v>
      </c>
      <c r="E28" s="2" t="s">
        <v>35</v>
      </c>
      <c r="G28" s="1">
        <v>3</v>
      </c>
      <c r="H28" s="1">
        <v>1000501</v>
      </c>
      <c r="I28" s="1">
        <v>0</v>
      </c>
      <c r="J28" s="7" t="str">
        <f t="shared" si="0"/>
        <v/>
      </c>
      <c r="K28" s="7" t="str">
        <f t="shared" si="1"/>
        <v/>
      </c>
      <c r="M28" s="8">
        <v>1021010</v>
      </c>
      <c r="N28" s="8" t="s">
        <v>45</v>
      </c>
      <c r="O28" s="7">
        <v>5</v>
      </c>
      <c r="P28" s="7" t="str">
        <f t="shared" si="2"/>
        <v>1021010;5</v>
      </c>
      <c r="R28" s="5">
        <v>330102</v>
      </c>
      <c r="S28" s="5" t="s">
        <v>275</v>
      </c>
      <c r="T28" s="5">
        <v>1</v>
      </c>
    </row>
    <row r="29" spans="3:24" ht="20.100000000000001" customHeight="1" x14ac:dyDescent="0.2">
      <c r="C29" s="1">
        <v>100028</v>
      </c>
      <c r="D29" s="2" t="s">
        <v>36</v>
      </c>
      <c r="E29" s="2" t="s">
        <v>35</v>
      </c>
      <c r="G29" s="1">
        <v>3</v>
      </c>
      <c r="H29" s="1">
        <v>1000501</v>
      </c>
      <c r="I29" s="1">
        <v>0</v>
      </c>
      <c r="J29" s="7" t="str">
        <f t="shared" si="0"/>
        <v/>
      </c>
      <c r="K29" s="7" t="str">
        <f t="shared" si="1"/>
        <v/>
      </c>
      <c r="M29" s="8">
        <v>1010041</v>
      </c>
      <c r="N29" s="8" t="s">
        <v>319</v>
      </c>
      <c r="O29" s="7">
        <v>1</v>
      </c>
      <c r="P29" s="7" t="str">
        <f t="shared" si="2"/>
        <v>1010041;1</v>
      </c>
      <c r="R29" s="5">
        <v>330103</v>
      </c>
      <c r="S29" s="5" t="s">
        <v>276</v>
      </c>
      <c r="T29" s="5">
        <v>1</v>
      </c>
    </row>
    <row r="30" spans="3:24" ht="20.100000000000001" customHeight="1" x14ac:dyDescent="0.2">
      <c r="C30" s="1">
        <v>100029</v>
      </c>
      <c r="D30" s="2" t="s">
        <v>37</v>
      </c>
      <c r="E30" s="2" t="s">
        <v>38</v>
      </c>
      <c r="G30" s="1">
        <v>2</v>
      </c>
      <c r="H30" s="1">
        <v>1021006</v>
      </c>
      <c r="I30" s="1">
        <v>10</v>
      </c>
      <c r="J30" s="7" t="str">
        <f t="shared" si="0"/>
        <v/>
      </c>
      <c r="K30" s="7" t="str">
        <f t="shared" si="1"/>
        <v/>
      </c>
      <c r="M30" s="8">
        <v>1010035</v>
      </c>
      <c r="N30" s="8" t="s">
        <v>313</v>
      </c>
      <c r="O30" s="7">
        <v>1</v>
      </c>
      <c r="P30" s="7" t="str">
        <f t="shared" si="2"/>
        <v>1010035;1</v>
      </c>
      <c r="R30" s="5">
        <v>330104</v>
      </c>
      <c r="S30" s="5" t="s">
        <v>277</v>
      </c>
      <c r="T30" s="5">
        <v>1</v>
      </c>
    </row>
    <row r="31" spans="3:24" ht="20.100000000000001" customHeight="1" x14ac:dyDescent="0.2">
      <c r="C31" s="1">
        <v>100030</v>
      </c>
      <c r="D31" s="2" t="s">
        <v>39</v>
      </c>
      <c r="E31" s="2" t="s">
        <v>38</v>
      </c>
      <c r="G31" s="1">
        <v>5</v>
      </c>
      <c r="H31" s="1">
        <v>0</v>
      </c>
      <c r="I31" s="1">
        <v>15</v>
      </c>
      <c r="J31" s="7" t="str">
        <f t="shared" si="0"/>
        <v/>
      </c>
      <c r="K31" s="7" t="str">
        <f t="shared" si="1"/>
        <v/>
      </c>
      <c r="M31" s="8">
        <v>1000019</v>
      </c>
      <c r="N31" s="8" t="s">
        <v>351</v>
      </c>
      <c r="O31" s="7">
        <v>10</v>
      </c>
      <c r="P31" s="7" t="str">
        <f t="shared" si="2"/>
        <v>1000019;10</v>
      </c>
      <c r="R31" s="5">
        <v>330105</v>
      </c>
      <c r="S31" s="5" t="s">
        <v>278</v>
      </c>
      <c r="T31" s="5">
        <v>1</v>
      </c>
    </row>
    <row r="32" spans="3:24" ht="20.100000000000001" customHeight="1" x14ac:dyDescent="0.2">
      <c r="C32" s="1">
        <v>100031</v>
      </c>
      <c r="D32" s="2" t="s">
        <v>40</v>
      </c>
      <c r="E32" s="2" t="s">
        <v>41</v>
      </c>
      <c r="G32" s="1">
        <v>4</v>
      </c>
      <c r="H32" s="1">
        <v>0</v>
      </c>
      <c r="I32" s="1">
        <v>12</v>
      </c>
      <c r="J32" s="7" t="str">
        <f t="shared" si="0"/>
        <v/>
      </c>
      <c r="K32" s="7" t="str">
        <f t="shared" si="1"/>
        <v/>
      </c>
      <c r="M32" s="8">
        <v>1508002</v>
      </c>
      <c r="N32" s="8" t="s">
        <v>352</v>
      </c>
      <c r="O32" s="7">
        <v>1</v>
      </c>
      <c r="P32" s="7" t="str">
        <f t="shared" si="2"/>
        <v>1508002;1</v>
      </c>
      <c r="R32" s="5">
        <v>330106</v>
      </c>
      <c r="S32" s="5" t="s">
        <v>279</v>
      </c>
      <c r="T32" s="5">
        <v>1</v>
      </c>
    </row>
    <row r="33" spans="3:20" ht="20.100000000000001" customHeight="1" x14ac:dyDescent="0.2">
      <c r="C33" s="1">
        <v>100032</v>
      </c>
      <c r="D33" s="2" t="s">
        <v>42</v>
      </c>
      <c r="E33" s="2" t="s">
        <v>43</v>
      </c>
      <c r="G33" s="1">
        <v>2</v>
      </c>
      <c r="H33" s="1">
        <v>1021007</v>
      </c>
      <c r="I33" s="1">
        <v>10</v>
      </c>
      <c r="J33" s="7" t="str">
        <f t="shared" si="0"/>
        <v/>
      </c>
      <c r="K33" s="7" t="str">
        <f t="shared" si="1"/>
        <v/>
      </c>
      <c r="M33" s="8">
        <v>1022008</v>
      </c>
      <c r="N33" s="8" t="s">
        <v>322</v>
      </c>
      <c r="O33" s="7">
        <v>1</v>
      </c>
      <c r="P33" s="7" t="str">
        <f>IF(M33="","",M33&amp;";"&amp;O33)</f>
        <v>1022008;1</v>
      </c>
      <c r="R33" s="5">
        <v>330107</v>
      </c>
      <c r="S33" s="5" t="s">
        <v>280</v>
      </c>
      <c r="T33" s="5">
        <v>1</v>
      </c>
    </row>
    <row r="34" spans="3:20" ht="20.100000000000001" customHeight="1" x14ac:dyDescent="0.2">
      <c r="C34" s="1">
        <v>100033</v>
      </c>
      <c r="D34" s="2" t="s">
        <v>44</v>
      </c>
      <c r="E34" s="2" t="s">
        <v>43</v>
      </c>
      <c r="G34" s="2">
        <v>1</v>
      </c>
      <c r="H34" s="1">
        <v>310165</v>
      </c>
      <c r="I34" s="1">
        <v>1</v>
      </c>
      <c r="J34" s="7" t="str">
        <f t="shared" si="0"/>
        <v>漠灵风暴之王</v>
      </c>
      <c r="K34" s="7">
        <f t="shared" si="1"/>
        <v>3</v>
      </c>
      <c r="M34" s="8">
        <v>1010021</v>
      </c>
      <c r="N34" s="8" t="s">
        <v>320</v>
      </c>
      <c r="O34" s="7">
        <v>1</v>
      </c>
      <c r="P34" s="7" t="str">
        <f t="shared" si="2"/>
        <v>1010021;1</v>
      </c>
      <c r="R34" s="5">
        <v>330161</v>
      </c>
      <c r="S34" s="5" t="s">
        <v>281</v>
      </c>
      <c r="T34" s="5">
        <v>3</v>
      </c>
    </row>
    <row r="35" spans="3:20" ht="20.100000000000001" customHeight="1" x14ac:dyDescent="0.2">
      <c r="C35" s="1">
        <v>100034</v>
      </c>
      <c r="D35" s="2" t="s">
        <v>45</v>
      </c>
      <c r="E35" s="2" t="s">
        <v>46</v>
      </c>
      <c r="G35" s="1">
        <v>2</v>
      </c>
      <c r="H35" s="1">
        <v>1021010</v>
      </c>
      <c r="I35" s="1">
        <v>5</v>
      </c>
      <c r="J35" s="7" t="str">
        <f t="shared" si="0"/>
        <v/>
      </c>
      <c r="K35" s="7" t="str">
        <f t="shared" si="1"/>
        <v/>
      </c>
      <c r="M35" s="8">
        <v>1010034</v>
      </c>
      <c r="N35" s="8" t="s">
        <v>318</v>
      </c>
      <c r="O35" s="7">
        <v>1</v>
      </c>
      <c r="P35" s="7" t="str">
        <f t="shared" si="2"/>
        <v>1010034;1</v>
      </c>
      <c r="R35" s="5">
        <v>330162</v>
      </c>
      <c r="S35" s="5" t="s">
        <v>282</v>
      </c>
      <c r="T35" s="5">
        <v>3</v>
      </c>
    </row>
    <row r="36" spans="3:20" ht="20.100000000000001" customHeight="1" x14ac:dyDescent="0.2">
      <c r="C36" s="1">
        <v>100035</v>
      </c>
      <c r="D36" s="2" t="s">
        <v>47</v>
      </c>
      <c r="E36" s="2" t="s">
        <v>46</v>
      </c>
      <c r="G36" s="1">
        <v>2</v>
      </c>
      <c r="H36" s="1">
        <v>1021009</v>
      </c>
      <c r="I36" s="1">
        <v>1</v>
      </c>
      <c r="J36" s="7" t="str">
        <f t="shared" si="0"/>
        <v/>
      </c>
      <c r="K36" s="7" t="str">
        <f t="shared" si="1"/>
        <v/>
      </c>
      <c r="M36" s="8">
        <v>1000019</v>
      </c>
      <c r="N36" s="8" t="s">
        <v>351</v>
      </c>
      <c r="O36" s="7">
        <v>50</v>
      </c>
      <c r="P36" s="7" t="str">
        <f t="shared" si="2"/>
        <v>1000019;50</v>
      </c>
      <c r="R36" s="5">
        <v>330163</v>
      </c>
      <c r="S36" s="5" t="s">
        <v>283</v>
      </c>
      <c r="T36" s="5">
        <v>3</v>
      </c>
    </row>
    <row r="37" spans="3:20" ht="20.100000000000001" customHeight="1" x14ac:dyDescent="0.2">
      <c r="C37" s="1">
        <v>100036</v>
      </c>
      <c r="D37" s="2" t="s">
        <v>48</v>
      </c>
      <c r="E37" s="2" t="s">
        <v>49</v>
      </c>
      <c r="G37" s="1">
        <v>4</v>
      </c>
      <c r="H37" s="1">
        <v>0</v>
      </c>
      <c r="I37" s="1">
        <v>15</v>
      </c>
      <c r="J37" s="7" t="str">
        <f t="shared" si="0"/>
        <v/>
      </c>
      <c r="K37" s="7" t="str">
        <f t="shared" si="1"/>
        <v/>
      </c>
      <c r="M37" s="8">
        <v>1000018</v>
      </c>
      <c r="N37" s="8" t="s">
        <v>317</v>
      </c>
      <c r="O37" s="7">
        <v>5</v>
      </c>
      <c r="P37" s="7" t="str">
        <f t="shared" si="2"/>
        <v>1000018;5</v>
      </c>
      <c r="R37" s="5">
        <v>330164</v>
      </c>
      <c r="S37" s="5" t="s">
        <v>284</v>
      </c>
      <c r="T37" s="5">
        <v>3</v>
      </c>
    </row>
    <row r="38" spans="3:20" ht="20.100000000000001" customHeight="1" x14ac:dyDescent="0.2">
      <c r="C38" s="1">
        <v>102001</v>
      </c>
      <c r="D38" s="2" t="s">
        <v>50</v>
      </c>
      <c r="E38" s="2" t="s">
        <v>51</v>
      </c>
      <c r="G38" s="1">
        <v>3</v>
      </c>
      <c r="H38" s="1">
        <v>2000101</v>
      </c>
      <c r="I38" s="1">
        <v>0</v>
      </c>
      <c r="J38" s="7" t="str">
        <f t="shared" si="0"/>
        <v/>
      </c>
      <c r="K38" s="7" t="str">
        <f t="shared" si="1"/>
        <v/>
      </c>
      <c r="P38" s="7" t="str">
        <f t="shared" si="2"/>
        <v/>
      </c>
      <c r="R38" s="5">
        <v>330165</v>
      </c>
      <c r="S38" s="5" t="s">
        <v>285</v>
      </c>
      <c r="T38" s="5">
        <v>3</v>
      </c>
    </row>
    <row r="39" spans="3:20" ht="20.100000000000001" customHeight="1" x14ac:dyDescent="0.2">
      <c r="C39" s="1">
        <v>102002</v>
      </c>
      <c r="D39" s="2" t="s">
        <v>52</v>
      </c>
      <c r="E39" s="2" t="s">
        <v>53</v>
      </c>
      <c r="G39" s="1">
        <v>1</v>
      </c>
      <c r="H39" s="1">
        <v>320101</v>
      </c>
      <c r="I39" s="1">
        <v>10</v>
      </c>
      <c r="J39" s="7" t="str">
        <f t="shared" si="0"/>
        <v>绿洲龟</v>
      </c>
      <c r="K39" s="7">
        <f t="shared" si="1"/>
        <v>1</v>
      </c>
      <c r="M39" s="8">
        <v>1010035</v>
      </c>
      <c r="N39" s="8" t="s">
        <v>313</v>
      </c>
      <c r="O39" s="7">
        <v>1</v>
      </c>
      <c r="P39" s="7" t="str">
        <f t="shared" si="2"/>
        <v>1010035;1</v>
      </c>
      <c r="R39" s="5">
        <v>340101</v>
      </c>
      <c r="S39" s="5" t="s">
        <v>286</v>
      </c>
      <c r="T39" s="5">
        <v>1</v>
      </c>
    </row>
    <row r="40" spans="3:20" ht="20.100000000000001" customHeight="1" x14ac:dyDescent="0.2">
      <c r="C40" s="1">
        <v>102003</v>
      </c>
      <c r="D40" s="2" t="s">
        <v>54</v>
      </c>
      <c r="E40" s="2" t="s">
        <v>55</v>
      </c>
      <c r="G40" s="1">
        <v>2</v>
      </c>
      <c r="H40" s="1">
        <v>1022001</v>
      </c>
      <c r="I40" s="1">
        <v>10</v>
      </c>
      <c r="J40" s="7" t="str">
        <f t="shared" si="0"/>
        <v/>
      </c>
      <c r="K40" s="7" t="str">
        <f t="shared" si="1"/>
        <v/>
      </c>
      <c r="M40" s="8">
        <v>1010041</v>
      </c>
      <c r="N40" s="8" t="s">
        <v>319</v>
      </c>
      <c r="O40" s="7">
        <v>1</v>
      </c>
      <c r="P40" s="7" t="str">
        <f t="shared" si="2"/>
        <v>1010041;1</v>
      </c>
      <c r="R40" s="5">
        <v>340102</v>
      </c>
      <c r="S40" s="5" t="s">
        <v>287</v>
      </c>
      <c r="T40" s="5">
        <v>1</v>
      </c>
    </row>
    <row r="41" spans="3:20" ht="20.100000000000001" customHeight="1" x14ac:dyDescent="0.2">
      <c r="C41" s="1">
        <v>102004</v>
      </c>
      <c r="D41" s="2" t="s">
        <v>56</v>
      </c>
      <c r="E41" s="2" t="s">
        <v>57</v>
      </c>
      <c r="G41" s="2">
        <v>1</v>
      </c>
      <c r="H41" s="1">
        <v>320102</v>
      </c>
      <c r="I41" s="1">
        <v>10</v>
      </c>
      <c r="J41" s="7" t="str">
        <f t="shared" si="0"/>
        <v>绿洲恐龙</v>
      </c>
      <c r="K41" s="7">
        <f t="shared" si="1"/>
        <v>1</v>
      </c>
      <c r="M41" s="8">
        <v>1022010</v>
      </c>
      <c r="N41" s="8" t="s">
        <v>321</v>
      </c>
      <c r="O41" s="7">
        <v>5</v>
      </c>
      <c r="P41" s="7" t="str">
        <f t="shared" si="2"/>
        <v>1022010;5</v>
      </c>
      <c r="R41" s="5">
        <v>340103</v>
      </c>
      <c r="S41" s="5" t="s">
        <v>288</v>
      </c>
      <c r="T41" s="5">
        <v>1</v>
      </c>
    </row>
    <row r="42" spans="3:20" ht="20.100000000000001" customHeight="1" x14ac:dyDescent="0.2">
      <c r="C42" s="1">
        <v>102005</v>
      </c>
      <c r="D42" s="2" t="s">
        <v>58</v>
      </c>
      <c r="E42" s="2" t="s">
        <v>57</v>
      </c>
      <c r="G42" s="1">
        <v>1</v>
      </c>
      <c r="H42" s="1">
        <v>320161</v>
      </c>
      <c r="I42" s="1">
        <v>1</v>
      </c>
      <c r="J42" s="7" t="str">
        <f t="shared" si="0"/>
        <v>荒漠巨蟹</v>
      </c>
      <c r="K42" s="7">
        <f t="shared" si="1"/>
        <v>3</v>
      </c>
      <c r="M42" s="8">
        <v>1000018</v>
      </c>
      <c r="N42" s="8" t="s">
        <v>317</v>
      </c>
      <c r="O42" s="7">
        <v>5</v>
      </c>
      <c r="P42" s="7" t="str">
        <f t="shared" si="2"/>
        <v>1000018;5</v>
      </c>
      <c r="R42" s="5">
        <v>340104</v>
      </c>
      <c r="S42" s="5" t="s">
        <v>289</v>
      </c>
      <c r="T42" s="5">
        <v>1</v>
      </c>
    </row>
    <row r="43" spans="3:20" ht="20.100000000000001" customHeight="1" x14ac:dyDescent="0.2">
      <c r="C43" s="1">
        <v>102006</v>
      </c>
      <c r="D43" s="2" t="s">
        <v>59</v>
      </c>
      <c r="E43" s="2" t="s">
        <v>60</v>
      </c>
      <c r="G43" s="1">
        <v>4</v>
      </c>
      <c r="H43" s="1">
        <v>0</v>
      </c>
      <c r="I43" s="1">
        <v>20</v>
      </c>
      <c r="J43" s="7" t="str">
        <f t="shared" si="0"/>
        <v/>
      </c>
      <c r="K43" s="7" t="str">
        <f t="shared" si="1"/>
        <v/>
      </c>
      <c r="M43" s="8">
        <v>1010012</v>
      </c>
      <c r="N43" s="8" t="s">
        <v>325</v>
      </c>
      <c r="O43" s="7">
        <v>1</v>
      </c>
      <c r="P43" s="7" t="str">
        <f t="shared" si="2"/>
        <v>1010012;1</v>
      </c>
      <c r="R43" s="5">
        <v>340105</v>
      </c>
      <c r="S43" s="5" t="s">
        <v>290</v>
      </c>
      <c r="T43" s="5">
        <v>1</v>
      </c>
    </row>
    <row r="44" spans="3:20" ht="20.100000000000001" customHeight="1" x14ac:dyDescent="0.2">
      <c r="C44" s="1">
        <v>102007</v>
      </c>
      <c r="D44" s="2" t="s">
        <v>61</v>
      </c>
      <c r="E44" s="2" t="s">
        <v>62</v>
      </c>
      <c r="G44" s="1">
        <v>3</v>
      </c>
      <c r="H44" s="1">
        <v>2000101</v>
      </c>
      <c r="I44" s="1">
        <v>0</v>
      </c>
      <c r="J44" s="7" t="str">
        <f t="shared" si="0"/>
        <v/>
      </c>
      <c r="K44" s="7" t="str">
        <f t="shared" si="1"/>
        <v/>
      </c>
      <c r="R44" s="5">
        <v>340106</v>
      </c>
      <c r="S44" s="5" t="s">
        <v>291</v>
      </c>
      <c r="T44" s="5">
        <v>1</v>
      </c>
    </row>
    <row r="45" spans="3:20" ht="20.100000000000001" customHeight="1" x14ac:dyDescent="0.2">
      <c r="C45" s="1">
        <v>102008</v>
      </c>
      <c r="D45" s="2" t="s">
        <v>63</v>
      </c>
      <c r="E45" s="2" t="s">
        <v>62</v>
      </c>
      <c r="G45" s="1">
        <v>3</v>
      </c>
      <c r="H45" s="1">
        <v>2000201</v>
      </c>
      <c r="I45" s="1">
        <v>0</v>
      </c>
      <c r="J45" s="7" t="str">
        <f t="shared" si="0"/>
        <v/>
      </c>
      <c r="K45" s="7" t="str">
        <f t="shared" si="1"/>
        <v/>
      </c>
      <c r="P45" s="7" t="str">
        <f t="shared" si="2"/>
        <v/>
      </c>
      <c r="R45" s="5">
        <v>340107</v>
      </c>
      <c r="S45" s="5" t="s">
        <v>292</v>
      </c>
      <c r="T45" s="5">
        <v>1</v>
      </c>
    </row>
    <row r="46" spans="3:20" ht="20.100000000000001" customHeight="1" x14ac:dyDescent="0.2">
      <c r="C46" s="1">
        <v>102009</v>
      </c>
      <c r="D46" s="2" t="s">
        <v>64</v>
      </c>
      <c r="E46" s="2" t="s">
        <v>62</v>
      </c>
      <c r="G46" s="1">
        <v>3</v>
      </c>
      <c r="H46" s="1">
        <v>2000201</v>
      </c>
      <c r="I46" s="1">
        <v>0</v>
      </c>
      <c r="J46" s="7" t="str">
        <f t="shared" si="0"/>
        <v/>
      </c>
      <c r="K46" s="7" t="str">
        <f t="shared" si="1"/>
        <v/>
      </c>
      <c r="M46" s="8">
        <v>1010041</v>
      </c>
      <c r="N46" s="8" t="s">
        <v>319</v>
      </c>
      <c r="O46" s="7">
        <v>1</v>
      </c>
      <c r="P46" s="7" t="str">
        <f t="shared" si="2"/>
        <v>1010041;1</v>
      </c>
      <c r="R46" s="5">
        <v>340161</v>
      </c>
      <c r="S46" s="5" t="s">
        <v>293</v>
      </c>
      <c r="T46" s="5">
        <v>3</v>
      </c>
    </row>
    <row r="47" spans="3:20" ht="20.100000000000001" customHeight="1" x14ac:dyDescent="0.2">
      <c r="C47" s="1">
        <v>102010</v>
      </c>
      <c r="D47" s="2" t="s">
        <v>65</v>
      </c>
      <c r="E47" s="2" t="s">
        <v>66</v>
      </c>
      <c r="G47" s="1">
        <v>5</v>
      </c>
      <c r="H47" s="1">
        <v>0</v>
      </c>
      <c r="I47" s="1">
        <v>15</v>
      </c>
      <c r="J47" s="7" t="str">
        <f t="shared" si="0"/>
        <v/>
      </c>
      <c r="K47" s="7" t="str">
        <f t="shared" si="1"/>
        <v/>
      </c>
      <c r="M47" s="8">
        <v>1022010</v>
      </c>
      <c r="N47" s="8" t="s">
        <v>321</v>
      </c>
      <c r="O47" s="7">
        <v>5</v>
      </c>
      <c r="P47" s="7" t="str">
        <f t="shared" si="2"/>
        <v>1022010;5</v>
      </c>
      <c r="R47" s="5">
        <v>340162</v>
      </c>
      <c r="S47" s="5" t="s">
        <v>294</v>
      </c>
      <c r="T47" s="5">
        <v>3</v>
      </c>
    </row>
    <row r="48" spans="3:20" ht="20.100000000000001" customHeight="1" x14ac:dyDescent="0.2">
      <c r="C48" s="1">
        <v>102011</v>
      </c>
      <c r="D48" s="2" t="s">
        <v>67</v>
      </c>
      <c r="E48" s="2" t="s">
        <v>66</v>
      </c>
      <c r="G48" s="1">
        <v>2</v>
      </c>
      <c r="H48" s="1">
        <v>1022002</v>
      </c>
      <c r="I48" s="1">
        <v>10</v>
      </c>
      <c r="J48" s="7" t="str">
        <f t="shared" si="0"/>
        <v/>
      </c>
      <c r="K48" s="7" t="str">
        <f t="shared" si="1"/>
        <v/>
      </c>
      <c r="M48" s="8">
        <v>1010035</v>
      </c>
      <c r="N48" s="8" t="s">
        <v>313</v>
      </c>
      <c r="O48" s="7">
        <v>1</v>
      </c>
      <c r="P48" s="7" t="str">
        <f>IF(M48="","",M48&amp;";"&amp;O48)</f>
        <v>1010035;1</v>
      </c>
      <c r="R48" s="5">
        <v>340163</v>
      </c>
      <c r="S48" s="5" t="s">
        <v>295</v>
      </c>
      <c r="T48" s="5">
        <v>3</v>
      </c>
    </row>
    <row r="49" spans="3:20" ht="20.100000000000001" customHeight="1" x14ac:dyDescent="0.2">
      <c r="C49" s="1">
        <v>102012</v>
      </c>
      <c r="D49" s="3" t="s">
        <v>68</v>
      </c>
      <c r="E49" s="3" t="s">
        <v>66</v>
      </c>
      <c r="G49" s="3">
        <v>1</v>
      </c>
      <c r="H49" s="4">
        <v>320103</v>
      </c>
      <c r="I49" s="4">
        <v>10</v>
      </c>
      <c r="J49" s="7" t="str">
        <f t="shared" si="0"/>
        <v>绿洲蜗牛</v>
      </c>
      <c r="K49" s="7">
        <f t="shared" si="1"/>
        <v>1</v>
      </c>
      <c r="M49" s="8">
        <v>1010012</v>
      </c>
      <c r="N49" s="8" t="s">
        <v>325</v>
      </c>
      <c r="O49" s="7">
        <v>1</v>
      </c>
      <c r="P49" s="7" t="str">
        <f t="shared" si="2"/>
        <v>1010012;1</v>
      </c>
      <c r="R49" s="5">
        <v>340164</v>
      </c>
      <c r="S49" s="5" t="s">
        <v>296</v>
      </c>
      <c r="T49" s="5">
        <v>3</v>
      </c>
    </row>
    <row r="50" spans="3:20" ht="20.100000000000001" customHeight="1" x14ac:dyDescent="0.2">
      <c r="C50" s="1">
        <v>102013</v>
      </c>
      <c r="D50" s="2" t="s">
        <v>69</v>
      </c>
      <c r="E50" s="2" t="s">
        <v>70</v>
      </c>
      <c r="G50" s="1">
        <v>1</v>
      </c>
      <c r="H50" s="1">
        <v>320162</v>
      </c>
      <c r="I50" s="1">
        <v>1</v>
      </c>
      <c r="J50" s="7" t="str">
        <f t="shared" si="0"/>
        <v>沙漠之鳄</v>
      </c>
      <c r="K50" s="7">
        <f t="shared" si="1"/>
        <v>3</v>
      </c>
      <c r="M50" s="8">
        <v>1022008</v>
      </c>
      <c r="N50" s="8" t="s">
        <v>322</v>
      </c>
      <c r="O50" s="7">
        <v>1</v>
      </c>
      <c r="P50" s="7" t="str">
        <f t="shared" si="2"/>
        <v>1022008;1</v>
      </c>
      <c r="R50" s="5">
        <v>340165</v>
      </c>
      <c r="S50" s="5" t="s">
        <v>297</v>
      </c>
      <c r="T50" s="5">
        <v>3</v>
      </c>
    </row>
    <row r="51" spans="3:20" ht="20.100000000000001" customHeight="1" x14ac:dyDescent="0.2">
      <c r="C51" s="1">
        <v>102014</v>
      </c>
      <c r="D51" s="2" t="s">
        <v>71</v>
      </c>
      <c r="E51" s="2" t="s">
        <v>70</v>
      </c>
      <c r="G51" s="1">
        <v>4</v>
      </c>
      <c r="H51" s="1">
        <v>0</v>
      </c>
      <c r="I51" s="1">
        <v>23</v>
      </c>
      <c r="J51" s="7" t="str">
        <f t="shared" si="0"/>
        <v/>
      </c>
      <c r="K51" s="7" t="str">
        <f t="shared" si="1"/>
        <v/>
      </c>
      <c r="M51" s="8">
        <v>1010012</v>
      </c>
      <c r="N51" s="8" t="s">
        <v>325</v>
      </c>
      <c r="O51" s="7">
        <v>1</v>
      </c>
      <c r="P51" s="7" t="str">
        <f t="shared" si="2"/>
        <v>1010012;1</v>
      </c>
      <c r="R51" s="5">
        <v>350101</v>
      </c>
      <c r="S51" s="5" t="s">
        <v>298</v>
      </c>
      <c r="T51" s="5">
        <v>1</v>
      </c>
    </row>
    <row r="52" spans="3:20" ht="20.100000000000001" customHeight="1" x14ac:dyDescent="0.2">
      <c r="C52" s="1">
        <v>102015</v>
      </c>
      <c r="D52" s="2" t="s">
        <v>72</v>
      </c>
      <c r="E52" s="2" t="s">
        <v>70</v>
      </c>
      <c r="G52" s="1">
        <v>3</v>
      </c>
      <c r="H52" s="1">
        <v>2000301</v>
      </c>
      <c r="I52" s="1">
        <v>0</v>
      </c>
      <c r="J52" s="7" t="str">
        <f t="shared" si="0"/>
        <v/>
      </c>
      <c r="K52" s="7" t="str">
        <f t="shared" si="1"/>
        <v/>
      </c>
      <c r="M52" s="8">
        <v>1022010</v>
      </c>
      <c r="N52" s="8" t="s">
        <v>321</v>
      </c>
      <c r="O52" s="7">
        <v>5</v>
      </c>
      <c r="P52" s="7" t="str">
        <f t="shared" si="2"/>
        <v>1022010;5</v>
      </c>
      <c r="R52" s="5">
        <v>350102</v>
      </c>
      <c r="S52" s="5" t="s">
        <v>299</v>
      </c>
      <c r="T52" s="5">
        <v>1</v>
      </c>
    </row>
    <row r="53" spans="3:20" ht="20.100000000000001" customHeight="1" x14ac:dyDescent="0.2">
      <c r="C53" s="1">
        <v>102016</v>
      </c>
      <c r="D53" s="2" t="s">
        <v>73</v>
      </c>
      <c r="E53" s="2" t="s">
        <v>70</v>
      </c>
      <c r="G53" s="1">
        <v>3</v>
      </c>
      <c r="H53" s="1">
        <v>2000301</v>
      </c>
      <c r="I53" s="1">
        <v>0</v>
      </c>
      <c r="J53" s="7" t="str">
        <f t="shared" si="0"/>
        <v/>
      </c>
      <c r="K53" s="7" t="str">
        <f t="shared" si="1"/>
        <v/>
      </c>
      <c r="M53" s="8">
        <v>1010041</v>
      </c>
      <c r="N53" s="8" t="s">
        <v>319</v>
      </c>
      <c r="O53" s="7">
        <v>1</v>
      </c>
      <c r="P53" s="7" t="str">
        <f t="shared" si="2"/>
        <v>1010041;1</v>
      </c>
      <c r="R53" s="5">
        <v>350103</v>
      </c>
      <c r="S53" s="5" t="s">
        <v>300</v>
      </c>
      <c r="T53" s="5">
        <v>1</v>
      </c>
    </row>
    <row r="54" spans="3:20" ht="20.100000000000001" customHeight="1" x14ac:dyDescent="0.2">
      <c r="C54" s="1">
        <v>102017</v>
      </c>
      <c r="D54" s="2" t="s">
        <v>74</v>
      </c>
      <c r="E54" s="2" t="s">
        <v>75</v>
      </c>
      <c r="G54" s="1">
        <v>1</v>
      </c>
      <c r="H54" s="1">
        <v>320104</v>
      </c>
      <c r="I54" s="1">
        <v>10</v>
      </c>
      <c r="J54" s="7" t="str">
        <f t="shared" si="0"/>
        <v>荒漠鹰</v>
      </c>
      <c r="K54" s="7">
        <f t="shared" si="1"/>
        <v>1</v>
      </c>
      <c r="M54" s="8">
        <v>1010035</v>
      </c>
      <c r="N54" s="8" t="s">
        <v>313</v>
      </c>
      <c r="O54" s="7">
        <v>1</v>
      </c>
      <c r="P54" s="7" t="str">
        <f t="shared" si="2"/>
        <v>1010035;1</v>
      </c>
      <c r="R54" s="5">
        <v>350104</v>
      </c>
      <c r="S54" s="5" t="s">
        <v>301</v>
      </c>
      <c r="T54" s="5">
        <v>1</v>
      </c>
    </row>
    <row r="55" spans="3:20" ht="20.100000000000001" customHeight="1" x14ac:dyDescent="0.2">
      <c r="C55" s="1">
        <v>102018</v>
      </c>
      <c r="D55" s="3" t="s">
        <v>76</v>
      </c>
      <c r="E55" s="3" t="s">
        <v>75</v>
      </c>
      <c r="G55" s="4">
        <v>2</v>
      </c>
      <c r="H55" s="4">
        <v>1022003</v>
      </c>
      <c r="I55" s="4">
        <v>10</v>
      </c>
      <c r="J55" s="7" t="str">
        <f t="shared" si="0"/>
        <v/>
      </c>
      <c r="K55" s="7" t="str">
        <f t="shared" si="1"/>
        <v/>
      </c>
      <c r="M55" s="8">
        <v>1000019</v>
      </c>
      <c r="N55" s="8" t="s">
        <v>351</v>
      </c>
      <c r="O55" s="7">
        <v>10</v>
      </c>
      <c r="P55" s="7" t="str">
        <f t="shared" si="2"/>
        <v>1000019;10</v>
      </c>
      <c r="R55" s="5">
        <v>350105</v>
      </c>
      <c r="S55" s="5" t="s">
        <v>302</v>
      </c>
      <c r="T55" s="5">
        <v>1</v>
      </c>
    </row>
    <row r="56" spans="3:20" ht="20.100000000000001" customHeight="1" x14ac:dyDescent="0.2">
      <c r="C56" s="1">
        <v>102019</v>
      </c>
      <c r="D56" s="2" t="s">
        <v>77</v>
      </c>
      <c r="E56" s="2" t="s">
        <v>75</v>
      </c>
      <c r="G56" s="1">
        <v>2</v>
      </c>
      <c r="H56" s="1">
        <v>1022005</v>
      </c>
      <c r="I56" s="1">
        <v>10</v>
      </c>
      <c r="J56" s="7" t="str">
        <f t="shared" si="0"/>
        <v/>
      </c>
      <c r="K56" s="7" t="str">
        <f t="shared" si="1"/>
        <v/>
      </c>
      <c r="M56" s="8">
        <v>1022010</v>
      </c>
      <c r="N56" s="8" t="s">
        <v>321</v>
      </c>
      <c r="O56" s="7">
        <v>5</v>
      </c>
      <c r="P56" s="7" t="str">
        <f t="shared" si="2"/>
        <v>1022010;5</v>
      </c>
      <c r="R56" s="5">
        <v>350106</v>
      </c>
      <c r="S56" s="5" t="s">
        <v>303</v>
      </c>
      <c r="T56" s="5">
        <v>1</v>
      </c>
    </row>
    <row r="57" spans="3:20" ht="20.100000000000001" customHeight="1" x14ac:dyDescent="0.2">
      <c r="C57" s="1">
        <v>102020</v>
      </c>
      <c r="D57" s="2" t="s">
        <v>78</v>
      </c>
      <c r="E57" s="2" t="s">
        <v>75</v>
      </c>
      <c r="G57" s="1">
        <v>1</v>
      </c>
      <c r="H57" s="1">
        <v>320163</v>
      </c>
      <c r="I57" s="1">
        <v>1</v>
      </c>
      <c r="J57" s="7" t="str">
        <f t="shared" si="0"/>
        <v>绿洲龟王</v>
      </c>
      <c r="K57" s="7">
        <f t="shared" si="1"/>
        <v>3</v>
      </c>
      <c r="M57" s="8">
        <v>1022008</v>
      </c>
      <c r="N57" s="8" t="s">
        <v>322</v>
      </c>
      <c r="O57" s="7">
        <v>1</v>
      </c>
      <c r="P57" s="7" t="str">
        <f t="shared" si="2"/>
        <v>1022008;1</v>
      </c>
      <c r="R57" s="5">
        <v>350161</v>
      </c>
      <c r="S57" s="5" t="s">
        <v>304</v>
      </c>
      <c r="T57" s="5">
        <v>3</v>
      </c>
    </row>
    <row r="58" spans="3:20" ht="20.100000000000001" customHeight="1" x14ac:dyDescent="0.2">
      <c r="C58" s="1">
        <v>102021</v>
      </c>
      <c r="D58" s="2" t="s">
        <v>79</v>
      </c>
      <c r="E58" s="2" t="s">
        <v>80</v>
      </c>
      <c r="G58" s="1">
        <v>4</v>
      </c>
      <c r="H58" s="1">
        <v>0</v>
      </c>
      <c r="I58" s="1">
        <v>25</v>
      </c>
      <c r="J58" s="7" t="str">
        <f t="shared" si="0"/>
        <v/>
      </c>
      <c r="K58" s="7" t="str">
        <f t="shared" si="1"/>
        <v/>
      </c>
      <c r="M58" s="8">
        <v>1010022</v>
      </c>
      <c r="N58" s="8" t="s">
        <v>324</v>
      </c>
      <c r="O58" s="7">
        <v>1</v>
      </c>
      <c r="P58" s="7" t="str">
        <f t="shared" si="2"/>
        <v>1010022;1</v>
      </c>
      <c r="R58" s="5">
        <v>350162</v>
      </c>
      <c r="S58" s="5" t="s">
        <v>305</v>
      </c>
      <c r="T58" s="5">
        <v>3</v>
      </c>
    </row>
    <row r="59" spans="3:20" ht="20.100000000000001" customHeight="1" x14ac:dyDescent="0.2">
      <c r="C59" s="1">
        <v>102022</v>
      </c>
      <c r="D59" s="2" t="s">
        <v>81</v>
      </c>
      <c r="E59" s="2" t="s">
        <v>80</v>
      </c>
      <c r="G59" s="1">
        <v>3</v>
      </c>
      <c r="H59" s="1">
        <v>2000401</v>
      </c>
      <c r="I59" s="1">
        <v>0</v>
      </c>
      <c r="J59" s="7" t="str">
        <f t="shared" si="0"/>
        <v/>
      </c>
      <c r="K59" s="7" t="str">
        <f t="shared" si="1"/>
        <v/>
      </c>
      <c r="R59" s="5">
        <v>350163</v>
      </c>
      <c r="S59" s="5" t="s">
        <v>306</v>
      </c>
      <c r="T59" s="5">
        <v>3</v>
      </c>
    </row>
    <row r="60" spans="3:20" ht="20.100000000000001" customHeight="1" x14ac:dyDescent="0.2">
      <c r="C60" s="1">
        <v>102023</v>
      </c>
      <c r="D60" s="2" t="s">
        <v>82</v>
      </c>
      <c r="E60" s="2" t="s">
        <v>80</v>
      </c>
      <c r="G60" s="1">
        <v>3</v>
      </c>
      <c r="H60" s="1">
        <v>2000401</v>
      </c>
      <c r="I60" s="1">
        <v>0</v>
      </c>
      <c r="J60" s="7" t="str">
        <f t="shared" si="0"/>
        <v/>
      </c>
      <c r="K60" s="7" t="str">
        <f t="shared" si="1"/>
        <v/>
      </c>
      <c r="P60" s="7" t="str">
        <f t="shared" si="2"/>
        <v/>
      </c>
      <c r="R60" s="5">
        <v>350164</v>
      </c>
      <c r="S60" s="5" t="s">
        <v>307</v>
      </c>
      <c r="T60" s="5">
        <v>3</v>
      </c>
    </row>
    <row r="61" spans="3:20" ht="20.100000000000001" customHeight="1" x14ac:dyDescent="0.2">
      <c r="C61" s="1">
        <v>102024</v>
      </c>
      <c r="D61" s="2" t="s">
        <v>83</v>
      </c>
      <c r="E61" s="2" t="s">
        <v>84</v>
      </c>
      <c r="G61" s="1">
        <v>2</v>
      </c>
      <c r="H61" s="1">
        <v>1022004</v>
      </c>
      <c r="I61" s="1">
        <v>10</v>
      </c>
      <c r="J61" s="7" t="str">
        <f t="shared" si="0"/>
        <v/>
      </c>
      <c r="K61" s="7" t="str">
        <f t="shared" si="1"/>
        <v/>
      </c>
      <c r="M61" s="8">
        <v>1010034</v>
      </c>
      <c r="N61" s="8" t="s">
        <v>318</v>
      </c>
      <c r="O61" s="7">
        <v>1</v>
      </c>
      <c r="P61" s="7" t="str">
        <f t="shared" si="2"/>
        <v>1010034;1</v>
      </c>
      <c r="R61" s="5">
        <v>350165</v>
      </c>
      <c r="S61" s="5" t="s">
        <v>308</v>
      </c>
      <c r="T61" s="5">
        <v>3</v>
      </c>
    </row>
    <row r="62" spans="3:20" ht="20.100000000000001" customHeight="1" x14ac:dyDescent="0.2">
      <c r="C62" s="1">
        <v>102025</v>
      </c>
      <c r="D62" s="2" t="s">
        <v>85</v>
      </c>
      <c r="E62" s="2" t="s">
        <v>84</v>
      </c>
      <c r="G62" s="1">
        <v>5</v>
      </c>
      <c r="H62" s="1">
        <v>0</v>
      </c>
      <c r="I62" s="1">
        <v>15</v>
      </c>
      <c r="J62" s="7" t="str">
        <f t="shared" si="0"/>
        <v/>
      </c>
      <c r="K62" s="7" t="str">
        <f t="shared" si="1"/>
        <v/>
      </c>
      <c r="M62" s="8">
        <v>1030002</v>
      </c>
      <c r="N62" s="8" t="s">
        <v>339</v>
      </c>
      <c r="O62" s="7">
        <v>10</v>
      </c>
      <c r="P62" s="7" t="str">
        <f t="shared" si="2"/>
        <v>1030002;10</v>
      </c>
    </row>
    <row r="63" spans="3:20" ht="20.100000000000001" customHeight="1" x14ac:dyDescent="0.2">
      <c r="C63" s="1">
        <v>102026</v>
      </c>
      <c r="D63" s="2" t="s">
        <v>86</v>
      </c>
      <c r="E63" s="2" t="s">
        <v>84</v>
      </c>
      <c r="G63" s="1">
        <v>2</v>
      </c>
      <c r="H63" s="1">
        <v>1022006</v>
      </c>
      <c r="I63" s="1">
        <v>10</v>
      </c>
      <c r="J63" s="7" t="str">
        <f t="shared" si="0"/>
        <v/>
      </c>
      <c r="K63" s="7" t="str">
        <f t="shared" si="1"/>
        <v/>
      </c>
      <c r="M63" s="8">
        <v>1022010</v>
      </c>
      <c r="N63" s="8" t="s">
        <v>321</v>
      </c>
      <c r="O63" s="7">
        <v>5</v>
      </c>
      <c r="P63" s="7" t="str">
        <f t="shared" si="2"/>
        <v>1022010;5</v>
      </c>
    </row>
    <row r="64" spans="3:20" ht="20.100000000000001" customHeight="1" x14ac:dyDescent="0.2">
      <c r="C64" s="1">
        <v>102027</v>
      </c>
      <c r="D64" s="2" t="s">
        <v>87</v>
      </c>
      <c r="E64" s="2" t="s">
        <v>84</v>
      </c>
      <c r="G64" s="1">
        <v>1</v>
      </c>
      <c r="H64" s="1">
        <v>320164</v>
      </c>
      <c r="I64" s="1">
        <v>1</v>
      </c>
      <c r="J64" s="7" t="str">
        <f t="shared" si="0"/>
        <v>遗迹守护者</v>
      </c>
      <c r="K64" s="7">
        <f t="shared" si="1"/>
        <v>3</v>
      </c>
      <c r="M64" s="8">
        <v>1000018</v>
      </c>
      <c r="N64" s="8" t="s">
        <v>317</v>
      </c>
      <c r="O64" s="7">
        <v>5</v>
      </c>
      <c r="P64" s="7" t="str">
        <f t="shared" si="2"/>
        <v>1000018;5</v>
      </c>
    </row>
    <row r="65" spans="3:16" ht="20.100000000000001" customHeight="1" x14ac:dyDescent="0.2">
      <c r="C65" s="1">
        <v>102028</v>
      </c>
      <c r="D65" s="2" t="s">
        <v>88</v>
      </c>
      <c r="E65" s="2" t="s">
        <v>89</v>
      </c>
      <c r="G65" s="1">
        <v>4</v>
      </c>
      <c r="H65" s="1">
        <v>0</v>
      </c>
      <c r="I65" s="1">
        <v>27</v>
      </c>
      <c r="J65" s="7" t="str">
        <f t="shared" si="0"/>
        <v/>
      </c>
      <c r="K65" s="7" t="str">
        <f t="shared" si="1"/>
        <v/>
      </c>
      <c r="M65" s="8">
        <v>1022009</v>
      </c>
      <c r="N65" s="8" t="s">
        <v>323</v>
      </c>
      <c r="O65" s="7">
        <v>1</v>
      </c>
      <c r="P65" s="7" t="str">
        <f t="shared" si="2"/>
        <v>1022009;1</v>
      </c>
    </row>
    <row r="66" spans="3:16" ht="20.100000000000001" customHeight="1" x14ac:dyDescent="0.2">
      <c r="C66" s="1">
        <v>102029</v>
      </c>
      <c r="D66" s="2" t="s">
        <v>90</v>
      </c>
      <c r="E66" s="2" t="s">
        <v>89</v>
      </c>
      <c r="G66" s="1">
        <v>3</v>
      </c>
      <c r="H66" s="1">
        <v>2000501</v>
      </c>
      <c r="I66" s="1">
        <v>0</v>
      </c>
      <c r="J66" s="7" t="str">
        <f t="shared" si="0"/>
        <v/>
      </c>
      <c r="K66" s="7" t="str">
        <f t="shared" si="1"/>
        <v/>
      </c>
      <c r="P66" s="7" t="str">
        <f t="shared" si="2"/>
        <v/>
      </c>
    </row>
    <row r="67" spans="3:16" ht="20.100000000000001" customHeight="1" x14ac:dyDescent="0.2">
      <c r="C67" s="1">
        <v>102030</v>
      </c>
      <c r="D67" s="2" t="s">
        <v>91</v>
      </c>
      <c r="E67" s="2" t="s">
        <v>92</v>
      </c>
      <c r="G67" s="1">
        <v>3</v>
      </c>
      <c r="H67" s="1">
        <v>2000501</v>
      </c>
      <c r="I67" s="1">
        <v>0</v>
      </c>
      <c r="J67" s="7" t="str">
        <f t="shared" ref="J67:J130" si="4">IF(G67=1,VLOOKUP(H:H,R:S,2),"")</f>
        <v/>
      </c>
      <c r="K67" s="7" t="str">
        <f t="shared" si="1"/>
        <v/>
      </c>
      <c r="M67" s="8"/>
      <c r="N67" s="8"/>
      <c r="P67" s="7" t="str">
        <f t="shared" si="2"/>
        <v/>
      </c>
    </row>
    <row r="68" spans="3:16" ht="20.100000000000001" customHeight="1" x14ac:dyDescent="0.2">
      <c r="C68" s="1">
        <v>102031</v>
      </c>
      <c r="D68" s="2" t="s">
        <v>93</v>
      </c>
      <c r="E68" s="2" t="s">
        <v>92</v>
      </c>
      <c r="G68" s="2">
        <v>1</v>
      </c>
      <c r="H68" s="1">
        <v>320107</v>
      </c>
      <c r="I68" s="1">
        <v>10</v>
      </c>
      <c r="J68" s="7" t="str">
        <f t="shared" si="4"/>
        <v>遗迹弓手</v>
      </c>
      <c r="K68" s="7">
        <f t="shared" ref="K68:K131" si="5">IF(G68=1,VLOOKUP(H:H,R:T,3),"")</f>
        <v>1</v>
      </c>
      <c r="M68" s="8">
        <v>1010034</v>
      </c>
      <c r="N68" s="8" t="s">
        <v>318</v>
      </c>
      <c r="O68" s="7">
        <v>1</v>
      </c>
      <c r="P68" s="7" t="str">
        <f t="shared" ref="P68:P131" si="6">IF(M68="","",M68&amp;";"&amp;O68)</f>
        <v>1010034;1</v>
      </c>
    </row>
    <row r="69" spans="3:16" ht="20.100000000000001" customHeight="1" x14ac:dyDescent="0.2">
      <c r="C69" s="1">
        <v>102032</v>
      </c>
      <c r="D69" s="2" t="s">
        <v>94</v>
      </c>
      <c r="E69" s="2" t="s">
        <v>92</v>
      </c>
      <c r="G69" s="1">
        <v>5</v>
      </c>
      <c r="H69" s="1">
        <v>0</v>
      </c>
      <c r="I69" s="1">
        <v>15</v>
      </c>
      <c r="J69" s="7" t="str">
        <f t="shared" si="4"/>
        <v/>
      </c>
      <c r="K69" s="7" t="str">
        <f t="shared" si="5"/>
        <v/>
      </c>
      <c r="M69" s="8">
        <v>1022010</v>
      </c>
      <c r="N69" s="8" t="s">
        <v>321</v>
      </c>
      <c r="O69" s="7">
        <v>5</v>
      </c>
      <c r="P69" s="7" t="str">
        <f t="shared" si="6"/>
        <v>1022010;5</v>
      </c>
    </row>
    <row r="70" spans="3:16" ht="20.100000000000001" customHeight="1" x14ac:dyDescent="0.2">
      <c r="C70" s="1">
        <v>102033</v>
      </c>
      <c r="D70" s="2" t="s">
        <v>95</v>
      </c>
      <c r="E70" s="2" t="s">
        <v>96</v>
      </c>
      <c r="G70" s="1">
        <v>2</v>
      </c>
      <c r="H70" s="1">
        <v>1022007</v>
      </c>
      <c r="I70" s="1">
        <v>10</v>
      </c>
      <c r="J70" s="7" t="str">
        <f t="shared" si="4"/>
        <v/>
      </c>
      <c r="K70" s="7" t="str">
        <f t="shared" si="5"/>
        <v/>
      </c>
      <c r="M70" s="8">
        <v>1010012</v>
      </c>
      <c r="N70" s="8" t="s">
        <v>325</v>
      </c>
      <c r="O70" s="7">
        <v>1</v>
      </c>
      <c r="P70" s="7" t="str">
        <f t="shared" si="6"/>
        <v>1010012;1</v>
      </c>
    </row>
    <row r="71" spans="3:16" ht="20.100000000000001" customHeight="1" x14ac:dyDescent="0.2">
      <c r="C71" s="1">
        <v>102034</v>
      </c>
      <c r="D71" s="2" t="s">
        <v>97</v>
      </c>
      <c r="E71" s="2" t="s">
        <v>96</v>
      </c>
      <c r="G71" s="1">
        <v>1</v>
      </c>
      <c r="H71" s="1">
        <v>320165</v>
      </c>
      <c r="I71" s="1">
        <v>1</v>
      </c>
      <c r="J71" s="7" t="str">
        <f t="shared" si="4"/>
        <v>遗迹之王</v>
      </c>
      <c r="K71" s="7">
        <f t="shared" si="5"/>
        <v>3</v>
      </c>
      <c r="M71" s="8">
        <v>1010022</v>
      </c>
      <c r="N71" s="8" t="s">
        <v>324</v>
      </c>
      <c r="O71" s="7">
        <v>1</v>
      </c>
      <c r="P71" s="7" t="str">
        <f t="shared" si="6"/>
        <v>1010022;1</v>
      </c>
    </row>
    <row r="72" spans="3:16" ht="20.100000000000001" customHeight="1" x14ac:dyDescent="0.2">
      <c r="C72" s="1">
        <v>102035</v>
      </c>
      <c r="D72" s="2" t="s">
        <v>98</v>
      </c>
      <c r="E72" s="2" t="s">
        <v>96</v>
      </c>
      <c r="G72" s="1">
        <v>2</v>
      </c>
      <c r="H72" s="1">
        <v>1022009</v>
      </c>
      <c r="I72" s="1">
        <v>1</v>
      </c>
      <c r="J72" s="7" t="str">
        <f t="shared" si="4"/>
        <v/>
      </c>
      <c r="K72" s="7" t="str">
        <f t="shared" si="5"/>
        <v/>
      </c>
      <c r="M72" s="8">
        <v>1000019</v>
      </c>
      <c r="N72" s="8" t="s">
        <v>351</v>
      </c>
      <c r="O72" s="7">
        <v>20</v>
      </c>
      <c r="P72" s="7" t="str">
        <f t="shared" si="6"/>
        <v>1000019;20</v>
      </c>
    </row>
    <row r="73" spans="3:16" ht="20.100000000000001" customHeight="1" x14ac:dyDescent="0.2">
      <c r="C73" s="1">
        <v>102036</v>
      </c>
      <c r="D73" s="2" t="s">
        <v>99</v>
      </c>
      <c r="E73" s="2" t="s">
        <v>100</v>
      </c>
      <c r="G73" s="1">
        <v>4</v>
      </c>
      <c r="H73" s="1">
        <v>0</v>
      </c>
      <c r="I73" s="1">
        <v>30</v>
      </c>
      <c r="J73" s="7" t="str">
        <f t="shared" si="4"/>
        <v/>
      </c>
      <c r="K73" s="7" t="str">
        <f t="shared" si="5"/>
        <v/>
      </c>
      <c r="M73" s="8">
        <v>1000018</v>
      </c>
      <c r="N73" s="8" t="s">
        <v>317</v>
      </c>
      <c r="O73" s="7">
        <v>5</v>
      </c>
      <c r="P73" s="7" t="str">
        <f t="shared" si="6"/>
        <v>1000018;5</v>
      </c>
    </row>
    <row r="74" spans="3:16" ht="20.100000000000001" customHeight="1" x14ac:dyDescent="0.2">
      <c r="C74" s="1">
        <v>103001</v>
      </c>
      <c r="D74" s="2" t="s">
        <v>101</v>
      </c>
      <c r="E74" s="2" t="s">
        <v>100</v>
      </c>
      <c r="G74" s="1">
        <v>3</v>
      </c>
      <c r="H74" s="1">
        <v>3000101</v>
      </c>
      <c r="I74" s="1">
        <v>0</v>
      </c>
      <c r="J74" s="7" t="str">
        <f t="shared" si="4"/>
        <v/>
      </c>
      <c r="K74" s="7" t="str">
        <f t="shared" si="5"/>
        <v/>
      </c>
      <c r="M74" s="8">
        <v>1030003</v>
      </c>
      <c r="N74" s="8" t="s">
        <v>340</v>
      </c>
      <c r="O74" s="7">
        <v>10</v>
      </c>
      <c r="P74" s="7" t="str">
        <f t="shared" si="6"/>
        <v>1030003;10</v>
      </c>
    </row>
    <row r="75" spans="3:16" ht="20.100000000000001" customHeight="1" x14ac:dyDescent="0.2">
      <c r="C75" s="1">
        <v>103002</v>
      </c>
      <c r="D75" s="2" t="s">
        <v>102</v>
      </c>
      <c r="E75" s="2" t="s">
        <v>100</v>
      </c>
      <c r="G75" s="1">
        <v>2</v>
      </c>
      <c r="H75" s="1">
        <v>1023002</v>
      </c>
      <c r="I75" s="1">
        <v>10</v>
      </c>
      <c r="J75" s="7" t="str">
        <f t="shared" si="4"/>
        <v/>
      </c>
      <c r="K75" s="7" t="str">
        <f t="shared" si="5"/>
        <v/>
      </c>
      <c r="M75" s="8">
        <v>1010036</v>
      </c>
      <c r="N75" s="8" t="s">
        <v>327</v>
      </c>
      <c r="O75" s="7">
        <v>1</v>
      </c>
      <c r="P75" s="7" t="str">
        <f t="shared" si="6"/>
        <v>1010036;1</v>
      </c>
    </row>
    <row r="76" spans="3:16" ht="20.100000000000001" customHeight="1" x14ac:dyDescent="0.2">
      <c r="C76" s="1">
        <v>103003</v>
      </c>
      <c r="D76" s="2" t="s">
        <v>103</v>
      </c>
      <c r="E76" s="2" t="s">
        <v>104</v>
      </c>
      <c r="G76" s="2">
        <v>1</v>
      </c>
      <c r="H76" s="1">
        <v>330102</v>
      </c>
      <c r="I76" s="1">
        <v>10</v>
      </c>
      <c r="J76" s="7" t="str">
        <f t="shared" si="4"/>
        <v>猛虎</v>
      </c>
      <c r="K76" s="7">
        <f t="shared" si="5"/>
        <v>1</v>
      </c>
      <c r="M76" s="8">
        <v>1030013</v>
      </c>
      <c r="N76" s="8" t="s">
        <v>345</v>
      </c>
      <c r="O76" s="7">
        <v>10</v>
      </c>
      <c r="P76" s="7" t="str">
        <f t="shared" si="6"/>
        <v>1030013;10</v>
      </c>
    </row>
    <row r="77" spans="3:16" ht="20.100000000000001" customHeight="1" x14ac:dyDescent="0.2">
      <c r="C77" s="1">
        <v>103004</v>
      </c>
      <c r="D77" s="2" t="s">
        <v>105</v>
      </c>
      <c r="E77" s="2" t="s">
        <v>104</v>
      </c>
      <c r="G77" s="1">
        <v>2</v>
      </c>
      <c r="H77" s="1">
        <v>1023001</v>
      </c>
      <c r="I77" s="1">
        <v>10</v>
      </c>
      <c r="J77" s="7" t="str">
        <f t="shared" si="4"/>
        <v/>
      </c>
      <c r="K77" s="7" t="str">
        <f t="shared" si="5"/>
        <v/>
      </c>
      <c r="M77" s="8">
        <v>1023008</v>
      </c>
      <c r="N77" s="8" t="s">
        <v>328</v>
      </c>
      <c r="O77" s="7">
        <v>1</v>
      </c>
      <c r="P77" s="7" t="str">
        <f t="shared" si="6"/>
        <v>1023008;1</v>
      </c>
    </row>
    <row r="78" spans="3:16" ht="20.100000000000001" customHeight="1" x14ac:dyDescent="0.2">
      <c r="C78" s="1">
        <v>103005</v>
      </c>
      <c r="D78" s="2" t="s">
        <v>106</v>
      </c>
      <c r="E78" s="2" t="s">
        <v>104</v>
      </c>
      <c r="G78" s="1">
        <v>1</v>
      </c>
      <c r="H78" s="1">
        <v>330161</v>
      </c>
      <c r="I78" s="1">
        <v>1</v>
      </c>
      <c r="J78" s="7" t="str">
        <f t="shared" si="4"/>
        <v>蛤蟆守护者</v>
      </c>
      <c r="K78" s="7">
        <f t="shared" si="5"/>
        <v>3</v>
      </c>
      <c r="M78" s="8">
        <v>1023008</v>
      </c>
      <c r="N78" s="8" t="s">
        <v>328</v>
      </c>
      <c r="O78" s="7">
        <v>1</v>
      </c>
      <c r="P78" s="7" t="str">
        <f t="shared" si="6"/>
        <v>1023008;1</v>
      </c>
    </row>
    <row r="79" spans="3:16" ht="20.100000000000001" customHeight="1" x14ac:dyDescent="0.2">
      <c r="C79" s="1">
        <v>103006</v>
      </c>
      <c r="D79" s="2" t="s">
        <v>107</v>
      </c>
      <c r="E79" s="2" t="s">
        <v>108</v>
      </c>
      <c r="G79" s="1">
        <v>4</v>
      </c>
      <c r="H79" s="1">
        <v>0</v>
      </c>
      <c r="I79" s="1">
        <v>32</v>
      </c>
      <c r="J79" s="7" t="str">
        <f t="shared" si="4"/>
        <v/>
      </c>
      <c r="K79" s="7" t="str">
        <f t="shared" si="5"/>
        <v/>
      </c>
      <c r="M79" s="8">
        <v>1000020</v>
      </c>
      <c r="N79" s="8" t="s">
        <v>349</v>
      </c>
      <c r="O79" s="7">
        <v>1</v>
      </c>
      <c r="P79" s="7" t="str">
        <f t="shared" si="6"/>
        <v>1000020;1</v>
      </c>
    </row>
    <row r="80" spans="3:16" ht="20.100000000000001" customHeight="1" x14ac:dyDescent="0.2">
      <c r="C80" s="1">
        <v>103007</v>
      </c>
      <c r="D80" s="2" t="s">
        <v>109</v>
      </c>
      <c r="E80" s="2" t="s">
        <v>108</v>
      </c>
      <c r="G80" s="1">
        <v>3</v>
      </c>
      <c r="H80" s="1">
        <v>3000201</v>
      </c>
      <c r="I80" s="1">
        <v>0</v>
      </c>
      <c r="J80" s="7" t="str">
        <f t="shared" si="4"/>
        <v/>
      </c>
      <c r="K80" s="7" t="str">
        <f t="shared" si="5"/>
        <v/>
      </c>
      <c r="M80" s="8">
        <v>1023010</v>
      </c>
      <c r="N80" s="8" t="s">
        <v>329</v>
      </c>
      <c r="O80" s="7">
        <v>10</v>
      </c>
      <c r="P80" s="7" t="str">
        <f t="shared" si="6"/>
        <v>1023010;10</v>
      </c>
    </row>
    <row r="81" spans="3:16" ht="20.100000000000001" customHeight="1" x14ac:dyDescent="0.2">
      <c r="C81" s="1">
        <v>103008</v>
      </c>
      <c r="D81" s="2" t="s">
        <v>110</v>
      </c>
      <c r="E81" s="2" t="s">
        <v>108</v>
      </c>
      <c r="G81" s="1">
        <v>3</v>
      </c>
      <c r="H81" s="1">
        <v>3000201</v>
      </c>
      <c r="I81" s="1">
        <v>0</v>
      </c>
      <c r="J81" s="7" t="str">
        <f t="shared" si="4"/>
        <v/>
      </c>
      <c r="K81" s="7" t="str">
        <f t="shared" si="5"/>
        <v/>
      </c>
      <c r="M81" s="8">
        <v>1010041</v>
      </c>
      <c r="N81" s="8" t="s">
        <v>319</v>
      </c>
      <c r="O81" s="7">
        <v>1</v>
      </c>
      <c r="P81" s="7" t="str">
        <f t="shared" si="6"/>
        <v>1010041;1</v>
      </c>
    </row>
    <row r="82" spans="3:16" ht="20.100000000000001" customHeight="1" x14ac:dyDescent="0.2">
      <c r="C82" s="1">
        <v>103009</v>
      </c>
      <c r="D82" s="2" t="s">
        <v>111</v>
      </c>
      <c r="E82" s="2" t="s">
        <v>108</v>
      </c>
      <c r="G82" s="1">
        <v>1</v>
      </c>
      <c r="H82" s="1">
        <v>330101</v>
      </c>
      <c r="I82" s="1">
        <v>10</v>
      </c>
      <c r="J82" s="7" t="str">
        <f t="shared" si="4"/>
        <v>螃蟹护卫</v>
      </c>
      <c r="K82" s="7">
        <f t="shared" si="5"/>
        <v>1</v>
      </c>
      <c r="M82" s="8">
        <v>1023010</v>
      </c>
      <c r="N82" s="8" t="s">
        <v>329</v>
      </c>
      <c r="O82" s="7">
        <v>5</v>
      </c>
      <c r="P82" s="7" t="str">
        <f t="shared" si="6"/>
        <v>1023010;5</v>
      </c>
    </row>
    <row r="83" spans="3:16" ht="20.100000000000001" customHeight="1" x14ac:dyDescent="0.2">
      <c r="C83" s="1">
        <v>103010</v>
      </c>
      <c r="D83" s="2" t="s">
        <v>112</v>
      </c>
      <c r="E83" s="2" t="s">
        <v>113</v>
      </c>
      <c r="G83" s="1">
        <v>1</v>
      </c>
      <c r="H83" s="1">
        <v>330103</v>
      </c>
      <c r="I83" s="1">
        <v>10</v>
      </c>
      <c r="J83" s="7" t="str">
        <f t="shared" si="4"/>
        <v>丛林虎</v>
      </c>
      <c r="K83" s="7">
        <f t="shared" si="5"/>
        <v>1</v>
      </c>
      <c r="M83" s="8">
        <v>1000019</v>
      </c>
      <c r="N83" s="8" t="s">
        <v>351</v>
      </c>
      <c r="O83" s="7">
        <v>20</v>
      </c>
      <c r="P83" s="7" t="str">
        <f t="shared" si="6"/>
        <v>1000019;20</v>
      </c>
    </row>
    <row r="84" spans="3:16" ht="20.100000000000001" customHeight="1" x14ac:dyDescent="0.2">
      <c r="C84" s="1">
        <v>103011</v>
      </c>
      <c r="D84" s="2" t="s">
        <v>114</v>
      </c>
      <c r="E84" s="2" t="s">
        <v>113</v>
      </c>
      <c r="G84" s="1">
        <v>2</v>
      </c>
      <c r="H84" s="1">
        <v>1023003</v>
      </c>
      <c r="I84" s="1">
        <v>10</v>
      </c>
      <c r="J84" s="7" t="str">
        <f t="shared" si="4"/>
        <v/>
      </c>
      <c r="K84" s="7" t="str">
        <f t="shared" si="5"/>
        <v/>
      </c>
      <c r="M84" s="8">
        <v>1010034</v>
      </c>
      <c r="N84" s="8" t="s">
        <v>318</v>
      </c>
      <c r="O84" s="7">
        <v>1</v>
      </c>
      <c r="P84" s="7" t="str">
        <f t="shared" si="6"/>
        <v>1010034;1</v>
      </c>
    </row>
    <row r="85" spans="3:16" ht="20.100000000000001" customHeight="1" x14ac:dyDescent="0.2">
      <c r="C85" s="1">
        <v>103012</v>
      </c>
      <c r="D85" s="2" t="s">
        <v>115</v>
      </c>
      <c r="E85" s="2" t="s">
        <v>113</v>
      </c>
      <c r="G85" s="2">
        <v>1</v>
      </c>
      <c r="H85" s="1">
        <v>330162</v>
      </c>
      <c r="I85" s="1">
        <v>1</v>
      </c>
      <c r="J85" s="7" t="str">
        <f t="shared" si="4"/>
        <v>森林之王</v>
      </c>
      <c r="K85" s="7">
        <f t="shared" si="5"/>
        <v>3</v>
      </c>
      <c r="M85" s="8">
        <v>1023009</v>
      </c>
      <c r="N85" s="8" t="s">
        <v>144</v>
      </c>
      <c r="O85" s="7">
        <v>1</v>
      </c>
      <c r="P85" s="7" t="str">
        <f t="shared" si="6"/>
        <v>1023009;1</v>
      </c>
    </row>
    <row r="86" spans="3:16" ht="20.100000000000001" customHeight="1" x14ac:dyDescent="0.2">
      <c r="C86" s="1">
        <v>103013</v>
      </c>
      <c r="D86" s="2" t="s">
        <v>116</v>
      </c>
      <c r="E86" s="2" t="s">
        <v>117</v>
      </c>
      <c r="G86" s="1">
        <v>4</v>
      </c>
      <c r="H86" s="1">
        <v>0</v>
      </c>
      <c r="I86" s="1">
        <v>34</v>
      </c>
      <c r="J86" s="7" t="str">
        <f t="shared" si="4"/>
        <v/>
      </c>
      <c r="K86" s="7" t="str">
        <f t="shared" si="5"/>
        <v/>
      </c>
      <c r="M86" s="8">
        <v>1000014</v>
      </c>
      <c r="N86" s="8" t="s">
        <v>350</v>
      </c>
      <c r="O86" s="7">
        <v>1</v>
      </c>
      <c r="P86" s="7" t="str">
        <f t="shared" si="6"/>
        <v>1000014;1</v>
      </c>
    </row>
    <row r="87" spans="3:16" ht="20.100000000000001" customHeight="1" x14ac:dyDescent="0.2">
      <c r="C87" s="1">
        <v>103014</v>
      </c>
      <c r="D87" s="2" t="s">
        <v>118</v>
      </c>
      <c r="E87" s="2" t="s">
        <v>117</v>
      </c>
      <c r="G87" s="1">
        <v>3</v>
      </c>
      <c r="H87" s="1">
        <v>3000301</v>
      </c>
      <c r="I87" s="1">
        <v>0</v>
      </c>
      <c r="J87" s="7" t="str">
        <f t="shared" si="4"/>
        <v/>
      </c>
      <c r="K87" s="7" t="str">
        <f t="shared" si="5"/>
        <v/>
      </c>
      <c r="O87"/>
      <c r="P87" s="7" t="str">
        <f t="shared" si="6"/>
        <v/>
      </c>
    </row>
    <row r="88" spans="3:16" ht="20.100000000000001" customHeight="1" x14ac:dyDescent="0.2">
      <c r="C88" s="1">
        <v>103015</v>
      </c>
      <c r="D88" s="2" t="s">
        <v>119</v>
      </c>
      <c r="E88" s="2" t="s">
        <v>117</v>
      </c>
      <c r="G88" s="1">
        <v>3</v>
      </c>
      <c r="H88" s="1">
        <v>3000301</v>
      </c>
      <c r="I88" s="1">
        <v>0</v>
      </c>
      <c r="J88" s="7" t="str">
        <f t="shared" si="4"/>
        <v/>
      </c>
      <c r="K88" s="7" t="str">
        <f t="shared" si="5"/>
        <v/>
      </c>
      <c r="O88"/>
      <c r="P88" s="7" t="str">
        <f t="shared" si="6"/>
        <v/>
      </c>
    </row>
    <row r="89" spans="3:16" ht="20.100000000000001" customHeight="1" x14ac:dyDescent="0.2">
      <c r="C89" s="1">
        <v>103016</v>
      </c>
      <c r="D89" s="2" t="s">
        <v>120</v>
      </c>
      <c r="E89" s="2" t="s">
        <v>117</v>
      </c>
      <c r="G89" s="2">
        <v>1</v>
      </c>
      <c r="H89" s="1">
        <v>330104</v>
      </c>
      <c r="I89" s="1">
        <v>10</v>
      </c>
      <c r="J89" s="7" t="str">
        <f t="shared" si="4"/>
        <v>兽人护卫</v>
      </c>
      <c r="K89" s="7">
        <f t="shared" si="5"/>
        <v>1</v>
      </c>
      <c r="M89" s="8">
        <v>1023010</v>
      </c>
      <c r="N89" s="8" t="s">
        <v>329</v>
      </c>
      <c r="O89" s="7">
        <v>10</v>
      </c>
      <c r="P89" s="7" t="str">
        <f t="shared" si="6"/>
        <v>1023010;10</v>
      </c>
    </row>
    <row r="90" spans="3:16" ht="20.100000000000001" customHeight="1" x14ac:dyDescent="0.2">
      <c r="C90" s="1">
        <v>103017</v>
      </c>
      <c r="D90" s="2" t="s">
        <v>121</v>
      </c>
      <c r="E90" s="2" t="s">
        <v>117</v>
      </c>
      <c r="G90" s="2">
        <v>1</v>
      </c>
      <c r="H90" s="1">
        <v>330105</v>
      </c>
      <c r="I90" s="1">
        <v>10</v>
      </c>
      <c r="J90" s="7" t="str">
        <f t="shared" si="4"/>
        <v>地精守卫</v>
      </c>
      <c r="K90" s="7">
        <f t="shared" si="5"/>
        <v>1</v>
      </c>
      <c r="M90" s="8">
        <v>1010036</v>
      </c>
      <c r="N90" s="8" t="s">
        <v>327</v>
      </c>
      <c r="O90" s="7">
        <v>1</v>
      </c>
      <c r="P90" s="7" t="str">
        <f t="shared" si="6"/>
        <v>1010036;1</v>
      </c>
    </row>
    <row r="91" spans="3:16" ht="20.100000000000001" customHeight="1" x14ac:dyDescent="0.2">
      <c r="C91" s="1">
        <v>103018</v>
      </c>
      <c r="D91" s="2" t="s">
        <v>122</v>
      </c>
      <c r="E91" s="2" t="s">
        <v>117</v>
      </c>
      <c r="G91" s="1">
        <v>2</v>
      </c>
      <c r="H91" s="1">
        <v>1023004</v>
      </c>
      <c r="I91" s="1">
        <v>10</v>
      </c>
      <c r="J91" s="7" t="str">
        <f t="shared" si="4"/>
        <v/>
      </c>
      <c r="K91" s="7" t="str">
        <f t="shared" si="5"/>
        <v/>
      </c>
      <c r="M91" s="8">
        <v>1030013</v>
      </c>
      <c r="N91" s="8" t="s">
        <v>345</v>
      </c>
      <c r="O91" s="7">
        <v>10</v>
      </c>
      <c r="P91" s="7" t="str">
        <f t="shared" si="6"/>
        <v>1030013;10</v>
      </c>
    </row>
    <row r="92" spans="3:16" ht="20.100000000000001" customHeight="1" x14ac:dyDescent="0.2">
      <c r="C92" s="1">
        <v>103019</v>
      </c>
      <c r="D92" s="2" t="s">
        <v>123</v>
      </c>
      <c r="E92" s="2" t="s">
        <v>117</v>
      </c>
      <c r="G92" s="2">
        <v>1</v>
      </c>
      <c r="H92" s="1">
        <v>330163</v>
      </c>
      <c r="I92" s="1">
        <v>1</v>
      </c>
      <c r="J92" s="7" t="str">
        <f t="shared" si="4"/>
        <v>地下巨鳄</v>
      </c>
      <c r="K92" s="7">
        <f t="shared" si="5"/>
        <v>3</v>
      </c>
      <c r="M92" s="8">
        <v>1000018</v>
      </c>
      <c r="N92" s="8" t="s">
        <v>317</v>
      </c>
      <c r="O92" s="7">
        <v>5</v>
      </c>
      <c r="P92" s="7" t="str">
        <f t="shared" si="6"/>
        <v>1000018;5</v>
      </c>
    </row>
    <row r="93" spans="3:16" ht="20.100000000000001" customHeight="1" x14ac:dyDescent="0.2">
      <c r="C93" s="1">
        <v>103020</v>
      </c>
      <c r="D93" s="2" t="s">
        <v>124</v>
      </c>
      <c r="E93" s="2" t="s">
        <v>125</v>
      </c>
      <c r="G93" s="1">
        <v>4</v>
      </c>
      <c r="H93" s="1">
        <v>0</v>
      </c>
      <c r="I93" s="1">
        <v>35</v>
      </c>
      <c r="J93" s="7" t="str">
        <f t="shared" si="4"/>
        <v/>
      </c>
      <c r="K93" s="7" t="str">
        <f t="shared" si="5"/>
        <v/>
      </c>
      <c r="M93" s="8">
        <v>1010023</v>
      </c>
      <c r="N93" s="8" t="s">
        <v>330</v>
      </c>
      <c r="O93" s="7">
        <v>1</v>
      </c>
      <c r="P93" s="7" t="str">
        <f t="shared" si="6"/>
        <v>1010023;1</v>
      </c>
    </row>
    <row r="94" spans="3:16" ht="20.100000000000001" customHeight="1" x14ac:dyDescent="0.2">
      <c r="C94" s="1">
        <v>103021</v>
      </c>
      <c r="D94" s="2" t="s">
        <v>126</v>
      </c>
      <c r="E94" s="2" t="s">
        <v>125</v>
      </c>
      <c r="G94" s="1">
        <v>3</v>
      </c>
      <c r="H94" s="1">
        <v>3000401</v>
      </c>
      <c r="I94" s="1">
        <v>0</v>
      </c>
      <c r="J94" s="7" t="str">
        <f t="shared" si="4"/>
        <v/>
      </c>
      <c r="K94" s="7" t="str">
        <f t="shared" si="5"/>
        <v/>
      </c>
      <c r="P94" s="7" t="str">
        <f t="shared" si="6"/>
        <v/>
      </c>
    </row>
    <row r="95" spans="3:16" ht="20.100000000000001" customHeight="1" x14ac:dyDescent="0.2">
      <c r="C95" s="1">
        <v>103022</v>
      </c>
      <c r="D95" s="2" t="s">
        <v>127</v>
      </c>
      <c r="E95" s="2" t="s">
        <v>125</v>
      </c>
      <c r="G95" s="1">
        <v>3</v>
      </c>
      <c r="H95" s="1">
        <v>3000401</v>
      </c>
      <c r="I95" s="1">
        <v>0</v>
      </c>
      <c r="J95" s="7" t="str">
        <f t="shared" si="4"/>
        <v/>
      </c>
      <c r="K95" s="7" t="str">
        <f t="shared" si="5"/>
        <v/>
      </c>
      <c r="P95" s="7" t="str">
        <f t="shared" si="6"/>
        <v/>
      </c>
    </row>
    <row r="96" spans="3:16" ht="20.100000000000001" customHeight="1" x14ac:dyDescent="0.2">
      <c r="C96" s="1">
        <v>103023</v>
      </c>
      <c r="D96" s="2" t="s">
        <v>128</v>
      </c>
      <c r="E96" s="2" t="s">
        <v>125</v>
      </c>
      <c r="G96" s="2">
        <v>1</v>
      </c>
      <c r="H96" s="1">
        <v>330106</v>
      </c>
      <c r="I96" s="1">
        <v>10</v>
      </c>
      <c r="J96" s="7" t="str">
        <f t="shared" si="4"/>
        <v>兽人骑兵</v>
      </c>
      <c r="K96" s="7">
        <f t="shared" si="5"/>
        <v>1</v>
      </c>
      <c r="M96" s="8">
        <v>1010041</v>
      </c>
      <c r="N96" s="8" t="s">
        <v>319</v>
      </c>
      <c r="O96" s="7">
        <v>1</v>
      </c>
      <c r="P96" s="7" t="str">
        <f t="shared" si="6"/>
        <v>1010041;1</v>
      </c>
    </row>
    <row r="97" spans="3:16" ht="20.100000000000001" customHeight="1" x14ac:dyDescent="0.2">
      <c r="C97" s="1">
        <v>103024</v>
      </c>
      <c r="D97" s="2" t="s">
        <v>129</v>
      </c>
      <c r="E97" s="2" t="s">
        <v>125</v>
      </c>
      <c r="G97" s="1">
        <v>5</v>
      </c>
      <c r="H97" s="1">
        <v>0</v>
      </c>
      <c r="I97" s="1">
        <v>15</v>
      </c>
      <c r="J97" s="7" t="str">
        <f t="shared" si="4"/>
        <v/>
      </c>
      <c r="K97" s="7" t="str">
        <f t="shared" si="5"/>
        <v/>
      </c>
      <c r="M97" s="8">
        <v>1010036</v>
      </c>
      <c r="N97" s="8" t="s">
        <v>327</v>
      </c>
      <c r="O97" s="7">
        <v>1</v>
      </c>
      <c r="P97" s="7" t="str">
        <f t="shared" si="6"/>
        <v>1010036;1</v>
      </c>
    </row>
    <row r="98" spans="3:16" ht="20.100000000000001" customHeight="1" x14ac:dyDescent="0.2">
      <c r="C98" s="1">
        <v>103025</v>
      </c>
      <c r="D98" s="2" t="s">
        <v>130</v>
      </c>
      <c r="E98" s="2" t="s">
        <v>125</v>
      </c>
      <c r="G98" s="1">
        <v>2</v>
      </c>
      <c r="H98" s="1">
        <v>1023005</v>
      </c>
      <c r="I98" s="1">
        <v>10</v>
      </c>
      <c r="J98" s="7" t="str">
        <f t="shared" si="4"/>
        <v/>
      </c>
      <c r="K98" s="7" t="str">
        <f t="shared" si="5"/>
        <v/>
      </c>
      <c r="M98" s="8">
        <v>1023010</v>
      </c>
      <c r="N98" s="8" t="s">
        <v>329</v>
      </c>
      <c r="O98" s="7">
        <v>10</v>
      </c>
      <c r="P98" s="7" t="str">
        <f t="shared" si="6"/>
        <v>1023010;10</v>
      </c>
    </row>
    <row r="99" spans="3:16" ht="20.100000000000001" customHeight="1" x14ac:dyDescent="0.2">
      <c r="C99" s="1">
        <v>103026</v>
      </c>
      <c r="D99" s="2" t="s">
        <v>131</v>
      </c>
      <c r="E99" s="2" t="s">
        <v>125</v>
      </c>
      <c r="G99" s="2">
        <v>1</v>
      </c>
      <c r="H99" s="1">
        <v>330164</v>
      </c>
      <c r="I99" s="1">
        <v>1</v>
      </c>
      <c r="J99" s="7" t="str">
        <f t="shared" si="4"/>
        <v>地下兽人祭祀</v>
      </c>
      <c r="K99" s="7">
        <f t="shared" si="5"/>
        <v>3</v>
      </c>
      <c r="M99" s="8">
        <v>1000018</v>
      </c>
      <c r="N99" s="8" t="s">
        <v>317</v>
      </c>
      <c r="O99" s="7">
        <v>5</v>
      </c>
      <c r="P99" s="7" t="str">
        <f t="shared" si="6"/>
        <v>1000018;5</v>
      </c>
    </row>
    <row r="100" spans="3:16" ht="20.100000000000001" customHeight="1" x14ac:dyDescent="0.2">
      <c r="C100" s="1">
        <v>103027</v>
      </c>
      <c r="D100" s="2" t="s">
        <v>132</v>
      </c>
      <c r="E100" s="2" t="s">
        <v>133</v>
      </c>
      <c r="G100" s="1">
        <v>4</v>
      </c>
      <c r="H100" s="1">
        <v>0</v>
      </c>
      <c r="I100" s="1">
        <v>36</v>
      </c>
      <c r="J100" s="7" t="str">
        <f t="shared" si="4"/>
        <v/>
      </c>
      <c r="K100" s="7" t="str">
        <f t="shared" si="5"/>
        <v/>
      </c>
      <c r="M100" s="8">
        <v>1023009</v>
      </c>
      <c r="N100" s="8" t="s">
        <v>144</v>
      </c>
      <c r="O100" s="7">
        <v>1</v>
      </c>
      <c r="P100" s="7" t="str">
        <f t="shared" si="6"/>
        <v>1023009;1</v>
      </c>
    </row>
    <row r="101" spans="3:16" ht="20.100000000000001" customHeight="1" x14ac:dyDescent="0.2">
      <c r="C101" s="1">
        <v>103028</v>
      </c>
      <c r="D101" s="2" t="s">
        <v>134</v>
      </c>
      <c r="E101" s="2" t="s">
        <v>133</v>
      </c>
      <c r="G101" s="1">
        <v>3</v>
      </c>
      <c r="H101" s="1">
        <v>3000501</v>
      </c>
      <c r="I101" s="1">
        <v>0</v>
      </c>
      <c r="J101" s="7" t="str">
        <f t="shared" si="4"/>
        <v/>
      </c>
      <c r="K101" s="7" t="str">
        <f t="shared" si="5"/>
        <v/>
      </c>
      <c r="P101" s="7" t="str">
        <f t="shared" si="6"/>
        <v/>
      </c>
    </row>
    <row r="102" spans="3:16" ht="20.100000000000001" customHeight="1" x14ac:dyDescent="0.2">
      <c r="C102" s="1">
        <v>103029</v>
      </c>
      <c r="D102" s="2" t="s">
        <v>135</v>
      </c>
      <c r="E102" s="2" t="s">
        <v>133</v>
      </c>
      <c r="G102" s="1">
        <v>3</v>
      </c>
      <c r="H102" s="1">
        <v>3000501</v>
      </c>
      <c r="I102" s="1">
        <v>0</v>
      </c>
      <c r="J102" s="7" t="str">
        <f t="shared" si="4"/>
        <v/>
      </c>
      <c r="K102" s="7" t="str">
        <f t="shared" si="5"/>
        <v/>
      </c>
      <c r="P102" s="7" t="str">
        <f t="shared" si="6"/>
        <v/>
      </c>
    </row>
    <row r="103" spans="3:16" ht="20.100000000000001" customHeight="1" x14ac:dyDescent="0.2">
      <c r="C103" s="1">
        <v>103030</v>
      </c>
      <c r="D103" s="2" t="s">
        <v>136</v>
      </c>
      <c r="E103" s="2" t="s">
        <v>133</v>
      </c>
      <c r="G103" s="1">
        <v>2</v>
      </c>
      <c r="H103" s="1">
        <v>1023006</v>
      </c>
      <c r="I103" s="1">
        <v>10</v>
      </c>
      <c r="J103" s="7" t="str">
        <f t="shared" si="4"/>
        <v/>
      </c>
      <c r="K103" s="7" t="str">
        <f t="shared" si="5"/>
        <v/>
      </c>
      <c r="M103" s="8">
        <v>1023010</v>
      </c>
      <c r="N103" s="8" t="s">
        <v>329</v>
      </c>
      <c r="O103" s="7">
        <v>10</v>
      </c>
      <c r="P103" s="7" t="str">
        <f t="shared" si="6"/>
        <v>1023010;10</v>
      </c>
    </row>
    <row r="104" spans="3:16" ht="20.100000000000001" customHeight="1" x14ac:dyDescent="0.2">
      <c r="C104" s="1">
        <v>103031</v>
      </c>
      <c r="D104" s="2" t="s">
        <v>137</v>
      </c>
      <c r="E104" s="2" t="s">
        <v>138</v>
      </c>
      <c r="G104" s="2">
        <v>1</v>
      </c>
      <c r="H104" s="1">
        <v>330107</v>
      </c>
      <c r="I104" s="1">
        <v>10</v>
      </c>
      <c r="J104" s="7" t="str">
        <f t="shared" si="4"/>
        <v>岩石护卫</v>
      </c>
      <c r="K104" s="7">
        <f t="shared" si="5"/>
        <v>1</v>
      </c>
      <c r="M104" s="8">
        <v>1030003</v>
      </c>
      <c r="N104" s="8" t="s">
        <v>340</v>
      </c>
      <c r="O104" s="7">
        <v>10</v>
      </c>
      <c r="P104" s="7" t="str">
        <f t="shared" si="6"/>
        <v>1030003;10</v>
      </c>
    </row>
    <row r="105" spans="3:16" ht="20.100000000000001" customHeight="1" x14ac:dyDescent="0.2">
      <c r="C105" s="1">
        <v>103032</v>
      </c>
      <c r="D105" s="2" t="s">
        <v>139</v>
      </c>
      <c r="E105" s="2" t="s">
        <v>138</v>
      </c>
      <c r="G105" s="1">
        <v>2</v>
      </c>
      <c r="H105" s="1">
        <v>1023007</v>
      </c>
      <c r="I105" s="1">
        <v>10</v>
      </c>
      <c r="J105" s="7" t="str">
        <f t="shared" si="4"/>
        <v/>
      </c>
      <c r="K105" s="7" t="str">
        <f t="shared" si="5"/>
        <v/>
      </c>
      <c r="M105" s="8">
        <v>1010036</v>
      </c>
      <c r="N105" s="8" t="s">
        <v>327</v>
      </c>
      <c r="O105" s="7">
        <v>1</v>
      </c>
      <c r="P105" s="7" t="str">
        <f t="shared" si="6"/>
        <v>1010036;1</v>
      </c>
    </row>
    <row r="106" spans="3:16" ht="20.100000000000001" customHeight="1" x14ac:dyDescent="0.2">
      <c r="C106" s="1">
        <v>103033</v>
      </c>
      <c r="D106" s="2" t="s">
        <v>140</v>
      </c>
      <c r="E106" s="2" t="s">
        <v>138</v>
      </c>
      <c r="G106" s="1">
        <v>5</v>
      </c>
      <c r="H106" s="1">
        <v>0</v>
      </c>
      <c r="I106" s="1">
        <v>10</v>
      </c>
      <c r="J106" s="7" t="str">
        <f t="shared" si="4"/>
        <v/>
      </c>
      <c r="K106" s="7" t="str">
        <f t="shared" si="5"/>
        <v/>
      </c>
      <c r="M106" s="8">
        <v>1023010</v>
      </c>
      <c r="N106" s="8" t="s">
        <v>329</v>
      </c>
      <c r="O106" s="7">
        <v>10</v>
      </c>
      <c r="P106" s="7" t="str">
        <f t="shared" si="6"/>
        <v>1023010;10</v>
      </c>
    </row>
    <row r="107" spans="3:16" ht="20.100000000000001" customHeight="1" x14ac:dyDescent="0.2">
      <c r="C107" s="1">
        <v>103034</v>
      </c>
      <c r="D107" s="2" t="s">
        <v>141</v>
      </c>
      <c r="E107" s="2" t="s">
        <v>138</v>
      </c>
      <c r="G107" s="2">
        <v>1</v>
      </c>
      <c r="H107" s="1">
        <v>330165</v>
      </c>
      <c r="I107" s="1">
        <v>1</v>
      </c>
      <c r="J107" s="7" t="str">
        <f t="shared" si="4"/>
        <v>地灵牛头之王</v>
      </c>
      <c r="K107" s="7">
        <f t="shared" si="5"/>
        <v>3</v>
      </c>
      <c r="M107" s="8">
        <v>1010023</v>
      </c>
      <c r="N107" s="8" t="s">
        <v>330</v>
      </c>
      <c r="O107" s="7">
        <v>1</v>
      </c>
      <c r="P107" s="7" t="str">
        <f t="shared" si="6"/>
        <v>1010023;1</v>
      </c>
    </row>
    <row r="108" spans="3:16" ht="20.100000000000001" customHeight="1" x14ac:dyDescent="0.2">
      <c r="C108" s="1">
        <v>103035</v>
      </c>
      <c r="D108" s="2" t="s">
        <v>142</v>
      </c>
      <c r="E108" s="2" t="s">
        <v>143</v>
      </c>
      <c r="G108" s="1">
        <v>4</v>
      </c>
      <c r="H108" s="1">
        <v>0</v>
      </c>
      <c r="I108" s="1">
        <v>38</v>
      </c>
      <c r="J108" s="7" t="str">
        <f t="shared" si="4"/>
        <v/>
      </c>
      <c r="K108" s="7" t="str">
        <f t="shared" si="5"/>
        <v/>
      </c>
      <c r="M108" s="8">
        <v>1010013</v>
      </c>
      <c r="N108" s="8" t="s">
        <v>336</v>
      </c>
      <c r="O108" s="7">
        <v>1</v>
      </c>
      <c r="P108" s="7" t="str">
        <f t="shared" si="6"/>
        <v>1010013;1</v>
      </c>
    </row>
    <row r="109" spans="3:16" ht="20.100000000000001" customHeight="1" x14ac:dyDescent="0.2">
      <c r="C109" s="1">
        <v>103036</v>
      </c>
      <c r="D109" s="2" t="s">
        <v>144</v>
      </c>
      <c r="E109" s="2" t="s">
        <v>145</v>
      </c>
      <c r="G109" s="1">
        <v>2</v>
      </c>
      <c r="H109" s="1">
        <v>1023009</v>
      </c>
      <c r="I109" s="1">
        <v>1</v>
      </c>
      <c r="J109" s="7" t="str">
        <f t="shared" si="4"/>
        <v/>
      </c>
      <c r="K109" s="7" t="str">
        <f t="shared" si="5"/>
        <v/>
      </c>
      <c r="M109" s="8">
        <v>1010034</v>
      </c>
      <c r="N109" s="8" t="s">
        <v>318</v>
      </c>
      <c r="O109" s="7">
        <v>3</v>
      </c>
      <c r="P109" s="7" t="str">
        <f t="shared" si="6"/>
        <v>1010034;3</v>
      </c>
    </row>
    <row r="110" spans="3:16" ht="20.100000000000001" customHeight="1" x14ac:dyDescent="0.2">
      <c r="C110" s="1">
        <v>103037</v>
      </c>
      <c r="D110" s="2" t="s">
        <v>146</v>
      </c>
      <c r="E110" s="2" t="s">
        <v>145</v>
      </c>
      <c r="G110" s="1">
        <v>2</v>
      </c>
      <c r="H110" s="1">
        <v>1023010</v>
      </c>
      <c r="I110" s="1">
        <v>10</v>
      </c>
      <c r="J110" s="7" t="str">
        <f t="shared" si="4"/>
        <v/>
      </c>
      <c r="K110" s="7" t="str">
        <f t="shared" si="5"/>
        <v/>
      </c>
      <c r="M110" s="8">
        <v>1010034</v>
      </c>
      <c r="N110" s="8" t="s">
        <v>318</v>
      </c>
      <c r="O110" s="7">
        <v>1</v>
      </c>
      <c r="P110" s="7" t="str">
        <f t="shared" si="6"/>
        <v>1010034;1</v>
      </c>
    </row>
    <row r="111" spans="3:16" ht="20.100000000000001" customHeight="1" x14ac:dyDescent="0.2">
      <c r="C111" s="1">
        <v>103038</v>
      </c>
      <c r="D111" s="2" t="s">
        <v>147</v>
      </c>
      <c r="E111" s="2" t="s">
        <v>148</v>
      </c>
      <c r="G111" s="1">
        <v>4</v>
      </c>
      <c r="H111" s="1">
        <v>0</v>
      </c>
      <c r="I111" s="1">
        <v>40</v>
      </c>
      <c r="J111" s="7" t="str">
        <f t="shared" si="4"/>
        <v/>
      </c>
      <c r="K111" s="7" t="str">
        <f t="shared" si="5"/>
        <v/>
      </c>
      <c r="M111" s="8">
        <v>1000018</v>
      </c>
      <c r="N111" s="8" t="s">
        <v>317</v>
      </c>
      <c r="O111" s="7">
        <v>10</v>
      </c>
      <c r="P111" s="7" t="str">
        <f t="shared" si="6"/>
        <v>1000018;10</v>
      </c>
    </row>
    <row r="112" spans="3:16" ht="20.100000000000001" customHeight="1" x14ac:dyDescent="0.2">
      <c r="C112" s="4">
        <v>104001</v>
      </c>
      <c r="D112" s="3" t="s">
        <v>149</v>
      </c>
      <c r="E112" s="2" t="s">
        <v>148</v>
      </c>
      <c r="G112" s="4">
        <v>3</v>
      </c>
      <c r="H112" s="4">
        <v>4000101</v>
      </c>
      <c r="I112" s="4">
        <v>0</v>
      </c>
      <c r="J112" s="7" t="str">
        <f t="shared" si="4"/>
        <v/>
      </c>
      <c r="K112" s="7" t="str">
        <f t="shared" si="5"/>
        <v/>
      </c>
      <c r="M112" s="8"/>
      <c r="N112" s="8"/>
      <c r="P112" s="7" t="str">
        <f t="shared" si="6"/>
        <v/>
      </c>
    </row>
    <row r="113" spans="3:16" ht="20.100000000000001" customHeight="1" x14ac:dyDescent="0.2">
      <c r="C113" s="1">
        <v>104002</v>
      </c>
      <c r="D113" s="2" t="s">
        <v>150</v>
      </c>
      <c r="E113" s="2" t="s">
        <v>148</v>
      </c>
      <c r="G113" s="2">
        <v>1</v>
      </c>
      <c r="H113" s="1">
        <v>340101</v>
      </c>
      <c r="I113" s="1">
        <v>10</v>
      </c>
      <c r="J113" s="7" t="str">
        <f t="shared" si="4"/>
        <v>冰灵蜘蛛</v>
      </c>
      <c r="K113" s="7">
        <f t="shared" si="5"/>
        <v>1</v>
      </c>
      <c r="M113" s="8">
        <v>1030004</v>
      </c>
      <c r="N113" s="8" t="s">
        <v>341</v>
      </c>
      <c r="O113" s="7">
        <v>10</v>
      </c>
      <c r="P113" s="7" t="str">
        <f t="shared" si="6"/>
        <v>1030004;10</v>
      </c>
    </row>
    <row r="114" spans="3:16" ht="20.100000000000001" customHeight="1" x14ac:dyDescent="0.2">
      <c r="C114" s="1">
        <v>104003</v>
      </c>
      <c r="D114" s="2" t="s">
        <v>151</v>
      </c>
      <c r="E114" s="2" t="s">
        <v>152</v>
      </c>
      <c r="G114" s="2">
        <v>1</v>
      </c>
      <c r="H114" s="1">
        <v>340102</v>
      </c>
      <c r="I114" s="1">
        <v>10</v>
      </c>
      <c r="J114" s="7" t="str">
        <f t="shared" si="4"/>
        <v>雪狼</v>
      </c>
      <c r="K114" s="7">
        <f t="shared" si="5"/>
        <v>1</v>
      </c>
      <c r="M114" s="8">
        <v>1024010</v>
      </c>
      <c r="N114" s="8" t="s">
        <v>348</v>
      </c>
      <c r="O114" s="7">
        <v>10</v>
      </c>
      <c r="P114" s="7" t="str">
        <f t="shared" si="6"/>
        <v>1024010;10</v>
      </c>
    </row>
    <row r="115" spans="3:16" ht="20.100000000000001" customHeight="1" x14ac:dyDescent="0.2">
      <c r="C115" s="1">
        <v>104004</v>
      </c>
      <c r="D115" s="2" t="s">
        <v>153</v>
      </c>
      <c r="E115" s="2" t="s">
        <v>152</v>
      </c>
      <c r="G115" s="1">
        <v>2</v>
      </c>
      <c r="H115" s="1">
        <v>1024002</v>
      </c>
      <c r="I115" s="1">
        <v>10</v>
      </c>
      <c r="J115" s="7" t="str">
        <f t="shared" si="4"/>
        <v/>
      </c>
      <c r="K115" s="7" t="str">
        <f t="shared" si="5"/>
        <v/>
      </c>
      <c r="M115" s="8">
        <v>1010034</v>
      </c>
      <c r="N115" s="8" t="s">
        <v>318</v>
      </c>
      <c r="O115" s="7">
        <v>2</v>
      </c>
      <c r="P115" s="7" t="str">
        <f t="shared" si="6"/>
        <v>1010034;2</v>
      </c>
    </row>
    <row r="116" spans="3:16" ht="20.100000000000001" customHeight="1" x14ac:dyDescent="0.2">
      <c r="C116" s="1">
        <v>104005</v>
      </c>
      <c r="D116" s="2" t="s">
        <v>154</v>
      </c>
      <c r="E116" s="2" t="s">
        <v>152</v>
      </c>
      <c r="G116" s="1">
        <v>5</v>
      </c>
      <c r="H116" s="1">
        <v>0</v>
      </c>
      <c r="I116" s="1">
        <v>15</v>
      </c>
      <c r="J116" s="7" t="str">
        <f t="shared" si="4"/>
        <v/>
      </c>
      <c r="K116" s="7" t="str">
        <f t="shared" si="5"/>
        <v/>
      </c>
      <c r="M116" s="8">
        <v>1010041</v>
      </c>
      <c r="N116" s="8" t="s">
        <v>319</v>
      </c>
      <c r="O116" s="7">
        <v>1</v>
      </c>
      <c r="P116" s="7" t="str">
        <f t="shared" si="6"/>
        <v>1010041;1</v>
      </c>
    </row>
    <row r="117" spans="3:16" ht="20.100000000000001" customHeight="1" x14ac:dyDescent="0.2">
      <c r="C117" s="1">
        <v>104006</v>
      </c>
      <c r="D117" s="2" t="s">
        <v>155</v>
      </c>
      <c r="E117" s="2" t="s">
        <v>152</v>
      </c>
      <c r="G117" s="2">
        <v>1</v>
      </c>
      <c r="H117" s="1">
        <v>340161</v>
      </c>
      <c r="I117" s="1">
        <v>1</v>
      </c>
      <c r="J117" s="7" t="str">
        <f t="shared" si="4"/>
        <v>冰封蛛王</v>
      </c>
      <c r="K117" s="7">
        <f t="shared" si="5"/>
        <v>3</v>
      </c>
      <c r="M117" s="8">
        <v>1024008</v>
      </c>
      <c r="N117" s="8" t="s">
        <v>197</v>
      </c>
      <c r="O117" s="7">
        <v>1</v>
      </c>
      <c r="P117" s="7" t="str">
        <f t="shared" si="6"/>
        <v>1024008;1</v>
      </c>
    </row>
    <row r="118" spans="3:16" ht="20.100000000000001" customHeight="1" x14ac:dyDescent="0.2">
      <c r="C118" s="1">
        <v>104007</v>
      </c>
      <c r="D118" s="2" t="s">
        <v>156</v>
      </c>
      <c r="E118" s="2" t="s">
        <v>157</v>
      </c>
      <c r="G118" s="1">
        <v>4</v>
      </c>
      <c r="H118" s="1">
        <v>0</v>
      </c>
      <c r="I118" s="1">
        <v>42</v>
      </c>
      <c r="J118" s="7" t="str">
        <f t="shared" si="4"/>
        <v/>
      </c>
      <c r="K118" s="7" t="str">
        <f t="shared" si="5"/>
        <v/>
      </c>
      <c r="M118" s="8">
        <v>1000020</v>
      </c>
      <c r="N118" s="8" t="s">
        <v>349</v>
      </c>
      <c r="O118" s="7">
        <v>1</v>
      </c>
      <c r="P118" s="7" t="str">
        <f t="shared" si="6"/>
        <v>1000020;1</v>
      </c>
    </row>
    <row r="119" spans="3:16" ht="20.100000000000001" customHeight="1" x14ac:dyDescent="0.2">
      <c r="C119" s="1">
        <v>104008</v>
      </c>
      <c r="D119" s="2" t="s">
        <v>158</v>
      </c>
      <c r="E119" s="2" t="s">
        <v>157</v>
      </c>
      <c r="G119" s="1">
        <v>3</v>
      </c>
      <c r="H119" s="1">
        <v>4000102</v>
      </c>
      <c r="I119" s="1">
        <v>0</v>
      </c>
      <c r="J119" s="7" t="str">
        <f t="shared" si="4"/>
        <v/>
      </c>
      <c r="K119" s="7" t="str">
        <f t="shared" si="5"/>
        <v/>
      </c>
      <c r="M119" s="8">
        <v>1010036</v>
      </c>
      <c r="N119" s="8" t="s">
        <v>327</v>
      </c>
      <c r="O119" s="7">
        <v>1</v>
      </c>
      <c r="P119" s="7" t="str">
        <f t="shared" si="6"/>
        <v>1010036;1</v>
      </c>
    </row>
    <row r="120" spans="3:16" ht="20.100000000000001" customHeight="1" x14ac:dyDescent="0.2">
      <c r="C120" s="1">
        <v>104009</v>
      </c>
      <c r="D120" s="2" t="s">
        <v>159</v>
      </c>
      <c r="E120" s="2" t="s">
        <v>157</v>
      </c>
      <c r="G120" s="1">
        <v>3</v>
      </c>
      <c r="H120" s="1">
        <v>4000102</v>
      </c>
      <c r="I120" s="1">
        <v>0</v>
      </c>
      <c r="J120" s="7" t="str">
        <f t="shared" si="4"/>
        <v/>
      </c>
      <c r="K120" s="7" t="str">
        <f t="shared" si="5"/>
        <v/>
      </c>
      <c r="P120" s="7" t="str">
        <f t="shared" si="6"/>
        <v/>
      </c>
    </row>
    <row r="121" spans="3:16" ht="20.100000000000001" customHeight="1" x14ac:dyDescent="0.2">
      <c r="C121" s="1">
        <v>104010</v>
      </c>
      <c r="D121" s="2" t="s">
        <v>160</v>
      </c>
      <c r="E121" s="2" t="s">
        <v>157</v>
      </c>
      <c r="G121" s="2">
        <v>1</v>
      </c>
      <c r="H121" s="1">
        <v>340103</v>
      </c>
      <c r="I121" s="1">
        <v>10</v>
      </c>
      <c r="J121" s="7" t="str">
        <f t="shared" si="4"/>
        <v>冰灵山羊</v>
      </c>
      <c r="K121" s="7">
        <f t="shared" si="5"/>
        <v>1</v>
      </c>
      <c r="M121" s="8">
        <v>1024010</v>
      </c>
      <c r="N121" s="8" t="s">
        <v>348</v>
      </c>
      <c r="O121" s="7">
        <v>10</v>
      </c>
      <c r="P121" s="7" t="str">
        <f t="shared" si="6"/>
        <v>1024010;10</v>
      </c>
    </row>
    <row r="122" spans="3:16" ht="20.100000000000001" customHeight="1" x14ac:dyDescent="0.2">
      <c r="C122" s="1">
        <v>104011</v>
      </c>
      <c r="D122" s="2" t="s">
        <v>161</v>
      </c>
      <c r="E122" s="2" t="s">
        <v>162</v>
      </c>
      <c r="G122" s="1">
        <v>2</v>
      </c>
      <c r="H122" s="1">
        <v>1024003</v>
      </c>
      <c r="I122" s="1">
        <v>10</v>
      </c>
      <c r="J122" s="7" t="str">
        <f t="shared" si="4"/>
        <v/>
      </c>
      <c r="K122" s="7" t="str">
        <f t="shared" si="5"/>
        <v/>
      </c>
      <c r="M122" s="8">
        <v>1030004</v>
      </c>
      <c r="N122" s="8" t="s">
        <v>341</v>
      </c>
      <c r="O122" s="7">
        <v>10</v>
      </c>
      <c r="P122" s="7" t="str">
        <f t="shared" si="6"/>
        <v>1030004;10</v>
      </c>
    </row>
    <row r="123" spans="3:16" ht="20.100000000000001" customHeight="1" x14ac:dyDescent="0.2">
      <c r="C123" s="1">
        <v>104012</v>
      </c>
      <c r="D123" s="2" t="s">
        <v>163</v>
      </c>
      <c r="E123" s="2" t="s">
        <v>162</v>
      </c>
      <c r="G123" s="1">
        <v>2</v>
      </c>
      <c r="H123" s="1">
        <v>1024001</v>
      </c>
      <c r="I123" s="1">
        <v>10</v>
      </c>
      <c r="J123" s="7" t="str">
        <f t="shared" si="4"/>
        <v/>
      </c>
      <c r="K123" s="7" t="str">
        <f t="shared" si="5"/>
        <v/>
      </c>
      <c r="M123" s="8">
        <v>1010034</v>
      </c>
      <c r="N123" s="8" t="s">
        <v>318</v>
      </c>
      <c r="O123" s="7">
        <v>2</v>
      </c>
      <c r="P123" s="7" t="str">
        <f t="shared" si="6"/>
        <v>1010034;2</v>
      </c>
    </row>
    <row r="124" spans="3:16" ht="20.100000000000001" customHeight="1" x14ac:dyDescent="0.2">
      <c r="C124" s="1">
        <v>104013</v>
      </c>
      <c r="D124" s="2" t="s">
        <v>164</v>
      </c>
      <c r="E124" s="2" t="s">
        <v>162</v>
      </c>
      <c r="G124" s="1">
        <v>5</v>
      </c>
      <c r="H124" s="1">
        <v>0</v>
      </c>
      <c r="I124" s="1">
        <v>15</v>
      </c>
      <c r="J124" s="7" t="str">
        <f t="shared" si="4"/>
        <v/>
      </c>
      <c r="K124" s="7" t="str">
        <f t="shared" si="5"/>
        <v/>
      </c>
      <c r="M124" s="8">
        <v>1010034</v>
      </c>
      <c r="N124" s="8" t="s">
        <v>318</v>
      </c>
      <c r="O124" s="7">
        <v>1</v>
      </c>
      <c r="P124" s="7" t="str">
        <f t="shared" si="6"/>
        <v>1010034;1</v>
      </c>
    </row>
    <row r="125" spans="3:16" ht="20.100000000000001" customHeight="1" x14ac:dyDescent="0.2">
      <c r="C125" s="1">
        <v>104014</v>
      </c>
      <c r="D125" s="2" t="s">
        <v>165</v>
      </c>
      <c r="E125" s="2" t="s">
        <v>162</v>
      </c>
      <c r="G125" s="2">
        <v>1</v>
      </c>
      <c r="H125" s="1">
        <v>340162</v>
      </c>
      <c r="I125" s="1">
        <v>1</v>
      </c>
      <c r="J125" s="7" t="str">
        <f t="shared" si="4"/>
        <v>冰灵之王</v>
      </c>
      <c r="K125" s="7">
        <f t="shared" si="5"/>
        <v>3</v>
      </c>
      <c r="M125" s="8">
        <v>1024009</v>
      </c>
      <c r="N125" s="8" t="s">
        <v>196</v>
      </c>
      <c r="O125" s="7">
        <v>1</v>
      </c>
      <c r="P125" s="7" t="str">
        <f t="shared" si="6"/>
        <v>1024009;1</v>
      </c>
    </row>
    <row r="126" spans="3:16" ht="20.100000000000001" customHeight="1" x14ac:dyDescent="0.2">
      <c r="C126" s="1">
        <v>104015</v>
      </c>
      <c r="D126" s="2" t="s">
        <v>166</v>
      </c>
      <c r="E126" s="2" t="s">
        <v>167</v>
      </c>
      <c r="G126" s="1">
        <v>4</v>
      </c>
      <c r="H126" s="1">
        <v>0</v>
      </c>
      <c r="I126" s="1">
        <v>45</v>
      </c>
      <c r="J126" s="7" t="str">
        <f t="shared" si="4"/>
        <v/>
      </c>
      <c r="K126" s="7" t="str">
        <f t="shared" si="5"/>
        <v/>
      </c>
      <c r="M126" s="8">
        <v>1000014</v>
      </c>
      <c r="N126" s="8" t="s">
        <v>350</v>
      </c>
      <c r="O126" s="7">
        <v>1</v>
      </c>
      <c r="P126" s="7" t="str">
        <f t="shared" si="6"/>
        <v>1000014;1</v>
      </c>
    </row>
    <row r="127" spans="3:16" ht="20.100000000000001" customHeight="1" x14ac:dyDescent="0.2">
      <c r="C127" s="1">
        <v>104016</v>
      </c>
      <c r="D127" s="2" t="s">
        <v>168</v>
      </c>
      <c r="E127" s="2" t="s">
        <v>167</v>
      </c>
      <c r="G127" s="1">
        <v>3</v>
      </c>
      <c r="H127" s="1">
        <v>4000103</v>
      </c>
      <c r="I127" s="1">
        <v>0</v>
      </c>
      <c r="J127" s="7" t="str">
        <f t="shared" si="4"/>
        <v/>
      </c>
      <c r="K127" s="7" t="str">
        <f t="shared" si="5"/>
        <v/>
      </c>
      <c r="P127" s="7" t="str">
        <f t="shared" si="6"/>
        <v/>
      </c>
    </row>
    <row r="128" spans="3:16" ht="20.100000000000001" customHeight="1" x14ac:dyDescent="0.2">
      <c r="C128" s="1">
        <v>104017</v>
      </c>
      <c r="D128" s="2" t="s">
        <v>169</v>
      </c>
      <c r="E128" s="2" t="s">
        <v>167</v>
      </c>
      <c r="G128" s="1">
        <v>3</v>
      </c>
      <c r="H128" s="1">
        <v>4000103</v>
      </c>
      <c r="I128" s="1">
        <v>0</v>
      </c>
      <c r="J128" s="7" t="str">
        <f t="shared" si="4"/>
        <v/>
      </c>
      <c r="K128" s="7" t="str">
        <f t="shared" si="5"/>
        <v/>
      </c>
      <c r="P128" s="7" t="str">
        <f t="shared" si="6"/>
        <v/>
      </c>
    </row>
    <row r="129" spans="3:16" ht="20.100000000000001" customHeight="1" x14ac:dyDescent="0.2">
      <c r="C129" s="1">
        <v>104018</v>
      </c>
      <c r="D129" s="2" t="s">
        <v>170</v>
      </c>
      <c r="E129" s="2" t="s">
        <v>167</v>
      </c>
      <c r="G129" s="2">
        <v>1</v>
      </c>
      <c r="H129" s="1">
        <v>340104</v>
      </c>
      <c r="I129" s="1">
        <v>10</v>
      </c>
      <c r="J129" s="7" t="str">
        <f t="shared" si="4"/>
        <v>冰封蜗牛</v>
      </c>
      <c r="K129" s="7">
        <f t="shared" si="5"/>
        <v>1</v>
      </c>
      <c r="M129" s="8">
        <v>1024010</v>
      </c>
      <c r="N129" s="8" t="s">
        <v>348</v>
      </c>
      <c r="O129" s="7">
        <v>10</v>
      </c>
      <c r="P129" s="7" t="str">
        <f t="shared" si="6"/>
        <v>1024010;10</v>
      </c>
    </row>
    <row r="130" spans="3:16" ht="20.100000000000001" customHeight="1" x14ac:dyDescent="0.2">
      <c r="C130" s="1">
        <v>104019</v>
      </c>
      <c r="D130" s="2" t="s">
        <v>171</v>
      </c>
      <c r="E130" s="2" t="s">
        <v>167</v>
      </c>
      <c r="G130" s="1">
        <v>2</v>
      </c>
      <c r="H130" s="1">
        <v>1024004</v>
      </c>
      <c r="I130" s="1">
        <v>10</v>
      </c>
      <c r="J130" s="7" t="str">
        <f t="shared" si="4"/>
        <v/>
      </c>
      <c r="K130" s="7" t="str">
        <f t="shared" si="5"/>
        <v/>
      </c>
      <c r="M130" s="8">
        <v>1010034</v>
      </c>
      <c r="N130" s="8" t="s">
        <v>318</v>
      </c>
      <c r="O130" s="7">
        <v>2</v>
      </c>
      <c r="P130" s="7" t="str">
        <f t="shared" si="6"/>
        <v>1010034;2</v>
      </c>
    </row>
    <row r="131" spans="3:16" ht="20.100000000000001" customHeight="1" x14ac:dyDescent="0.2">
      <c r="C131" s="1">
        <v>104020</v>
      </c>
      <c r="D131" s="2" t="s">
        <v>172</v>
      </c>
      <c r="E131" s="2" t="s">
        <v>167</v>
      </c>
      <c r="G131" s="1">
        <v>5</v>
      </c>
      <c r="H131" s="1">
        <v>0</v>
      </c>
      <c r="I131" s="1">
        <v>15</v>
      </c>
      <c r="J131" s="7" t="str">
        <f t="shared" ref="J131:J192" si="7">IF(G131=1,VLOOKUP(H:H,R:S,2),"")</f>
        <v/>
      </c>
      <c r="K131" s="7" t="str">
        <f t="shared" si="5"/>
        <v/>
      </c>
      <c r="P131" s="7" t="str">
        <f t="shared" si="6"/>
        <v/>
      </c>
    </row>
    <row r="132" spans="3:16" ht="20.100000000000001" customHeight="1" x14ac:dyDescent="0.2">
      <c r="C132" s="1">
        <v>104021</v>
      </c>
      <c r="D132" s="2" t="s">
        <v>173</v>
      </c>
      <c r="E132" s="2" t="s">
        <v>167</v>
      </c>
      <c r="G132" s="2">
        <v>1</v>
      </c>
      <c r="H132" s="1">
        <v>340163</v>
      </c>
      <c r="I132" s="1">
        <v>1</v>
      </c>
      <c r="J132" s="7" t="str">
        <f t="shared" si="7"/>
        <v>冰岩巨人</v>
      </c>
      <c r="K132" s="7">
        <f t="shared" ref="K132:K192" si="8">IF(G132=1,VLOOKUP(H:H,R:T,3),"")</f>
        <v>3</v>
      </c>
      <c r="M132" s="8">
        <v>1000018</v>
      </c>
      <c r="N132" s="8" t="s">
        <v>317</v>
      </c>
      <c r="O132" s="7">
        <v>5</v>
      </c>
      <c r="P132" s="7" t="str">
        <f t="shared" ref="P132:P192" si="9">IF(M132="","",M132&amp;";"&amp;O132)</f>
        <v>1000018;5</v>
      </c>
    </row>
    <row r="133" spans="3:16" ht="20.100000000000001" customHeight="1" x14ac:dyDescent="0.2">
      <c r="C133" s="1">
        <v>104022</v>
      </c>
      <c r="D133" s="2" t="s">
        <v>174</v>
      </c>
      <c r="E133" s="2" t="s">
        <v>175</v>
      </c>
      <c r="G133" s="1">
        <v>4</v>
      </c>
      <c r="H133" s="1">
        <v>0</v>
      </c>
      <c r="I133" s="1">
        <v>45</v>
      </c>
      <c r="J133" s="7" t="str">
        <f t="shared" si="7"/>
        <v/>
      </c>
      <c r="K133" s="7" t="str">
        <f t="shared" si="8"/>
        <v/>
      </c>
      <c r="M133" s="8">
        <v>1010024</v>
      </c>
      <c r="N133" s="8" t="s">
        <v>331</v>
      </c>
      <c r="O133" s="7">
        <v>1</v>
      </c>
      <c r="P133" s="7" t="str">
        <f t="shared" si="9"/>
        <v>1010024;1</v>
      </c>
    </row>
    <row r="134" spans="3:16" ht="20.100000000000001" customHeight="1" x14ac:dyDescent="0.2">
      <c r="C134" s="1">
        <v>104023</v>
      </c>
      <c r="D134" s="2" t="s">
        <v>176</v>
      </c>
      <c r="E134" s="2" t="s">
        <v>175</v>
      </c>
      <c r="G134" s="1">
        <v>3</v>
      </c>
      <c r="H134" s="1">
        <v>4000104</v>
      </c>
      <c r="I134" s="1">
        <v>0</v>
      </c>
      <c r="J134" s="7" t="str">
        <f t="shared" si="7"/>
        <v/>
      </c>
      <c r="K134" s="7" t="str">
        <f t="shared" si="8"/>
        <v/>
      </c>
      <c r="P134" s="7" t="str">
        <f t="shared" si="9"/>
        <v/>
      </c>
    </row>
    <row r="135" spans="3:16" ht="20.100000000000001" customHeight="1" x14ac:dyDescent="0.2">
      <c r="C135" s="1">
        <v>104024</v>
      </c>
      <c r="D135" s="2" t="s">
        <v>177</v>
      </c>
      <c r="E135" s="2" t="s">
        <v>175</v>
      </c>
      <c r="G135" s="1">
        <v>3</v>
      </c>
      <c r="H135" s="1">
        <v>4000104</v>
      </c>
      <c r="I135" s="1">
        <v>0</v>
      </c>
      <c r="J135" s="7" t="str">
        <f t="shared" si="7"/>
        <v/>
      </c>
      <c r="K135" s="7" t="str">
        <f t="shared" si="8"/>
        <v/>
      </c>
      <c r="P135" s="7" t="str">
        <f t="shared" si="9"/>
        <v/>
      </c>
    </row>
    <row r="136" spans="3:16" ht="20.100000000000001" customHeight="1" x14ac:dyDescent="0.2">
      <c r="C136" s="1">
        <v>104025</v>
      </c>
      <c r="D136" s="2" t="s">
        <v>178</v>
      </c>
      <c r="E136" s="2" t="s">
        <v>175</v>
      </c>
      <c r="G136" s="1">
        <v>1</v>
      </c>
      <c r="H136" s="1">
        <v>340105</v>
      </c>
      <c r="I136" s="1">
        <v>10</v>
      </c>
      <c r="J136" s="7" t="str">
        <f t="shared" si="7"/>
        <v>冰块士兵</v>
      </c>
      <c r="K136" s="7">
        <f t="shared" si="8"/>
        <v>1</v>
      </c>
      <c r="M136" s="8">
        <v>1024010</v>
      </c>
      <c r="N136" s="8" t="s">
        <v>348</v>
      </c>
      <c r="O136" s="7">
        <v>10</v>
      </c>
      <c r="P136" s="7" t="str">
        <f t="shared" si="9"/>
        <v>1024010;10</v>
      </c>
    </row>
    <row r="137" spans="3:16" ht="20.100000000000001" customHeight="1" x14ac:dyDescent="0.2">
      <c r="C137" s="1">
        <v>104026</v>
      </c>
      <c r="D137" s="2" t="s">
        <v>179</v>
      </c>
      <c r="E137" s="2" t="s">
        <v>175</v>
      </c>
      <c r="G137" s="1">
        <v>2</v>
      </c>
      <c r="H137" s="1">
        <v>1024005</v>
      </c>
      <c r="I137" s="1">
        <v>10</v>
      </c>
      <c r="J137" s="7" t="str">
        <f t="shared" si="7"/>
        <v/>
      </c>
      <c r="K137" s="7" t="str">
        <f t="shared" si="8"/>
        <v/>
      </c>
      <c r="M137" s="8">
        <v>1010041</v>
      </c>
      <c r="N137" s="8" t="s">
        <v>319</v>
      </c>
      <c r="O137" s="7">
        <v>1</v>
      </c>
      <c r="P137" s="7" t="str">
        <f t="shared" si="9"/>
        <v>1010041;1</v>
      </c>
    </row>
    <row r="138" spans="3:16" ht="20.100000000000001" customHeight="1" x14ac:dyDescent="0.2">
      <c r="C138" s="1">
        <v>104027</v>
      </c>
      <c r="D138" s="2" t="s">
        <v>180</v>
      </c>
      <c r="E138" s="2" t="s">
        <v>175</v>
      </c>
      <c r="G138" s="1">
        <v>5</v>
      </c>
      <c r="H138" s="1">
        <v>0</v>
      </c>
      <c r="I138" s="1">
        <v>15</v>
      </c>
      <c r="J138" s="7" t="str">
        <f t="shared" si="7"/>
        <v/>
      </c>
      <c r="K138" s="7" t="str">
        <f t="shared" si="8"/>
        <v/>
      </c>
      <c r="M138" s="8">
        <v>1010036</v>
      </c>
      <c r="N138" s="8" t="s">
        <v>327</v>
      </c>
      <c r="O138" s="7">
        <v>1</v>
      </c>
      <c r="P138" s="7" t="str">
        <f t="shared" si="9"/>
        <v>1010036;1</v>
      </c>
    </row>
    <row r="139" spans="3:16" ht="20.100000000000001" customHeight="1" x14ac:dyDescent="0.2">
      <c r="C139" s="1">
        <v>104028</v>
      </c>
      <c r="D139" s="2" t="s">
        <v>181</v>
      </c>
      <c r="E139" s="2" t="s">
        <v>175</v>
      </c>
      <c r="G139" s="1">
        <v>2</v>
      </c>
      <c r="H139" s="1">
        <v>1024006</v>
      </c>
      <c r="I139" s="1">
        <v>10</v>
      </c>
      <c r="J139" s="7" t="str">
        <f t="shared" si="7"/>
        <v/>
      </c>
      <c r="K139" s="7" t="str">
        <f t="shared" si="8"/>
        <v/>
      </c>
      <c r="M139" s="8">
        <v>1030004</v>
      </c>
      <c r="N139" s="8" t="s">
        <v>341</v>
      </c>
      <c r="O139" s="7">
        <v>10</v>
      </c>
      <c r="P139" s="7" t="str">
        <f t="shared" si="9"/>
        <v>1030004;10</v>
      </c>
    </row>
    <row r="140" spans="3:16" ht="20.100000000000001" customHeight="1" x14ac:dyDescent="0.2">
      <c r="C140" s="1">
        <v>104029</v>
      </c>
      <c r="D140" s="2" t="s">
        <v>182</v>
      </c>
      <c r="E140" s="2" t="s">
        <v>175</v>
      </c>
      <c r="G140" s="2">
        <v>1</v>
      </c>
      <c r="H140" s="1">
        <v>340164</v>
      </c>
      <c r="I140" s="1">
        <v>1</v>
      </c>
      <c r="J140" s="7" t="str">
        <f t="shared" si="7"/>
        <v>冰雪之主</v>
      </c>
      <c r="K140" s="7">
        <f t="shared" si="8"/>
        <v>3</v>
      </c>
      <c r="M140" s="8">
        <v>1000018</v>
      </c>
      <c r="N140" s="8" t="s">
        <v>317</v>
      </c>
      <c r="O140" s="7">
        <v>5</v>
      </c>
      <c r="P140" s="7" t="str">
        <f t="shared" si="9"/>
        <v>1000018;5</v>
      </c>
    </row>
    <row r="141" spans="3:16" ht="20.100000000000001" customHeight="1" x14ac:dyDescent="0.2">
      <c r="C141" s="1">
        <v>104030</v>
      </c>
      <c r="D141" s="2" t="s">
        <v>183</v>
      </c>
      <c r="E141" s="2" t="s">
        <v>184</v>
      </c>
      <c r="G141" s="1">
        <v>4</v>
      </c>
      <c r="H141" s="1">
        <v>0</v>
      </c>
      <c r="I141" s="1">
        <v>46</v>
      </c>
      <c r="J141" s="7" t="str">
        <f t="shared" si="7"/>
        <v/>
      </c>
      <c r="K141" s="7" t="str">
        <f t="shared" si="8"/>
        <v/>
      </c>
      <c r="M141" s="8">
        <v>1010014</v>
      </c>
      <c r="N141" s="8" t="s">
        <v>337</v>
      </c>
      <c r="O141" s="7">
        <v>1</v>
      </c>
      <c r="P141" s="7" t="str">
        <f t="shared" si="9"/>
        <v>1010014;1</v>
      </c>
    </row>
    <row r="142" spans="3:16" ht="20.100000000000001" customHeight="1" x14ac:dyDescent="0.2">
      <c r="C142" s="1">
        <v>104031</v>
      </c>
      <c r="D142" s="2" t="s">
        <v>185</v>
      </c>
      <c r="E142" s="2" t="s">
        <v>184</v>
      </c>
      <c r="G142" s="1">
        <v>3</v>
      </c>
      <c r="H142" s="1">
        <v>4000105</v>
      </c>
      <c r="I142" s="1">
        <v>0</v>
      </c>
      <c r="J142" s="7" t="str">
        <f t="shared" si="7"/>
        <v/>
      </c>
      <c r="K142" s="7" t="str">
        <f t="shared" si="8"/>
        <v/>
      </c>
      <c r="P142" s="7" t="str">
        <f t="shared" si="9"/>
        <v/>
      </c>
    </row>
    <row r="143" spans="3:16" ht="20.100000000000001" customHeight="1" x14ac:dyDescent="0.2">
      <c r="C143" s="1">
        <v>104032</v>
      </c>
      <c r="D143" s="2" t="s">
        <v>186</v>
      </c>
      <c r="E143" s="2" t="s">
        <v>184</v>
      </c>
      <c r="G143" s="1">
        <v>3</v>
      </c>
      <c r="H143" s="1">
        <v>4000105</v>
      </c>
      <c r="I143" s="1">
        <v>0</v>
      </c>
      <c r="J143" s="7" t="str">
        <f t="shared" si="7"/>
        <v/>
      </c>
      <c r="K143" s="7" t="str">
        <f t="shared" si="8"/>
        <v/>
      </c>
      <c r="P143" s="7" t="str">
        <f t="shared" si="9"/>
        <v/>
      </c>
    </row>
    <row r="144" spans="3:16" ht="20.100000000000001" customHeight="1" x14ac:dyDescent="0.2">
      <c r="C144" s="1">
        <v>104033</v>
      </c>
      <c r="D144" s="2" t="s">
        <v>187</v>
      </c>
      <c r="E144" s="2" t="s">
        <v>184</v>
      </c>
      <c r="G144" s="2">
        <v>1</v>
      </c>
      <c r="H144" s="1">
        <v>340106</v>
      </c>
      <c r="I144" s="1">
        <v>10</v>
      </c>
      <c r="J144" s="7" t="str">
        <f t="shared" si="7"/>
        <v>冰灵</v>
      </c>
      <c r="K144" s="7">
        <f t="shared" si="8"/>
        <v>1</v>
      </c>
      <c r="M144" s="8">
        <v>1010036</v>
      </c>
      <c r="N144" s="8" t="s">
        <v>327</v>
      </c>
      <c r="O144" s="7">
        <v>1</v>
      </c>
      <c r="P144" s="7" t="str">
        <f t="shared" si="9"/>
        <v>1010036;1</v>
      </c>
    </row>
    <row r="145" spans="3:16" ht="20.100000000000001" customHeight="1" x14ac:dyDescent="0.2">
      <c r="C145" s="1">
        <v>104034</v>
      </c>
      <c r="D145" s="2" t="s">
        <v>188</v>
      </c>
      <c r="E145" s="2" t="s">
        <v>184</v>
      </c>
      <c r="G145" s="2">
        <v>1</v>
      </c>
      <c r="H145" s="1">
        <v>340107</v>
      </c>
      <c r="I145" s="1">
        <v>10</v>
      </c>
      <c r="J145" s="7" t="str">
        <f t="shared" si="7"/>
        <v>冰块护卫</v>
      </c>
      <c r="K145" s="7">
        <f t="shared" si="8"/>
        <v>1</v>
      </c>
      <c r="M145" s="8">
        <v>1024010</v>
      </c>
      <c r="N145" s="8" t="s">
        <v>348</v>
      </c>
      <c r="O145" s="7">
        <v>10</v>
      </c>
      <c r="P145" s="7" t="str">
        <f t="shared" si="9"/>
        <v>1024010;10</v>
      </c>
    </row>
    <row r="146" spans="3:16" ht="20.100000000000001" customHeight="1" x14ac:dyDescent="0.2">
      <c r="C146" s="1">
        <v>104035</v>
      </c>
      <c r="D146" s="2" t="s">
        <v>189</v>
      </c>
      <c r="E146" s="2" t="s">
        <v>190</v>
      </c>
      <c r="G146" s="1">
        <v>2</v>
      </c>
      <c r="H146" s="1">
        <v>1024007</v>
      </c>
      <c r="I146" s="1">
        <v>10</v>
      </c>
      <c r="J146" s="7" t="str">
        <f t="shared" si="7"/>
        <v/>
      </c>
      <c r="K146" s="7" t="str">
        <f t="shared" si="8"/>
        <v/>
      </c>
      <c r="M146" s="8">
        <v>1010034</v>
      </c>
      <c r="N146" s="8" t="s">
        <v>318</v>
      </c>
      <c r="O146" s="7">
        <v>1</v>
      </c>
      <c r="P146" s="7" t="str">
        <f t="shared" si="9"/>
        <v>1010034;1</v>
      </c>
    </row>
    <row r="147" spans="3:16" ht="20.100000000000001" customHeight="1" x14ac:dyDescent="0.2">
      <c r="C147" s="1">
        <v>104036</v>
      </c>
      <c r="D147" s="2" t="s">
        <v>191</v>
      </c>
      <c r="E147" s="2" t="s">
        <v>190</v>
      </c>
      <c r="G147" s="1">
        <v>5</v>
      </c>
      <c r="H147" s="1">
        <v>0</v>
      </c>
      <c r="I147" s="1">
        <v>15</v>
      </c>
      <c r="J147" s="7" t="str">
        <f t="shared" si="7"/>
        <v/>
      </c>
      <c r="K147" s="7" t="str">
        <f t="shared" si="8"/>
        <v/>
      </c>
      <c r="M147" s="8">
        <v>1010036</v>
      </c>
      <c r="N147" s="8" t="s">
        <v>327</v>
      </c>
      <c r="O147" s="7">
        <v>1</v>
      </c>
      <c r="P147" s="7" t="str">
        <f t="shared" si="9"/>
        <v>1010036;1</v>
      </c>
    </row>
    <row r="148" spans="3:16" ht="20.100000000000001" customHeight="1" x14ac:dyDescent="0.2">
      <c r="C148" s="1">
        <v>104037</v>
      </c>
      <c r="D148" s="2" t="s">
        <v>192</v>
      </c>
      <c r="E148" s="2" t="s">
        <v>190</v>
      </c>
      <c r="G148" s="1">
        <v>2</v>
      </c>
      <c r="H148" s="1">
        <v>1024010</v>
      </c>
      <c r="I148" s="1">
        <v>10</v>
      </c>
      <c r="J148" s="7" t="str">
        <f t="shared" si="7"/>
        <v/>
      </c>
      <c r="K148" s="7" t="str">
        <f t="shared" si="8"/>
        <v/>
      </c>
      <c r="M148" s="8">
        <v>1024010</v>
      </c>
      <c r="N148" s="8" t="s">
        <v>348</v>
      </c>
      <c r="O148" s="7">
        <v>10</v>
      </c>
      <c r="P148" s="7" t="str">
        <f t="shared" si="9"/>
        <v>1024010;10</v>
      </c>
    </row>
    <row r="149" spans="3:16" ht="20.100000000000001" customHeight="1" x14ac:dyDescent="0.2">
      <c r="C149" s="1">
        <v>104038</v>
      </c>
      <c r="D149" s="2" t="s">
        <v>193</v>
      </c>
      <c r="E149" s="2" t="s">
        <v>190</v>
      </c>
      <c r="G149" s="2">
        <v>1</v>
      </c>
      <c r="H149" s="1">
        <v>340165</v>
      </c>
      <c r="I149" s="1">
        <v>1</v>
      </c>
      <c r="J149" s="7" t="str">
        <f t="shared" si="7"/>
        <v>冰封巨龙</v>
      </c>
      <c r="K149" s="7">
        <f t="shared" si="8"/>
        <v>3</v>
      </c>
      <c r="M149" s="8">
        <v>1010024</v>
      </c>
      <c r="N149" s="8" t="s">
        <v>331</v>
      </c>
      <c r="O149" s="7">
        <v>1</v>
      </c>
      <c r="P149" s="7" t="str">
        <f t="shared" si="9"/>
        <v>1010024;1</v>
      </c>
    </row>
    <row r="150" spans="3:16" ht="20.100000000000001" customHeight="1" x14ac:dyDescent="0.2">
      <c r="C150" s="1">
        <v>104039</v>
      </c>
      <c r="D150" s="2" t="s">
        <v>194</v>
      </c>
      <c r="E150" s="2" t="s">
        <v>195</v>
      </c>
      <c r="G150" s="1">
        <v>4</v>
      </c>
      <c r="H150" s="1">
        <v>0</v>
      </c>
      <c r="I150" s="1">
        <v>48</v>
      </c>
      <c r="J150" s="7" t="str">
        <f t="shared" si="7"/>
        <v/>
      </c>
      <c r="K150" s="7" t="str">
        <f t="shared" si="8"/>
        <v/>
      </c>
      <c r="M150" s="8">
        <v>1000018</v>
      </c>
      <c r="N150" s="8" t="s">
        <v>317</v>
      </c>
      <c r="O150" s="7">
        <v>5</v>
      </c>
      <c r="P150" s="7" t="str">
        <f t="shared" si="9"/>
        <v>1000018;5</v>
      </c>
    </row>
    <row r="151" spans="3:16" ht="20.100000000000001" customHeight="1" x14ac:dyDescent="0.2">
      <c r="C151" s="1">
        <v>104040</v>
      </c>
      <c r="D151" s="2" t="s">
        <v>196</v>
      </c>
      <c r="E151" s="2" t="s">
        <v>195</v>
      </c>
      <c r="G151" s="1">
        <v>2</v>
      </c>
      <c r="H151" s="1">
        <v>1024009</v>
      </c>
      <c r="I151" s="1">
        <v>1</v>
      </c>
      <c r="J151" s="7" t="str">
        <f t="shared" si="7"/>
        <v/>
      </c>
      <c r="K151" s="7" t="str">
        <f t="shared" si="8"/>
        <v/>
      </c>
      <c r="M151" s="8">
        <v>1010034</v>
      </c>
      <c r="N151" s="8" t="s">
        <v>318</v>
      </c>
      <c r="O151" s="7">
        <v>2</v>
      </c>
      <c r="P151" s="7" t="str">
        <f t="shared" si="9"/>
        <v>1010034;2</v>
      </c>
    </row>
    <row r="152" spans="3:16" ht="20.100000000000001" customHeight="1" x14ac:dyDescent="0.2">
      <c r="C152" s="1">
        <v>104041</v>
      </c>
      <c r="D152" s="2" t="s">
        <v>197</v>
      </c>
      <c r="E152" s="2" t="s">
        <v>198</v>
      </c>
      <c r="G152" s="1">
        <v>2</v>
      </c>
      <c r="H152" s="1">
        <v>1024008</v>
      </c>
      <c r="I152" s="1">
        <v>1</v>
      </c>
      <c r="J152" s="7" t="str">
        <f t="shared" si="7"/>
        <v/>
      </c>
      <c r="K152" s="7" t="str">
        <f t="shared" si="8"/>
        <v/>
      </c>
      <c r="M152" s="8">
        <v>1010014</v>
      </c>
      <c r="N152" s="8" t="s">
        <v>337</v>
      </c>
      <c r="O152" s="7">
        <v>1</v>
      </c>
      <c r="P152" s="7" t="str">
        <f t="shared" si="9"/>
        <v>1010014;1</v>
      </c>
    </row>
    <row r="153" spans="3:16" ht="20.100000000000001" customHeight="1" x14ac:dyDescent="0.2">
      <c r="C153" s="1">
        <v>104042</v>
      </c>
      <c r="D153" s="2" t="s">
        <v>199</v>
      </c>
      <c r="E153" s="2" t="s">
        <v>200</v>
      </c>
      <c r="G153" s="1">
        <v>4</v>
      </c>
      <c r="H153" s="1">
        <v>0</v>
      </c>
      <c r="I153" s="1">
        <v>50</v>
      </c>
      <c r="J153" s="7" t="str">
        <f t="shared" si="7"/>
        <v/>
      </c>
      <c r="K153" s="7" t="str">
        <f t="shared" si="8"/>
        <v/>
      </c>
      <c r="M153" s="8">
        <v>1000018</v>
      </c>
      <c r="N153" s="8" t="s">
        <v>317</v>
      </c>
      <c r="O153" s="7">
        <v>5</v>
      </c>
      <c r="P153" s="7" t="str">
        <f t="shared" si="9"/>
        <v>1000018;5</v>
      </c>
    </row>
    <row r="154" spans="3:16" ht="20.100000000000001" customHeight="1" x14ac:dyDescent="0.2">
      <c r="C154" s="1">
        <v>105001</v>
      </c>
      <c r="D154" s="2" t="s">
        <v>201</v>
      </c>
      <c r="E154" s="2" t="s">
        <v>200</v>
      </c>
      <c r="G154" s="1">
        <v>3</v>
      </c>
      <c r="H154" s="1">
        <v>5000101</v>
      </c>
      <c r="I154" s="1">
        <v>0</v>
      </c>
      <c r="J154" s="7" t="str">
        <f t="shared" si="7"/>
        <v/>
      </c>
      <c r="K154" s="7" t="str">
        <f t="shared" si="8"/>
        <v/>
      </c>
      <c r="M154" s="8">
        <v>1025010</v>
      </c>
      <c r="N154" s="8" t="s">
        <v>333</v>
      </c>
      <c r="O154" s="7">
        <v>10</v>
      </c>
      <c r="P154" s="7" t="str">
        <f t="shared" si="9"/>
        <v>1025010;10</v>
      </c>
    </row>
    <row r="155" spans="3:16" ht="20.100000000000001" customHeight="1" x14ac:dyDescent="0.2">
      <c r="C155" s="1">
        <v>105002</v>
      </c>
      <c r="D155" s="2" t="s">
        <v>202</v>
      </c>
      <c r="E155" s="2" t="s">
        <v>200</v>
      </c>
      <c r="G155" s="2">
        <v>1</v>
      </c>
      <c r="H155" s="1">
        <v>350101</v>
      </c>
      <c r="I155" s="1">
        <v>10</v>
      </c>
      <c r="J155" s="7" t="str">
        <f t="shared" si="7"/>
        <v>精灵蝴蝶</v>
      </c>
      <c r="K155" s="7">
        <f t="shared" si="8"/>
        <v>1</v>
      </c>
      <c r="M155" s="8">
        <v>1030005</v>
      </c>
      <c r="N155" s="8" t="s">
        <v>342</v>
      </c>
      <c r="O155" s="7">
        <v>10</v>
      </c>
      <c r="P155" s="7" t="str">
        <f t="shared" si="9"/>
        <v>1030005;10</v>
      </c>
    </row>
    <row r="156" spans="3:16" ht="20.100000000000001" customHeight="1" x14ac:dyDescent="0.2">
      <c r="C156" s="1">
        <v>105003</v>
      </c>
      <c r="D156" s="2" t="s">
        <v>203</v>
      </c>
      <c r="E156" s="2" t="s">
        <v>200</v>
      </c>
      <c r="G156" s="1">
        <v>1</v>
      </c>
      <c r="H156" s="1">
        <v>350102</v>
      </c>
      <c r="I156" s="1">
        <v>10</v>
      </c>
      <c r="J156" s="7" t="str">
        <f t="shared" si="7"/>
        <v>影月护卫</v>
      </c>
      <c r="K156" s="7">
        <f t="shared" si="8"/>
        <v>1</v>
      </c>
      <c r="M156" s="8">
        <v>1010041</v>
      </c>
      <c r="N156" s="8" t="s">
        <v>319</v>
      </c>
      <c r="O156" s="7">
        <v>1</v>
      </c>
      <c r="P156" s="7" t="str">
        <f t="shared" si="9"/>
        <v>1010041;1</v>
      </c>
    </row>
    <row r="157" spans="3:16" ht="20.100000000000001" customHeight="1" x14ac:dyDescent="0.2">
      <c r="C157" s="1">
        <v>105004</v>
      </c>
      <c r="D157" s="2" t="s">
        <v>204</v>
      </c>
      <c r="E157" s="2" t="s">
        <v>205</v>
      </c>
      <c r="G157" s="1">
        <v>2</v>
      </c>
      <c r="H157" s="1">
        <v>1025001</v>
      </c>
      <c r="I157" s="1">
        <v>10</v>
      </c>
      <c r="J157" s="7" t="str">
        <f t="shared" si="7"/>
        <v/>
      </c>
      <c r="K157" s="7" t="str">
        <f t="shared" si="8"/>
        <v/>
      </c>
      <c r="M157" s="8">
        <v>1010036</v>
      </c>
      <c r="N157" s="8" t="s">
        <v>327</v>
      </c>
      <c r="O157" s="7">
        <v>1</v>
      </c>
      <c r="P157" s="7" t="str">
        <f t="shared" si="9"/>
        <v>1010036;1</v>
      </c>
    </row>
    <row r="158" spans="3:16" ht="20.100000000000001" customHeight="1" x14ac:dyDescent="0.2">
      <c r="C158" s="1">
        <v>105005</v>
      </c>
      <c r="D158" s="2" t="s">
        <v>206</v>
      </c>
      <c r="E158" s="2" t="s">
        <v>205</v>
      </c>
      <c r="G158" s="1">
        <v>2</v>
      </c>
      <c r="H158" s="1">
        <v>1025002</v>
      </c>
      <c r="I158" s="1">
        <v>10</v>
      </c>
      <c r="J158" s="7" t="str">
        <f t="shared" si="7"/>
        <v/>
      </c>
      <c r="K158" s="7" t="str">
        <f t="shared" si="8"/>
        <v/>
      </c>
      <c r="M158" s="8">
        <v>1025010</v>
      </c>
      <c r="N158" s="8" t="s">
        <v>333</v>
      </c>
      <c r="O158" s="7">
        <v>10</v>
      </c>
      <c r="P158" s="7" t="str">
        <f t="shared" si="9"/>
        <v>1025010;10</v>
      </c>
    </row>
    <row r="159" spans="3:16" ht="20.100000000000001" customHeight="1" x14ac:dyDescent="0.2">
      <c r="C159" s="1">
        <v>105006</v>
      </c>
      <c r="D159" s="2" t="s">
        <v>207</v>
      </c>
      <c r="E159" s="2" t="s">
        <v>205</v>
      </c>
      <c r="G159" s="1">
        <v>1</v>
      </c>
      <c r="H159" s="1">
        <v>350161</v>
      </c>
      <c r="I159" s="1">
        <v>1</v>
      </c>
      <c r="J159" s="7" t="str">
        <f t="shared" si="7"/>
        <v>影月碟王</v>
      </c>
      <c r="K159" s="7">
        <f t="shared" si="8"/>
        <v>3</v>
      </c>
      <c r="M159" s="8">
        <v>1025008</v>
      </c>
      <c r="N159" s="8" t="s">
        <v>240</v>
      </c>
      <c r="O159" s="7">
        <v>1</v>
      </c>
      <c r="P159" s="7" t="str">
        <f t="shared" si="9"/>
        <v>1025008;1</v>
      </c>
    </row>
    <row r="160" spans="3:16" ht="20.100000000000001" customHeight="1" x14ac:dyDescent="0.2">
      <c r="C160" s="1">
        <v>105007</v>
      </c>
      <c r="D160" s="2" t="s">
        <v>208</v>
      </c>
      <c r="E160" s="2" t="s">
        <v>209</v>
      </c>
      <c r="G160" s="1">
        <v>4</v>
      </c>
      <c r="H160" s="1">
        <v>5000101</v>
      </c>
      <c r="I160" s="1">
        <v>52</v>
      </c>
      <c r="J160" s="7" t="str">
        <f t="shared" si="7"/>
        <v/>
      </c>
      <c r="K160" s="7" t="str">
        <f t="shared" si="8"/>
        <v/>
      </c>
      <c r="M160" s="8">
        <v>1000020</v>
      </c>
      <c r="N160" s="8" t="s">
        <v>349</v>
      </c>
      <c r="O160" s="7">
        <v>1</v>
      </c>
      <c r="P160" s="7" t="str">
        <f t="shared" si="9"/>
        <v>1000020;1</v>
      </c>
    </row>
    <row r="161" spans="3:16" ht="20.100000000000001" customHeight="1" x14ac:dyDescent="0.2">
      <c r="C161" s="1">
        <v>105008</v>
      </c>
      <c r="D161" s="2" t="s">
        <v>210</v>
      </c>
      <c r="E161" s="2" t="s">
        <v>209</v>
      </c>
      <c r="G161" s="1">
        <v>3</v>
      </c>
      <c r="H161" s="1">
        <v>5000201</v>
      </c>
      <c r="I161" s="1">
        <v>0</v>
      </c>
      <c r="J161" s="7" t="str">
        <f t="shared" si="7"/>
        <v/>
      </c>
      <c r="K161" s="7" t="str">
        <f t="shared" si="8"/>
        <v/>
      </c>
      <c r="P161" s="7" t="str">
        <f t="shared" si="9"/>
        <v/>
      </c>
    </row>
    <row r="162" spans="3:16" ht="20.100000000000001" customHeight="1" x14ac:dyDescent="0.2">
      <c r="C162" s="1">
        <v>105009</v>
      </c>
      <c r="D162" s="2" t="s">
        <v>211</v>
      </c>
      <c r="E162" s="2" t="s">
        <v>209</v>
      </c>
      <c r="G162" s="1">
        <v>3</v>
      </c>
      <c r="H162" s="1">
        <v>5000201</v>
      </c>
      <c r="I162" s="1">
        <v>0</v>
      </c>
      <c r="J162" s="7" t="str">
        <f t="shared" si="7"/>
        <v/>
      </c>
      <c r="K162" s="7" t="str">
        <f t="shared" si="8"/>
        <v/>
      </c>
      <c r="P162" s="7" t="str">
        <f t="shared" si="9"/>
        <v/>
      </c>
    </row>
    <row r="163" spans="3:16" ht="20.100000000000001" customHeight="1" x14ac:dyDescent="0.2">
      <c r="C163" s="1">
        <v>105010</v>
      </c>
      <c r="D163" s="2" t="s">
        <v>212</v>
      </c>
      <c r="E163" s="2" t="s">
        <v>209</v>
      </c>
      <c r="G163" s="2">
        <v>1</v>
      </c>
      <c r="H163" s="1">
        <v>350103</v>
      </c>
      <c r="I163" s="1">
        <v>10</v>
      </c>
      <c r="J163" s="7" t="str">
        <f t="shared" si="7"/>
        <v>影月弓手</v>
      </c>
      <c r="K163" s="7">
        <f t="shared" si="8"/>
        <v>1</v>
      </c>
      <c r="M163" s="8">
        <v>1025010</v>
      </c>
      <c r="N163" s="8" t="s">
        <v>333</v>
      </c>
      <c r="O163" s="7">
        <v>10</v>
      </c>
      <c r="P163" s="7" t="str">
        <f t="shared" si="9"/>
        <v>1025010;10</v>
      </c>
    </row>
    <row r="164" spans="3:16" ht="20.100000000000001" customHeight="1" x14ac:dyDescent="0.2">
      <c r="C164" s="1">
        <v>105011</v>
      </c>
      <c r="D164" s="2" t="s">
        <v>213</v>
      </c>
      <c r="E164" s="2" t="s">
        <v>214</v>
      </c>
      <c r="G164" s="1">
        <v>2</v>
      </c>
      <c r="H164" s="1">
        <v>1025003</v>
      </c>
      <c r="I164" s="1">
        <v>10</v>
      </c>
      <c r="J164" s="7" t="str">
        <f t="shared" si="7"/>
        <v/>
      </c>
      <c r="K164" s="7" t="str">
        <f t="shared" si="8"/>
        <v/>
      </c>
      <c r="M164" s="8">
        <v>1030005</v>
      </c>
      <c r="N164" s="8" t="s">
        <v>342</v>
      </c>
      <c r="O164" s="7">
        <v>10</v>
      </c>
      <c r="P164" s="7" t="str">
        <f t="shared" si="9"/>
        <v>1030005;10</v>
      </c>
    </row>
    <row r="165" spans="3:16" ht="20.100000000000001" customHeight="1" x14ac:dyDescent="0.2">
      <c r="C165" s="1">
        <v>105012</v>
      </c>
      <c r="D165" s="2" t="s">
        <v>215</v>
      </c>
      <c r="E165" s="2" t="s">
        <v>214</v>
      </c>
      <c r="G165" s="1">
        <v>5</v>
      </c>
      <c r="H165" s="1">
        <v>0</v>
      </c>
      <c r="I165" s="1">
        <v>15</v>
      </c>
      <c r="J165" s="7" t="str">
        <f t="shared" si="7"/>
        <v/>
      </c>
      <c r="K165" s="7" t="str">
        <f t="shared" si="8"/>
        <v/>
      </c>
      <c r="M165" s="8">
        <v>1025010</v>
      </c>
      <c r="N165" s="8" t="s">
        <v>333</v>
      </c>
      <c r="O165" s="7">
        <v>10</v>
      </c>
      <c r="P165" s="7" t="str">
        <f t="shared" si="9"/>
        <v>1025010;10</v>
      </c>
    </row>
    <row r="166" spans="3:16" ht="20.100000000000001" customHeight="1" x14ac:dyDescent="0.2">
      <c r="C166" s="1">
        <v>105013</v>
      </c>
      <c r="D166" s="2" t="s">
        <v>216</v>
      </c>
      <c r="E166" s="2" t="s">
        <v>214</v>
      </c>
      <c r="G166" s="2">
        <v>1</v>
      </c>
      <c r="H166" s="1">
        <v>350162</v>
      </c>
      <c r="I166" s="1">
        <v>1</v>
      </c>
      <c r="J166" s="7" t="str">
        <f t="shared" si="7"/>
        <v>影月女王</v>
      </c>
      <c r="K166" s="7">
        <f t="shared" si="8"/>
        <v>3</v>
      </c>
      <c r="M166" s="8">
        <v>1025009</v>
      </c>
      <c r="N166" s="8" t="s">
        <v>238</v>
      </c>
      <c r="O166" s="7">
        <v>1</v>
      </c>
      <c r="P166" s="7" t="str">
        <f t="shared" si="9"/>
        <v>1025009;1</v>
      </c>
    </row>
    <row r="167" spans="3:16" ht="20.100000000000001" customHeight="1" x14ac:dyDescent="0.2">
      <c r="C167" s="1">
        <v>105014</v>
      </c>
      <c r="D167" s="2" t="s">
        <v>217</v>
      </c>
      <c r="E167" s="2" t="s">
        <v>218</v>
      </c>
      <c r="G167" s="1">
        <v>4</v>
      </c>
      <c r="H167" s="1">
        <v>0</v>
      </c>
      <c r="I167" s="1">
        <v>54</v>
      </c>
      <c r="J167" s="7" t="str">
        <f t="shared" si="7"/>
        <v/>
      </c>
      <c r="K167" s="7" t="str">
        <f t="shared" si="8"/>
        <v/>
      </c>
      <c r="M167" s="8">
        <v>1000014</v>
      </c>
      <c r="N167" s="8" t="s">
        <v>350</v>
      </c>
      <c r="O167" s="7">
        <v>1</v>
      </c>
      <c r="P167" s="7" t="str">
        <f t="shared" si="9"/>
        <v>1000014;1</v>
      </c>
    </row>
    <row r="168" spans="3:16" ht="20.100000000000001" customHeight="1" x14ac:dyDescent="0.2">
      <c r="C168" s="1">
        <v>105015</v>
      </c>
      <c r="D168" s="2" t="s">
        <v>219</v>
      </c>
      <c r="E168" s="2" t="s">
        <v>218</v>
      </c>
      <c r="G168" s="1">
        <v>3</v>
      </c>
      <c r="H168" s="1">
        <v>5000301</v>
      </c>
      <c r="I168" s="1">
        <v>0</v>
      </c>
      <c r="J168" s="7" t="str">
        <f t="shared" si="7"/>
        <v/>
      </c>
      <c r="K168" s="7" t="str">
        <f t="shared" si="8"/>
        <v/>
      </c>
      <c r="P168" s="7" t="str">
        <f t="shared" si="9"/>
        <v/>
      </c>
    </row>
    <row r="169" spans="3:16" ht="20.100000000000001" customHeight="1" x14ac:dyDescent="0.2">
      <c r="C169" s="1">
        <v>105016</v>
      </c>
      <c r="D169" s="2" t="s">
        <v>220</v>
      </c>
      <c r="E169" s="2" t="s">
        <v>218</v>
      </c>
      <c r="G169" s="1">
        <v>3</v>
      </c>
      <c r="H169" s="1">
        <v>5000301</v>
      </c>
      <c r="I169" s="1">
        <v>0</v>
      </c>
      <c r="J169" s="7" t="str">
        <f t="shared" si="7"/>
        <v/>
      </c>
      <c r="K169" s="7" t="str">
        <f t="shared" si="8"/>
        <v/>
      </c>
      <c r="P169" s="7" t="str">
        <f t="shared" si="9"/>
        <v/>
      </c>
    </row>
    <row r="170" spans="3:16" ht="20.100000000000001" customHeight="1" x14ac:dyDescent="0.2">
      <c r="C170" s="1">
        <v>105017</v>
      </c>
      <c r="D170" s="2" t="s">
        <v>221</v>
      </c>
      <c r="E170" s="2" t="s">
        <v>218</v>
      </c>
      <c r="G170" s="2">
        <v>1</v>
      </c>
      <c r="H170" s="1">
        <v>350104</v>
      </c>
      <c r="I170" s="1">
        <v>10</v>
      </c>
      <c r="J170" s="7" t="str">
        <f t="shared" si="7"/>
        <v>影月骑兵</v>
      </c>
      <c r="K170" s="7">
        <f t="shared" si="8"/>
        <v>1</v>
      </c>
      <c r="M170" s="8">
        <v>1010041</v>
      </c>
      <c r="N170" s="8" t="s">
        <v>319</v>
      </c>
      <c r="O170" s="7">
        <v>1</v>
      </c>
      <c r="P170" s="7" t="str">
        <f t="shared" si="9"/>
        <v>1010041;1</v>
      </c>
    </row>
    <row r="171" spans="3:16" ht="20.100000000000001" customHeight="1" x14ac:dyDescent="0.2">
      <c r="C171" s="1">
        <v>105018</v>
      </c>
      <c r="D171" s="2" t="s">
        <v>222</v>
      </c>
      <c r="E171" s="2" t="s">
        <v>218</v>
      </c>
      <c r="G171" s="1">
        <v>2</v>
      </c>
      <c r="H171" s="1">
        <v>1025004</v>
      </c>
      <c r="I171" s="1">
        <v>10</v>
      </c>
      <c r="J171" s="7" t="str">
        <f t="shared" si="7"/>
        <v/>
      </c>
      <c r="K171" s="7" t="str">
        <f t="shared" si="8"/>
        <v/>
      </c>
      <c r="M171" s="8">
        <v>1025008</v>
      </c>
      <c r="N171" s="8" t="s">
        <v>240</v>
      </c>
      <c r="O171" s="7">
        <v>1</v>
      </c>
      <c r="P171" s="7" t="str">
        <f t="shared" si="9"/>
        <v>1025008;1</v>
      </c>
    </row>
    <row r="172" spans="3:16" ht="20.100000000000001" customHeight="1" x14ac:dyDescent="0.2">
      <c r="C172" s="1">
        <v>105019</v>
      </c>
      <c r="D172" s="2" t="s">
        <v>223</v>
      </c>
      <c r="E172" s="2" t="s">
        <v>218</v>
      </c>
      <c r="G172" s="1">
        <v>5</v>
      </c>
      <c r="H172" s="1">
        <v>0</v>
      </c>
      <c r="I172" s="1">
        <v>15</v>
      </c>
      <c r="J172" s="7" t="str">
        <f t="shared" si="7"/>
        <v/>
      </c>
      <c r="K172" s="7" t="str">
        <f t="shared" si="8"/>
        <v/>
      </c>
      <c r="M172" s="8">
        <v>1030005</v>
      </c>
      <c r="N172" s="8" t="s">
        <v>342</v>
      </c>
      <c r="O172" s="7">
        <v>10</v>
      </c>
      <c r="P172" s="7" t="str">
        <f t="shared" si="9"/>
        <v>1030005;10</v>
      </c>
    </row>
    <row r="173" spans="3:16" ht="20.100000000000001" customHeight="1" x14ac:dyDescent="0.2">
      <c r="C173" s="1">
        <v>105020</v>
      </c>
      <c r="D173" s="2" t="s">
        <v>224</v>
      </c>
      <c r="E173" s="2" t="s">
        <v>218</v>
      </c>
      <c r="G173" s="1">
        <v>1</v>
      </c>
      <c r="H173" s="1">
        <v>350163</v>
      </c>
      <c r="I173" s="1">
        <v>1</v>
      </c>
      <c r="J173" s="7" t="str">
        <f t="shared" si="7"/>
        <v>暗灵守卫者</v>
      </c>
      <c r="K173" s="7">
        <f t="shared" si="8"/>
        <v>3</v>
      </c>
      <c r="M173" s="8">
        <v>1000018</v>
      </c>
      <c r="N173" s="8" t="s">
        <v>317</v>
      </c>
      <c r="O173" s="7">
        <v>5</v>
      </c>
      <c r="P173" s="7" t="str">
        <f t="shared" si="9"/>
        <v>1000018;5</v>
      </c>
    </row>
    <row r="174" spans="3:16" ht="20.100000000000001" customHeight="1" x14ac:dyDescent="0.2">
      <c r="C174" s="1">
        <v>105021</v>
      </c>
      <c r="D174" s="2" t="s">
        <v>225</v>
      </c>
      <c r="E174" s="2" t="s">
        <v>218</v>
      </c>
      <c r="G174" s="1">
        <v>2</v>
      </c>
      <c r="H174" s="1">
        <v>1025010</v>
      </c>
      <c r="I174" s="1">
        <v>10</v>
      </c>
      <c r="J174" s="7" t="str">
        <f t="shared" si="7"/>
        <v/>
      </c>
      <c r="K174" s="7" t="str">
        <f t="shared" si="8"/>
        <v/>
      </c>
      <c r="M174" s="8">
        <v>1010036</v>
      </c>
      <c r="N174" s="8" t="s">
        <v>327</v>
      </c>
      <c r="O174" s="7">
        <v>1</v>
      </c>
      <c r="P174" s="7" t="str">
        <f t="shared" si="9"/>
        <v>1010036;1</v>
      </c>
    </row>
    <row r="175" spans="3:16" ht="20.100000000000001" customHeight="1" x14ac:dyDescent="0.2">
      <c r="C175" s="1">
        <v>105022</v>
      </c>
      <c r="D175" s="2" t="s">
        <v>226</v>
      </c>
      <c r="E175" s="2" t="s">
        <v>227</v>
      </c>
      <c r="G175" s="1">
        <v>4</v>
      </c>
      <c r="H175" s="1">
        <v>0</v>
      </c>
      <c r="I175" s="1">
        <v>55</v>
      </c>
      <c r="J175" s="7" t="str">
        <f t="shared" si="7"/>
        <v/>
      </c>
      <c r="K175" s="7" t="str">
        <f t="shared" si="8"/>
        <v/>
      </c>
      <c r="M175" s="8">
        <v>1010025</v>
      </c>
      <c r="N175" s="8" t="s">
        <v>332</v>
      </c>
      <c r="O175" s="7">
        <v>1</v>
      </c>
      <c r="P175" s="7" t="str">
        <f t="shared" si="9"/>
        <v>1010025;1</v>
      </c>
    </row>
    <row r="176" spans="3:16" ht="20.100000000000001" customHeight="1" x14ac:dyDescent="0.2">
      <c r="C176" s="1">
        <v>105023</v>
      </c>
      <c r="D176" s="2" t="s">
        <v>228</v>
      </c>
      <c r="E176" s="2" t="s">
        <v>227</v>
      </c>
      <c r="G176" s="1">
        <v>3</v>
      </c>
      <c r="H176" s="1">
        <v>5000401</v>
      </c>
      <c r="I176" s="1">
        <v>0</v>
      </c>
      <c r="J176" s="7" t="str">
        <f t="shared" si="7"/>
        <v/>
      </c>
      <c r="K176" s="7" t="str">
        <f t="shared" si="8"/>
        <v/>
      </c>
      <c r="P176" s="7" t="str">
        <f t="shared" si="9"/>
        <v/>
      </c>
    </row>
    <row r="177" spans="3:16" ht="20.100000000000001" customHeight="1" x14ac:dyDescent="0.2">
      <c r="C177" s="1">
        <v>105024</v>
      </c>
      <c r="D177" s="2" t="s">
        <v>229</v>
      </c>
      <c r="E177" s="2" t="s">
        <v>227</v>
      </c>
      <c r="G177" s="1">
        <v>3</v>
      </c>
      <c r="H177" s="1">
        <v>5000401</v>
      </c>
      <c r="I177" s="1">
        <v>0</v>
      </c>
      <c r="J177" s="7" t="str">
        <f t="shared" si="7"/>
        <v/>
      </c>
      <c r="K177" s="7" t="str">
        <f t="shared" si="8"/>
        <v/>
      </c>
      <c r="P177" s="7" t="str">
        <f t="shared" si="9"/>
        <v/>
      </c>
    </row>
    <row r="178" spans="3:16" ht="20.100000000000001" customHeight="1" x14ac:dyDescent="0.2">
      <c r="C178" s="1">
        <v>105025</v>
      </c>
      <c r="D178" s="2" t="s">
        <v>230</v>
      </c>
      <c r="E178" s="2" t="s">
        <v>227</v>
      </c>
      <c r="G178" s="1">
        <v>1</v>
      </c>
      <c r="H178" s="1">
        <v>350105</v>
      </c>
      <c r="I178" s="1">
        <v>10</v>
      </c>
      <c r="J178" s="7" t="str">
        <f t="shared" si="7"/>
        <v>暗灵士兵</v>
      </c>
      <c r="K178" s="7">
        <f t="shared" si="8"/>
        <v>1</v>
      </c>
      <c r="M178" s="8">
        <v>1025010</v>
      </c>
      <c r="N178" s="8" t="s">
        <v>333</v>
      </c>
      <c r="O178" s="7">
        <v>10</v>
      </c>
      <c r="P178" s="7" t="str">
        <f t="shared" si="9"/>
        <v>1025010;10</v>
      </c>
    </row>
    <row r="179" spans="3:16" ht="20.100000000000001" customHeight="1" x14ac:dyDescent="0.2">
      <c r="C179" s="1">
        <v>105026</v>
      </c>
      <c r="D179" s="2" t="s">
        <v>231</v>
      </c>
      <c r="E179" s="2" t="s">
        <v>227</v>
      </c>
      <c r="G179" s="1">
        <v>1</v>
      </c>
      <c r="H179" s="1">
        <v>350106</v>
      </c>
      <c r="I179" s="1">
        <v>10</v>
      </c>
      <c r="J179" s="7" t="str">
        <f t="shared" si="7"/>
        <v>熔岩护卫</v>
      </c>
      <c r="K179" s="7">
        <f t="shared" si="8"/>
        <v>1</v>
      </c>
      <c r="M179" s="8">
        <v>1025010</v>
      </c>
      <c r="N179" s="8" t="s">
        <v>333</v>
      </c>
      <c r="O179" s="7">
        <v>10</v>
      </c>
      <c r="P179" s="7" t="str">
        <f t="shared" si="9"/>
        <v>1025010;10</v>
      </c>
    </row>
    <row r="180" spans="3:16" ht="20.100000000000001" customHeight="1" x14ac:dyDescent="0.2">
      <c r="C180" s="1">
        <v>105027</v>
      </c>
      <c r="D180" s="2" t="s">
        <v>232</v>
      </c>
      <c r="E180" s="2" t="s">
        <v>227</v>
      </c>
      <c r="G180" s="1">
        <v>2</v>
      </c>
      <c r="H180" s="1">
        <v>1025005</v>
      </c>
      <c r="I180" s="1">
        <v>10</v>
      </c>
      <c r="J180" s="7" t="str">
        <f t="shared" si="7"/>
        <v/>
      </c>
      <c r="K180" s="7" t="str">
        <f t="shared" si="8"/>
        <v/>
      </c>
      <c r="M180" s="8">
        <v>1010036</v>
      </c>
      <c r="N180" s="8" t="s">
        <v>327</v>
      </c>
      <c r="O180" s="7">
        <v>1</v>
      </c>
      <c r="P180" s="7" t="str">
        <f t="shared" si="9"/>
        <v>1010036;1</v>
      </c>
    </row>
    <row r="181" spans="3:16" ht="20.100000000000001" customHeight="1" x14ac:dyDescent="0.2">
      <c r="C181" s="1">
        <v>105028</v>
      </c>
      <c r="D181" s="2" t="s">
        <v>233</v>
      </c>
      <c r="E181" s="2" t="s">
        <v>227</v>
      </c>
      <c r="G181" s="1">
        <v>5</v>
      </c>
      <c r="H181" s="1">
        <v>0</v>
      </c>
      <c r="I181" s="1">
        <v>15</v>
      </c>
      <c r="J181" s="7" t="str">
        <f t="shared" si="7"/>
        <v/>
      </c>
      <c r="K181" s="7" t="str">
        <f t="shared" si="8"/>
        <v/>
      </c>
      <c r="M181" s="8">
        <v>1030005</v>
      </c>
      <c r="N181" s="8" t="s">
        <v>342</v>
      </c>
      <c r="O181" s="7">
        <v>10</v>
      </c>
      <c r="P181" s="7" t="str">
        <f t="shared" si="9"/>
        <v>1030005;10</v>
      </c>
    </row>
    <row r="182" spans="3:16" ht="20.100000000000001" customHeight="1" x14ac:dyDescent="0.2">
      <c r="C182" s="1">
        <v>105029</v>
      </c>
      <c r="D182" s="2" t="s">
        <v>234</v>
      </c>
      <c r="E182" s="2" t="s">
        <v>227</v>
      </c>
      <c r="G182" s="1">
        <v>1</v>
      </c>
      <c r="H182" s="1">
        <v>350164</v>
      </c>
      <c r="I182" s="1">
        <v>1</v>
      </c>
      <c r="J182" s="7" t="str">
        <f t="shared" si="7"/>
        <v>暗灵狮鹫</v>
      </c>
      <c r="K182" s="7">
        <f t="shared" si="8"/>
        <v>3</v>
      </c>
      <c r="M182" s="8">
        <v>1000018</v>
      </c>
      <c r="N182" s="8" t="s">
        <v>317</v>
      </c>
      <c r="O182" s="7">
        <v>5</v>
      </c>
      <c r="P182" s="7" t="str">
        <f t="shared" si="9"/>
        <v>1000018;5</v>
      </c>
    </row>
    <row r="183" spans="3:16" ht="20.100000000000001" customHeight="1" x14ac:dyDescent="0.2">
      <c r="C183" s="1">
        <v>105030</v>
      </c>
      <c r="D183" s="2" t="s">
        <v>235</v>
      </c>
      <c r="E183" s="2" t="s">
        <v>236</v>
      </c>
      <c r="G183" s="1">
        <v>4</v>
      </c>
      <c r="H183" s="1">
        <v>0</v>
      </c>
      <c r="I183" s="1">
        <v>56</v>
      </c>
      <c r="J183" s="7" t="str">
        <f t="shared" si="7"/>
        <v/>
      </c>
      <c r="K183" s="7" t="str">
        <f t="shared" si="8"/>
        <v/>
      </c>
      <c r="M183" s="8">
        <v>1010015</v>
      </c>
      <c r="N183" s="8" t="s">
        <v>338</v>
      </c>
      <c r="O183" s="7">
        <v>1</v>
      </c>
      <c r="P183" s="7" t="str">
        <f t="shared" si="9"/>
        <v>1010015;1</v>
      </c>
    </row>
    <row r="184" spans="3:16" ht="20.100000000000001" customHeight="1" x14ac:dyDescent="0.2">
      <c r="C184" s="1">
        <v>105031</v>
      </c>
      <c r="D184" s="2" t="s">
        <v>237</v>
      </c>
      <c r="E184" s="2" t="s">
        <v>236</v>
      </c>
      <c r="G184" s="1">
        <v>2</v>
      </c>
      <c r="H184" s="1">
        <v>1025006</v>
      </c>
      <c r="I184" s="1">
        <v>10</v>
      </c>
      <c r="J184" s="7" t="str">
        <f t="shared" si="7"/>
        <v/>
      </c>
      <c r="K184" s="7" t="str">
        <f t="shared" si="8"/>
        <v/>
      </c>
      <c r="M184" s="8">
        <v>1030005</v>
      </c>
      <c r="N184" s="8" t="s">
        <v>342</v>
      </c>
      <c r="O184" s="7">
        <v>10</v>
      </c>
      <c r="P184" s="7" t="str">
        <f t="shared" si="9"/>
        <v>1030005;10</v>
      </c>
    </row>
    <row r="185" spans="3:16" ht="20.100000000000001" customHeight="1" x14ac:dyDescent="0.2">
      <c r="C185" s="1">
        <v>105032</v>
      </c>
      <c r="D185" s="2" t="s">
        <v>238</v>
      </c>
      <c r="E185" s="2" t="s">
        <v>239</v>
      </c>
      <c r="G185" s="1">
        <v>2</v>
      </c>
      <c r="H185" s="1">
        <v>1025009</v>
      </c>
      <c r="I185" s="1">
        <v>1</v>
      </c>
      <c r="J185" s="7" t="str">
        <f t="shared" si="7"/>
        <v/>
      </c>
      <c r="K185" s="7" t="str">
        <f t="shared" si="8"/>
        <v/>
      </c>
      <c r="M185" s="8">
        <v>1025010</v>
      </c>
      <c r="N185" s="8" t="s">
        <v>333</v>
      </c>
      <c r="O185" s="7">
        <v>10</v>
      </c>
      <c r="P185" s="7" t="str">
        <f t="shared" si="9"/>
        <v>1025010;10</v>
      </c>
    </row>
    <row r="186" spans="3:16" ht="20.100000000000001" customHeight="1" x14ac:dyDescent="0.2">
      <c r="C186" s="1">
        <v>105033</v>
      </c>
      <c r="D186" s="2" t="s">
        <v>240</v>
      </c>
      <c r="E186" s="2" t="s">
        <v>239</v>
      </c>
      <c r="G186" s="1">
        <v>2</v>
      </c>
      <c r="H186" s="1">
        <v>1025008</v>
      </c>
      <c r="I186" s="1">
        <v>1</v>
      </c>
      <c r="J186" s="7" t="str">
        <f t="shared" si="7"/>
        <v/>
      </c>
      <c r="K186" s="7" t="str">
        <f t="shared" si="8"/>
        <v/>
      </c>
      <c r="M186" s="8">
        <v>1010034</v>
      </c>
      <c r="N186" s="8" t="s">
        <v>318</v>
      </c>
      <c r="O186" s="7">
        <v>3</v>
      </c>
      <c r="P186" s="7" t="str">
        <f t="shared" si="9"/>
        <v>1010034;3</v>
      </c>
    </row>
    <row r="187" spans="3:16" ht="20.100000000000001" customHeight="1" x14ac:dyDescent="0.2">
      <c r="C187" s="1">
        <v>105034</v>
      </c>
      <c r="D187" s="2" t="s">
        <v>241</v>
      </c>
      <c r="E187" s="2" t="s">
        <v>242</v>
      </c>
      <c r="G187" s="1">
        <v>4</v>
      </c>
      <c r="H187" s="1">
        <v>0</v>
      </c>
      <c r="I187" s="1">
        <v>58</v>
      </c>
      <c r="J187" s="7" t="str">
        <f t="shared" si="7"/>
        <v/>
      </c>
      <c r="K187" s="7" t="str">
        <f t="shared" si="8"/>
        <v/>
      </c>
      <c r="M187" s="8">
        <v>1000018</v>
      </c>
      <c r="N187" s="8" t="s">
        <v>317</v>
      </c>
      <c r="O187" s="7">
        <v>10</v>
      </c>
      <c r="P187" s="7" t="str">
        <f t="shared" si="9"/>
        <v>1000018;10</v>
      </c>
    </row>
    <row r="188" spans="3:16" ht="20.100000000000001" customHeight="1" x14ac:dyDescent="0.2">
      <c r="C188" s="1">
        <v>105035</v>
      </c>
      <c r="D188" s="2" t="s">
        <v>243</v>
      </c>
      <c r="E188" s="2" t="s">
        <v>244</v>
      </c>
      <c r="G188" s="1">
        <v>1</v>
      </c>
      <c r="H188" s="1">
        <v>350165</v>
      </c>
      <c r="I188" s="1">
        <v>1</v>
      </c>
      <c r="J188" s="7" t="str">
        <f t="shared" si="7"/>
        <v>暗灵之主</v>
      </c>
      <c r="K188" s="7">
        <f t="shared" si="8"/>
        <v>3</v>
      </c>
      <c r="M188" s="8">
        <v>1010025</v>
      </c>
      <c r="N188" s="8" t="s">
        <v>332</v>
      </c>
      <c r="O188" s="7">
        <v>1</v>
      </c>
      <c r="P188" s="7" t="str">
        <f t="shared" si="9"/>
        <v>1010025;1</v>
      </c>
    </row>
    <row r="189" spans="3:16" ht="20.100000000000001" customHeight="1" x14ac:dyDescent="0.2">
      <c r="C189" s="1">
        <v>105036</v>
      </c>
      <c r="D189" s="2" t="s">
        <v>245</v>
      </c>
      <c r="E189" s="1">
        <v>60</v>
      </c>
      <c r="G189" s="1">
        <v>3</v>
      </c>
      <c r="H189" s="1">
        <v>1011</v>
      </c>
      <c r="I189" s="1">
        <v>0</v>
      </c>
      <c r="J189" s="7" t="str">
        <f t="shared" si="7"/>
        <v/>
      </c>
      <c r="K189" s="7" t="str">
        <f t="shared" si="8"/>
        <v/>
      </c>
      <c r="P189" s="7" t="str">
        <f t="shared" si="9"/>
        <v/>
      </c>
    </row>
    <row r="190" spans="3:16" ht="20.100000000000001" customHeight="1" x14ac:dyDescent="0.2">
      <c r="C190" s="1">
        <v>105037</v>
      </c>
      <c r="D190" s="2" t="s">
        <v>246</v>
      </c>
      <c r="G190" s="1">
        <v>4</v>
      </c>
      <c r="H190" s="1">
        <v>0</v>
      </c>
      <c r="I190" s="1">
        <v>60</v>
      </c>
      <c r="J190" s="7" t="str">
        <f t="shared" si="7"/>
        <v/>
      </c>
      <c r="K190" s="7" t="str">
        <f t="shared" si="8"/>
        <v/>
      </c>
      <c r="M190" s="8">
        <v>1010051</v>
      </c>
      <c r="N190" s="8" t="s">
        <v>334</v>
      </c>
      <c r="O190" s="7">
        <v>1</v>
      </c>
      <c r="P190" s="7" t="str">
        <f t="shared" si="9"/>
        <v>1010051;1</v>
      </c>
    </row>
    <row r="191" spans="3:16" ht="20.100000000000001" customHeight="1" x14ac:dyDescent="0.2">
      <c r="C191" s="1">
        <v>105038</v>
      </c>
      <c r="D191" s="2" t="s">
        <v>247</v>
      </c>
      <c r="G191" s="1">
        <v>4</v>
      </c>
      <c r="H191" s="1">
        <v>0</v>
      </c>
      <c r="I191" s="1">
        <v>62</v>
      </c>
      <c r="J191" s="7" t="str">
        <f t="shared" si="7"/>
        <v/>
      </c>
      <c r="K191" s="7" t="str">
        <f t="shared" si="8"/>
        <v/>
      </c>
      <c r="M191" s="8">
        <v>1010051</v>
      </c>
      <c r="N191" s="8" t="s">
        <v>334</v>
      </c>
      <c r="O191" s="7">
        <v>1</v>
      </c>
      <c r="P191" s="7" t="str">
        <f t="shared" si="9"/>
        <v>1010051;1</v>
      </c>
    </row>
    <row r="192" spans="3:16" ht="20.100000000000001" customHeight="1" x14ac:dyDescent="0.2">
      <c r="C192" s="1">
        <v>105039</v>
      </c>
      <c r="D192" s="2" t="s">
        <v>248</v>
      </c>
      <c r="G192" s="1">
        <v>4</v>
      </c>
      <c r="H192" s="1">
        <v>0</v>
      </c>
      <c r="I192" s="1">
        <v>65</v>
      </c>
      <c r="J192" s="7" t="str">
        <f t="shared" si="7"/>
        <v/>
      </c>
      <c r="K192" s="7" t="str">
        <f t="shared" si="8"/>
        <v/>
      </c>
      <c r="M192" s="8">
        <v>1010051</v>
      </c>
      <c r="N192" s="8" t="s">
        <v>334</v>
      </c>
      <c r="O192" s="7">
        <v>1</v>
      </c>
      <c r="P192" s="7" t="str">
        <f t="shared" si="9"/>
        <v>1010051;1</v>
      </c>
    </row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4538-2456-491A-9F69-F7C654BA0616}">
  <dimension ref="B1:AH20"/>
  <sheetViews>
    <sheetView topLeftCell="N1" workbookViewId="0">
      <selection activeCell="AG12" sqref="AG12"/>
    </sheetView>
  </sheetViews>
  <sheetFormatPr defaultRowHeight="14.25" x14ac:dyDescent="0.2"/>
  <cols>
    <col min="2" max="2" width="9" style="11"/>
    <col min="16" max="16" width="11.375" bestFit="1" customWidth="1"/>
  </cols>
  <sheetData>
    <row r="1" spans="2:34" s="19" customFormat="1" ht="20.100000000000001" customHeight="1" x14ac:dyDescent="0.2">
      <c r="B1" s="7"/>
    </row>
    <row r="2" spans="2:34" s="19" customFormat="1" ht="20.100000000000001" customHeight="1" x14ac:dyDescent="0.2">
      <c r="B2" s="7">
        <v>6</v>
      </c>
      <c r="C2" s="7">
        <v>1</v>
      </c>
      <c r="D2" s="7" t="s">
        <v>355</v>
      </c>
      <c r="E2" s="7">
        <v>50000</v>
      </c>
      <c r="F2" s="31">
        <v>1000018</v>
      </c>
      <c r="G2" s="31" t="s">
        <v>317</v>
      </c>
      <c r="H2" s="19">
        <v>10</v>
      </c>
      <c r="I2" s="31">
        <v>1000019</v>
      </c>
      <c r="J2" s="31" t="s">
        <v>351</v>
      </c>
      <c r="K2" s="7">
        <v>50</v>
      </c>
      <c r="L2" s="31">
        <v>1000021</v>
      </c>
      <c r="M2" s="31" t="s">
        <v>375</v>
      </c>
      <c r="N2" s="7">
        <v>1</v>
      </c>
      <c r="S2" s="7" t="str">
        <f>C2&amp;";"&amp;E2</f>
        <v>1;50000</v>
      </c>
      <c r="V2" s="7" t="str">
        <f>F2&amp;";"&amp;H2</f>
        <v>1000018;10</v>
      </c>
      <c r="Y2" s="7" t="str">
        <f>I2&amp;";"&amp;K2</f>
        <v>1000019;50</v>
      </c>
      <c r="AB2" s="7" t="str">
        <f>L2&amp;";"&amp;N2</f>
        <v>1000021;1</v>
      </c>
      <c r="AH2" s="19" t="str">
        <f>S2&amp;"@"&amp;V2&amp;"@"&amp;Y2&amp;"@"&amp;AB2</f>
        <v>1;50000@1000018;10@1000019;50@1000021;1</v>
      </c>
    </row>
    <row r="3" spans="2:34" s="19" customFormat="1" ht="20.100000000000001" customHeight="1" x14ac:dyDescent="0.2">
      <c r="B3" s="7">
        <v>30</v>
      </c>
      <c r="C3" s="7">
        <v>1</v>
      </c>
      <c r="D3" s="7" t="s">
        <v>355</v>
      </c>
      <c r="E3" s="7">
        <v>100000</v>
      </c>
      <c r="F3" s="31">
        <v>1000018</v>
      </c>
      <c r="G3" s="31" t="s">
        <v>317</v>
      </c>
      <c r="H3" s="19">
        <v>15</v>
      </c>
      <c r="I3" s="31">
        <v>1000019</v>
      </c>
      <c r="J3" s="31" t="s">
        <v>351</v>
      </c>
      <c r="K3" s="7">
        <v>50</v>
      </c>
      <c r="L3" s="31">
        <v>1000020</v>
      </c>
      <c r="M3" s="31" t="s">
        <v>801</v>
      </c>
      <c r="N3" s="7">
        <v>1</v>
      </c>
      <c r="S3" s="7" t="str">
        <f t="shared" ref="S3:S8" si="0">C3&amp;";"&amp;E3</f>
        <v>1;100000</v>
      </c>
      <c r="V3" s="7" t="str">
        <f t="shared" ref="V3:V9" si="1">F3&amp;";"&amp;H3</f>
        <v>1000018;15</v>
      </c>
      <c r="Y3" s="7" t="str">
        <f t="shared" ref="Y3:Y9" si="2">I3&amp;";"&amp;K3</f>
        <v>1000019;50</v>
      </c>
      <c r="AB3" s="7" t="str">
        <f t="shared" ref="AB3:AB8" si="3">L3&amp;";"&amp;N3</f>
        <v>1000020;1</v>
      </c>
      <c r="AH3" s="19" t="str">
        <f t="shared" ref="AH3" si="4">S3&amp;"@"&amp;V3&amp;"@"&amp;Y3&amp;"@"&amp;AB3</f>
        <v>1;100000@1000018;15@1000019;50@1000020;1</v>
      </c>
    </row>
    <row r="4" spans="2:34" s="19" customFormat="1" ht="20.100000000000001" customHeight="1" x14ac:dyDescent="0.2">
      <c r="B4" s="7">
        <v>50</v>
      </c>
      <c r="C4" s="7">
        <v>1</v>
      </c>
      <c r="D4" s="7" t="s">
        <v>355</v>
      </c>
      <c r="E4" s="7">
        <v>150000</v>
      </c>
      <c r="F4" s="31">
        <v>1000018</v>
      </c>
      <c r="G4" s="31" t="s">
        <v>317</v>
      </c>
      <c r="H4" s="19">
        <v>20</v>
      </c>
      <c r="I4" s="31">
        <v>1000019</v>
      </c>
      <c r="J4" s="31" t="s">
        <v>351</v>
      </c>
      <c r="K4" s="7">
        <v>100</v>
      </c>
      <c r="L4" s="7">
        <v>3</v>
      </c>
      <c r="M4" s="7" t="s">
        <v>908</v>
      </c>
      <c r="N4" s="7">
        <v>1000</v>
      </c>
      <c r="O4" s="31">
        <v>1000014</v>
      </c>
      <c r="P4" s="31" t="s">
        <v>350</v>
      </c>
      <c r="Q4" s="38">
        <v>1</v>
      </c>
      <c r="S4" s="7" t="str">
        <f t="shared" si="0"/>
        <v>1;150000</v>
      </c>
      <c r="V4" s="7" t="str">
        <f t="shared" si="1"/>
        <v>1000018;20</v>
      </c>
      <c r="Y4" s="7" t="str">
        <f t="shared" si="2"/>
        <v>1000019;100</v>
      </c>
      <c r="AB4" s="7" t="str">
        <f t="shared" si="3"/>
        <v>3;1000</v>
      </c>
      <c r="AE4" s="7" t="str">
        <f>O4&amp;";"&amp;Q4</f>
        <v>1000014;1</v>
      </c>
      <c r="AH4" s="19" t="str">
        <f>S4&amp;"@"&amp;V4&amp;"@"&amp;Y4&amp;"@"&amp;AB4&amp;"@"&amp;AE4</f>
        <v>1;150000@1000018;20@1000019;100@3;1000@1000014;1</v>
      </c>
    </row>
    <row r="5" spans="2:34" s="19" customFormat="1" ht="20.100000000000001" customHeight="1" x14ac:dyDescent="0.2">
      <c r="B5" s="7">
        <v>98</v>
      </c>
      <c r="C5" s="7">
        <v>1</v>
      </c>
      <c r="D5" s="7" t="s">
        <v>355</v>
      </c>
      <c r="E5" s="7">
        <v>200000</v>
      </c>
      <c r="F5" s="31">
        <v>1000018</v>
      </c>
      <c r="G5" s="31" t="s">
        <v>317</v>
      </c>
      <c r="H5" s="19">
        <v>25</v>
      </c>
      <c r="I5" s="31">
        <v>1000019</v>
      </c>
      <c r="J5" s="31" t="s">
        <v>351</v>
      </c>
      <c r="K5" s="7">
        <v>100</v>
      </c>
      <c r="L5" s="7">
        <v>3</v>
      </c>
      <c r="M5" s="7" t="s">
        <v>908</v>
      </c>
      <c r="N5" s="7">
        <v>1500</v>
      </c>
      <c r="O5" s="31">
        <v>1010002</v>
      </c>
      <c r="P5" s="31" t="s">
        <v>911</v>
      </c>
      <c r="Q5" s="7">
        <v>1</v>
      </c>
      <c r="S5" s="7" t="str">
        <f t="shared" si="0"/>
        <v>1;200000</v>
      </c>
      <c r="V5" s="7" t="str">
        <f t="shared" si="1"/>
        <v>1000018;25</v>
      </c>
      <c r="Y5" s="7" t="str">
        <f t="shared" si="2"/>
        <v>1000019;100</v>
      </c>
      <c r="AB5" s="7" t="str">
        <f t="shared" si="3"/>
        <v>3;1500</v>
      </c>
      <c r="AE5" s="7" t="str">
        <f t="shared" ref="AE5:AE8" si="5">O5&amp;";"&amp;Q5</f>
        <v>1010002;1</v>
      </c>
      <c r="AH5" s="19" t="str">
        <f t="shared" ref="AH5:AH9" si="6">S5&amp;"@"&amp;V5&amp;"@"&amp;Y5&amp;"@"&amp;AB5&amp;"@"&amp;AE5</f>
        <v>1;200000@1000018;25@1000019;100@3;1500@1010002;1</v>
      </c>
    </row>
    <row r="6" spans="2:34" s="19" customFormat="1" ht="20.100000000000001" customHeight="1" x14ac:dyDescent="0.2">
      <c r="B6" s="7">
        <v>198</v>
      </c>
      <c r="C6" s="7">
        <v>1</v>
      </c>
      <c r="D6" s="7" t="s">
        <v>355</v>
      </c>
      <c r="E6" s="7">
        <v>300000</v>
      </c>
      <c r="F6" s="31">
        <v>1000018</v>
      </c>
      <c r="G6" s="31" t="s">
        <v>317</v>
      </c>
      <c r="H6" s="19">
        <v>30</v>
      </c>
      <c r="I6" s="31">
        <v>1000019</v>
      </c>
      <c r="J6" s="31" t="s">
        <v>351</v>
      </c>
      <c r="K6" s="7">
        <v>150</v>
      </c>
      <c r="L6" s="7">
        <v>3</v>
      </c>
      <c r="M6" s="7" t="s">
        <v>908</v>
      </c>
      <c r="N6" s="7">
        <v>2000</v>
      </c>
      <c r="O6" s="31">
        <v>1000022</v>
      </c>
      <c r="P6" s="31" t="s">
        <v>909</v>
      </c>
      <c r="Q6" s="7">
        <v>5</v>
      </c>
      <c r="S6" s="7" t="str">
        <f t="shared" si="0"/>
        <v>1;300000</v>
      </c>
      <c r="V6" s="7" t="str">
        <f t="shared" si="1"/>
        <v>1000018;30</v>
      </c>
      <c r="Y6" s="7" t="str">
        <f t="shared" si="2"/>
        <v>1000019;150</v>
      </c>
      <c r="AB6" s="7" t="str">
        <f t="shared" si="3"/>
        <v>3;2000</v>
      </c>
      <c r="AE6" s="7" t="str">
        <f t="shared" si="5"/>
        <v>1000022;5</v>
      </c>
      <c r="AH6" s="19" t="str">
        <f t="shared" si="6"/>
        <v>1;300000@1000018;30@1000019;150@3;2000@1000022;5</v>
      </c>
    </row>
    <row r="7" spans="2:34" s="19" customFormat="1" ht="20.100000000000001" customHeight="1" x14ac:dyDescent="0.2">
      <c r="B7" s="7">
        <v>298</v>
      </c>
      <c r="C7" s="7">
        <v>1</v>
      </c>
      <c r="D7" s="7" t="s">
        <v>355</v>
      </c>
      <c r="E7" s="7">
        <v>500000</v>
      </c>
      <c r="F7" s="31">
        <v>1000018</v>
      </c>
      <c r="G7" s="31" t="s">
        <v>317</v>
      </c>
      <c r="H7" s="19">
        <v>35</v>
      </c>
      <c r="I7" s="31">
        <v>1000019</v>
      </c>
      <c r="J7" s="31" t="s">
        <v>351</v>
      </c>
      <c r="K7" s="7">
        <v>150</v>
      </c>
      <c r="L7" s="7">
        <v>3</v>
      </c>
      <c r="M7" s="7" t="s">
        <v>908</v>
      </c>
      <c r="N7" s="7">
        <v>2500</v>
      </c>
      <c r="O7" s="31">
        <v>1000022</v>
      </c>
      <c r="P7" s="31" t="s">
        <v>909</v>
      </c>
      <c r="Q7" s="7">
        <v>5</v>
      </c>
      <c r="S7" s="7" t="str">
        <f t="shared" si="0"/>
        <v>1;500000</v>
      </c>
      <c r="V7" s="7" t="str">
        <f t="shared" si="1"/>
        <v>1000018;35</v>
      </c>
      <c r="Y7" s="7" t="str">
        <f t="shared" si="2"/>
        <v>1000019;150</v>
      </c>
      <c r="AB7" s="7" t="str">
        <f t="shared" si="3"/>
        <v>3;2500</v>
      </c>
      <c r="AE7" s="7" t="str">
        <f t="shared" si="5"/>
        <v>1000022;5</v>
      </c>
      <c r="AH7" s="19" t="str">
        <f t="shared" si="6"/>
        <v>1;500000@1000018;35@1000019;150@3;2500@1000022;5</v>
      </c>
    </row>
    <row r="8" spans="2:34" s="19" customFormat="1" ht="20.100000000000001" customHeight="1" x14ac:dyDescent="0.2">
      <c r="B8" s="7">
        <v>488</v>
      </c>
      <c r="C8" s="7">
        <v>1</v>
      </c>
      <c r="D8" s="7" t="s">
        <v>355</v>
      </c>
      <c r="E8" s="7">
        <v>1000000</v>
      </c>
      <c r="F8" s="31">
        <v>1000018</v>
      </c>
      <c r="G8" s="31" t="s">
        <v>317</v>
      </c>
      <c r="H8" s="19">
        <v>40</v>
      </c>
      <c r="I8" s="31">
        <v>1000019</v>
      </c>
      <c r="J8" s="31" t="s">
        <v>351</v>
      </c>
      <c r="K8" s="7">
        <v>200</v>
      </c>
      <c r="L8" s="7">
        <v>3</v>
      </c>
      <c r="M8" s="7" t="s">
        <v>908</v>
      </c>
      <c r="N8" s="7">
        <v>3000</v>
      </c>
      <c r="O8" s="31">
        <v>1010015</v>
      </c>
      <c r="P8" s="31" t="s">
        <v>338</v>
      </c>
      <c r="Q8" s="7">
        <v>1</v>
      </c>
      <c r="S8" s="7" t="str">
        <f t="shared" si="0"/>
        <v>1;1000000</v>
      </c>
      <c r="V8" s="7" t="str">
        <f t="shared" si="1"/>
        <v>1000018;40</v>
      </c>
      <c r="Y8" s="7" t="str">
        <f t="shared" si="2"/>
        <v>1000019;200</v>
      </c>
      <c r="AB8" s="7" t="str">
        <f t="shared" si="3"/>
        <v>3;3000</v>
      </c>
      <c r="AE8" s="7" t="str">
        <f t="shared" si="5"/>
        <v>1010015;1</v>
      </c>
      <c r="AH8" s="19" t="str">
        <f t="shared" si="6"/>
        <v>1;1000000@1000018;40@1000019;200@3;3000@1010015;1</v>
      </c>
    </row>
    <row r="9" spans="2:34" s="19" customFormat="1" ht="20.100000000000001" customHeight="1" x14ac:dyDescent="0.2">
      <c r="B9" s="7">
        <v>648</v>
      </c>
      <c r="C9" s="7">
        <v>1</v>
      </c>
      <c r="D9" s="7" t="s">
        <v>355</v>
      </c>
      <c r="E9" s="7">
        <v>1000000</v>
      </c>
      <c r="F9" s="31">
        <v>1000018</v>
      </c>
      <c r="G9" s="31" t="s">
        <v>317</v>
      </c>
      <c r="H9" s="19">
        <v>50</v>
      </c>
      <c r="I9" s="31">
        <v>1000019</v>
      </c>
      <c r="J9" s="31" t="s">
        <v>351</v>
      </c>
      <c r="K9" s="7">
        <v>200</v>
      </c>
      <c r="L9" s="7">
        <v>3</v>
      </c>
      <c r="M9" s="7" t="s">
        <v>908</v>
      </c>
      <c r="N9" s="7">
        <v>5000</v>
      </c>
      <c r="O9" s="31">
        <v>1010015</v>
      </c>
      <c r="P9" s="31" t="s">
        <v>338</v>
      </c>
      <c r="Q9" s="7">
        <v>1</v>
      </c>
      <c r="S9" s="7" t="str">
        <f>C9&amp;";"&amp;E9</f>
        <v>1;1000000</v>
      </c>
      <c r="V9" s="7" t="str">
        <f t="shared" si="1"/>
        <v>1000018;50</v>
      </c>
      <c r="Y9" s="7" t="str">
        <f t="shared" si="2"/>
        <v>1000019;200</v>
      </c>
      <c r="AB9" s="7" t="str">
        <f>L9&amp;";"&amp;N9</f>
        <v>3;5000</v>
      </c>
      <c r="AE9" s="7" t="str">
        <f>O9&amp;";"&amp;Q9</f>
        <v>1010015;1</v>
      </c>
      <c r="AH9" s="19" t="str">
        <f t="shared" si="6"/>
        <v>1;1000000@1000018;50@1000019;200@3;5000@1010015;1</v>
      </c>
    </row>
    <row r="10" spans="2:34" s="19" customFormat="1" ht="20.100000000000001" customHeight="1" x14ac:dyDescent="0.2">
      <c r="B10" s="7"/>
    </row>
    <row r="11" spans="2:34" s="19" customFormat="1" ht="20.100000000000001" customHeight="1" x14ac:dyDescent="0.2">
      <c r="B11" s="7"/>
    </row>
    <row r="12" spans="2:34" s="19" customFormat="1" ht="20.100000000000001" customHeight="1" x14ac:dyDescent="0.2">
      <c r="B12" s="7"/>
    </row>
    <row r="13" spans="2:34" s="19" customFormat="1" ht="20.100000000000001" customHeight="1" x14ac:dyDescent="0.2">
      <c r="B13" s="7"/>
    </row>
    <row r="14" spans="2:34" s="19" customFormat="1" ht="20.100000000000001" customHeight="1" x14ac:dyDescent="0.2">
      <c r="B14" s="7"/>
      <c r="O14" s="31"/>
      <c r="P14" s="31"/>
    </row>
    <row r="15" spans="2:34" s="19" customFormat="1" ht="20.100000000000001" customHeight="1" x14ac:dyDescent="0.2">
      <c r="B15" s="7"/>
      <c r="O15" s="31"/>
      <c r="P15" s="31"/>
    </row>
    <row r="16" spans="2:34" s="19" customFormat="1" ht="20.100000000000001" customHeight="1" x14ac:dyDescent="0.2">
      <c r="B16" s="7"/>
    </row>
    <row r="17" spans="2:2" s="19" customFormat="1" ht="20.100000000000001" customHeight="1" x14ac:dyDescent="0.2">
      <c r="B17" s="7"/>
    </row>
    <row r="18" spans="2:2" s="19" customFormat="1" ht="20.100000000000001" customHeight="1" x14ac:dyDescent="0.2">
      <c r="B18" s="7"/>
    </row>
    <row r="19" spans="2:2" s="19" customFormat="1" ht="20.100000000000001" customHeight="1" x14ac:dyDescent="0.2">
      <c r="B19" s="7"/>
    </row>
    <row r="20" spans="2:2" s="19" customFormat="1" ht="20.100000000000001" customHeight="1" x14ac:dyDescent="0.2">
      <c r="B20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4AD-E968-441B-9B33-2AC25DC7A246}">
  <dimension ref="B2:N22"/>
  <sheetViews>
    <sheetView workbookViewId="0">
      <selection activeCell="J10" sqref="J10"/>
    </sheetView>
  </sheetViews>
  <sheetFormatPr defaultRowHeight="14.25" x14ac:dyDescent="0.2"/>
  <cols>
    <col min="5" max="5" width="11.375" bestFit="1" customWidth="1"/>
    <col min="8" max="8" width="11.375" bestFit="1" customWidth="1"/>
  </cols>
  <sheetData>
    <row r="2" spans="2:14" x14ac:dyDescent="0.2">
      <c r="B2" t="s">
        <v>935</v>
      </c>
      <c r="D2" s="31">
        <v>1000027</v>
      </c>
      <c r="E2" s="31" t="s">
        <v>805</v>
      </c>
      <c r="F2" s="35">
        <v>30</v>
      </c>
      <c r="G2" s="31">
        <v>1000025</v>
      </c>
      <c r="H2" s="31" t="s">
        <v>803</v>
      </c>
      <c r="I2" s="35">
        <v>30</v>
      </c>
      <c r="J2" s="31">
        <v>1000028</v>
      </c>
      <c r="K2" s="31" t="s">
        <v>806</v>
      </c>
      <c r="L2" s="35">
        <v>30</v>
      </c>
      <c r="N2" t="str">
        <f>D2&amp;";"&amp;F2&amp;"@"&amp;G2&amp;";"&amp;I2&amp;"@"&amp;J2&amp;";"&amp;L2</f>
        <v>1000027;30@1000025;30@1000028;30</v>
      </c>
    </row>
    <row r="4" spans="2:14" x14ac:dyDescent="0.2">
      <c r="B4" t="s">
        <v>936</v>
      </c>
      <c r="D4" s="31">
        <v>1010030</v>
      </c>
      <c r="E4" s="31" t="s">
        <v>916</v>
      </c>
      <c r="F4" s="31">
        <v>1</v>
      </c>
      <c r="G4" s="31">
        <v>1010036</v>
      </c>
      <c r="H4" s="31" t="s">
        <v>327</v>
      </c>
      <c r="I4" s="35">
        <v>10</v>
      </c>
      <c r="J4" s="31">
        <v>1010035</v>
      </c>
      <c r="K4" s="31" t="s">
        <v>313</v>
      </c>
      <c r="L4" s="35">
        <v>10</v>
      </c>
      <c r="N4" t="str">
        <f t="shared" ref="N4:N22" si="0">D4&amp;";"&amp;F4&amp;"@"&amp;G4&amp;";"&amp;I4&amp;"@"&amp;J4&amp;";"&amp;L4</f>
        <v>1010030;1@1010036;10@1010035;10</v>
      </c>
    </row>
    <row r="6" spans="2:14" x14ac:dyDescent="0.2">
      <c r="B6" t="s">
        <v>937</v>
      </c>
      <c r="D6" s="31">
        <v>1010034</v>
      </c>
      <c r="E6" s="31" t="s">
        <v>318</v>
      </c>
      <c r="F6" s="36">
        <v>10</v>
      </c>
      <c r="G6" s="31">
        <v>1010034</v>
      </c>
      <c r="H6" s="31" t="s">
        <v>318</v>
      </c>
      <c r="I6" s="36">
        <v>10</v>
      </c>
      <c r="J6" s="31">
        <v>1010034</v>
      </c>
      <c r="K6" s="31" t="s">
        <v>318</v>
      </c>
      <c r="L6" s="36">
        <v>10</v>
      </c>
      <c r="N6" t="str">
        <f t="shared" si="0"/>
        <v>1010034;10@1010034;10@1010034;10</v>
      </c>
    </row>
    <row r="8" spans="2:14" x14ac:dyDescent="0.2">
      <c r="B8" t="s">
        <v>938</v>
      </c>
      <c r="D8" s="31">
        <v>1000018</v>
      </c>
      <c r="E8" s="31" t="s">
        <v>317</v>
      </c>
      <c r="F8" s="31">
        <v>50</v>
      </c>
      <c r="G8" s="31">
        <v>1010051</v>
      </c>
      <c r="H8" s="31" t="s">
        <v>334</v>
      </c>
      <c r="I8" s="36">
        <v>1</v>
      </c>
      <c r="J8" s="31">
        <v>1010034</v>
      </c>
      <c r="K8" s="31" t="s">
        <v>318</v>
      </c>
      <c r="L8" s="36">
        <v>5</v>
      </c>
      <c r="N8" t="str">
        <f t="shared" si="0"/>
        <v>1000018;50@1010051;1@1010034;5</v>
      </c>
    </row>
    <row r="10" spans="2:14" x14ac:dyDescent="0.2">
      <c r="B10" t="s">
        <v>939</v>
      </c>
      <c r="D10" s="31">
        <v>1000019</v>
      </c>
      <c r="E10" s="31" t="s">
        <v>351</v>
      </c>
      <c r="F10" s="31">
        <v>200</v>
      </c>
      <c r="G10" s="31">
        <v>1010043</v>
      </c>
      <c r="H10" s="31" t="s">
        <v>377</v>
      </c>
      <c r="I10" s="35">
        <v>1</v>
      </c>
      <c r="J10" s="31">
        <v>1010034</v>
      </c>
      <c r="K10" s="31" t="s">
        <v>318</v>
      </c>
      <c r="L10" s="36">
        <v>5</v>
      </c>
      <c r="N10" t="str">
        <f t="shared" si="0"/>
        <v>1000019;200@1010043;1@1010034;5</v>
      </c>
    </row>
    <row r="12" spans="2:14" x14ac:dyDescent="0.2">
      <c r="B12" t="s">
        <v>940</v>
      </c>
      <c r="C12">
        <v>1</v>
      </c>
      <c r="D12" s="31">
        <v>1021009</v>
      </c>
      <c r="E12" s="31" t="s">
        <v>47</v>
      </c>
      <c r="F12" s="31">
        <v>5</v>
      </c>
      <c r="G12" s="31">
        <v>1021008</v>
      </c>
      <c r="H12" s="31" t="s">
        <v>918</v>
      </c>
      <c r="I12" s="35">
        <v>5</v>
      </c>
      <c r="J12" s="31">
        <v>1021010</v>
      </c>
      <c r="K12" s="31" t="s">
        <v>929</v>
      </c>
      <c r="L12" s="35">
        <v>200</v>
      </c>
      <c r="N12" t="str">
        <f t="shared" si="0"/>
        <v>1021009;5@1021008;5@1021010;200</v>
      </c>
    </row>
    <row r="13" spans="2:14" x14ac:dyDescent="0.2">
      <c r="C13">
        <v>2</v>
      </c>
      <c r="D13" s="31">
        <v>1022009</v>
      </c>
      <c r="E13" s="31" t="s">
        <v>920</v>
      </c>
      <c r="F13" s="31">
        <v>5</v>
      </c>
      <c r="G13" s="31">
        <v>1022008</v>
      </c>
      <c r="H13" s="31" t="s">
        <v>919</v>
      </c>
      <c r="I13" s="35">
        <v>5</v>
      </c>
      <c r="J13" s="31">
        <v>1022010</v>
      </c>
      <c r="K13" s="31" t="s">
        <v>928</v>
      </c>
      <c r="L13" s="35">
        <v>200</v>
      </c>
      <c r="N13" t="str">
        <f t="shared" si="0"/>
        <v>1022009;5@1022008;5@1022010;200</v>
      </c>
    </row>
    <row r="14" spans="2:14" x14ac:dyDescent="0.2">
      <c r="C14">
        <v>3</v>
      </c>
      <c r="D14" s="31">
        <v>1023009</v>
      </c>
      <c r="E14" s="31" t="s">
        <v>922</v>
      </c>
      <c r="F14" s="31">
        <v>5</v>
      </c>
      <c r="G14" s="31">
        <v>1023008</v>
      </c>
      <c r="H14" s="31" t="s">
        <v>921</v>
      </c>
      <c r="I14" s="35">
        <v>5</v>
      </c>
      <c r="J14" s="31">
        <v>1023010</v>
      </c>
      <c r="K14" s="31" t="s">
        <v>146</v>
      </c>
      <c r="L14" s="35">
        <v>200</v>
      </c>
      <c r="N14" t="str">
        <f t="shared" si="0"/>
        <v>1023009;5@1023008;5@1023010;200</v>
      </c>
    </row>
    <row r="15" spans="2:14" x14ac:dyDescent="0.2">
      <c r="C15">
        <v>4</v>
      </c>
      <c r="D15" s="31">
        <v>1024009</v>
      </c>
      <c r="E15" s="31" t="s">
        <v>924</v>
      </c>
      <c r="F15" s="31">
        <v>5</v>
      </c>
      <c r="G15" s="31">
        <v>1024008</v>
      </c>
      <c r="H15" s="31" t="s">
        <v>923</v>
      </c>
      <c r="I15" s="35">
        <v>5</v>
      </c>
      <c r="J15" s="31">
        <v>1024010</v>
      </c>
      <c r="K15" s="31" t="s">
        <v>927</v>
      </c>
      <c r="L15" s="35">
        <v>200</v>
      </c>
      <c r="N15" t="str">
        <f t="shared" si="0"/>
        <v>1024009;5@1024008;5@1024010;200</v>
      </c>
    </row>
    <row r="16" spans="2:14" x14ac:dyDescent="0.2">
      <c r="C16">
        <v>5</v>
      </c>
      <c r="D16" s="31">
        <v>1025009</v>
      </c>
      <c r="E16" s="31" t="s">
        <v>926</v>
      </c>
      <c r="F16" s="31">
        <v>5</v>
      </c>
      <c r="G16" s="31">
        <v>1025008</v>
      </c>
      <c r="H16" s="31" t="s">
        <v>925</v>
      </c>
      <c r="I16" s="35">
        <v>5</v>
      </c>
      <c r="J16" s="31">
        <v>1025010</v>
      </c>
      <c r="K16" s="31" t="s">
        <v>225</v>
      </c>
      <c r="L16" s="35">
        <v>200</v>
      </c>
      <c r="N16" t="str">
        <f t="shared" si="0"/>
        <v>1025009;5@1025008;5@1025010;200</v>
      </c>
    </row>
    <row r="18" spans="2:14" x14ac:dyDescent="0.2">
      <c r="B18" t="s">
        <v>941</v>
      </c>
      <c r="C18">
        <v>1</v>
      </c>
      <c r="D18" s="31">
        <v>1010021</v>
      </c>
      <c r="E18" s="31" t="s">
        <v>320</v>
      </c>
      <c r="F18" s="31">
        <v>1</v>
      </c>
      <c r="G18" s="31">
        <v>1010051</v>
      </c>
      <c r="H18" s="31" t="s">
        <v>334</v>
      </c>
      <c r="I18" s="36">
        <v>1</v>
      </c>
      <c r="J18" s="31">
        <v>1010034</v>
      </c>
      <c r="K18" s="31" t="s">
        <v>318</v>
      </c>
      <c r="L18" s="36">
        <v>5</v>
      </c>
      <c r="N18" t="str">
        <f t="shared" si="0"/>
        <v>1010021;1@1010051;1@1010034;5</v>
      </c>
    </row>
    <row r="19" spans="2:14" x14ac:dyDescent="0.2">
      <c r="C19">
        <v>2</v>
      </c>
      <c r="D19" s="31">
        <v>1010022</v>
      </c>
      <c r="E19" s="31" t="s">
        <v>324</v>
      </c>
      <c r="F19" s="31">
        <v>1</v>
      </c>
      <c r="G19" s="31">
        <v>1010051</v>
      </c>
      <c r="H19" s="31" t="s">
        <v>334</v>
      </c>
      <c r="I19" s="36">
        <v>1</v>
      </c>
      <c r="J19" s="31">
        <v>1010034</v>
      </c>
      <c r="K19" s="31" t="s">
        <v>318</v>
      </c>
      <c r="L19" s="36">
        <v>5</v>
      </c>
      <c r="N19" t="str">
        <f t="shared" si="0"/>
        <v>1010022;1@1010051;1@1010034;5</v>
      </c>
    </row>
    <row r="20" spans="2:14" x14ac:dyDescent="0.2">
      <c r="C20">
        <v>3</v>
      </c>
      <c r="D20" s="31">
        <v>1010023</v>
      </c>
      <c r="E20" s="31" t="s">
        <v>330</v>
      </c>
      <c r="F20" s="31">
        <v>1</v>
      </c>
      <c r="G20" s="31">
        <v>1010051</v>
      </c>
      <c r="H20" s="31" t="s">
        <v>334</v>
      </c>
      <c r="I20" s="36">
        <v>1</v>
      </c>
      <c r="J20" s="31">
        <v>1010034</v>
      </c>
      <c r="K20" s="31" t="s">
        <v>318</v>
      </c>
      <c r="L20" s="36">
        <v>5</v>
      </c>
      <c r="N20" t="str">
        <f t="shared" si="0"/>
        <v>1010023;1@1010051;1@1010034;5</v>
      </c>
    </row>
    <row r="21" spans="2:14" x14ac:dyDescent="0.2">
      <c r="C21">
        <v>4</v>
      </c>
      <c r="D21" s="31">
        <v>1010024</v>
      </c>
      <c r="E21" s="31" t="s">
        <v>331</v>
      </c>
      <c r="F21" s="31">
        <v>1</v>
      </c>
      <c r="G21" s="31">
        <v>1010051</v>
      </c>
      <c r="H21" s="31" t="s">
        <v>334</v>
      </c>
      <c r="I21" s="36">
        <v>1</v>
      </c>
      <c r="J21" s="31">
        <v>1010034</v>
      </c>
      <c r="K21" s="31" t="s">
        <v>318</v>
      </c>
      <c r="L21" s="36">
        <v>5</v>
      </c>
      <c r="N21" t="str">
        <f t="shared" si="0"/>
        <v>1010024;1@1010051;1@1010034;5</v>
      </c>
    </row>
    <row r="22" spans="2:14" x14ac:dyDescent="0.2">
      <c r="C22">
        <v>5</v>
      </c>
      <c r="D22" s="31">
        <v>1010025</v>
      </c>
      <c r="E22" s="31" t="s">
        <v>332</v>
      </c>
      <c r="F22" s="31">
        <v>1</v>
      </c>
      <c r="G22" s="31">
        <v>1010051</v>
      </c>
      <c r="H22" s="31" t="s">
        <v>334</v>
      </c>
      <c r="I22" s="36">
        <v>1</v>
      </c>
      <c r="J22" s="31">
        <v>1010034</v>
      </c>
      <c r="K22" s="31" t="s">
        <v>318</v>
      </c>
      <c r="L22" s="36">
        <v>5</v>
      </c>
      <c r="N22" t="str">
        <f t="shared" si="0"/>
        <v>1010025;1@1010051;1@1010034;5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DBE6-C5DD-4CBF-9BF9-D5F0435978D1}">
  <dimension ref="B2:S93"/>
  <sheetViews>
    <sheetView tabSelected="1" workbookViewId="0">
      <selection activeCell="R4" sqref="R4:R13"/>
    </sheetView>
  </sheetViews>
  <sheetFormatPr defaultRowHeight="14.25" x14ac:dyDescent="0.2"/>
  <cols>
    <col min="9" max="10" width="9" style="20"/>
    <col min="11" max="11" width="15" style="20" bestFit="1" customWidth="1"/>
    <col min="12" max="13" width="9" style="20"/>
  </cols>
  <sheetData>
    <row r="2" spans="2:19" x14ac:dyDescent="0.2">
      <c r="D2" t="s">
        <v>993</v>
      </c>
      <c r="E2" s="7" t="s">
        <v>944</v>
      </c>
      <c r="F2" s="7" t="s">
        <v>944</v>
      </c>
    </row>
    <row r="3" spans="2:19" x14ac:dyDescent="0.2">
      <c r="B3" s="40" t="s">
        <v>800</v>
      </c>
      <c r="C3" s="39">
        <v>1000001</v>
      </c>
      <c r="D3" s="10">
        <v>0.1</v>
      </c>
      <c r="E3" s="7">
        <v>1</v>
      </c>
      <c r="F3" s="7">
        <v>1</v>
      </c>
      <c r="K3" s="40"/>
      <c r="L3" s="45"/>
      <c r="M3" s="12" t="s">
        <v>1038</v>
      </c>
    </row>
    <row r="4" spans="2:19" x14ac:dyDescent="0.2">
      <c r="B4" s="40" t="s">
        <v>912</v>
      </c>
      <c r="C4" s="40">
        <v>1000002</v>
      </c>
      <c r="D4" s="10">
        <v>0.01</v>
      </c>
      <c r="E4" s="7">
        <v>1</v>
      </c>
      <c r="F4" s="7">
        <v>1</v>
      </c>
      <c r="H4" s="40"/>
      <c r="I4" s="12">
        <v>1</v>
      </c>
      <c r="J4" s="12">
        <v>1</v>
      </c>
      <c r="K4" s="12" t="s">
        <v>1035</v>
      </c>
      <c r="L4" s="12">
        <v>50000</v>
      </c>
      <c r="M4" s="12">
        <v>50000</v>
      </c>
      <c r="O4" s="12">
        <v>1</v>
      </c>
      <c r="P4" s="12">
        <v>1</v>
      </c>
      <c r="Q4" s="12" t="s">
        <v>355</v>
      </c>
      <c r="R4" s="12">
        <v>100000</v>
      </c>
      <c r="S4" s="12">
        <v>100000</v>
      </c>
    </row>
    <row r="5" spans="2:19" x14ac:dyDescent="0.2">
      <c r="B5" s="40" t="s">
        <v>801</v>
      </c>
      <c r="C5" s="40">
        <v>1000020</v>
      </c>
      <c r="D5" s="10">
        <v>0.09</v>
      </c>
      <c r="E5" s="7">
        <v>1</v>
      </c>
      <c r="F5" s="7">
        <v>1</v>
      </c>
      <c r="I5" s="12">
        <v>2</v>
      </c>
      <c r="J5" s="12">
        <v>1</v>
      </c>
      <c r="K5" s="12" t="s">
        <v>1035</v>
      </c>
      <c r="L5" s="12">
        <v>100000</v>
      </c>
      <c r="M5" s="12">
        <v>50000</v>
      </c>
      <c r="O5" s="12">
        <v>2</v>
      </c>
      <c r="P5" s="40">
        <v>1000027</v>
      </c>
      <c r="Q5" s="40" t="s">
        <v>805</v>
      </c>
      <c r="R5" s="12">
        <v>20</v>
      </c>
      <c r="S5" s="12">
        <v>100000</v>
      </c>
    </row>
    <row r="6" spans="2:19" x14ac:dyDescent="0.2">
      <c r="B6" s="40" t="s">
        <v>802</v>
      </c>
      <c r="C6" s="40">
        <v>1000023</v>
      </c>
      <c r="D6" s="10">
        <v>0.1</v>
      </c>
      <c r="E6" s="7">
        <v>1</v>
      </c>
      <c r="F6" s="7">
        <v>1</v>
      </c>
      <c r="I6" s="12">
        <v>3</v>
      </c>
      <c r="J6" s="12">
        <v>1</v>
      </c>
      <c r="K6" s="12" t="s">
        <v>1035</v>
      </c>
      <c r="L6" s="12">
        <v>200000</v>
      </c>
      <c r="M6" s="12">
        <v>50000</v>
      </c>
      <c r="O6" s="12">
        <v>3</v>
      </c>
      <c r="P6" s="40">
        <v>1000020</v>
      </c>
      <c r="Q6" s="40" t="s">
        <v>801</v>
      </c>
      <c r="R6" s="12">
        <v>1</v>
      </c>
      <c r="S6" s="12">
        <v>100000</v>
      </c>
    </row>
    <row r="7" spans="2:19" x14ac:dyDescent="0.2">
      <c r="B7" s="40" t="s">
        <v>803</v>
      </c>
      <c r="C7" s="40">
        <v>1000025</v>
      </c>
      <c r="D7" s="10">
        <v>0.1</v>
      </c>
      <c r="E7" s="7">
        <v>1</v>
      </c>
      <c r="F7" s="7">
        <v>1</v>
      </c>
      <c r="I7" s="12">
        <v>4</v>
      </c>
      <c r="J7" s="40">
        <v>1000027</v>
      </c>
      <c r="K7" s="40" t="s">
        <v>805</v>
      </c>
      <c r="L7" s="12">
        <v>10</v>
      </c>
      <c r="M7" s="12">
        <v>50000</v>
      </c>
      <c r="O7" s="12">
        <v>4</v>
      </c>
      <c r="P7" s="31">
        <v>1000034</v>
      </c>
      <c r="Q7" s="31" t="s">
        <v>942</v>
      </c>
      <c r="R7" s="12">
        <v>1</v>
      </c>
      <c r="S7" s="12">
        <v>100000</v>
      </c>
    </row>
    <row r="8" spans="2:19" x14ac:dyDescent="0.2">
      <c r="B8" s="40" t="s">
        <v>805</v>
      </c>
      <c r="C8" s="40">
        <v>1000027</v>
      </c>
      <c r="D8" s="10">
        <v>0.1</v>
      </c>
      <c r="E8" s="7">
        <v>1</v>
      </c>
      <c r="F8" s="7">
        <v>1</v>
      </c>
      <c r="I8" s="12">
        <v>5</v>
      </c>
      <c r="J8" s="40">
        <v>1000027</v>
      </c>
      <c r="K8" s="40" t="s">
        <v>805</v>
      </c>
      <c r="L8" s="12">
        <v>20</v>
      </c>
      <c r="M8" s="12">
        <v>50000</v>
      </c>
      <c r="O8" s="12">
        <v>5</v>
      </c>
      <c r="P8" s="31">
        <v>1000035</v>
      </c>
      <c r="Q8" s="31" t="s">
        <v>943</v>
      </c>
      <c r="R8" s="12">
        <v>1</v>
      </c>
      <c r="S8" s="12">
        <v>100000</v>
      </c>
    </row>
    <row r="9" spans="2:19" x14ac:dyDescent="0.2">
      <c r="B9" s="40" t="s">
        <v>806</v>
      </c>
      <c r="C9" s="40">
        <v>1000028</v>
      </c>
      <c r="D9" s="10">
        <v>0.1</v>
      </c>
      <c r="E9" s="7">
        <v>1</v>
      </c>
      <c r="F9" s="7">
        <v>3</v>
      </c>
      <c r="I9" s="12">
        <v>6</v>
      </c>
      <c r="J9" s="40">
        <v>1000020</v>
      </c>
      <c r="K9" s="40" t="s">
        <v>801</v>
      </c>
      <c r="L9" s="12">
        <v>1</v>
      </c>
      <c r="M9" s="12">
        <v>50000</v>
      </c>
      <c r="O9" s="12">
        <v>6</v>
      </c>
      <c r="P9" s="40">
        <v>1000025</v>
      </c>
      <c r="Q9" s="40" t="s">
        <v>803</v>
      </c>
      <c r="R9" s="12">
        <v>10</v>
      </c>
      <c r="S9" s="12">
        <v>100000</v>
      </c>
    </row>
    <row r="10" spans="2:19" x14ac:dyDescent="0.2">
      <c r="B10" s="31" t="s">
        <v>942</v>
      </c>
      <c r="C10" s="31">
        <v>1000034</v>
      </c>
      <c r="D10" s="10">
        <v>0.1</v>
      </c>
      <c r="E10" s="7">
        <v>1</v>
      </c>
      <c r="F10" s="7">
        <v>1</v>
      </c>
      <c r="I10" s="12">
        <v>7</v>
      </c>
      <c r="J10" s="31">
        <v>1000034</v>
      </c>
      <c r="K10" s="31" t="s">
        <v>942</v>
      </c>
      <c r="L10" s="12">
        <v>1</v>
      </c>
      <c r="M10" s="12">
        <v>50000</v>
      </c>
      <c r="O10" s="12">
        <v>7</v>
      </c>
      <c r="P10" s="40">
        <v>1000028</v>
      </c>
      <c r="Q10" s="40" t="s">
        <v>806</v>
      </c>
      <c r="R10" s="12">
        <v>10</v>
      </c>
      <c r="S10" s="12">
        <v>100000</v>
      </c>
    </row>
    <row r="11" spans="2:19" x14ac:dyDescent="0.2">
      <c r="B11" s="31" t="s">
        <v>943</v>
      </c>
      <c r="C11" s="31">
        <v>1000035</v>
      </c>
      <c r="D11" s="10">
        <v>0.05</v>
      </c>
      <c r="E11" s="7">
        <v>1</v>
      </c>
      <c r="F11" s="7">
        <v>1</v>
      </c>
      <c r="I11" s="12">
        <v>8</v>
      </c>
      <c r="J11" s="31">
        <v>1000035</v>
      </c>
      <c r="K11" s="31" t="s">
        <v>943</v>
      </c>
      <c r="L11" s="12">
        <v>1</v>
      </c>
      <c r="M11" s="12">
        <v>50000</v>
      </c>
      <c r="O11" s="12">
        <v>8</v>
      </c>
      <c r="P11" s="40">
        <v>1000001</v>
      </c>
      <c r="Q11" s="40" t="s">
        <v>800</v>
      </c>
      <c r="R11" s="12">
        <v>10</v>
      </c>
      <c r="S11" s="12">
        <v>100000</v>
      </c>
    </row>
    <row r="12" spans="2:19" x14ac:dyDescent="0.2">
      <c r="B12" s="40" t="s">
        <v>945</v>
      </c>
      <c r="C12" s="40">
        <v>1051001</v>
      </c>
      <c r="D12" s="10">
        <v>5.0000000000000001E-3</v>
      </c>
      <c r="E12" s="7">
        <v>1</v>
      </c>
      <c r="F12" s="7">
        <v>1</v>
      </c>
      <c r="I12" s="12">
        <v>9</v>
      </c>
      <c r="J12" s="40">
        <v>1000023</v>
      </c>
      <c r="K12" s="40" t="s">
        <v>802</v>
      </c>
      <c r="L12" s="12">
        <v>3</v>
      </c>
      <c r="M12" s="12">
        <v>50000</v>
      </c>
      <c r="O12" s="12">
        <v>9</v>
      </c>
      <c r="P12" s="40">
        <v>1010071</v>
      </c>
      <c r="Q12" s="40" t="s">
        <v>1036</v>
      </c>
      <c r="R12" s="12">
        <v>1</v>
      </c>
      <c r="S12" s="12">
        <v>100000</v>
      </c>
    </row>
    <row r="13" spans="2:19" x14ac:dyDescent="0.2">
      <c r="B13" s="40" t="s">
        <v>946</v>
      </c>
      <c r="C13" s="40">
        <v>1051002</v>
      </c>
      <c r="D13" s="10">
        <v>5.0000000000000001E-3</v>
      </c>
      <c r="E13" s="7">
        <v>1</v>
      </c>
      <c r="F13" s="7">
        <v>1</v>
      </c>
      <c r="I13" s="12">
        <v>10</v>
      </c>
      <c r="J13" s="40">
        <v>1000025</v>
      </c>
      <c r="K13" s="40" t="s">
        <v>803</v>
      </c>
      <c r="L13" s="12">
        <v>3</v>
      </c>
      <c r="M13" s="12">
        <v>50000</v>
      </c>
      <c r="O13" s="12">
        <v>10</v>
      </c>
      <c r="P13" s="40">
        <v>1010072</v>
      </c>
      <c r="Q13" s="40" t="s">
        <v>1037</v>
      </c>
      <c r="R13" s="12">
        <v>1</v>
      </c>
      <c r="S13" s="12">
        <v>100000</v>
      </c>
    </row>
    <row r="14" spans="2:19" x14ac:dyDescent="0.2">
      <c r="B14" s="40" t="s">
        <v>947</v>
      </c>
      <c r="C14" s="40">
        <v>1051003</v>
      </c>
      <c r="D14" s="10">
        <v>5.0000000000000001E-3</v>
      </c>
      <c r="E14" s="7">
        <v>1</v>
      </c>
      <c r="F14" s="7">
        <v>1</v>
      </c>
      <c r="I14" s="12">
        <v>11</v>
      </c>
      <c r="J14" s="40">
        <v>1000025</v>
      </c>
      <c r="K14" s="40" t="s">
        <v>803</v>
      </c>
      <c r="L14" s="12">
        <v>5</v>
      </c>
      <c r="M14" s="12">
        <v>50000</v>
      </c>
      <c r="O14" s="12"/>
    </row>
    <row r="15" spans="2:19" x14ac:dyDescent="0.2">
      <c r="B15" s="40" t="s">
        <v>948</v>
      </c>
      <c r="C15" s="40">
        <v>1051004</v>
      </c>
      <c r="D15" s="10">
        <v>5.0000000000000001E-3</v>
      </c>
      <c r="E15" s="7">
        <v>1</v>
      </c>
      <c r="F15" s="7">
        <v>1</v>
      </c>
      <c r="I15" s="12">
        <v>12</v>
      </c>
      <c r="J15" s="40">
        <v>1000025</v>
      </c>
      <c r="K15" s="40" t="s">
        <v>803</v>
      </c>
      <c r="L15" s="12">
        <v>10</v>
      </c>
      <c r="M15" s="12">
        <v>50000</v>
      </c>
    </row>
    <row r="16" spans="2:19" x14ac:dyDescent="0.2">
      <c r="B16" s="40" t="s">
        <v>949</v>
      </c>
      <c r="C16" s="40">
        <v>1051005</v>
      </c>
      <c r="D16" s="10">
        <v>5.0000000000000001E-3</v>
      </c>
      <c r="E16" s="7">
        <v>1</v>
      </c>
      <c r="F16" s="7">
        <v>1</v>
      </c>
      <c r="I16" s="12">
        <v>13</v>
      </c>
      <c r="J16" s="40">
        <v>1000028</v>
      </c>
      <c r="K16" s="40" t="s">
        <v>806</v>
      </c>
      <c r="L16" s="12">
        <v>3</v>
      </c>
      <c r="M16" s="12">
        <v>50000</v>
      </c>
    </row>
    <row r="17" spans="2:13" x14ac:dyDescent="0.2">
      <c r="B17" s="40" t="s">
        <v>950</v>
      </c>
      <c r="C17" s="40">
        <v>1051006</v>
      </c>
      <c r="D17" s="10">
        <v>5.0000000000000001E-3</v>
      </c>
      <c r="E17" s="7">
        <v>1</v>
      </c>
      <c r="F17" s="7">
        <v>1</v>
      </c>
      <c r="I17" s="12">
        <v>14</v>
      </c>
      <c r="J17" s="40">
        <v>1000028</v>
      </c>
      <c r="K17" s="40" t="s">
        <v>806</v>
      </c>
      <c r="L17" s="12">
        <v>5</v>
      </c>
      <c r="M17" s="12">
        <v>50000</v>
      </c>
    </row>
    <row r="18" spans="2:13" x14ac:dyDescent="0.2">
      <c r="B18" s="40" t="s">
        <v>951</v>
      </c>
      <c r="C18" s="40">
        <v>1051007</v>
      </c>
      <c r="D18" s="10">
        <v>5.0000000000000001E-3</v>
      </c>
      <c r="E18" s="7">
        <v>1</v>
      </c>
      <c r="F18" s="7">
        <v>1</v>
      </c>
      <c r="I18" s="12">
        <v>15</v>
      </c>
      <c r="J18" s="40">
        <v>1000028</v>
      </c>
      <c r="K18" s="40" t="s">
        <v>806</v>
      </c>
      <c r="L18" s="12">
        <v>10</v>
      </c>
      <c r="M18" s="12">
        <v>50000</v>
      </c>
    </row>
    <row r="19" spans="2:13" x14ac:dyDescent="0.2">
      <c r="B19" s="40" t="s">
        <v>952</v>
      </c>
      <c r="C19" s="40">
        <v>1051008</v>
      </c>
      <c r="D19" s="10">
        <v>5.0000000000000001E-3</v>
      </c>
      <c r="E19" s="7">
        <v>1</v>
      </c>
      <c r="F19" s="7">
        <v>1</v>
      </c>
      <c r="I19" s="12">
        <v>16</v>
      </c>
      <c r="J19" s="40">
        <v>1000001</v>
      </c>
      <c r="K19" s="40" t="s">
        <v>800</v>
      </c>
      <c r="L19" s="12">
        <v>3</v>
      </c>
      <c r="M19" s="12">
        <v>50000</v>
      </c>
    </row>
    <row r="20" spans="2:13" x14ac:dyDescent="0.2">
      <c r="B20" s="40" t="s">
        <v>953</v>
      </c>
      <c r="C20" s="40">
        <v>1051009</v>
      </c>
      <c r="D20" s="10">
        <v>5.0000000000000001E-3</v>
      </c>
      <c r="E20" s="7">
        <v>1</v>
      </c>
      <c r="F20" s="7">
        <v>1</v>
      </c>
      <c r="I20" s="12">
        <v>17</v>
      </c>
      <c r="J20" s="40">
        <v>1000001</v>
      </c>
      <c r="K20" s="40" t="s">
        <v>800</v>
      </c>
      <c r="L20" s="12">
        <v>5</v>
      </c>
      <c r="M20" s="12">
        <v>50000</v>
      </c>
    </row>
    <row r="21" spans="2:13" x14ac:dyDescent="0.2">
      <c r="B21" s="40" t="s">
        <v>954</v>
      </c>
      <c r="C21" s="40">
        <v>1051010</v>
      </c>
      <c r="D21" s="10">
        <v>5.0000000000000001E-3</v>
      </c>
      <c r="E21" s="7">
        <v>1</v>
      </c>
      <c r="F21" s="7">
        <v>1</v>
      </c>
      <c r="I21" s="12">
        <v>18</v>
      </c>
      <c r="J21" s="40">
        <v>1000001</v>
      </c>
      <c r="K21" s="40" t="s">
        <v>800</v>
      </c>
      <c r="L21" s="12">
        <v>10</v>
      </c>
      <c r="M21" s="12">
        <v>50000</v>
      </c>
    </row>
    <row r="22" spans="2:13" x14ac:dyDescent="0.2">
      <c r="B22" s="40" t="s">
        <v>955</v>
      </c>
      <c r="C22" s="40">
        <v>1051011</v>
      </c>
      <c r="D22" s="10">
        <v>5.0000000000000001E-3</v>
      </c>
      <c r="E22" s="7">
        <v>1</v>
      </c>
      <c r="F22" s="7">
        <v>1</v>
      </c>
      <c r="I22" s="12">
        <v>19</v>
      </c>
      <c r="J22" s="40">
        <v>1010071</v>
      </c>
      <c r="K22" s="40" t="s">
        <v>1036</v>
      </c>
      <c r="L22" s="12">
        <v>1</v>
      </c>
      <c r="M22" s="12">
        <v>50000</v>
      </c>
    </row>
    <row r="23" spans="2:13" x14ac:dyDescent="0.2">
      <c r="B23" s="40" t="s">
        <v>956</v>
      </c>
      <c r="C23" s="40">
        <v>1051012</v>
      </c>
      <c r="D23" s="10">
        <v>5.0000000000000001E-3</v>
      </c>
      <c r="E23" s="7">
        <v>1</v>
      </c>
      <c r="F23" s="7">
        <v>1</v>
      </c>
      <c r="I23" s="12">
        <v>20</v>
      </c>
      <c r="J23" s="40">
        <v>1010072</v>
      </c>
      <c r="K23" s="40" t="s">
        <v>1037</v>
      </c>
      <c r="L23" s="12">
        <v>1</v>
      </c>
      <c r="M23" s="12">
        <v>50000</v>
      </c>
    </row>
    <row r="24" spans="2:13" x14ac:dyDescent="0.2">
      <c r="B24" s="40" t="s">
        <v>957</v>
      </c>
      <c r="C24" s="40">
        <v>1051013</v>
      </c>
      <c r="D24" s="10">
        <v>5.0000000000000001E-3</v>
      </c>
      <c r="E24" s="7">
        <v>1</v>
      </c>
      <c r="F24" s="7">
        <v>1</v>
      </c>
    </row>
    <row r="25" spans="2:13" x14ac:dyDescent="0.2">
      <c r="B25" s="40" t="s">
        <v>958</v>
      </c>
      <c r="C25" s="40">
        <v>1051014</v>
      </c>
      <c r="D25" s="10">
        <v>5.0000000000000001E-3</v>
      </c>
      <c r="E25" s="7">
        <v>1</v>
      </c>
      <c r="F25" s="7">
        <v>1</v>
      </c>
    </row>
    <row r="26" spans="2:13" x14ac:dyDescent="0.2">
      <c r="B26" s="40" t="s">
        <v>959</v>
      </c>
      <c r="C26" s="40">
        <v>1051015</v>
      </c>
      <c r="D26" s="10">
        <v>5.0000000000000001E-3</v>
      </c>
      <c r="E26" s="7">
        <v>1</v>
      </c>
      <c r="F26" s="7">
        <v>1</v>
      </c>
    </row>
    <row r="27" spans="2:13" x14ac:dyDescent="0.2">
      <c r="B27" s="40" t="s">
        <v>960</v>
      </c>
      <c r="C27" s="40">
        <v>1051016</v>
      </c>
      <c r="D27" s="10">
        <v>5.0000000000000001E-3</v>
      </c>
      <c r="E27" s="7">
        <v>1</v>
      </c>
      <c r="F27" s="7">
        <v>1</v>
      </c>
    </row>
    <row r="28" spans="2:13" x14ac:dyDescent="0.2">
      <c r="B28" s="40" t="s">
        <v>961</v>
      </c>
      <c r="C28" s="40">
        <v>1051017</v>
      </c>
      <c r="D28" s="10">
        <v>5.0000000000000001E-3</v>
      </c>
      <c r="E28" s="7">
        <v>1</v>
      </c>
      <c r="F28" s="7">
        <v>1</v>
      </c>
    </row>
    <row r="29" spans="2:13" x14ac:dyDescent="0.2">
      <c r="B29" s="40" t="s">
        <v>962</v>
      </c>
      <c r="C29" s="40">
        <v>1051018</v>
      </c>
      <c r="D29" s="10">
        <v>5.0000000000000001E-3</v>
      </c>
      <c r="E29" s="7">
        <v>1</v>
      </c>
      <c r="F29" s="7">
        <v>1</v>
      </c>
    </row>
    <row r="30" spans="2:13" x14ac:dyDescent="0.2">
      <c r="B30" s="40" t="s">
        <v>963</v>
      </c>
      <c r="C30" s="40">
        <v>1051019</v>
      </c>
      <c r="D30" s="10">
        <v>5.0000000000000001E-3</v>
      </c>
      <c r="E30" s="7">
        <v>1</v>
      </c>
      <c r="F30" s="7">
        <v>1</v>
      </c>
    </row>
    <row r="31" spans="2:13" x14ac:dyDescent="0.2">
      <c r="B31" s="40" t="s">
        <v>964</v>
      </c>
      <c r="C31" s="40">
        <v>1051020</v>
      </c>
      <c r="D31" s="10">
        <v>5.0000000000000001E-3</v>
      </c>
      <c r="E31" s="7">
        <v>1</v>
      </c>
      <c r="F31" s="7">
        <v>1</v>
      </c>
    </row>
    <row r="32" spans="2:13" x14ac:dyDescent="0.2">
      <c r="B32" s="40" t="s">
        <v>965</v>
      </c>
      <c r="C32" s="40">
        <v>1052001</v>
      </c>
      <c r="D32" s="10">
        <v>2.5000000000000001E-3</v>
      </c>
      <c r="E32" s="7">
        <v>1</v>
      </c>
      <c r="F32" s="7">
        <v>1</v>
      </c>
    </row>
    <row r="33" spans="2:6" x14ac:dyDescent="0.2">
      <c r="B33" s="40" t="s">
        <v>966</v>
      </c>
      <c r="C33" s="40">
        <v>1052002</v>
      </c>
      <c r="D33" s="10">
        <v>2.5000000000000001E-3</v>
      </c>
      <c r="E33" s="7">
        <v>1</v>
      </c>
      <c r="F33" s="7">
        <v>1</v>
      </c>
    </row>
    <row r="34" spans="2:6" x14ac:dyDescent="0.2">
      <c r="B34" s="40" t="s">
        <v>967</v>
      </c>
      <c r="C34" s="40">
        <v>1052003</v>
      </c>
      <c r="D34" s="10">
        <v>2.5000000000000001E-3</v>
      </c>
      <c r="E34" s="7">
        <v>1</v>
      </c>
      <c r="F34" s="7">
        <v>1</v>
      </c>
    </row>
    <row r="35" spans="2:6" x14ac:dyDescent="0.2">
      <c r="B35" s="40" t="s">
        <v>968</v>
      </c>
      <c r="C35" s="40">
        <v>1052004</v>
      </c>
      <c r="D35" s="10">
        <v>2.5000000000000001E-3</v>
      </c>
      <c r="E35" s="7">
        <v>1</v>
      </c>
      <c r="F35" s="7">
        <v>1</v>
      </c>
    </row>
    <row r="36" spans="2:6" x14ac:dyDescent="0.2">
      <c r="B36" s="40" t="s">
        <v>969</v>
      </c>
      <c r="C36" s="40">
        <v>1052005</v>
      </c>
      <c r="D36" s="10">
        <v>2.5000000000000001E-3</v>
      </c>
      <c r="E36" s="7">
        <v>1</v>
      </c>
      <c r="F36" s="7">
        <v>1</v>
      </c>
    </row>
    <row r="37" spans="2:6" x14ac:dyDescent="0.2">
      <c r="B37" s="40" t="s">
        <v>970</v>
      </c>
      <c r="C37" s="40">
        <v>1052006</v>
      </c>
      <c r="D37" s="10">
        <v>2.5000000000000001E-3</v>
      </c>
      <c r="E37" s="7">
        <v>1</v>
      </c>
      <c r="F37" s="7">
        <v>1</v>
      </c>
    </row>
    <row r="38" spans="2:6" x14ac:dyDescent="0.2">
      <c r="B38" s="40" t="s">
        <v>971</v>
      </c>
      <c r="C38" s="40">
        <v>1052007</v>
      </c>
      <c r="D38" s="10">
        <v>2.5000000000000001E-3</v>
      </c>
      <c r="E38" s="7">
        <v>1</v>
      </c>
      <c r="F38" s="7">
        <v>1</v>
      </c>
    </row>
    <row r="39" spans="2:6" x14ac:dyDescent="0.2">
      <c r="B39" s="40" t="s">
        <v>972</v>
      </c>
      <c r="C39" s="40">
        <v>1052008</v>
      </c>
      <c r="D39" s="10">
        <v>2.5000000000000001E-3</v>
      </c>
      <c r="E39" s="7">
        <v>1</v>
      </c>
      <c r="F39" s="7">
        <v>1</v>
      </c>
    </row>
    <row r="40" spans="2:6" x14ac:dyDescent="0.2">
      <c r="B40" s="40" t="s">
        <v>973</v>
      </c>
      <c r="C40" s="40">
        <v>1052009</v>
      </c>
      <c r="D40" s="10">
        <v>2.5000000000000001E-3</v>
      </c>
      <c r="E40" s="7">
        <v>1</v>
      </c>
      <c r="F40" s="7">
        <v>1</v>
      </c>
    </row>
    <row r="41" spans="2:6" x14ac:dyDescent="0.2">
      <c r="B41" s="40" t="s">
        <v>974</v>
      </c>
      <c r="C41" s="40">
        <v>1052010</v>
      </c>
      <c r="D41" s="10">
        <v>2.5000000000000001E-3</v>
      </c>
      <c r="E41" s="7">
        <v>1</v>
      </c>
      <c r="F41" s="7">
        <v>1</v>
      </c>
    </row>
    <row r="42" spans="2:6" x14ac:dyDescent="0.2">
      <c r="B42" s="40" t="s">
        <v>975</v>
      </c>
      <c r="C42" s="40">
        <v>1052011</v>
      </c>
      <c r="D42" s="10">
        <v>2.5000000000000001E-3</v>
      </c>
      <c r="E42" s="7">
        <v>1</v>
      </c>
      <c r="F42" s="7">
        <v>1</v>
      </c>
    </row>
    <row r="43" spans="2:6" x14ac:dyDescent="0.2">
      <c r="B43" s="40" t="s">
        <v>976</v>
      </c>
      <c r="C43" s="40">
        <v>1052012</v>
      </c>
      <c r="D43" s="10">
        <v>2.5000000000000001E-3</v>
      </c>
      <c r="E43" s="7">
        <v>1</v>
      </c>
      <c r="F43" s="7">
        <v>1</v>
      </c>
    </row>
    <row r="44" spans="2:6" x14ac:dyDescent="0.2">
      <c r="B44" s="40" t="s">
        <v>977</v>
      </c>
      <c r="C44" s="40">
        <v>1052013</v>
      </c>
      <c r="D44" s="10">
        <v>2.5000000000000001E-3</v>
      </c>
      <c r="E44" s="7">
        <v>1</v>
      </c>
      <c r="F44" s="7">
        <v>1</v>
      </c>
    </row>
    <row r="45" spans="2:6" x14ac:dyDescent="0.2">
      <c r="B45" s="40" t="s">
        <v>978</v>
      </c>
      <c r="C45" s="40">
        <v>1052014</v>
      </c>
      <c r="D45" s="10">
        <v>2.5000000000000001E-3</v>
      </c>
      <c r="E45" s="7">
        <v>1</v>
      </c>
      <c r="F45" s="7">
        <v>1</v>
      </c>
    </row>
    <row r="46" spans="2:6" x14ac:dyDescent="0.2">
      <c r="B46" s="40" t="s">
        <v>979</v>
      </c>
      <c r="C46" s="40">
        <v>1052015</v>
      </c>
      <c r="D46" s="10">
        <v>2.5000000000000001E-3</v>
      </c>
      <c r="E46" s="7">
        <v>1</v>
      </c>
      <c r="F46" s="7">
        <v>1</v>
      </c>
    </row>
    <row r="47" spans="2:6" x14ac:dyDescent="0.2">
      <c r="B47" s="40" t="s">
        <v>980</v>
      </c>
      <c r="C47" s="40">
        <v>1052016</v>
      </c>
      <c r="D47" s="10">
        <v>2.5000000000000001E-3</v>
      </c>
      <c r="E47" s="7">
        <v>1</v>
      </c>
      <c r="F47" s="7">
        <v>1</v>
      </c>
    </row>
    <row r="48" spans="2:6" x14ac:dyDescent="0.2">
      <c r="B48" s="40" t="s">
        <v>981</v>
      </c>
      <c r="C48" s="40">
        <v>1052017</v>
      </c>
      <c r="D48" s="10">
        <v>2.5000000000000001E-3</v>
      </c>
      <c r="E48" s="7">
        <v>1</v>
      </c>
      <c r="F48" s="7">
        <v>1</v>
      </c>
    </row>
    <row r="49" spans="2:6" x14ac:dyDescent="0.2">
      <c r="B49" s="40" t="s">
        <v>982</v>
      </c>
      <c r="C49" s="40">
        <v>1052018</v>
      </c>
      <c r="D49" s="10">
        <v>2.5000000000000001E-3</v>
      </c>
      <c r="E49" s="7">
        <v>1</v>
      </c>
      <c r="F49" s="7">
        <v>1</v>
      </c>
    </row>
    <row r="50" spans="2:6" x14ac:dyDescent="0.2">
      <c r="B50" s="40" t="s">
        <v>983</v>
      </c>
      <c r="C50" s="40">
        <v>1052019</v>
      </c>
      <c r="D50" s="10">
        <v>2.5000000000000001E-3</v>
      </c>
      <c r="E50" s="7">
        <v>1</v>
      </c>
      <c r="F50" s="7">
        <v>1</v>
      </c>
    </row>
    <row r="51" spans="2:6" x14ac:dyDescent="0.2">
      <c r="B51" s="40" t="s">
        <v>984</v>
      </c>
      <c r="C51" s="40">
        <v>1052020</v>
      </c>
      <c r="D51" s="10">
        <v>2.5000000000000001E-3</v>
      </c>
      <c r="E51" s="7">
        <v>1</v>
      </c>
      <c r="F51" s="7">
        <v>1</v>
      </c>
    </row>
    <row r="52" spans="2:6" x14ac:dyDescent="0.2">
      <c r="B52" s="40" t="s">
        <v>249</v>
      </c>
      <c r="C52" s="40">
        <v>1061001</v>
      </c>
      <c r="D52">
        <f>0.1/42</f>
        <v>2.3809523809523812E-3</v>
      </c>
      <c r="E52" s="7">
        <v>1</v>
      </c>
      <c r="F52" s="7">
        <v>1</v>
      </c>
    </row>
    <row r="53" spans="2:6" x14ac:dyDescent="0.2">
      <c r="B53" s="40" t="s">
        <v>250</v>
      </c>
      <c r="C53" s="40">
        <v>1061002</v>
      </c>
      <c r="D53">
        <f t="shared" ref="D53:D93" si="0">0.1/42</f>
        <v>2.3809523809523812E-3</v>
      </c>
      <c r="E53" s="7">
        <v>1</v>
      </c>
      <c r="F53" s="7">
        <v>1</v>
      </c>
    </row>
    <row r="54" spans="2:6" x14ac:dyDescent="0.2">
      <c r="B54" s="40" t="s">
        <v>251</v>
      </c>
      <c r="C54" s="40">
        <v>1061003</v>
      </c>
      <c r="D54">
        <f t="shared" si="0"/>
        <v>2.3809523809523812E-3</v>
      </c>
      <c r="E54" s="7">
        <v>1</v>
      </c>
      <c r="F54" s="7">
        <v>1</v>
      </c>
    </row>
    <row r="55" spans="2:6" x14ac:dyDescent="0.2">
      <c r="B55" s="40" t="s">
        <v>252</v>
      </c>
      <c r="C55" s="40">
        <v>1061004</v>
      </c>
      <c r="D55">
        <f t="shared" si="0"/>
        <v>2.3809523809523812E-3</v>
      </c>
      <c r="E55" s="7">
        <v>1</v>
      </c>
      <c r="F55" s="7">
        <v>1</v>
      </c>
    </row>
    <row r="56" spans="2:6" x14ac:dyDescent="0.2">
      <c r="B56" s="40" t="s">
        <v>253</v>
      </c>
      <c r="C56" s="40">
        <v>1061005</v>
      </c>
      <c r="D56">
        <f t="shared" si="0"/>
        <v>2.3809523809523812E-3</v>
      </c>
      <c r="E56" s="7">
        <v>1</v>
      </c>
      <c r="F56" s="7">
        <v>1</v>
      </c>
    </row>
    <row r="57" spans="2:6" x14ac:dyDescent="0.2">
      <c r="B57" s="40" t="s">
        <v>254</v>
      </c>
      <c r="C57" s="40">
        <v>1061006</v>
      </c>
      <c r="D57">
        <f t="shared" si="0"/>
        <v>2.3809523809523812E-3</v>
      </c>
      <c r="E57" s="7">
        <v>1</v>
      </c>
      <c r="F57" s="7">
        <v>1</v>
      </c>
    </row>
    <row r="58" spans="2:6" x14ac:dyDescent="0.2">
      <c r="B58" s="40" t="s">
        <v>255</v>
      </c>
      <c r="C58" s="40">
        <v>1061007</v>
      </c>
      <c r="D58">
        <f t="shared" si="0"/>
        <v>2.3809523809523812E-3</v>
      </c>
      <c r="E58" s="7">
        <v>1</v>
      </c>
      <c r="F58" s="7">
        <v>1</v>
      </c>
    </row>
    <row r="59" spans="2:6" x14ac:dyDescent="0.2">
      <c r="B59" s="40" t="s">
        <v>262</v>
      </c>
      <c r="C59" s="40">
        <v>1061008</v>
      </c>
      <c r="D59">
        <f t="shared" si="0"/>
        <v>2.3809523809523812E-3</v>
      </c>
      <c r="E59" s="7">
        <v>1</v>
      </c>
      <c r="F59" s="7">
        <v>1</v>
      </c>
    </row>
    <row r="60" spans="2:6" x14ac:dyDescent="0.2">
      <c r="B60" s="40" t="s">
        <v>263</v>
      </c>
      <c r="C60" s="40">
        <v>1061009</v>
      </c>
      <c r="D60">
        <f t="shared" si="0"/>
        <v>2.3809523809523812E-3</v>
      </c>
      <c r="E60" s="7">
        <v>1</v>
      </c>
      <c r="F60" s="7">
        <v>1</v>
      </c>
    </row>
    <row r="61" spans="2:6" x14ac:dyDescent="0.2">
      <c r="B61" s="40" t="s">
        <v>264</v>
      </c>
      <c r="C61" s="40">
        <v>1061010</v>
      </c>
      <c r="D61">
        <f t="shared" si="0"/>
        <v>2.3809523809523812E-3</v>
      </c>
      <c r="E61" s="7">
        <v>1</v>
      </c>
      <c r="F61" s="7">
        <v>1</v>
      </c>
    </row>
    <row r="62" spans="2:6" x14ac:dyDescent="0.2">
      <c r="B62" s="40" t="s">
        <v>265</v>
      </c>
      <c r="C62" s="40">
        <v>1061011</v>
      </c>
      <c r="D62">
        <f t="shared" si="0"/>
        <v>2.3809523809523812E-3</v>
      </c>
      <c r="E62" s="7">
        <v>1</v>
      </c>
      <c r="F62" s="7">
        <v>1</v>
      </c>
    </row>
    <row r="63" spans="2:6" x14ac:dyDescent="0.2">
      <c r="B63" s="40" t="s">
        <v>266</v>
      </c>
      <c r="C63" s="40">
        <v>1061012</v>
      </c>
      <c r="D63">
        <f t="shared" si="0"/>
        <v>2.3809523809523812E-3</v>
      </c>
      <c r="E63" s="7">
        <v>1</v>
      </c>
      <c r="F63" s="7">
        <v>1</v>
      </c>
    </row>
    <row r="64" spans="2:6" x14ac:dyDescent="0.2">
      <c r="B64" s="40" t="s">
        <v>267</v>
      </c>
      <c r="C64" s="40">
        <v>1061013</v>
      </c>
      <c r="D64">
        <f t="shared" si="0"/>
        <v>2.3809523809523812E-3</v>
      </c>
      <c r="E64" s="7">
        <v>1</v>
      </c>
      <c r="F64" s="7">
        <v>1</v>
      </c>
    </row>
    <row r="65" spans="2:6" x14ac:dyDescent="0.2">
      <c r="B65" s="40" t="s">
        <v>268</v>
      </c>
      <c r="C65" s="40">
        <v>1061014</v>
      </c>
      <c r="D65">
        <f t="shared" si="0"/>
        <v>2.3809523809523812E-3</v>
      </c>
      <c r="E65" s="7">
        <v>1</v>
      </c>
      <c r="F65" s="7">
        <v>1</v>
      </c>
    </row>
    <row r="66" spans="2:6" x14ac:dyDescent="0.2">
      <c r="B66" s="40" t="s">
        <v>274</v>
      </c>
      <c r="C66" s="40">
        <v>1061015</v>
      </c>
      <c r="D66">
        <f t="shared" si="0"/>
        <v>2.3809523809523812E-3</v>
      </c>
      <c r="E66" s="7">
        <v>1</v>
      </c>
      <c r="F66" s="7">
        <v>1</v>
      </c>
    </row>
    <row r="67" spans="2:6" x14ac:dyDescent="0.2">
      <c r="B67" s="40" t="s">
        <v>275</v>
      </c>
      <c r="C67" s="40">
        <v>1061016</v>
      </c>
      <c r="D67">
        <f t="shared" si="0"/>
        <v>2.3809523809523812E-3</v>
      </c>
      <c r="E67" s="7">
        <v>1</v>
      </c>
      <c r="F67" s="7">
        <v>1</v>
      </c>
    </row>
    <row r="68" spans="2:6" x14ac:dyDescent="0.2">
      <c r="B68" s="40" t="s">
        <v>276</v>
      </c>
      <c r="C68" s="40">
        <v>1061017</v>
      </c>
      <c r="D68">
        <f t="shared" si="0"/>
        <v>2.3809523809523812E-3</v>
      </c>
      <c r="E68" s="7">
        <v>1</v>
      </c>
      <c r="F68" s="7">
        <v>1</v>
      </c>
    </row>
    <row r="69" spans="2:6" x14ac:dyDescent="0.2">
      <c r="B69" s="40" t="s">
        <v>277</v>
      </c>
      <c r="C69" s="40">
        <v>1061018</v>
      </c>
      <c r="D69">
        <f t="shared" si="0"/>
        <v>2.3809523809523812E-3</v>
      </c>
      <c r="E69" s="7">
        <v>1</v>
      </c>
      <c r="F69" s="7">
        <v>1</v>
      </c>
    </row>
    <row r="70" spans="2:6" x14ac:dyDescent="0.2">
      <c r="B70" s="40" t="s">
        <v>278</v>
      </c>
      <c r="C70" s="40">
        <v>1061019</v>
      </c>
      <c r="D70">
        <f t="shared" si="0"/>
        <v>2.3809523809523812E-3</v>
      </c>
      <c r="E70" s="7">
        <v>1</v>
      </c>
      <c r="F70" s="7">
        <v>1</v>
      </c>
    </row>
    <row r="71" spans="2:6" x14ac:dyDescent="0.2">
      <c r="B71" s="40" t="s">
        <v>279</v>
      </c>
      <c r="C71" s="40">
        <v>1061020</v>
      </c>
      <c r="D71">
        <f t="shared" si="0"/>
        <v>2.3809523809523812E-3</v>
      </c>
      <c r="E71" s="7">
        <v>1</v>
      </c>
      <c r="F71" s="7">
        <v>1</v>
      </c>
    </row>
    <row r="72" spans="2:6" x14ac:dyDescent="0.2">
      <c r="B72" s="40" t="s">
        <v>280</v>
      </c>
      <c r="C72" s="40">
        <v>1061021</v>
      </c>
      <c r="D72">
        <f t="shared" si="0"/>
        <v>2.3809523809523812E-3</v>
      </c>
      <c r="E72" s="7">
        <v>1</v>
      </c>
      <c r="F72" s="7">
        <v>1</v>
      </c>
    </row>
    <row r="73" spans="2:6" x14ac:dyDescent="0.2">
      <c r="B73" s="40" t="s">
        <v>286</v>
      </c>
      <c r="C73" s="40">
        <v>1061022</v>
      </c>
      <c r="D73">
        <f t="shared" si="0"/>
        <v>2.3809523809523812E-3</v>
      </c>
      <c r="E73" s="7">
        <v>1</v>
      </c>
      <c r="F73" s="7">
        <v>1</v>
      </c>
    </row>
    <row r="74" spans="2:6" x14ac:dyDescent="0.2">
      <c r="B74" s="40" t="s">
        <v>287</v>
      </c>
      <c r="C74" s="40">
        <v>1061023</v>
      </c>
      <c r="D74">
        <f t="shared" si="0"/>
        <v>2.3809523809523812E-3</v>
      </c>
      <c r="E74" s="7">
        <v>1</v>
      </c>
      <c r="F74" s="7">
        <v>1</v>
      </c>
    </row>
    <row r="75" spans="2:6" x14ac:dyDescent="0.2">
      <c r="B75" s="40" t="s">
        <v>288</v>
      </c>
      <c r="C75" s="40">
        <v>1061024</v>
      </c>
      <c r="D75">
        <f t="shared" si="0"/>
        <v>2.3809523809523812E-3</v>
      </c>
      <c r="E75" s="7">
        <v>1</v>
      </c>
      <c r="F75" s="7">
        <v>1</v>
      </c>
    </row>
    <row r="76" spans="2:6" x14ac:dyDescent="0.2">
      <c r="B76" s="40" t="s">
        <v>289</v>
      </c>
      <c r="C76" s="40">
        <v>1061025</v>
      </c>
      <c r="D76">
        <f t="shared" si="0"/>
        <v>2.3809523809523812E-3</v>
      </c>
      <c r="E76" s="7">
        <v>1</v>
      </c>
      <c r="F76" s="7">
        <v>1</v>
      </c>
    </row>
    <row r="77" spans="2:6" x14ac:dyDescent="0.2">
      <c r="B77" s="40" t="s">
        <v>290</v>
      </c>
      <c r="C77" s="40">
        <v>1061026</v>
      </c>
      <c r="D77">
        <f t="shared" si="0"/>
        <v>2.3809523809523812E-3</v>
      </c>
      <c r="E77" s="7">
        <v>1</v>
      </c>
      <c r="F77" s="7">
        <v>1</v>
      </c>
    </row>
    <row r="78" spans="2:6" x14ac:dyDescent="0.2">
      <c r="B78" s="40" t="s">
        <v>291</v>
      </c>
      <c r="C78" s="40">
        <v>1061027</v>
      </c>
      <c r="D78">
        <f t="shared" si="0"/>
        <v>2.3809523809523812E-3</v>
      </c>
      <c r="E78" s="7">
        <v>1</v>
      </c>
      <c r="F78" s="7">
        <v>1</v>
      </c>
    </row>
    <row r="79" spans="2:6" x14ac:dyDescent="0.2">
      <c r="B79" s="40" t="s">
        <v>292</v>
      </c>
      <c r="C79" s="40">
        <v>1061028</v>
      </c>
      <c r="D79">
        <f t="shared" si="0"/>
        <v>2.3809523809523812E-3</v>
      </c>
      <c r="E79" s="7">
        <v>1</v>
      </c>
      <c r="F79" s="7">
        <v>1</v>
      </c>
    </row>
    <row r="80" spans="2:6" x14ac:dyDescent="0.2">
      <c r="B80" s="40" t="s">
        <v>298</v>
      </c>
      <c r="C80" s="40">
        <v>1061029</v>
      </c>
      <c r="D80">
        <f t="shared" si="0"/>
        <v>2.3809523809523812E-3</v>
      </c>
      <c r="E80" s="7">
        <v>1</v>
      </c>
      <c r="F80" s="7">
        <v>1</v>
      </c>
    </row>
    <row r="81" spans="2:6" x14ac:dyDescent="0.2">
      <c r="B81" s="40" t="s">
        <v>299</v>
      </c>
      <c r="C81" s="40">
        <v>1061030</v>
      </c>
      <c r="D81">
        <f t="shared" si="0"/>
        <v>2.3809523809523812E-3</v>
      </c>
      <c r="E81" s="7">
        <v>1</v>
      </c>
      <c r="F81" s="7">
        <v>1</v>
      </c>
    </row>
    <row r="82" spans="2:6" x14ac:dyDescent="0.2">
      <c r="B82" s="40" t="s">
        <v>300</v>
      </c>
      <c r="C82" s="40">
        <v>1061031</v>
      </c>
      <c r="D82">
        <f t="shared" si="0"/>
        <v>2.3809523809523812E-3</v>
      </c>
      <c r="E82" s="7">
        <v>1</v>
      </c>
      <c r="F82" s="7">
        <v>1</v>
      </c>
    </row>
    <row r="83" spans="2:6" x14ac:dyDescent="0.2">
      <c r="B83" s="40" t="s">
        <v>301</v>
      </c>
      <c r="C83" s="40">
        <v>1061032</v>
      </c>
      <c r="D83">
        <f t="shared" si="0"/>
        <v>2.3809523809523812E-3</v>
      </c>
      <c r="E83" s="7">
        <v>1</v>
      </c>
      <c r="F83" s="7">
        <v>1</v>
      </c>
    </row>
    <row r="84" spans="2:6" x14ac:dyDescent="0.2">
      <c r="B84" s="40" t="s">
        <v>302</v>
      </c>
      <c r="C84" s="40">
        <v>1061033</v>
      </c>
      <c r="D84">
        <f t="shared" si="0"/>
        <v>2.3809523809523812E-3</v>
      </c>
      <c r="E84" s="7">
        <v>1</v>
      </c>
      <c r="F84" s="7">
        <v>1</v>
      </c>
    </row>
    <row r="85" spans="2:6" x14ac:dyDescent="0.2">
      <c r="B85" s="40" t="s">
        <v>303</v>
      </c>
      <c r="C85" s="40">
        <v>1061034</v>
      </c>
      <c r="D85">
        <f t="shared" si="0"/>
        <v>2.3809523809523812E-3</v>
      </c>
      <c r="E85" s="7">
        <v>1</v>
      </c>
      <c r="F85" s="7">
        <v>1</v>
      </c>
    </row>
    <row r="86" spans="2:6" x14ac:dyDescent="0.2">
      <c r="B86" s="40" t="s">
        <v>985</v>
      </c>
      <c r="C86" s="40">
        <v>1061101</v>
      </c>
      <c r="D86">
        <f t="shared" si="0"/>
        <v>2.3809523809523812E-3</v>
      </c>
      <c r="E86" s="7">
        <v>1</v>
      </c>
      <c r="F86" s="7">
        <v>1</v>
      </c>
    </row>
    <row r="87" spans="2:6" x14ac:dyDescent="0.2">
      <c r="B87" s="40" t="s">
        <v>986</v>
      </c>
      <c r="C87" s="40">
        <v>1061102</v>
      </c>
      <c r="D87">
        <f t="shared" si="0"/>
        <v>2.3809523809523812E-3</v>
      </c>
      <c r="E87" s="7">
        <v>1</v>
      </c>
      <c r="F87" s="7">
        <v>1</v>
      </c>
    </row>
    <row r="88" spans="2:6" x14ac:dyDescent="0.2">
      <c r="B88" s="40" t="s">
        <v>987</v>
      </c>
      <c r="C88" s="40">
        <v>1061103</v>
      </c>
      <c r="D88">
        <f t="shared" si="0"/>
        <v>2.3809523809523812E-3</v>
      </c>
      <c r="E88" s="7">
        <v>1</v>
      </c>
      <c r="F88" s="7">
        <v>1</v>
      </c>
    </row>
    <row r="89" spans="2:6" x14ac:dyDescent="0.2">
      <c r="B89" s="40" t="s">
        <v>988</v>
      </c>
      <c r="C89" s="40">
        <v>1061104</v>
      </c>
      <c r="D89">
        <f t="shared" si="0"/>
        <v>2.3809523809523812E-3</v>
      </c>
      <c r="E89" s="7">
        <v>1</v>
      </c>
      <c r="F89" s="7">
        <v>1</v>
      </c>
    </row>
    <row r="90" spans="2:6" x14ac:dyDescent="0.2">
      <c r="B90" s="40" t="s">
        <v>989</v>
      </c>
      <c r="C90" s="40">
        <v>1061105</v>
      </c>
      <c r="D90">
        <f t="shared" si="0"/>
        <v>2.3809523809523812E-3</v>
      </c>
      <c r="E90" s="7">
        <v>1</v>
      </c>
      <c r="F90" s="7">
        <v>1</v>
      </c>
    </row>
    <row r="91" spans="2:6" x14ac:dyDescent="0.2">
      <c r="B91" s="40" t="s">
        <v>990</v>
      </c>
      <c r="C91" s="40">
        <v>1061106</v>
      </c>
      <c r="D91">
        <f t="shared" si="0"/>
        <v>2.3809523809523812E-3</v>
      </c>
      <c r="E91" s="7">
        <v>1</v>
      </c>
      <c r="F91" s="7">
        <v>1</v>
      </c>
    </row>
    <row r="92" spans="2:6" x14ac:dyDescent="0.2">
      <c r="B92" s="40" t="s">
        <v>991</v>
      </c>
      <c r="C92" s="40">
        <v>1061107</v>
      </c>
      <c r="D92">
        <f t="shared" si="0"/>
        <v>2.3809523809523812E-3</v>
      </c>
      <c r="E92" s="7">
        <v>1</v>
      </c>
      <c r="F92" s="7">
        <v>1</v>
      </c>
    </row>
    <row r="93" spans="2:6" x14ac:dyDescent="0.2">
      <c r="B93" s="40" t="s">
        <v>992</v>
      </c>
      <c r="C93" s="40">
        <v>1061108</v>
      </c>
      <c r="D93">
        <f t="shared" si="0"/>
        <v>2.3809523809523812E-3</v>
      </c>
      <c r="E93" s="7">
        <v>1</v>
      </c>
      <c r="F93" s="7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3B8F-87B5-47AF-868A-CECAD5BAAF31}">
  <dimension ref="B2:F21"/>
  <sheetViews>
    <sheetView workbookViewId="0">
      <selection activeCell="C26" sqref="B26:C28"/>
    </sheetView>
  </sheetViews>
  <sheetFormatPr defaultRowHeight="14.25" x14ac:dyDescent="0.2"/>
  <sheetData>
    <row r="2" spans="2:6" x14ac:dyDescent="0.2">
      <c r="F2" t="s">
        <v>993</v>
      </c>
    </row>
    <row r="3" spans="2:6" x14ac:dyDescent="0.2">
      <c r="B3" s="11">
        <v>1</v>
      </c>
      <c r="C3" s="11" t="s">
        <v>355</v>
      </c>
      <c r="D3">
        <v>10000</v>
      </c>
      <c r="E3">
        <v>10000</v>
      </c>
      <c r="F3">
        <v>0.1</v>
      </c>
    </row>
    <row r="4" spans="2:6" x14ac:dyDescent="0.2">
      <c r="B4" s="11">
        <v>1</v>
      </c>
      <c r="C4" s="11" t="s">
        <v>355</v>
      </c>
      <c r="D4">
        <v>30000</v>
      </c>
      <c r="E4">
        <v>30000</v>
      </c>
      <c r="F4">
        <v>0.1</v>
      </c>
    </row>
    <row r="5" spans="2:6" x14ac:dyDescent="0.2">
      <c r="B5" s="11">
        <v>1</v>
      </c>
      <c r="C5" s="11" t="s">
        <v>355</v>
      </c>
      <c r="D5">
        <v>50000</v>
      </c>
      <c r="E5">
        <v>50000</v>
      </c>
      <c r="F5">
        <v>0.1</v>
      </c>
    </row>
    <row r="6" spans="2:6" x14ac:dyDescent="0.2">
      <c r="B6" s="11">
        <v>1</v>
      </c>
      <c r="C6" s="11" t="s">
        <v>355</v>
      </c>
      <c r="D6">
        <v>100000</v>
      </c>
      <c r="E6">
        <v>100000</v>
      </c>
      <c r="F6">
        <v>0.06</v>
      </c>
    </row>
    <row r="7" spans="2:6" x14ac:dyDescent="0.2">
      <c r="B7" s="11">
        <v>1</v>
      </c>
      <c r="C7" s="11" t="s">
        <v>355</v>
      </c>
      <c r="D7">
        <v>200000</v>
      </c>
      <c r="E7">
        <v>200000</v>
      </c>
      <c r="F7">
        <v>0.06</v>
      </c>
    </row>
    <row r="8" spans="2:6" x14ac:dyDescent="0.2">
      <c r="B8" s="11">
        <v>1</v>
      </c>
      <c r="C8" s="11" t="s">
        <v>355</v>
      </c>
      <c r="D8">
        <v>300000</v>
      </c>
      <c r="E8">
        <v>300000</v>
      </c>
      <c r="F8">
        <v>0.06</v>
      </c>
    </row>
    <row r="9" spans="2:6" x14ac:dyDescent="0.2">
      <c r="B9" s="11">
        <v>1</v>
      </c>
      <c r="C9" s="11" t="s">
        <v>355</v>
      </c>
      <c r="D9">
        <v>500000</v>
      </c>
      <c r="E9">
        <v>500000</v>
      </c>
      <c r="F9">
        <v>0.04</v>
      </c>
    </row>
    <row r="10" spans="2:6" x14ac:dyDescent="0.2">
      <c r="B10" s="11">
        <v>1</v>
      </c>
      <c r="C10" s="11" t="s">
        <v>355</v>
      </c>
      <c r="D10">
        <v>1000000</v>
      </c>
      <c r="E10">
        <v>1000000</v>
      </c>
      <c r="F10">
        <v>0.02</v>
      </c>
    </row>
    <row r="11" spans="2:6" x14ac:dyDescent="0.2">
      <c r="B11" s="40">
        <v>1000020</v>
      </c>
      <c r="C11" s="40" t="s">
        <v>801</v>
      </c>
      <c r="D11" s="11">
        <v>1</v>
      </c>
      <c r="E11" s="11">
        <v>1</v>
      </c>
      <c r="F11">
        <v>0.02</v>
      </c>
    </row>
    <row r="12" spans="2:6" x14ac:dyDescent="0.2">
      <c r="B12" s="40">
        <v>1000001</v>
      </c>
      <c r="C12" s="40" t="s">
        <v>800</v>
      </c>
      <c r="D12" s="11">
        <v>1</v>
      </c>
      <c r="E12" s="11">
        <v>1</v>
      </c>
      <c r="F12">
        <v>0.05</v>
      </c>
    </row>
    <row r="13" spans="2:6" x14ac:dyDescent="0.2">
      <c r="B13" s="40">
        <v>1000018</v>
      </c>
      <c r="C13" s="40" t="s">
        <v>994</v>
      </c>
      <c r="D13" s="11">
        <v>1</v>
      </c>
      <c r="E13" s="11">
        <v>1</v>
      </c>
      <c r="F13">
        <v>0.1</v>
      </c>
    </row>
    <row r="14" spans="2:6" x14ac:dyDescent="0.2">
      <c r="B14" s="40">
        <v>1000017</v>
      </c>
      <c r="C14" s="40" t="s">
        <v>995</v>
      </c>
      <c r="D14" s="11">
        <v>1</v>
      </c>
      <c r="E14" s="11">
        <v>1</v>
      </c>
      <c r="F14">
        <v>0.05</v>
      </c>
    </row>
    <row r="15" spans="2:6" x14ac:dyDescent="0.2">
      <c r="B15" s="40">
        <v>1000023</v>
      </c>
      <c r="C15" s="40" t="s">
        <v>802</v>
      </c>
      <c r="D15" s="11">
        <v>1</v>
      </c>
      <c r="E15" s="11">
        <v>1</v>
      </c>
      <c r="F15">
        <v>0.05</v>
      </c>
    </row>
    <row r="16" spans="2:6" x14ac:dyDescent="0.2">
      <c r="B16" s="40">
        <v>1000025</v>
      </c>
      <c r="C16" s="40" t="s">
        <v>803</v>
      </c>
      <c r="D16" s="11">
        <v>1</v>
      </c>
      <c r="E16" s="11">
        <v>1</v>
      </c>
      <c r="F16">
        <v>0.05</v>
      </c>
    </row>
    <row r="17" spans="2:6" x14ac:dyDescent="0.2">
      <c r="B17" s="40">
        <v>1000027</v>
      </c>
      <c r="C17" s="40" t="s">
        <v>805</v>
      </c>
      <c r="D17" s="11">
        <v>1</v>
      </c>
      <c r="E17" s="11">
        <v>1</v>
      </c>
      <c r="F17">
        <v>0.02</v>
      </c>
    </row>
    <row r="18" spans="2:6" x14ac:dyDescent="0.2">
      <c r="B18" s="40">
        <v>1000028</v>
      </c>
      <c r="C18" s="40" t="s">
        <v>806</v>
      </c>
      <c r="D18" s="11">
        <v>1</v>
      </c>
      <c r="E18" s="11">
        <v>1</v>
      </c>
      <c r="F18">
        <v>0.05</v>
      </c>
    </row>
    <row r="19" spans="2:6" x14ac:dyDescent="0.2">
      <c r="B19" s="40">
        <v>1000029</v>
      </c>
      <c r="C19" s="40" t="s">
        <v>997</v>
      </c>
      <c r="D19" s="11">
        <v>1</v>
      </c>
      <c r="E19" s="11">
        <v>1</v>
      </c>
      <c r="F19">
        <v>0.05</v>
      </c>
    </row>
    <row r="20" spans="2:6" x14ac:dyDescent="0.2">
      <c r="B20" s="40">
        <v>1000022</v>
      </c>
      <c r="C20" s="40" t="s">
        <v>996</v>
      </c>
      <c r="D20" s="11">
        <v>1</v>
      </c>
      <c r="E20" s="11">
        <v>1</v>
      </c>
      <c r="F20">
        <v>0.01</v>
      </c>
    </row>
    <row r="21" spans="2:6" x14ac:dyDescent="0.2">
      <c r="B21" s="40">
        <v>1000031</v>
      </c>
      <c r="C21" s="40" t="s">
        <v>998</v>
      </c>
      <c r="D21" s="11">
        <v>1</v>
      </c>
      <c r="E21" s="11">
        <v>1</v>
      </c>
      <c r="F21">
        <v>0.01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1906-7A1A-4488-8040-3BD2BA4D187E}">
  <dimension ref="B1:AB20"/>
  <sheetViews>
    <sheetView workbookViewId="0">
      <selection activeCell="AJ3" sqref="AJ3"/>
    </sheetView>
  </sheetViews>
  <sheetFormatPr defaultRowHeight="14.25" x14ac:dyDescent="0.2"/>
  <sheetData>
    <row r="1" spans="2:28" s="7" customFormat="1" ht="20.100000000000001" customHeight="1" x14ac:dyDescent="0.2"/>
    <row r="2" spans="2:28" s="7" customFormat="1" ht="20.100000000000001" customHeight="1" x14ac:dyDescent="0.2">
      <c r="B2" s="7" t="s">
        <v>354</v>
      </c>
      <c r="C2" s="7" t="s">
        <v>356</v>
      </c>
      <c r="D2" s="7" t="s">
        <v>355</v>
      </c>
      <c r="E2" s="12">
        <v>1</v>
      </c>
      <c r="F2" s="12">
        <v>10000</v>
      </c>
      <c r="G2" s="7" t="s">
        <v>360</v>
      </c>
      <c r="H2" s="7">
        <v>1010041</v>
      </c>
      <c r="I2" s="7">
        <v>1</v>
      </c>
      <c r="Q2" s="7" t="str">
        <f>E2&amp;","&amp;F2</f>
        <v>1,10000</v>
      </c>
      <c r="T2" s="7" t="str">
        <f>H2&amp;","&amp;I2</f>
        <v>1010041,1</v>
      </c>
      <c r="W2" s="7" t="str">
        <f>K2&amp;","&amp;L2</f>
        <v>,</v>
      </c>
      <c r="AB2" s="7" t="str">
        <f>Q2&amp;";"&amp;T2</f>
        <v>1,10000;1010041,1</v>
      </c>
    </row>
    <row r="3" spans="2:28" s="7" customFormat="1" ht="20.100000000000001" customHeight="1" x14ac:dyDescent="0.2">
      <c r="C3" s="7" t="s">
        <v>357</v>
      </c>
      <c r="D3" s="7" t="s">
        <v>355</v>
      </c>
      <c r="E3" s="12">
        <v>1</v>
      </c>
      <c r="F3" s="12">
        <v>20000</v>
      </c>
      <c r="G3" s="7" t="s">
        <v>360</v>
      </c>
      <c r="H3" s="7">
        <v>1010041</v>
      </c>
      <c r="I3" s="7">
        <v>1</v>
      </c>
      <c r="J3" s="7" t="s">
        <v>351</v>
      </c>
      <c r="K3" s="7">
        <v>1000019</v>
      </c>
      <c r="L3" s="7">
        <v>20</v>
      </c>
      <c r="Q3" s="7" t="str">
        <f t="shared" ref="Q3:Q5" si="0">E3&amp;","&amp;F3</f>
        <v>1,20000</v>
      </c>
      <c r="T3" s="7" t="str">
        <f t="shared" ref="T3:T5" si="1">H3&amp;","&amp;I3</f>
        <v>1010041,1</v>
      </c>
      <c r="W3" s="7" t="str">
        <f t="shared" ref="W3:W5" si="2">K3&amp;","&amp;L3</f>
        <v>1000019,20</v>
      </c>
      <c r="AB3" s="7" t="str">
        <f>Q3&amp;";"&amp;T3&amp;";"&amp;W3</f>
        <v>1,20000;1010041,1;1000019,20</v>
      </c>
    </row>
    <row r="4" spans="2:28" s="7" customFormat="1" ht="20.100000000000001" customHeight="1" x14ac:dyDescent="0.2">
      <c r="C4" s="7" t="s">
        <v>358</v>
      </c>
      <c r="D4" s="7" t="s">
        <v>355</v>
      </c>
      <c r="E4" s="12">
        <v>1</v>
      </c>
      <c r="F4" s="12">
        <v>30000</v>
      </c>
      <c r="G4" s="7" t="s">
        <v>360</v>
      </c>
      <c r="H4" s="7">
        <v>1010041</v>
      </c>
      <c r="I4" s="7">
        <v>1</v>
      </c>
      <c r="J4" s="7" t="s">
        <v>361</v>
      </c>
      <c r="K4" s="7">
        <v>1010032</v>
      </c>
      <c r="L4" s="7">
        <v>1</v>
      </c>
      <c r="M4" s="7" t="s">
        <v>362</v>
      </c>
      <c r="N4" s="7">
        <v>8</v>
      </c>
      <c r="O4" s="7">
        <v>2</v>
      </c>
      <c r="Q4" s="7" t="str">
        <f t="shared" si="0"/>
        <v>1,30000</v>
      </c>
      <c r="T4" s="7" t="str">
        <f t="shared" si="1"/>
        <v>1010041,1</v>
      </c>
      <c r="W4" s="7" t="str">
        <f t="shared" si="2"/>
        <v>1010032,1</v>
      </c>
      <c r="Z4" s="7" t="str">
        <f t="shared" ref="Z4:Z5" si="3">N4&amp;","&amp;O4</f>
        <v>8,2</v>
      </c>
      <c r="AB4" s="7" t="str">
        <f>Q4&amp;";"&amp;T4&amp;";"&amp;W4&amp;";"&amp;Z4</f>
        <v>1,30000;1010041,1;1010032,1;8,2</v>
      </c>
    </row>
    <row r="5" spans="2:28" s="7" customFormat="1" ht="20.100000000000001" customHeight="1" x14ac:dyDescent="0.2">
      <c r="C5" s="7" t="s">
        <v>359</v>
      </c>
      <c r="D5" s="7" t="s">
        <v>355</v>
      </c>
      <c r="E5" s="12">
        <v>1</v>
      </c>
      <c r="F5" s="12">
        <v>50000</v>
      </c>
      <c r="G5" s="7" t="s">
        <v>360</v>
      </c>
      <c r="H5" s="7">
        <v>1010041</v>
      </c>
      <c r="I5" s="7">
        <v>1</v>
      </c>
      <c r="J5" s="7" t="s">
        <v>317</v>
      </c>
      <c r="K5" s="7">
        <v>1000018</v>
      </c>
      <c r="L5" s="7">
        <v>5</v>
      </c>
      <c r="M5" s="7" t="s">
        <v>362</v>
      </c>
      <c r="N5" s="7">
        <v>8</v>
      </c>
      <c r="O5" s="7">
        <v>2</v>
      </c>
      <c r="Q5" s="7" t="str">
        <f t="shared" si="0"/>
        <v>1,50000</v>
      </c>
      <c r="T5" s="7" t="str">
        <f t="shared" si="1"/>
        <v>1010041,1</v>
      </c>
      <c r="W5" s="7" t="str">
        <f t="shared" si="2"/>
        <v>1000018,5</v>
      </c>
      <c r="Z5" s="7" t="str">
        <f t="shared" si="3"/>
        <v>8,2</v>
      </c>
      <c r="AB5" s="7" t="str">
        <f>Q5&amp;";"&amp;T5&amp;";"&amp;W5&amp;";"&amp;Z5</f>
        <v>1,50000;1010041,1;1000018,5;8,2</v>
      </c>
    </row>
    <row r="6" spans="2:28" s="7" customFormat="1" ht="20.100000000000001" customHeight="1" x14ac:dyDescent="0.2"/>
    <row r="7" spans="2:28" s="7" customFormat="1" ht="20.100000000000001" customHeight="1" x14ac:dyDescent="0.2"/>
    <row r="8" spans="2:28" s="7" customFormat="1" ht="20.100000000000001" customHeight="1" x14ac:dyDescent="0.2"/>
    <row r="9" spans="2:28" s="7" customFormat="1" ht="20.100000000000001" customHeight="1" x14ac:dyDescent="0.2"/>
    <row r="10" spans="2:28" s="7" customFormat="1" ht="20.100000000000001" customHeight="1" x14ac:dyDescent="0.2"/>
    <row r="11" spans="2:28" s="7" customFormat="1" ht="20.100000000000001" customHeight="1" x14ac:dyDescent="0.2"/>
    <row r="12" spans="2:28" s="7" customFormat="1" ht="20.100000000000001" customHeight="1" x14ac:dyDescent="0.2"/>
    <row r="13" spans="2:28" s="7" customFormat="1" ht="20.100000000000001" customHeight="1" x14ac:dyDescent="0.2"/>
    <row r="14" spans="2:28" s="7" customFormat="1" ht="20.100000000000001" customHeight="1" x14ac:dyDescent="0.2"/>
    <row r="15" spans="2:28" s="7" customFormat="1" ht="20.100000000000001" customHeight="1" x14ac:dyDescent="0.2"/>
    <row r="16" spans="2:28" s="7" customFormat="1" ht="20.100000000000001" customHeight="1" x14ac:dyDescent="0.2"/>
    <row r="17" s="7" customFormat="1" ht="20.100000000000001" customHeight="1" x14ac:dyDescent="0.2"/>
    <row r="18" s="7" customFormat="1" ht="20.100000000000001" customHeight="1" x14ac:dyDescent="0.2"/>
    <row r="19" s="7" customFormat="1" ht="20.100000000000001" customHeight="1" x14ac:dyDescent="0.2"/>
    <row r="20" s="7" customFormat="1" ht="20.100000000000001" customHeight="1" x14ac:dyDescent="0.2"/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CA25-34A7-4EE1-95B1-405700F4BDDA}">
  <dimension ref="B1:X50"/>
  <sheetViews>
    <sheetView topLeftCell="E10" workbookViewId="0">
      <selection activeCell="Q20" sqref="Q20"/>
    </sheetView>
  </sheetViews>
  <sheetFormatPr defaultRowHeight="14.25" x14ac:dyDescent="0.2"/>
  <cols>
    <col min="4" max="4" width="15.625" customWidth="1"/>
    <col min="6" max="7" width="15.625" customWidth="1"/>
    <col min="10" max="10" width="15.375" customWidth="1"/>
    <col min="13" max="13" width="12.25" customWidth="1"/>
    <col min="15" max="15" width="14.375" style="11" customWidth="1"/>
    <col min="16" max="16" width="12.25" style="11" customWidth="1"/>
    <col min="17" max="17" width="9" style="11"/>
    <col min="18" max="18" width="23.5" style="11" customWidth="1"/>
    <col min="19" max="20" width="9" style="11"/>
  </cols>
  <sheetData>
    <row r="1" spans="2:24" s="19" customFormat="1" ht="20.100000000000001" customHeight="1" x14ac:dyDescent="0.2">
      <c r="C1" s="7" t="s">
        <v>374</v>
      </c>
      <c r="D1" s="7"/>
      <c r="E1" s="7"/>
      <c r="F1" s="7" t="s">
        <v>373</v>
      </c>
      <c r="G1" s="7"/>
      <c r="H1" s="7"/>
      <c r="I1" s="7" t="s">
        <v>374</v>
      </c>
      <c r="J1" s="7"/>
      <c r="K1" s="7"/>
      <c r="L1" s="7" t="s">
        <v>373</v>
      </c>
      <c r="M1" s="7"/>
      <c r="N1" s="7"/>
      <c r="O1" s="7"/>
      <c r="P1" s="7"/>
      <c r="Q1" s="7"/>
      <c r="R1" s="7"/>
      <c r="S1" s="7"/>
      <c r="T1" s="7"/>
    </row>
    <row r="2" spans="2:24" ht="20.100000000000001" customHeight="1" x14ac:dyDescent="0.2">
      <c r="B2" s="12">
        <v>1</v>
      </c>
      <c r="C2" s="8">
        <v>1010035</v>
      </c>
      <c r="D2" s="8" t="s">
        <v>313</v>
      </c>
      <c r="E2" s="12">
        <v>3</v>
      </c>
      <c r="F2" s="13">
        <v>10010091</v>
      </c>
      <c r="G2" s="14" t="s">
        <v>363</v>
      </c>
      <c r="H2" s="12" t="s">
        <v>364</v>
      </c>
      <c r="I2" s="8">
        <v>1010034</v>
      </c>
      <c r="J2" s="12" t="s">
        <v>318</v>
      </c>
      <c r="K2" s="12">
        <v>3</v>
      </c>
      <c r="L2" s="12">
        <v>10010041</v>
      </c>
      <c r="M2" s="12" t="s">
        <v>318</v>
      </c>
      <c r="N2" s="12">
        <v>3</v>
      </c>
      <c r="O2" s="12" t="str">
        <f>C2&amp;";"&amp;E2</f>
        <v>1010035;3</v>
      </c>
      <c r="P2" s="12" t="str">
        <f>I2&amp;";"&amp;K2</f>
        <v>1010034;3</v>
      </c>
      <c r="Q2" s="12"/>
      <c r="R2" s="12" t="str">
        <f>O2&amp;"@"&amp;P2</f>
        <v>1010035;3@1010034;3</v>
      </c>
      <c r="S2" s="12"/>
      <c r="U2" s="12"/>
      <c r="V2" s="12"/>
      <c r="W2" s="12"/>
      <c r="X2" s="12"/>
    </row>
    <row r="3" spans="2:24" ht="20.100000000000001" customHeight="1" x14ac:dyDescent="0.2">
      <c r="B3" s="12">
        <v>2</v>
      </c>
      <c r="C3" s="8">
        <v>1000018</v>
      </c>
      <c r="D3" s="8" t="s">
        <v>317</v>
      </c>
      <c r="E3" s="12">
        <v>5</v>
      </c>
      <c r="F3" s="13">
        <v>10010033</v>
      </c>
      <c r="G3" s="15" t="s">
        <v>350</v>
      </c>
      <c r="H3" s="12" t="s">
        <v>364</v>
      </c>
      <c r="I3" s="8">
        <v>1000021</v>
      </c>
      <c r="J3" s="8" t="s">
        <v>375</v>
      </c>
      <c r="K3" s="12">
        <v>1</v>
      </c>
      <c r="L3" s="13">
        <v>10000101</v>
      </c>
      <c r="M3" s="15" t="s">
        <v>326</v>
      </c>
      <c r="N3" s="12">
        <v>1</v>
      </c>
      <c r="O3" s="12" t="str">
        <f t="shared" ref="O3:O31" si="0">C3&amp;";"&amp;E3</f>
        <v>1000018;5</v>
      </c>
      <c r="P3" s="12" t="str">
        <f t="shared" ref="P3:P31" si="1">I3&amp;";"&amp;K3</f>
        <v>1000021;1</v>
      </c>
      <c r="Q3" s="12"/>
      <c r="R3" s="12" t="str">
        <f t="shared" ref="R3:R31" si="2">O3&amp;"@"&amp;P3</f>
        <v>1000018;5@1000021;1</v>
      </c>
      <c r="S3" s="12"/>
      <c r="U3" s="12"/>
      <c r="V3" s="12"/>
      <c r="W3" s="12"/>
      <c r="X3" s="12"/>
    </row>
    <row r="4" spans="2:24" ht="20.100000000000001" customHeight="1" x14ac:dyDescent="0.2">
      <c r="B4" s="12">
        <v>3</v>
      </c>
      <c r="C4" s="8">
        <v>1010040</v>
      </c>
      <c r="D4" s="8" t="s">
        <v>365</v>
      </c>
      <c r="E4" s="12">
        <v>1</v>
      </c>
      <c r="F4" s="13">
        <v>10010048</v>
      </c>
      <c r="G4" s="15" t="s">
        <v>365</v>
      </c>
      <c r="H4" s="12" t="s">
        <v>364</v>
      </c>
      <c r="I4" s="8">
        <v>1000014</v>
      </c>
      <c r="J4" s="8" t="s">
        <v>350</v>
      </c>
      <c r="K4" s="12">
        <v>1</v>
      </c>
      <c r="L4" s="13">
        <v>10010083</v>
      </c>
      <c r="M4" s="16" t="s">
        <v>317</v>
      </c>
      <c r="N4" s="12">
        <v>5</v>
      </c>
      <c r="O4" s="12" t="str">
        <f t="shared" si="0"/>
        <v>1010040;1</v>
      </c>
      <c r="P4" s="12" t="str">
        <f t="shared" si="1"/>
        <v>1000014;1</v>
      </c>
      <c r="Q4" s="12"/>
      <c r="R4" s="12" t="str">
        <f t="shared" si="2"/>
        <v>1010040;1@1000014;1</v>
      </c>
      <c r="S4" s="12"/>
      <c r="U4" s="12"/>
      <c r="V4" s="12"/>
      <c r="W4" s="12"/>
      <c r="X4" s="12"/>
    </row>
    <row r="5" spans="2:24" ht="20.100000000000001" customHeight="1" x14ac:dyDescent="0.2">
      <c r="B5" s="12">
        <v>4</v>
      </c>
      <c r="C5" s="8">
        <v>1010036</v>
      </c>
      <c r="D5" s="8" t="s">
        <v>327</v>
      </c>
      <c r="E5" s="12">
        <v>2</v>
      </c>
      <c r="F5" s="13">
        <v>10000155</v>
      </c>
      <c r="G5" s="15" t="s">
        <v>366</v>
      </c>
      <c r="H5" s="12" t="s">
        <v>364</v>
      </c>
      <c r="I5" s="8">
        <v>1000018</v>
      </c>
      <c r="J5" s="8" t="s">
        <v>317</v>
      </c>
      <c r="K5" s="12">
        <v>10</v>
      </c>
      <c r="L5" s="13">
        <v>10000131</v>
      </c>
      <c r="M5" s="15" t="s">
        <v>367</v>
      </c>
      <c r="N5" s="12">
        <v>5</v>
      </c>
      <c r="O5" s="12" t="str">
        <f t="shared" si="0"/>
        <v>1010036;2</v>
      </c>
      <c r="P5" s="12" t="str">
        <f t="shared" si="1"/>
        <v>1000018;10</v>
      </c>
      <c r="Q5" s="12"/>
      <c r="R5" s="12" t="str">
        <f t="shared" si="2"/>
        <v>1010036;2@1000018;10</v>
      </c>
      <c r="S5" s="12"/>
      <c r="U5" s="12"/>
      <c r="V5" s="12"/>
      <c r="W5" s="12"/>
      <c r="X5" s="12"/>
    </row>
    <row r="6" spans="2:24" ht="20.100000000000001" customHeight="1" x14ac:dyDescent="0.2">
      <c r="B6" s="12">
        <v>5</v>
      </c>
      <c r="C6" s="8">
        <v>1010040</v>
      </c>
      <c r="D6" s="8" t="s">
        <v>365</v>
      </c>
      <c r="E6" s="12">
        <v>1</v>
      </c>
      <c r="F6" s="13">
        <v>10010048</v>
      </c>
      <c r="G6" s="15" t="s">
        <v>365</v>
      </c>
      <c r="H6" s="12" t="s">
        <v>364</v>
      </c>
      <c r="I6" s="8">
        <v>1010036</v>
      </c>
      <c r="J6" s="8" t="s">
        <v>327</v>
      </c>
      <c r="K6" s="12">
        <v>10</v>
      </c>
      <c r="L6" s="13">
        <v>10010085</v>
      </c>
      <c r="M6" s="16" t="s">
        <v>351</v>
      </c>
      <c r="N6" s="12">
        <v>50</v>
      </c>
      <c r="O6" s="12" t="str">
        <f t="shared" si="0"/>
        <v>1010040;1</v>
      </c>
      <c r="P6" s="12" t="str">
        <f t="shared" si="1"/>
        <v>1010036;10</v>
      </c>
      <c r="Q6" s="12"/>
      <c r="R6" s="12" t="str">
        <f t="shared" si="2"/>
        <v>1010040;1@1010036;10</v>
      </c>
      <c r="S6" s="12"/>
      <c r="U6" s="12"/>
      <c r="V6" s="12"/>
      <c r="W6" s="12"/>
      <c r="X6" s="12"/>
    </row>
    <row r="7" spans="2:24" ht="20.100000000000001" customHeight="1" x14ac:dyDescent="0.2">
      <c r="B7" s="12">
        <v>6</v>
      </c>
      <c r="C7" s="8">
        <v>1010032</v>
      </c>
      <c r="D7" s="8" t="s">
        <v>361</v>
      </c>
      <c r="E7" s="12">
        <v>1</v>
      </c>
      <c r="F7" s="13">
        <v>10010039</v>
      </c>
      <c r="G7" s="13" t="s">
        <v>361</v>
      </c>
      <c r="H7" s="12" t="s">
        <v>364</v>
      </c>
      <c r="I7" s="13">
        <v>1010038</v>
      </c>
      <c r="J7" s="15" t="s">
        <v>1032</v>
      </c>
      <c r="K7" s="12" t="s">
        <v>364</v>
      </c>
      <c r="L7" s="13">
        <v>10010083</v>
      </c>
      <c r="M7" s="16" t="s">
        <v>317</v>
      </c>
      <c r="N7" s="12">
        <v>5</v>
      </c>
      <c r="O7" s="12" t="str">
        <f t="shared" si="0"/>
        <v>1010032;1</v>
      </c>
      <c r="P7" s="12" t="str">
        <f t="shared" si="1"/>
        <v>1010038;1</v>
      </c>
      <c r="Q7" s="12"/>
      <c r="R7" s="12" t="str">
        <f t="shared" si="2"/>
        <v>1010032;1@1010038;1</v>
      </c>
      <c r="S7" s="12"/>
      <c r="U7" s="12"/>
      <c r="V7" s="12"/>
      <c r="W7" s="12"/>
      <c r="X7" s="12"/>
    </row>
    <row r="8" spans="2:24" ht="20.100000000000001" customHeight="1" x14ac:dyDescent="0.2">
      <c r="B8" s="12">
        <v>7</v>
      </c>
      <c r="C8" s="8">
        <v>1010014</v>
      </c>
      <c r="D8" s="8" t="s">
        <v>337</v>
      </c>
      <c r="E8" s="12">
        <v>1</v>
      </c>
      <c r="F8" s="13">
        <v>10000104</v>
      </c>
      <c r="G8" s="15" t="s">
        <v>337</v>
      </c>
      <c r="H8" s="12" t="s">
        <v>364</v>
      </c>
      <c r="I8" s="8">
        <v>1000022</v>
      </c>
      <c r="J8" s="8" t="s">
        <v>372</v>
      </c>
      <c r="K8" s="12">
        <v>2</v>
      </c>
      <c r="L8" s="13">
        <v>10000132</v>
      </c>
      <c r="M8" s="15" t="s">
        <v>368</v>
      </c>
      <c r="N8" s="12">
        <v>5</v>
      </c>
      <c r="O8" s="12" t="str">
        <f t="shared" si="0"/>
        <v>1010014;1</v>
      </c>
      <c r="P8" s="12" t="str">
        <f t="shared" si="1"/>
        <v>1000022;2</v>
      </c>
      <c r="Q8" s="12"/>
      <c r="R8" s="12" t="str">
        <f t="shared" si="2"/>
        <v>1010014;1@1000022;2</v>
      </c>
      <c r="S8" s="12"/>
      <c r="U8" s="12"/>
      <c r="V8" s="12"/>
      <c r="W8" s="12"/>
      <c r="X8" s="12"/>
    </row>
    <row r="9" spans="2:24" ht="20.100000000000001" customHeight="1" x14ac:dyDescent="0.2">
      <c r="B9" s="12">
        <v>8</v>
      </c>
      <c r="C9" s="8">
        <v>1000013</v>
      </c>
      <c r="D9" s="8" t="s">
        <v>371</v>
      </c>
      <c r="E9" s="12">
        <v>1</v>
      </c>
      <c r="F9" s="17">
        <v>10010099</v>
      </c>
      <c r="G9" s="18" t="s">
        <v>369</v>
      </c>
      <c r="H9" s="12" t="s">
        <v>364</v>
      </c>
      <c r="I9" s="8">
        <v>1010043</v>
      </c>
      <c r="J9" s="8" t="s">
        <v>377</v>
      </c>
      <c r="K9" s="12">
        <v>1</v>
      </c>
      <c r="L9" s="17">
        <v>10010098</v>
      </c>
      <c r="M9" s="18" t="s">
        <v>370</v>
      </c>
      <c r="N9" s="12">
        <v>5</v>
      </c>
      <c r="O9" s="12" t="str">
        <f t="shared" si="0"/>
        <v>1000013;1</v>
      </c>
      <c r="P9" s="12" t="str">
        <f t="shared" si="1"/>
        <v>1010043;1</v>
      </c>
      <c r="Q9" s="12"/>
      <c r="R9" s="12" t="str">
        <f t="shared" si="2"/>
        <v>1000013;1@1010043;1</v>
      </c>
      <c r="S9" s="12"/>
      <c r="U9" s="12"/>
      <c r="V9" s="12"/>
      <c r="W9" s="12"/>
      <c r="X9" s="12"/>
    </row>
    <row r="10" spans="2:24" ht="20.100000000000001" customHeight="1" x14ac:dyDescent="0.2">
      <c r="B10" s="12">
        <v>9</v>
      </c>
      <c r="C10" s="8">
        <v>1000020</v>
      </c>
      <c r="D10" s="8" t="s">
        <v>349</v>
      </c>
      <c r="E10" s="12">
        <v>1</v>
      </c>
      <c r="F10" s="13">
        <v>10010048</v>
      </c>
      <c r="G10" s="15" t="s">
        <v>365</v>
      </c>
      <c r="H10" s="12" t="s">
        <v>364</v>
      </c>
      <c r="I10" s="8">
        <v>1000021</v>
      </c>
      <c r="J10" s="8" t="s">
        <v>375</v>
      </c>
      <c r="K10" s="12">
        <v>1</v>
      </c>
      <c r="L10" s="13">
        <v>10010085</v>
      </c>
      <c r="M10" s="16" t="s">
        <v>351</v>
      </c>
      <c r="N10" s="12">
        <v>50</v>
      </c>
      <c r="O10" s="12" t="str">
        <f t="shared" si="0"/>
        <v>1000020;1</v>
      </c>
      <c r="P10" s="12" t="str">
        <f t="shared" si="1"/>
        <v>1000021;1</v>
      </c>
      <c r="Q10" s="12"/>
      <c r="R10" s="12" t="str">
        <f t="shared" si="2"/>
        <v>1000020;1@1000021;1</v>
      </c>
      <c r="S10" s="12"/>
      <c r="U10" s="12"/>
      <c r="V10" s="12"/>
      <c r="W10" s="12"/>
      <c r="X10" s="12"/>
    </row>
    <row r="11" spans="2:24" ht="20.100000000000001" customHeight="1" x14ac:dyDescent="0.2">
      <c r="B11" s="12">
        <v>10</v>
      </c>
      <c r="C11" s="8">
        <v>1010032</v>
      </c>
      <c r="D11" s="8" t="s">
        <v>361</v>
      </c>
      <c r="E11" s="12">
        <v>1</v>
      </c>
      <c r="F11" s="13">
        <v>10010039</v>
      </c>
      <c r="G11" s="13" t="s">
        <v>361</v>
      </c>
      <c r="H11" s="12" t="s">
        <v>364</v>
      </c>
      <c r="I11" s="8">
        <v>1000014</v>
      </c>
      <c r="J11" s="8" t="s">
        <v>350</v>
      </c>
      <c r="K11" s="12">
        <v>1</v>
      </c>
      <c r="L11" s="13">
        <v>10010083</v>
      </c>
      <c r="M11" s="16" t="s">
        <v>317</v>
      </c>
      <c r="N11" s="12">
        <v>5</v>
      </c>
      <c r="O11" s="12" t="str">
        <f t="shared" si="0"/>
        <v>1010032;1</v>
      </c>
      <c r="P11" s="12" t="str">
        <f t="shared" si="1"/>
        <v>1000014;1</v>
      </c>
      <c r="Q11" s="12"/>
      <c r="R11" s="12" t="str">
        <f t="shared" si="2"/>
        <v>1010032;1@1000014;1</v>
      </c>
      <c r="S11" s="12"/>
      <c r="U11" s="12"/>
      <c r="V11" s="12"/>
      <c r="W11" s="12"/>
      <c r="X11" s="12"/>
    </row>
    <row r="12" spans="2:24" ht="20.100000000000001" customHeight="1" x14ac:dyDescent="0.2">
      <c r="B12" s="12">
        <v>11</v>
      </c>
      <c r="C12" s="8">
        <v>1000018</v>
      </c>
      <c r="D12" s="8" t="s">
        <v>317</v>
      </c>
      <c r="E12" s="12">
        <v>5</v>
      </c>
      <c r="F12" s="12">
        <v>10010042</v>
      </c>
      <c r="G12" s="12" t="s">
        <v>313</v>
      </c>
      <c r="H12" s="12" t="s">
        <v>364</v>
      </c>
      <c r="I12" s="8">
        <v>1000018</v>
      </c>
      <c r="J12" s="8" t="s">
        <v>317</v>
      </c>
      <c r="K12" s="12">
        <v>10</v>
      </c>
      <c r="L12" s="13">
        <v>10000131</v>
      </c>
      <c r="M12" s="15" t="s">
        <v>367</v>
      </c>
      <c r="N12" s="12">
        <v>5</v>
      </c>
      <c r="O12" s="12" t="str">
        <f t="shared" si="0"/>
        <v>1000018;5</v>
      </c>
      <c r="P12" s="12" t="str">
        <f t="shared" si="1"/>
        <v>1000018;10</v>
      </c>
      <c r="Q12" s="12"/>
      <c r="R12" s="12" t="str">
        <f t="shared" si="2"/>
        <v>1000018;5@1000018;10</v>
      </c>
      <c r="S12" s="12"/>
      <c r="U12" s="12"/>
      <c r="V12" s="12"/>
      <c r="W12" s="12"/>
      <c r="X12" s="12"/>
    </row>
    <row r="13" spans="2:24" ht="20.100000000000001" customHeight="1" x14ac:dyDescent="0.2">
      <c r="B13" s="12">
        <v>12</v>
      </c>
      <c r="C13" s="8">
        <v>1000022</v>
      </c>
      <c r="D13" s="8" t="s">
        <v>372</v>
      </c>
      <c r="E13" s="12">
        <v>1</v>
      </c>
      <c r="F13" s="13">
        <v>10000158</v>
      </c>
      <c r="G13" s="13" t="s">
        <v>371</v>
      </c>
      <c r="H13" s="12" t="s">
        <v>364</v>
      </c>
      <c r="I13" s="8">
        <v>1000020</v>
      </c>
      <c r="J13" s="8" t="s">
        <v>349</v>
      </c>
      <c r="K13" s="12">
        <v>1</v>
      </c>
      <c r="L13" s="13">
        <v>10010085</v>
      </c>
      <c r="M13" s="16" t="s">
        <v>351</v>
      </c>
      <c r="N13" s="12">
        <v>50</v>
      </c>
      <c r="O13" s="12" t="str">
        <f t="shared" si="0"/>
        <v>1000022;1</v>
      </c>
      <c r="P13" s="12" t="str">
        <f t="shared" si="1"/>
        <v>1000020;1</v>
      </c>
      <c r="Q13" s="12"/>
      <c r="R13" s="12" t="str">
        <f t="shared" si="2"/>
        <v>1000022;1@1000020;1</v>
      </c>
      <c r="S13" s="12"/>
      <c r="U13" s="12"/>
      <c r="V13" s="12"/>
      <c r="W13" s="12"/>
      <c r="X13" s="12"/>
    </row>
    <row r="14" spans="2:24" ht="20.100000000000001" customHeight="1" x14ac:dyDescent="0.2">
      <c r="B14" s="12">
        <v>13</v>
      </c>
      <c r="C14" s="8">
        <v>1000014</v>
      </c>
      <c r="D14" s="8" t="s">
        <v>350</v>
      </c>
      <c r="E14" s="12">
        <v>1</v>
      </c>
      <c r="F14" s="13">
        <v>10010039</v>
      </c>
      <c r="G14" s="13" t="s">
        <v>361</v>
      </c>
      <c r="H14" s="12" t="s">
        <v>364</v>
      </c>
      <c r="I14" s="13">
        <v>1010038</v>
      </c>
      <c r="J14" s="15" t="s">
        <v>1032</v>
      </c>
      <c r="K14" s="12" t="s">
        <v>364</v>
      </c>
      <c r="L14" s="13">
        <v>10010083</v>
      </c>
      <c r="M14" s="16" t="s">
        <v>317</v>
      </c>
      <c r="N14" s="12">
        <v>5</v>
      </c>
      <c r="O14" s="12" t="str">
        <f t="shared" si="0"/>
        <v>1000014;1</v>
      </c>
      <c r="P14" s="12" t="str">
        <f t="shared" si="1"/>
        <v>1010038;1</v>
      </c>
      <c r="Q14" s="12"/>
      <c r="R14" s="12" t="str">
        <f t="shared" si="2"/>
        <v>1000014;1@1010038;1</v>
      </c>
      <c r="S14" s="12"/>
      <c r="U14" s="12"/>
      <c r="V14" s="12"/>
      <c r="W14" s="12"/>
      <c r="X14" s="12"/>
    </row>
    <row r="15" spans="2:24" ht="20.100000000000001" customHeight="1" x14ac:dyDescent="0.2">
      <c r="B15" s="12">
        <v>14</v>
      </c>
      <c r="C15" s="8">
        <v>1010034</v>
      </c>
      <c r="D15" s="8" t="s">
        <v>318</v>
      </c>
      <c r="E15" s="12">
        <v>5</v>
      </c>
      <c r="F15" s="12">
        <v>10010042</v>
      </c>
      <c r="G15" s="12" t="s">
        <v>313</v>
      </c>
      <c r="H15" s="12" t="s">
        <v>364</v>
      </c>
      <c r="I15" s="8">
        <v>1000022</v>
      </c>
      <c r="J15" s="8" t="s">
        <v>372</v>
      </c>
      <c r="K15" s="12">
        <v>2</v>
      </c>
      <c r="L15" s="13">
        <v>10000132</v>
      </c>
      <c r="M15" s="15" t="s">
        <v>368</v>
      </c>
      <c r="N15" s="12">
        <v>5</v>
      </c>
      <c r="O15" s="12" t="str">
        <f t="shared" si="0"/>
        <v>1010034;5</v>
      </c>
      <c r="P15" s="12" t="str">
        <f t="shared" si="1"/>
        <v>1000022;2</v>
      </c>
      <c r="Q15" s="12"/>
      <c r="R15" s="12" t="str">
        <f t="shared" si="2"/>
        <v>1010034;5@1000022;2</v>
      </c>
      <c r="S15" s="12"/>
      <c r="U15" s="12"/>
      <c r="V15" s="12"/>
      <c r="W15" s="12"/>
      <c r="X15" s="12"/>
    </row>
    <row r="16" spans="2:24" ht="20.100000000000001" customHeight="1" x14ac:dyDescent="0.2">
      <c r="B16" s="12">
        <v>15</v>
      </c>
      <c r="C16" s="8">
        <v>1000013</v>
      </c>
      <c r="D16" s="8" t="s">
        <v>371</v>
      </c>
      <c r="E16" s="12">
        <v>1</v>
      </c>
      <c r="F16" s="13">
        <v>10000155</v>
      </c>
      <c r="G16" s="15" t="s">
        <v>366</v>
      </c>
      <c r="H16" s="12" t="s">
        <v>364</v>
      </c>
      <c r="I16" s="8">
        <v>1010043</v>
      </c>
      <c r="J16" s="8" t="s">
        <v>377</v>
      </c>
      <c r="K16" s="12">
        <v>1</v>
      </c>
      <c r="L16" s="17">
        <v>10010098</v>
      </c>
      <c r="M16" s="18" t="s">
        <v>370</v>
      </c>
      <c r="N16" s="12">
        <v>5</v>
      </c>
      <c r="O16" s="12" t="str">
        <f t="shared" si="0"/>
        <v>1000013;1</v>
      </c>
      <c r="P16" s="12" t="str">
        <f t="shared" si="1"/>
        <v>1010043;1</v>
      </c>
      <c r="Q16" s="12"/>
      <c r="R16" s="12" t="str">
        <f t="shared" si="2"/>
        <v>1000013;1@1010043;1</v>
      </c>
      <c r="S16" s="12"/>
      <c r="U16" s="12"/>
      <c r="V16" s="12"/>
      <c r="W16" s="12"/>
      <c r="X16" s="12"/>
    </row>
    <row r="17" spans="2:24" ht="20.100000000000001" customHeight="1" x14ac:dyDescent="0.2">
      <c r="B17" s="12">
        <v>16</v>
      </c>
      <c r="C17" s="8">
        <v>1010032</v>
      </c>
      <c r="D17" s="8" t="s">
        <v>361</v>
      </c>
      <c r="E17" s="12">
        <v>1</v>
      </c>
      <c r="F17" s="13">
        <v>10010039</v>
      </c>
      <c r="G17" s="13" t="s">
        <v>361</v>
      </c>
      <c r="H17" s="12" t="s">
        <v>364</v>
      </c>
      <c r="I17" s="8">
        <v>1000021</v>
      </c>
      <c r="J17" s="8" t="s">
        <v>375</v>
      </c>
      <c r="K17" s="12">
        <v>1</v>
      </c>
      <c r="L17" s="13">
        <v>10010085</v>
      </c>
      <c r="M17" s="16" t="s">
        <v>351</v>
      </c>
      <c r="N17" s="12">
        <v>50</v>
      </c>
      <c r="O17" s="12" t="str">
        <f t="shared" si="0"/>
        <v>1010032;1</v>
      </c>
      <c r="P17" s="12" t="str">
        <f t="shared" si="1"/>
        <v>1000021;1</v>
      </c>
      <c r="Q17" s="12"/>
      <c r="R17" s="12" t="str">
        <f t="shared" si="2"/>
        <v>1010032;1@1000021;1</v>
      </c>
      <c r="S17" s="12"/>
      <c r="U17" s="12"/>
      <c r="V17" s="12"/>
      <c r="W17" s="12"/>
      <c r="X17" s="12"/>
    </row>
    <row r="18" spans="2:24" ht="20.100000000000001" customHeight="1" x14ac:dyDescent="0.2">
      <c r="B18" s="12">
        <v>17</v>
      </c>
      <c r="C18" s="8">
        <v>1010036</v>
      </c>
      <c r="D18" s="8" t="s">
        <v>327</v>
      </c>
      <c r="E18" s="12">
        <v>5</v>
      </c>
      <c r="F18" s="12">
        <v>10010042</v>
      </c>
      <c r="G18" s="12" t="s">
        <v>313</v>
      </c>
      <c r="H18" s="12" t="s">
        <v>364</v>
      </c>
      <c r="I18" s="8">
        <v>1000014</v>
      </c>
      <c r="J18" s="8" t="s">
        <v>350</v>
      </c>
      <c r="K18" s="12">
        <v>1</v>
      </c>
      <c r="L18" s="13">
        <v>10010083</v>
      </c>
      <c r="M18" s="16" t="s">
        <v>317</v>
      </c>
      <c r="N18" s="12">
        <v>5</v>
      </c>
      <c r="O18" s="12" t="str">
        <f t="shared" si="0"/>
        <v>1010036;5</v>
      </c>
      <c r="P18" s="12" t="str">
        <f t="shared" si="1"/>
        <v>1000014;1</v>
      </c>
      <c r="Q18" s="12"/>
      <c r="R18" s="12" t="str">
        <f t="shared" si="2"/>
        <v>1010036;5@1000014;1</v>
      </c>
      <c r="S18" s="12"/>
      <c r="U18" s="12"/>
      <c r="V18" s="12"/>
      <c r="W18" s="12"/>
      <c r="X18" s="12"/>
    </row>
    <row r="19" spans="2:24" ht="20.100000000000001" customHeight="1" x14ac:dyDescent="0.2">
      <c r="B19" s="12">
        <v>18</v>
      </c>
      <c r="C19" s="8">
        <v>1010014</v>
      </c>
      <c r="D19" s="8" t="s">
        <v>337</v>
      </c>
      <c r="E19" s="12">
        <v>1</v>
      </c>
      <c r="F19" s="13">
        <v>10000143</v>
      </c>
      <c r="G19" s="15" t="s">
        <v>372</v>
      </c>
      <c r="H19" s="12" t="s">
        <v>364</v>
      </c>
      <c r="I19" s="8">
        <v>1000018</v>
      </c>
      <c r="J19" s="8" t="s">
        <v>317</v>
      </c>
      <c r="K19" s="12">
        <v>10</v>
      </c>
      <c r="L19" s="13">
        <v>10000131</v>
      </c>
      <c r="M19" s="15" t="s">
        <v>367</v>
      </c>
      <c r="N19" s="12">
        <v>5</v>
      </c>
      <c r="O19" s="12" t="str">
        <f t="shared" si="0"/>
        <v>1010014;1</v>
      </c>
      <c r="P19" s="12" t="str">
        <f t="shared" si="1"/>
        <v>1000018;10</v>
      </c>
      <c r="Q19" s="12"/>
      <c r="R19" s="12" t="str">
        <f t="shared" si="2"/>
        <v>1010014;1@1000018;10</v>
      </c>
      <c r="S19" s="12"/>
      <c r="U19" s="12"/>
      <c r="V19" s="12"/>
      <c r="W19" s="12"/>
      <c r="X19" s="12"/>
    </row>
    <row r="20" spans="2:24" ht="20.100000000000001" customHeight="1" x14ac:dyDescent="0.2">
      <c r="B20" s="12">
        <v>19</v>
      </c>
      <c r="C20" s="8">
        <v>1000018</v>
      </c>
      <c r="D20" s="8" t="s">
        <v>317</v>
      </c>
      <c r="E20" s="12">
        <v>5</v>
      </c>
      <c r="F20" s="13">
        <v>10010039</v>
      </c>
      <c r="G20" s="13" t="s">
        <v>361</v>
      </c>
      <c r="H20" s="12" t="s">
        <v>364</v>
      </c>
      <c r="I20" s="8">
        <v>1000020</v>
      </c>
      <c r="J20" s="8" t="s">
        <v>349</v>
      </c>
      <c r="K20" s="12">
        <v>1</v>
      </c>
      <c r="L20" s="13">
        <v>10010085</v>
      </c>
      <c r="M20" s="16" t="s">
        <v>351</v>
      </c>
      <c r="N20" s="12">
        <v>50</v>
      </c>
      <c r="O20" s="12" t="str">
        <f t="shared" si="0"/>
        <v>1000018;5</v>
      </c>
      <c r="P20" s="12" t="str">
        <f t="shared" si="1"/>
        <v>1000020;1</v>
      </c>
      <c r="Q20" s="12"/>
      <c r="R20" s="12" t="str">
        <f t="shared" si="2"/>
        <v>1000018;5@1000020;1</v>
      </c>
      <c r="S20" s="12"/>
      <c r="U20" s="12"/>
      <c r="V20" s="12"/>
      <c r="W20" s="12"/>
      <c r="X20" s="12"/>
    </row>
    <row r="21" spans="2:24" ht="20.100000000000001" customHeight="1" x14ac:dyDescent="0.2">
      <c r="B21" s="12">
        <v>20</v>
      </c>
      <c r="C21" s="8">
        <v>1010034</v>
      </c>
      <c r="D21" s="8" t="s">
        <v>318</v>
      </c>
      <c r="E21" s="12">
        <v>5</v>
      </c>
      <c r="F21" s="12">
        <v>10010042</v>
      </c>
      <c r="G21" s="12" t="s">
        <v>313</v>
      </c>
      <c r="H21" s="12" t="s">
        <v>364</v>
      </c>
      <c r="I21" s="13">
        <v>1010038</v>
      </c>
      <c r="J21" s="15" t="s">
        <v>1032</v>
      </c>
      <c r="K21" s="12" t="s">
        <v>364</v>
      </c>
      <c r="L21" s="13">
        <v>10010083</v>
      </c>
      <c r="M21" s="16" t="s">
        <v>317</v>
      </c>
      <c r="N21" s="12">
        <v>5</v>
      </c>
      <c r="O21" s="12" t="str">
        <f t="shared" si="0"/>
        <v>1010034;5</v>
      </c>
      <c r="P21" s="12" t="str">
        <f t="shared" si="1"/>
        <v>1010038;1</v>
      </c>
      <c r="Q21" s="12"/>
      <c r="R21" s="12" t="str">
        <f t="shared" si="2"/>
        <v>1010034;5@1010038;1</v>
      </c>
      <c r="S21" s="12"/>
      <c r="U21" s="12"/>
      <c r="V21" s="12"/>
      <c r="W21" s="12"/>
      <c r="X21" s="12"/>
    </row>
    <row r="22" spans="2:24" ht="20.100000000000001" customHeight="1" x14ac:dyDescent="0.2">
      <c r="B22" s="12">
        <v>21</v>
      </c>
      <c r="C22" s="8">
        <v>1010040</v>
      </c>
      <c r="D22" s="8" t="s">
        <v>365</v>
      </c>
      <c r="E22" s="12">
        <v>1</v>
      </c>
      <c r="F22" s="13">
        <v>10010039</v>
      </c>
      <c r="G22" s="13" t="s">
        <v>361</v>
      </c>
      <c r="H22" s="12" t="s">
        <v>364</v>
      </c>
      <c r="I22" s="8">
        <v>1000022</v>
      </c>
      <c r="J22" s="8" t="s">
        <v>372</v>
      </c>
      <c r="K22" s="12">
        <v>2</v>
      </c>
      <c r="L22" s="13">
        <v>10000132</v>
      </c>
      <c r="M22" s="15" t="s">
        <v>368</v>
      </c>
      <c r="N22" s="12">
        <v>5</v>
      </c>
      <c r="O22" s="12" t="str">
        <f t="shared" si="0"/>
        <v>1010040;1</v>
      </c>
      <c r="P22" s="12" t="str">
        <f t="shared" si="1"/>
        <v>1000022;2</v>
      </c>
      <c r="Q22" s="12"/>
      <c r="R22" s="12" t="str">
        <f t="shared" si="2"/>
        <v>1010040;1@1000022;2</v>
      </c>
      <c r="S22" s="12"/>
      <c r="U22" s="12"/>
      <c r="V22" s="12"/>
      <c r="W22" s="12"/>
      <c r="X22" s="12"/>
    </row>
    <row r="23" spans="2:24" ht="20.100000000000001" customHeight="1" x14ac:dyDescent="0.2">
      <c r="B23" s="12">
        <v>22</v>
      </c>
      <c r="C23" s="8">
        <v>1000020</v>
      </c>
      <c r="D23" s="8" t="s">
        <v>349</v>
      </c>
      <c r="E23" s="12">
        <v>1</v>
      </c>
      <c r="F23" s="13">
        <v>10010039</v>
      </c>
      <c r="G23" s="13" t="s">
        <v>361</v>
      </c>
      <c r="H23" s="12" t="s">
        <v>364</v>
      </c>
      <c r="I23" s="8">
        <v>1010043</v>
      </c>
      <c r="J23" s="8" t="s">
        <v>377</v>
      </c>
      <c r="K23" s="12">
        <v>1</v>
      </c>
      <c r="L23" s="17">
        <v>10010098</v>
      </c>
      <c r="M23" s="18" t="s">
        <v>370</v>
      </c>
      <c r="N23" s="12">
        <v>5</v>
      </c>
      <c r="O23" s="12" t="str">
        <f t="shared" si="0"/>
        <v>1000020;1</v>
      </c>
      <c r="P23" s="12" t="str">
        <f t="shared" si="1"/>
        <v>1010043;1</v>
      </c>
      <c r="Q23" s="12"/>
      <c r="R23" s="12" t="str">
        <f t="shared" si="2"/>
        <v>1000020;1@1010043;1</v>
      </c>
      <c r="S23" s="12"/>
      <c r="U23" s="12"/>
      <c r="V23" s="12"/>
      <c r="W23" s="12"/>
      <c r="X23" s="12"/>
    </row>
    <row r="24" spans="2:24" ht="20.100000000000001" customHeight="1" x14ac:dyDescent="0.2">
      <c r="B24" s="12">
        <v>23</v>
      </c>
      <c r="C24" s="8">
        <v>1010036</v>
      </c>
      <c r="D24" s="8" t="s">
        <v>327</v>
      </c>
      <c r="E24" s="12">
        <v>5</v>
      </c>
      <c r="F24" s="12">
        <v>10010042</v>
      </c>
      <c r="G24" s="12" t="s">
        <v>313</v>
      </c>
      <c r="H24" s="12" t="s">
        <v>364</v>
      </c>
      <c r="I24" s="8">
        <v>1000021</v>
      </c>
      <c r="J24" s="8" t="s">
        <v>375</v>
      </c>
      <c r="K24" s="12">
        <v>1</v>
      </c>
      <c r="L24" s="13">
        <v>10010085</v>
      </c>
      <c r="M24" s="16" t="s">
        <v>351</v>
      </c>
      <c r="N24" s="12">
        <v>50</v>
      </c>
      <c r="O24" s="12" t="str">
        <f t="shared" si="0"/>
        <v>1010036;5</v>
      </c>
      <c r="P24" s="12" t="str">
        <f t="shared" si="1"/>
        <v>1000021;1</v>
      </c>
      <c r="Q24" s="12"/>
      <c r="R24" s="12" t="str">
        <f t="shared" si="2"/>
        <v>1010036;5@1000021;1</v>
      </c>
      <c r="S24" s="12"/>
      <c r="U24" s="12"/>
      <c r="V24" s="12"/>
      <c r="W24" s="12"/>
      <c r="X24" s="12"/>
    </row>
    <row r="25" spans="2:24" ht="20.100000000000001" customHeight="1" x14ac:dyDescent="0.2">
      <c r="B25" s="12">
        <v>24</v>
      </c>
      <c r="C25" s="8">
        <v>1000014</v>
      </c>
      <c r="D25" s="8" t="s">
        <v>350</v>
      </c>
      <c r="E25" s="12">
        <v>1</v>
      </c>
      <c r="F25" s="13">
        <v>10000158</v>
      </c>
      <c r="G25" s="13" t="s">
        <v>371</v>
      </c>
      <c r="H25" s="12" t="s">
        <v>364</v>
      </c>
      <c r="I25" s="8">
        <v>1000014</v>
      </c>
      <c r="J25" s="8" t="s">
        <v>350</v>
      </c>
      <c r="K25" s="12">
        <v>1</v>
      </c>
      <c r="L25" s="13">
        <v>10010083</v>
      </c>
      <c r="M25" s="16" t="s">
        <v>317</v>
      </c>
      <c r="N25" s="12">
        <v>5</v>
      </c>
      <c r="O25" s="12" t="str">
        <f t="shared" si="0"/>
        <v>1000014;1</v>
      </c>
      <c r="P25" s="12" t="str">
        <f t="shared" si="1"/>
        <v>1000014;1</v>
      </c>
      <c r="Q25" s="12"/>
      <c r="R25" s="12" t="str">
        <f t="shared" si="2"/>
        <v>1000014;1@1000014;1</v>
      </c>
      <c r="S25" s="12"/>
      <c r="U25" s="12"/>
      <c r="V25" s="12"/>
      <c r="W25" s="12"/>
      <c r="X25" s="12"/>
    </row>
    <row r="26" spans="2:24" ht="20.100000000000001" customHeight="1" x14ac:dyDescent="0.2">
      <c r="B26" s="12">
        <v>25</v>
      </c>
      <c r="C26" s="8">
        <v>1010040</v>
      </c>
      <c r="D26" s="8" t="s">
        <v>365</v>
      </c>
      <c r="E26" s="12">
        <v>1</v>
      </c>
      <c r="F26" s="13">
        <v>10010039</v>
      </c>
      <c r="G26" s="13" t="s">
        <v>361</v>
      </c>
      <c r="H26" s="12" t="s">
        <v>364</v>
      </c>
      <c r="I26" s="8">
        <v>1000018</v>
      </c>
      <c r="J26" s="8" t="s">
        <v>317</v>
      </c>
      <c r="K26" s="12">
        <v>10</v>
      </c>
      <c r="L26" s="13">
        <v>10000131</v>
      </c>
      <c r="M26" s="15" t="s">
        <v>367</v>
      </c>
      <c r="N26" s="12">
        <v>5</v>
      </c>
      <c r="O26" s="12" t="str">
        <f t="shared" si="0"/>
        <v>1010040;1</v>
      </c>
      <c r="P26" s="12" t="str">
        <f t="shared" si="1"/>
        <v>1000018;10</v>
      </c>
      <c r="Q26" s="12"/>
      <c r="R26" s="12" t="str">
        <f t="shared" si="2"/>
        <v>1010040;1@1000018;10</v>
      </c>
      <c r="S26" s="12"/>
      <c r="U26" s="12"/>
      <c r="V26" s="12"/>
      <c r="W26" s="12"/>
      <c r="X26" s="12"/>
    </row>
    <row r="27" spans="2:24" ht="20.100000000000001" customHeight="1" x14ac:dyDescent="0.2">
      <c r="B27" s="12">
        <v>26</v>
      </c>
      <c r="C27" s="8">
        <v>1010032</v>
      </c>
      <c r="D27" s="8" t="s">
        <v>361</v>
      </c>
      <c r="E27" s="12">
        <v>1</v>
      </c>
      <c r="F27" s="12">
        <v>10010042</v>
      </c>
      <c r="G27" s="12" t="s">
        <v>313</v>
      </c>
      <c r="H27" s="12" t="s">
        <v>364</v>
      </c>
      <c r="I27" s="8">
        <v>1000020</v>
      </c>
      <c r="J27" s="8" t="s">
        <v>349</v>
      </c>
      <c r="K27" s="12">
        <v>1</v>
      </c>
      <c r="L27" s="13">
        <v>10010085</v>
      </c>
      <c r="M27" s="16" t="s">
        <v>351</v>
      </c>
      <c r="N27" s="12">
        <v>50</v>
      </c>
      <c r="O27" s="12" t="str">
        <f t="shared" si="0"/>
        <v>1010032;1</v>
      </c>
      <c r="P27" s="12" t="str">
        <f t="shared" si="1"/>
        <v>1000020;1</v>
      </c>
      <c r="Q27" s="12"/>
      <c r="R27" s="12" t="str">
        <f t="shared" si="2"/>
        <v>1010032;1@1000020;1</v>
      </c>
      <c r="S27" s="12"/>
      <c r="U27" s="12"/>
      <c r="V27" s="12"/>
      <c r="W27" s="12"/>
      <c r="X27" s="12"/>
    </row>
    <row r="28" spans="2:24" ht="20.100000000000001" customHeight="1" x14ac:dyDescent="0.2">
      <c r="B28" s="12">
        <v>27</v>
      </c>
      <c r="C28" s="8">
        <v>1000018</v>
      </c>
      <c r="D28" s="8" t="s">
        <v>317</v>
      </c>
      <c r="E28" s="12">
        <v>5</v>
      </c>
      <c r="F28" s="13">
        <v>10000155</v>
      </c>
      <c r="G28" s="15" t="s">
        <v>366</v>
      </c>
      <c r="H28" s="12" t="s">
        <v>364</v>
      </c>
      <c r="I28" s="13">
        <v>1010038</v>
      </c>
      <c r="J28" s="15" t="s">
        <v>1032</v>
      </c>
      <c r="K28" s="12" t="s">
        <v>364</v>
      </c>
      <c r="L28" s="13">
        <v>10010083</v>
      </c>
      <c r="M28" s="16" t="s">
        <v>317</v>
      </c>
      <c r="N28" s="12">
        <v>5</v>
      </c>
      <c r="O28" s="12" t="str">
        <f t="shared" si="0"/>
        <v>1000018;5</v>
      </c>
      <c r="P28" s="12" t="str">
        <f t="shared" si="1"/>
        <v>1010038;1</v>
      </c>
      <c r="Q28" s="12"/>
      <c r="R28" s="12" t="str">
        <f t="shared" si="2"/>
        <v>1000018;5@1010038;1</v>
      </c>
      <c r="S28" s="12"/>
      <c r="U28" s="12"/>
      <c r="V28" s="12"/>
      <c r="W28" s="12"/>
      <c r="X28" s="12"/>
    </row>
    <row r="29" spans="2:24" ht="20.100000000000001" customHeight="1" x14ac:dyDescent="0.2">
      <c r="B29" s="12">
        <v>28</v>
      </c>
      <c r="C29" s="8">
        <v>1000022</v>
      </c>
      <c r="D29" s="8" t="s">
        <v>372</v>
      </c>
      <c r="E29" s="12">
        <v>1</v>
      </c>
      <c r="F29" s="13">
        <v>10010039</v>
      </c>
      <c r="G29" s="13" t="s">
        <v>361</v>
      </c>
      <c r="H29" s="12" t="s">
        <v>364</v>
      </c>
      <c r="I29" s="8">
        <v>1000022</v>
      </c>
      <c r="J29" s="8" t="s">
        <v>372</v>
      </c>
      <c r="K29" s="12">
        <v>2</v>
      </c>
      <c r="L29" s="13">
        <v>10000132</v>
      </c>
      <c r="M29" s="15" t="s">
        <v>368</v>
      </c>
      <c r="N29" s="12">
        <v>5</v>
      </c>
      <c r="O29" s="12" t="str">
        <f t="shared" si="0"/>
        <v>1000022;1</v>
      </c>
      <c r="P29" s="12" t="str">
        <f t="shared" si="1"/>
        <v>1000022;2</v>
      </c>
      <c r="Q29" s="12"/>
      <c r="R29" s="12" t="str">
        <f t="shared" si="2"/>
        <v>1000022;1@1000022;2</v>
      </c>
      <c r="S29" s="12"/>
      <c r="U29" s="12"/>
      <c r="V29" s="12"/>
      <c r="W29" s="12"/>
      <c r="X29" s="12"/>
    </row>
    <row r="30" spans="2:24" ht="20.100000000000001" customHeight="1" x14ac:dyDescent="0.2">
      <c r="B30" s="12">
        <v>29</v>
      </c>
      <c r="C30" s="8">
        <v>1010036</v>
      </c>
      <c r="D30" s="8" t="s">
        <v>327</v>
      </c>
      <c r="E30" s="12">
        <v>5</v>
      </c>
      <c r="F30" s="12">
        <v>10010042</v>
      </c>
      <c r="G30" s="12" t="s">
        <v>313</v>
      </c>
      <c r="H30" s="12" t="s">
        <v>364</v>
      </c>
      <c r="I30" s="8">
        <v>1010043</v>
      </c>
      <c r="J30" s="8" t="s">
        <v>377</v>
      </c>
      <c r="K30" s="12">
        <v>1</v>
      </c>
      <c r="L30" s="17">
        <v>10010098</v>
      </c>
      <c r="M30" s="18" t="s">
        <v>370</v>
      </c>
      <c r="N30" s="12">
        <v>5</v>
      </c>
      <c r="O30" s="12" t="str">
        <f t="shared" si="0"/>
        <v>1010036;5</v>
      </c>
      <c r="P30" s="12" t="str">
        <f t="shared" si="1"/>
        <v>1010043;1</v>
      </c>
      <c r="Q30" s="12"/>
      <c r="R30" s="12" t="str">
        <f t="shared" si="2"/>
        <v>1010036;5@1010043;1</v>
      </c>
      <c r="S30" s="12"/>
      <c r="U30" s="12"/>
      <c r="V30" s="12"/>
      <c r="W30" s="12"/>
      <c r="X30" s="12"/>
    </row>
    <row r="31" spans="2:24" ht="20.100000000000001" customHeight="1" x14ac:dyDescent="0.2">
      <c r="B31" s="12">
        <v>30</v>
      </c>
      <c r="C31" s="8">
        <v>1010033</v>
      </c>
      <c r="D31" s="8" t="s">
        <v>376</v>
      </c>
      <c r="E31" s="12">
        <v>1</v>
      </c>
      <c r="F31" s="13">
        <v>10000143</v>
      </c>
      <c r="G31" s="15" t="s">
        <v>372</v>
      </c>
      <c r="H31" s="12" t="s">
        <v>364</v>
      </c>
      <c r="I31" s="8">
        <v>1010033</v>
      </c>
      <c r="J31" s="8" t="s">
        <v>376</v>
      </c>
      <c r="K31" s="12">
        <v>1</v>
      </c>
      <c r="L31" s="13">
        <v>10010085</v>
      </c>
      <c r="M31" s="16" t="s">
        <v>351</v>
      </c>
      <c r="N31" s="12">
        <v>50</v>
      </c>
      <c r="O31" s="12" t="str">
        <f t="shared" si="0"/>
        <v>1010033;1</v>
      </c>
      <c r="P31" s="12" t="str">
        <f t="shared" si="1"/>
        <v>1010033;1</v>
      </c>
      <c r="Q31" s="12"/>
      <c r="R31" s="12" t="str">
        <f t="shared" si="2"/>
        <v>1010033;1@1010033;1</v>
      </c>
      <c r="S31" s="12"/>
      <c r="U31" s="12"/>
      <c r="V31" s="12"/>
      <c r="W31" s="12"/>
      <c r="X31" s="12"/>
    </row>
    <row r="32" spans="2:24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7A6D-003F-4178-9C8B-F142E2166F26}">
  <dimension ref="B1:AH42"/>
  <sheetViews>
    <sheetView topLeftCell="Q10" workbookViewId="0">
      <selection activeCell="AH31" sqref="AH31:AH35"/>
    </sheetView>
  </sheetViews>
  <sheetFormatPr defaultRowHeight="14.25" x14ac:dyDescent="0.2"/>
  <cols>
    <col min="10" max="10" width="10.875" customWidth="1"/>
  </cols>
  <sheetData>
    <row r="1" spans="2:34" s="20" customFormat="1" ht="20.100000000000001" customHeight="1" x14ac:dyDescent="0.2"/>
    <row r="2" spans="2:34" s="20" customFormat="1" ht="20.100000000000001" customHeight="1" x14ac:dyDescent="0.2">
      <c r="B2" s="12" t="s">
        <v>378</v>
      </c>
    </row>
    <row r="3" spans="2:34" s="20" customFormat="1" ht="20.100000000000001" customHeight="1" x14ac:dyDescent="0.2">
      <c r="B3" s="12">
        <v>1</v>
      </c>
      <c r="C3" s="12">
        <v>1</v>
      </c>
      <c r="D3" s="12" t="s">
        <v>355</v>
      </c>
      <c r="E3" s="12">
        <v>100000</v>
      </c>
      <c r="F3" s="12">
        <v>1010034</v>
      </c>
      <c r="G3" s="12" t="s">
        <v>318</v>
      </c>
      <c r="H3" s="12">
        <v>5</v>
      </c>
      <c r="I3" s="12">
        <v>1000022</v>
      </c>
      <c r="J3" s="12" t="s">
        <v>372</v>
      </c>
      <c r="K3" s="12">
        <v>1</v>
      </c>
      <c r="L3" s="12">
        <v>1000018</v>
      </c>
      <c r="M3" s="12" t="s">
        <v>317</v>
      </c>
      <c r="N3" s="12">
        <v>10</v>
      </c>
      <c r="O3" s="12"/>
      <c r="P3" s="12"/>
      <c r="Q3" s="12"/>
      <c r="T3" s="20" t="str">
        <f>C3&amp;";"&amp;E3&amp;"@"</f>
        <v>1;100000@</v>
      </c>
      <c r="W3" s="20" t="str">
        <f>F3&amp;";"&amp;H3&amp;"@"</f>
        <v>1010034;5@</v>
      </c>
      <c r="Z3" s="20" t="str">
        <f>I3&amp;";"&amp;K3&amp;"@"</f>
        <v>1000022;1@</v>
      </c>
      <c r="AC3" s="20" t="str">
        <f>L3&amp;";"&amp;N3&amp;"@"</f>
        <v>1000018;10@</v>
      </c>
      <c r="AF3" s="20" t="str">
        <f>O3&amp;";"&amp;Q3</f>
        <v>;</v>
      </c>
      <c r="AH3" s="20" t="str">
        <f>T3&amp;W3&amp;Z3&amp;AC3</f>
        <v>1;100000@1010034;5@1000022;1@1000018;10@</v>
      </c>
    </row>
    <row r="4" spans="2:34" s="20" customFormat="1" ht="20.100000000000001" customHeight="1" x14ac:dyDescent="0.2">
      <c r="B4" s="12">
        <v>2</v>
      </c>
      <c r="C4" s="12">
        <v>1</v>
      </c>
      <c r="D4" s="12" t="s">
        <v>355</v>
      </c>
      <c r="E4" s="12">
        <v>150000</v>
      </c>
      <c r="F4" s="12">
        <v>1010034</v>
      </c>
      <c r="G4" s="12" t="s">
        <v>318</v>
      </c>
      <c r="H4" s="12">
        <v>5</v>
      </c>
      <c r="I4" s="12">
        <v>1000023</v>
      </c>
      <c r="J4" s="12" t="s">
        <v>372</v>
      </c>
      <c r="K4" s="12">
        <v>1</v>
      </c>
      <c r="L4" s="12">
        <v>1000018</v>
      </c>
      <c r="M4" s="12" t="s">
        <v>317</v>
      </c>
      <c r="N4" s="12">
        <v>20</v>
      </c>
      <c r="O4" s="12">
        <v>1010033</v>
      </c>
      <c r="P4" s="12" t="s">
        <v>376</v>
      </c>
      <c r="Q4" s="12">
        <v>1</v>
      </c>
      <c r="T4" s="20" t="str">
        <f t="shared" ref="T4:T21" si="0">C4&amp;";"&amp;E4&amp;"@"</f>
        <v>1;150000@</v>
      </c>
      <c r="W4" s="20" t="str">
        <f t="shared" ref="W4:W21" si="1">F4&amp;";"&amp;H4&amp;"@"</f>
        <v>1010034;5@</v>
      </c>
      <c r="Z4" s="20" t="str">
        <f t="shared" ref="Z4:Z21" si="2">I4&amp;";"&amp;K4&amp;"@"</f>
        <v>1000023;1@</v>
      </c>
      <c r="AC4" s="20" t="str">
        <f t="shared" ref="AC4:AC21" si="3">L4&amp;";"&amp;N4&amp;"@"</f>
        <v>1000018;20@</v>
      </c>
      <c r="AF4" s="20" t="str">
        <f t="shared" ref="AF4:AF21" si="4">O4&amp;";"&amp;Q4</f>
        <v>1010033;1</v>
      </c>
      <c r="AH4" s="20" t="str">
        <f>T4&amp;W4&amp;Z4&amp;AC4&amp;AF4</f>
        <v>1;150000@1010034;5@1000023;1@1000018;20@1010033;1</v>
      </c>
    </row>
    <row r="5" spans="2:34" s="20" customFormat="1" ht="20.100000000000001" customHeight="1" x14ac:dyDescent="0.2">
      <c r="B5" s="12">
        <v>3</v>
      </c>
      <c r="C5" s="12">
        <v>1</v>
      </c>
      <c r="D5" s="12" t="s">
        <v>355</v>
      </c>
      <c r="E5" s="12">
        <v>200000</v>
      </c>
      <c r="F5" s="12">
        <v>1010034</v>
      </c>
      <c r="G5" s="12" t="s">
        <v>318</v>
      </c>
      <c r="H5" s="12">
        <v>10</v>
      </c>
      <c r="I5" s="12">
        <v>1000024</v>
      </c>
      <c r="J5" s="12" t="s">
        <v>372</v>
      </c>
      <c r="K5" s="12">
        <v>2</v>
      </c>
      <c r="L5" s="12">
        <v>1000018</v>
      </c>
      <c r="M5" s="12" t="s">
        <v>317</v>
      </c>
      <c r="N5" s="12">
        <v>30</v>
      </c>
      <c r="O5" s="12">
        <v>1010002</v>
      </c>
      <c r="P5" s="12" t="s">
        <v>379</v>
      </c>
      <c r="Q5" s="12">
        <v>1</v>
      </c>
      <c r="T5" s="20" t="str">
        <f t="shared" si="0"/>
        <v>1;200000@</v>
      </c>
      <c r="W5" s="20" t="str">
        <f t="shared" si="1"/>
        <v>1010034;10@</v>
      </c>
      <c r="Z5" s="20" t="str">
        <f t="shared" si="2"/>
        <v>1000024;2@</v>
      </c>
      <c r="AC5" s="20" t="str">
        <f t="shared" si="3"/>
        <v>1000018;30@</v>
      </c>
      <c r="AF5" s="20" t="str">
        <f t="shared" si="4"/>
        <v>1010002;1</v>
      </c>
      <c r="AH5" s="20" t="str">
        <f>T5&amp;W5&amp;Z5&amp;AC5&amp;AF5</f>
        <v>1;200000@1010034;10@1000024;2@1000018;30@1010002;1</v>
      </c>
    </row>
    <row r="6" spans="2:34" s="20" customFormat="1" ht="20.100000000000001" customHeight="1" x14ac:dyDescent="0.2">
      <c r="B6" s="12" t="s">
        <v>380</v>
      </c>
      <c r="T6" s="20" t="str">
        <f t="shared" si="0"/>
        <v>;@</v>
      </c>
      <c r="W6" s="20" t="str">
        <f t="shared" si="1"/>
        <v>;@</v>
      </c>
      <c r="Z6" s="20" t="str">
        <f t="shared" si="2"/>
        <v>;@</v>
      </c>
      <c r="AC6" s="20" t="str">
        <f t="shared" si="3"/>
        <v>;@</v>
      </c>
      <c r="AF6" s="20" t="str">
        <f t="shared" si="4"/>
        <v>;</v>
      </c>
    </row>
    <row r="7" spans="2:34" s="20" customFormat="1" ht="20.100000000000001" customHeight="1" x14ac:dyDescent="0.2">
      <c r="B7" s="12">
        <v>1</v>
      </c>
      <c r="C7" s="12">
        <v>1</v>
      </c>
      <c r="D7" s="12" t="s">
        <v>355</v>
      </c>
      <c r="E7" s="12">
        <v>100000</v>
      </c>
      <c r="F7" s="12">
        <v>1010034</v>
      </c>
      <c r="G7" s="12" t="s">
        <v>318</v>
      </c>
      <c r="H7" s="12">
        <v>5</v>
      </c>
      <c r="I7" s="12">
        <v>1000022</v>
      </c>
      <c r="J7" s="12" t="s">
        <v>372</v>
      </c>
      <c r="K7" s="12">
        <v>1</v>
      </c>
      <c r="L7" s="12">
        <v>1000018</v>
      </c>
      <c r="M7" s="12" t="s">
        <v>317</v>
      </c>
      <c r="N7" s="12">
        <v>10</v>
      </c>
      <c r="O7" s="12"/>
      <c r="P7" s="12"/>
      <c r="Q7" s="12"/>
      <c r="T7" s="20" t="str">
        <f t="shared" si="0"/>
        <v>1;100000@</v>
      </c>
      <c r="W7" s="20" t="str">
        <f t="shared" si="1"/>
        <v>1010034;5@</v>
      </c>
      <c r="Z7" s="20" t="str">
        <f t="shared" si="2"/>
        <v>1000022;1@</v>
      </c>
      <c r="AC7" s="20" t="str">
        <f t="shared" si="3"/>
        <v>1000018;10@</v>
      </c>
      <c r="AF7" s="20" t="str">
        <f t="shared" si="4"/>
        <v>;</v>
      </c>
      <c r="AH7" s="20" t="str">
        <f>T7&amp;W7&amp;Z7&amp;AC7</f>
        <v>1;100000@1010034;5@1000022;1@1000018;10@</v>
      </c>
    </row>
    <row r="8" spans="2:34" s="20" customFormat="1" ht="20.100000000000001" customHeight="1" x14ac:dyDescent="0.2">
      <c r="B8" s="12">
        <v>2</v>
      </c>
      <c r="C8" s="12">
        <v>1</v>
      </c>
      <c r="D8" s="12" t="s">
        <v>355</v>
      </c>
      <c r="E8" s="12">
        <v>150000</v>
      </c>
      <c r="F8" s="12">
        <v>1010034</v>
      </c>
      <c r="G8" s="12" t="s">
        <v>318</v>
      </c>
      <c r="H8" s="12">
        <v>5</v>
      </c>
      <c r="I8" s="12">
        <v>1000023</v>
      </c>
      <c r="J8" s="12" t="s">
        <v>372</v>
      </c>
      <c r="K8" s="12">
        <v>1</v>
      </c>
      <c r="L8" s="12">
        <v>1000018</v>
      </c>
      <c r="M8" s="12" t="s">
        <v>317</v>
      </c>
      <c r="N8" s="12">
        <v>20</v>
      </c>
      <c r="O8" s="12">
        <v>1010033</v>
      </c>
      <c r="P8" s="12" t="s">
        <v>376</v>
      </c>
      <c r="Q8" s="12">
        <v>1</v>
      </c>
      <c r="T8" s="20" t="str">
        <f t="shared" si="0"/>
        <v>1;150000@</v>
      </c>
      <c r="W8" s="20" t="str">
        <f t="shared" si="1"/>
        <v>1010034;5@</v>
      </c>
      <c r="Z8" s="20" t="str">
        <f t="shared" si="2"/>
        <v>1000023;1@</v>
      </c>
      <c r="AC8" s="20" t="str">
        <f t="shared" si="3"/>
        <v>1000018;20@</v>
      </c>
      <c r="AF8" s="20" t="str">
        <f t="shared" si="4"/>
        <v>1010033;1</v>
      </c>
      <c r="AH8" s="20" t="str">
        <f>T8&amp;W8&amp;Z8&amp;AC8&amp;AF8</f>
        <v>1;150000@1010034;5@1000023;1@1000018;20@1010033;1</v>
      </c>
    </row>
    <row r="9" spans="2:34" s="20" customFormat="1" ht="20.100000000000001" customHeight="1" x14ac:dyDescent="0.2">
      <c r="B9" s="12">
        <v>3</v>
      </c>
      <c r="C9" s="12">
        <v>1</v>
      </c>
      <c r="D9" s="12" t="s">
        <v>355</v>
      </c>
      <c r="E9" s="12">
        <v>200000</v>
      </c>
      <c r="F9" s="12">
        <v>1010034</v>
      </c>
      <c r="G9" s="12" t="s">
        <v>318</v>
      </c>
      <c r="H9" s="12">
        <v>10</v>
      </c>
      <c r="I9" s="12">
        <v>1000024</v>
      </c>
      <c r="J9" s="12" t="s">
        <v>372</v>
      </c>
      <c r="K9" s="12">
        <v>2</v>
      </c>
      <c r="L9" s="12">
        <v>1000018</v>
      </c>
      <c r="M9" s="12" t="s">
        <v>317</v>
      </c>
      <c r="N9" s="12">
        <v>30</v>
      </c>
      <c r="O9" s="12">
        <v>1010002</v>
      </c>
      <c r="P9" s="12" t="s">
        <v>379</v>
      </c>
      <c r="Q9" s="12">
        <v>1</v>
      </c>
      <c r="T9" s="20" t="str">
        <f t="shared" si="0"/>
        <v>1;200000@</v>
      </c>
      <c r="W9" s="20" t="str">
        <f t="shared" si="1"/>
        <v>1010034;10@</v>
      </c>
      <c r="Z9" s="20" t="str">
        <f t="shared" si="2"/>
        <v>1000024;2@</v>
      </c>
      <c r="AC9" s="20" t="str">
        <f t="shared" si="3"/>
        <v>1000018;30@</v>
      </c>
      <c r="AF9" s="20" t="str">
        <f t="shared" si="4"/>
        <v>1010002;1</v>
      </c>
      <c r="AH9" s="20" t="str">
        <f>T9&amp;W9&amp;Z9&amp;AC9&amp;AF9</f>
        <v>1;200000@1010034;10@1000024;2@1000018;30@1010002;1</v>
      </c>
    </row>
    <row r="10" spans="2:34" s="20" customFormat="1" ht="20.100000000000001" customHeight="1" x14ac:dyDescent="0.2">
      <c r="B10" s="12" t="s">
        <v>381</v>
      </c>
      <c r="T10" s="20" t="str">
        <f t="shared" si="0"/>
        <v>;@</v>
      </c>
      <c r="W10" s="20" t="str">
        <f t="shared" si="1"/>
        <v>;@</v>
      </c>
      <c r="Z10" s="20" t="str">
        <f t="shared" si="2"/>
        <v>;@</v>
      </c>
      <c r="AC10" s="20" t="str">
        <f t="shared" si="3"/>
        <v>;@</v>
      </c>
      <c r="AF10" s="20" t="str">
        <f t="shared" si="4"/>
        <v>;</v>
      </c>
    </row>
    <row r="11" spans="2:34" s="20" customFormat="1" ht="20.100000000000001" customHeight="1" x14ac:dyDescent="0.2">
      <c r="B11" s="12">
        <v>1</v>
      </c>
      <c r="C11" s="12">
        <v>1</v>
      </c>
      <c r="D11" s="12" t="s">
        <v>355</v>
      </c>
      <c r="E11" s="12">
        <v>100000</v>
      </c>
      <c r="F11" s="12">
        <v>1010034</v>
      </c>
      <c r="G11" s="12" t="s">
        <v>318</v>
      </c>
      <c r="H11" s="12">
        <v>5</v>
      </c>
      <c r="I11" s="12">
        <v>1000022</v>
      </c>
      <c r="J11" s="12" t="s">
        <v>372</v>
      </c>
      <c r="K11" s="12">
        <v>1</v>
      </c>
      <c r="L11" s="12">
        <v>1000018</v>
      </c>
      <c r="M11" s="12" t="s">
        <v>317</v>
      </c>
      <c r="N11" s="12">
        <v>10</v>
      </c>
      <c r="O11" s="12"/>
      <c r="P11" s="12"/>
      <c r="Q11" s="12"/>
      <c r="T11" s="20" t="str">
        <f t="shared" si="0"/>
        <v>1;100000@</v>
      </c>
      <c r="W11" s="20" t="str">
        <f t="shared" si="1"/>
        <v>1010034;5@</v>
      </c>
      <c r="Z11" s="20" t="str">
        <f t="shared" si="2"/>
        <v>1000022;1@</v>
      </c>
      <c r="AC11" s="20" t="str">
        <f t="shared" si="3"/>
        <v>1000018;10@</v>
      </c>
      <c r="AF11" s="20" t="str">
        <f t="shared" si="4"/>
        <v>;</v>
      </c>
      <c r="AH11" s="20" t="str">
        <f>T11&amp;W11&amp;Z11&amp;AC11</f>
        <v>1;100000@1010034;5@1000022;1@1000018;10@</v>
      </c>
    </row>
    <row r="12" spans="2:34" s="20" customFormat="1" ht="20.100000000000001" customHeight="1" x14ac:dyDescent="0.2">
      <c r="B12" s="12">
        <v>2</v>
      </c>
      <c r="C12" s="12">
        <v>1</v>
      </c>
      <c r="D12" s="12" t="s">
        <v>355</v>
      </c>
      <c r="E12" s="12">
        <v>200000</v>
      </c>
      <c r="F12" s="12">
        <v>1010034</v>
      </c>
      <c r="G12" s="12" t="s">
        <v>318</v>
      </c>
      <c r="H12" s="12">
        <v>5</v>
      </c>
      <c r="I12" s="12">
        <v>1000023</v>
      </c>
      <c r="J12" s="12" t="s">
        <v>372</v>
      </c>
      <c r="K12" s="12">
        <v>1</v>
      </c>
      <c r="L12" s="12">
        <v>1000018</v>
      </c>
      <c r="M12" s="12" t="s">
        <v>317</v>
      </c>
      <c r="N12" s="12">
        <v>20</v>
      </c>
      <c r="O12" s="12">
        <v>1010033</v>
      </c>
      <c r="P12" s="12" t="s">
        <v>376</v>
      </c>
      <c r="Q12" s="12">
        <v>1</v>
      </c>
      <c r="T12" s="20" t="str">
        <f t="shared" si="0"/>
        <v>1;200000@</v>
      </c>
      <c r="W12" s="20" t="str">
        <f t="shared" si="1"/>
        <v>1010034;5@</v>
      </c>
      <c r="Z12" s="20" t="str">
        <f t="shared" si="2"/>
        <v>1000023;1@</v>
      </c>
      <c r="AC12" s="20" t="str">
        <f t="shared" si="3"/>
        <v>1000018;20@</v>
      </c>
      <c r="AF12" s="20" t="str">
        <f t="shared" si="4"/>
        <v>1010033;1</v>
      </c>
      <c r="AH12" s="20" t="str">
        <f>T12&amp;W12&amp;Z12&amp;AC12&amp;AF12</f>
        <v>1;200000@1010034;5@1000023;1@1000018;20@1010033;1</v>
      </c>
    </row>
    <row r="13" spans="2:34" s="20" customFormat="1" ht="20.100000000000001" customHeight="1" x14ac:dyDescent="0.2">
      <c r="B13" s="12">
        <v>3</v>
      </c>
      <c r="C13" s="12">
        <v>1</v>
      </c>
      <c r="D13" s="12" t="s">
        <v>355</v>
      </c>
      <c r="E13" s="12">
        <v>300000</v>
      </c>
      <c r="F13" s="12">
        <v>1010034</v>
      </c>
      <c r="G13" s="12" t="s">
        <v>318</v>
      </c>
      <c r="H13" s="12">
        <v>10</v>
      </c>
      <c r="I13" s="12">
        <v>1000024</v>
      </c>
      <c r="J13" s="12" t="s">
        <v>372</v>
      </c>
      <c r="K13" s="12">
        <v>2</v>
      </c>
      <c r="L13" s="12">
        <v>1000018</v>
      </c>
      <c r="M13" s="12" t="s">
        <v>317</v>
      </c>
      <c r="N13" s="12">
        <v>30</v>
      </c>
      <c r="O13" s="12">
        <v>1010002</v>
      </c>
      <c r="P13" s="12" t="s">
        <v>379</v>
      </c>
      <c r="Q13" s="12">
        <v>1</v>
      </c>
      <c r="T13" s="20" t="str">
        <f t="shared" si="0"/>
        <v>1;300000@</v>
      </c>
      <c r="W13" s="20" t="str">
        <f t="shared" si="1"/>
        <v>1010034;10@</v>
      </c>
      <c r="Z13" s="20" t="str">
        <f t="shared" si="2"/>
        <v>1000024;2@</v>
      </c>
      <c r="AC13" s="20" t="str">
        <f t="shared" si="3"/>
        <v>1000018;30@</v>
      </c>
      <c r="AF13" s="20" t="str">
        <f t="shared" si="4"/>
        <v>1010002;1</v>
      </c>
      <c r="AH13" s="20" t="str">
        <f>T13&amp;W13&amp;Z13&amp;AC13&amp;AF13</f>
        <v>1;300000@1010034;10@1000024;2@1000018;30@1010002;1</v>
      </c>
    </row>
    <row r="14" spans="2:34" s="20" customFormat="1" ht="20.100000000000001" customHeight="1" x14ac:dyDescent="0.2">
      <c r="B14" s="12" t="s">
        <v>382</v>
      </c>
      <c r="T14" s="20" t="str">
        <f t="shared" si="0"/>
        <v>;@</v>
      </c>
      <c r="W14" s="20" t="str">
        <f t="shared" si="1"/>
        <v>;@</v>
      </c>
      <c r="Z14" s="20" t="str">
        <f t="shared" si="2"/>
        <v>;@</v>
      </c>
      <c r="AC14" s="20" t="str">
        <f t="shared" si="3"/>
        <v>;@</v>
      </c>
      <c r="AF14" s="20" t="str">
        <f t="shared" si="4"/>
        <v>;</v>
      </c>
    </row>
    <row r="15" spans="2:34" s="20" customFormat="1" ht="20.100000000000001" customHeight="1" x14ac:dyDescent="0.2">
      <c r="B15" s="12">
        <v>1</v>
      </c>
      <c r="C15" s="12">
        <v>1</v>
      </c>
      <c r="D15" s="12" t="s">
        <v>355</v>
      </c>
      <c r="E15" s="12">
        <v>100000</v>
      </c>
      <c r="F15" s="12">
        <v>1010034</v>
      </c>
      <c r="G15" s="12" t="s">
        <v>318</v>
      </c>
      <c r="H15" s="12">
        <v>5</v>
      </c>
      <c r="I15" s="12">
        <v>1000022</v>
      </c>
      <c r="J15" s="12" t="s">
        <v>372</v>
      </c>
      <c r="K15" s="12">
        <v>1</v>
      </c>
      <c r="L15" s="12">
        <v>1000018</v>
      </c>
      <c r="M15" s="12" t="s">
        <v>317</v>
      </c>
      <c r="N15" s="12">
        <v>10</v>
      </c>
      <c r="O15" s="12"/>
      <c r="P15" s="12"/>
      <c r="Q15" s="12"/>
      <c r="T15" s="20" t="str">
        <f t="shared" si="0"/>
        <v>1;100000@</v>
      </c>
      <c r="W15" s="20" t="str">
        <f t="shared" si="1"/>
        <v>1010034;5@</v>
      </c>
      <c r="Z15" s="20" t="str">
        <f t="shared" si="2"/>
        <v>1000022;1@</v>
      </c>
      <c r="AC15" s="20" t="str">
        <f t="shared" si="3"/>
        <v>1000018;10@</v>
      </c>
      <c r="AF15" s="20" t="str">
        <f t="shared" si="4"/>
        <v>;</v>
      </c>
      <c r="AH15" s="20" t="str">
        <f>T15&amp;W15&amp;Z15&amp;AC15</f>
        <v>1;100000@1010034;5@1000022;1@1000018;10@</v>
      </c>
    </row>
    <row r="16" spans="2:34" s="20" customFormat="1" ht="20.100000000000001" customHeight="1" x14ac:dyDescent="0.2">
      <c r="B16" s="12">
        <v>2</v>
      </c>
      <c r="C16" s="12">
        <v>1</v>
      </c>
      <c r="D16" s="12" t="s">
        <v>355</v>
      </c>
      <c r="E16" s="12">
        <v>200000</v>
      </c>
      <c r="F16" s="12">
        <v>1010034</v>
      </c>
      <c r="G16" s="12" t="s">
        <v>318</v>
      </c>
      <c r="H16" s="12">
        <v>5</v>
      </c>
      <c r="I16" s="12">
        <v>1000023</v>
      </c>
      <c r="J16" s="12" t="s">
        <v>372</v>
      </c>
      <c r="K16" s="12">
        <v>1</v>
      </c>
      <c r="L16" s="12">
        <v>1000018</v>
      </c>
      <c r="M16" s="12" t="s">
        <v>317</v>
      </c>
      <c r="N16" s="12">
        <v>20</v>
      </c>
      <c r="O16" s="12">
        <v>1010033</v>
      </c>
      <c r="P16" s="12" t="s">
        <v>376</v>
      </c>
      <c r="Q16" s="12">
        <v>1</v>
      </c>
      <c r="T16" s="20" t="str">
        <f t="shared" si="0"/>
        <v>1;200000@</v>
      </c>
      <c r="W16" s="20" t="str">
        <f t="shared" si="1"/>
        <v>1010034;5@</v>
      </c>
      <c r="Z16" s="20" t="str">
        <f t="shared" si="2"/>
        <v>1000023;1@</v>
      </c>
      <c r="AC16" s="20" t="str">
        <f t="shared" si="3"/>
        <v>1000018;20@</v>
      </c>
      <c r="AF16" s="20" t="str">
        <f t="shared" si="4"/>
        <v>1010033;1</v>
      </c>
      <c r="AH16" s="20" t="str">
        <f>T16&amp;W16&amp;Z16&amp;AC16&amp;AF16</f>
        <v>1;200000@1010034;5@1000023;1@1000018;20@1010033;1</v>
      </c>
    </row>
    <row r="17" spans="2:34" s="20" customFormat="1" ht="20.100000000000001" customHeight="1" x14ac:dyDescent="0.2">
      <c r="B17" s="12">
        <v>3</v>
      </c>
      <c r="C17" s="12">
        <v>1</v>
      </c>
      <c r="D17" s="12" t="s">
        <v>355</v>
      </c>
      <c r="E17" s="12">
        <v>300000</v>
      </c>
      <c r="F17" s="12">
        <v>1010034</v>
      </c>
      <c r="G17" s="12" t="s">
        <v>318</v>
      </c>
      <c r="H17" s="12">
        <v>10</v>
      </c>
      <c r="I17" s="12">
        <v>1000024</v>
      </c>
      <c r="J17" s="12" t="s">
        <v>372</v>
      </c>
      <c r="K17" s="12">
        <v>2</v>
      </c>
      <c r="L17" s="12">
        <v>1000018</v>
      </c>
      <c r="M17" s="12" t="s">
        <v>317</v>
      </c>
      <c r="N17" s="12">
        <v>30</v>
      </c>
      <c r="O17" s="12">
        <v>1010002</v>
      </c>
      <c r="P17" s="12" t="s">
        <v>379</v>
      </c>
      <c r="Q17" s="12">
        <v>1</v>
      </c>
      <c r="T17" s="20" t="str">
        <f t="shared" si="0"/>
        <v>1;300000@</v>
      </c>
      <c r="W17" s="20" t="str">
        <f t="shared" si="1"/>
        <v>1010034;10@</v>
      </c>
      <c r="Z17" s="20" t="str">
        <f t="shared" si="2"/>
        <v>1000024;2@</v>
      </c>
      <c r="AC17" s="20" t="str">
        <f t="shared" si="3"/>
        <v>1000018;30@</v>
      </c>
      <c r="AF17" s="20" t="str">
        <f t="shared" si="4"/>
        <v>1010002;1</v>
      </c>
      <c r="AH17" s="20" t="str">
        <f>T17&amp;W17&amp;Z17&amp;AC17&amp;AF17</f>
        <v>1;300000@1010034;10@1000024;2@1000018;30@1010002;1</v>
      </c>
    </row>
    <row r="18" spans="2:34" s="20" customFormat="1" ht="20.100000000000001" customHeight="1" x14ac:dyDescent="0.2">
      <c r="B18" s="12" t="s">
        <v>383</v>
      </c>
      <c r="T18" s="20" t="str">
        <f t="shared" si="0"/>
        <v>;@</v>
      </c>
      <c r="W18" s="20" t="str">
        <f t="shared" si="1"/>
        <v>;@</v>
      </c>
      <c r="Z18" s="20" t="str">
        <f t="shared" si="2"/>
        <v>;@</v>
      </c>
      <c r="AC18" s="20" t="str">
        <f t="shared" si="3"/>
        <v>;@</v>
      </c>
      <c r="AF18" s="20" t="str">
        <f t="shared" si="4"/>
        <v>;</v>
      </c>
    </row>
    <row r="19" spans="2:34" s="20" customFormat="1" ht="20.100000000000001" customHeight="1" x14ac:dyDescent="0.2">
      <c r="B19" s="12">
        <v>1</v>
      </c>
      <c r="C19" s="12">
        <v>1</v>
      </c>
      <c r="D19" s="12" t="s">
        <v>355</v>
      </c>
      <c r="E19" s="12">
        <v>100000</v>
      </c>
      <c r="F19" s="12">
        <v>1010034</v>
      </c>
      <c r="G19" s="12" t="s">
        <v>318</v>
      </c>
      <c r="H19" s="12">
        <v>5</v>
      </c>
      <c r="I19" s="12">
        <v>1000022</v>
      </c>
      <c r="J19" s="12" t="s">
        <v>372</v>
      </c>
      <c r="K19" s="12">
        <v>1</v>
      </c>
      <c r="L19" s="12">
        <v>1000018</v>
      </c>
      <c r="M19" s="12" t="s">
        <v>317</v>
      </c>
      <c r="N19" s="12">
        <v>10</v>
      </c>
      <c r="O19" s="12"/>
      <c r="P19" s="12"/>
      <c r="Q19" s="12"/>
      <c r="T19" s="20" t="str">
        <f t="shared" si="0"/>
        <v>1;100000@</v>
      </c>
      <c r="W19" s="20" t="str">
        <f t="shared" si="1"/>
        <v>1010034;5@</v>
      </c>
      <c r="Z19" s="20" t="str">
        <f t="shared" si="2"/>
        <v>1000022;1@</v>
      </c>
      <c r="AC19" s="20" t="str">
        <f t="shared" si="3"/>
        <v>1000018;10@</v>
      </c>
      <c r="AF19" s="20" t="str">
        <f t="shared" si="4"/>
        <v>;</v>
      </c>
      <c r="AH19" s="20" t="str">
        <f>T19&amp;W19&amp;Z19&amp;AC19</f>
        <v>1;100000@1010034;5@1000022;1@1000018;10@</v>
      </c>
    </row>
    <row r="20" spans="2:34" s="20" customFormat="1" ht="20.100000000000001" customHeight="1" x14ac:dyDescent="0.2">
      <c r="B20" s="12">
        <v>2</v>
      </c>
      <c r="C20" s="12">
        <v>1</v>
      </c>
      <c r="D20" s="12" t="s">
        <v>355</v>
      </c>
      <c r="E20" s="12">
        <v>200000</v>
      </c>
      <c r="F20" s="12">
        <v>1010034</v>
      </c>
      <c r="G20" s="12" t="s">
        <v>318</v>
      </c>
      <c r="H20" s="12">
        <v>5</v>
      </c>
      <c r="I20" s="12">
        <v>1000023</v>
      </c>
      <c r="J20" s="12" t="s">
        <v>372</v>
      </c>
      <c r="K20" s="12">
        <v>1</v>
      </c>
      <c r="L20" s="12">
        <v>1000018</v>
      </c>
      <c r="M20" s="12" t="s">
        <v>317</v>
      </c>
      <c r="N20" s="12">
        <v>20</v>
      </c>
      <c r="O20" s="12">
        <v>1010033</v>
      </c>
      <c r="P20" s="12" t="s">
        <v>376</v>
      </c>
      <c r="Q20" s="12">
        <v>1</v>
      </c>
      <c r="T20" s="20" t="str">
        <f t="shared" si="0"/>
        <v>1;200000@</v>
      </c>
      <c r="W20" s="20" t="str">
        <f t="shared" si="1"/>
        <v>1010034;5@</v>
      </c>
      <c r="Z20" s="20" t="str">
        <f t="shared" si="2"/>
        <v>1000023;1@</v>
      </c>
      <c r="AC20" s="20" t="str">
        <f t="shared" si="3"/>
        <v>1000018;20@</v>
      </c>
      <c r="AF20" s="20" t="str">
        <f t="shared" si="4"/>
        <v>1010033;1</v>
      </c>
      <c r="AH20" s="20" t="str">
        <f>T20&amp;W20&amp;Z20&amp;AC20&amp;AF20</f>
        <v>1;200000@1010034;5@1000023;1@1000018;20@1010033;1</v>
      </c>
    </row>
    <row r="21" spans="2:34" x14ac:dyDescent="0.2">
      <c r="B21" s="12">
        <v>3</v>
      </c>
      <c r="C21" s="12">
        <v>1</v>
      </c>
      <c r="D21" s="12" t="s">
        <v>355</v>
      </c>
      <c r="E21" s="12">
        <v>300000</v>
      </c>
      <c r="F21" s="12">
        <v>1010034</v>
      </c>
      <c r="G21" s="12" t="s">
        <v>318</v>
      </c>
      <c r="H21" s="12">
        <v>10</v>
      </c>
      <c r="I21" s="12">
        <v>1000024</v>
      </c>
      <c r="J21" s="12" t="s">
        <v>372</v>
      </c>
      <c r="K21" s="12">
        <v>2</v>
      </c>
      <c r="L21" s="12">
        <v>1000018</v>
      </c>
      <c r="M21" s="12" t="s">
        <v>317</v>
      </c>
      <c r="N21" s="12">
        <v>30</v>
      </c>
      <c r="O21" s="12">
        <v>1010002</v>
      </c>
      <c r="P21" s="12" t="s">
        <v>379</v>
      </c>
      <c r="Q21" s="12">
        <v>1</v>
      </c>
      <c r="T21" s="20" t="str">
        <f t="shared" si="0"/>
        <v>1;300000@</v>
      </c>
      <c r="U21" s="20"/>
      <c r="V21" s="20"/>
      <c r="W21" s="20" t="str">
        <f t="shared" si="1"/>
        <v>1010034;10@</v>
      </c>
      <c r="X21" s="20"/>
      <c r="Y21" s="20"/>
      <c r="Z21" s="20" t="str">
        <f t="shared" si="2"/>
        <v>1000024;2@</v>
      </c>
      <c r="AA21" s="20"/>
      <c r="AB21" s="20"/>
      <c r="AC21" s="20" t="str">
        <f t="shared" si="3"/>
        <v>1000018;30@</v>
      </c>
      <c r="AD21" s="20"/>
      <c r="AE21" s="20"/>
      <c r="AF21" s="20" t="str">
        <f t="shared" si="4"/>
        <v>1010002;1</v>
      </c>
      <c r="AH21" s="20" t="str">
        <f>T21&amp;W21&amp;Z21&amp;AC21&amp;AF21</f>
        <v>1;300000@1010034;10@1000024;2@1000018;30@1010002;1</v>
      </c>
    </row>
    <row r="22" spans="2:34" ht="20.100000000000001" customHeight="1" x14ac:dyDescent="0.2"/>
    <row r="23" spans="2:34" ht="20.100000000000001" customHeight="1" x14ac:dyDescent="0.2"/>
    <row r="24" spans="2:34" ht="20.100000000000001" customHeight="1" x14ac:dyDescent="0.2"/>
    <row r="25" spans="2:34" ht="20.100000000000001" customHeight="1" x14ac:dyDescent="0.2">
      <c r="AH25" s="20" t="s">
        <v>384</v>
      </c>
    </row>
    <row r="26" spans="2:34" ht="20.100000000000001" customHeight="1" x14ac:dyDescent="0.2">
      <c r="AH26" s="20" t="s">
        <v>384</v>
      </c>
    </row>
    <row r="27" spans="2:34" ht="20.100000000000001" customHeight="1" x14ac:dyDescent="0.2">
      <c r="AH27" s="20" t="s">
        <v>385</v>
      </c>
    </row>
    <row r="28" spans="2:34" ht="20.100000000000001" customHeight="1" x14ac:dyDescent="0.2">
      <c r="AH28" s="20" t="s">
        <v>385</v>
      </c>
    </row>
    <row r="29" spans="2:34" ht="20.100000000000001" customHeight="1" x14ac:dyDescent="0.2">
      <c r="AH29" s="20" t="s">
        <v>385</v>
      </c>
    </row>
    <row r="30" spans="2:34" ht="20.100000000000001" customHeight="1" x14ac:dyDescent="0.2"/>
    <row r="31" spans="2:34" ht="20.100000000000001" customHeight="1" x14ac:dyDescent="0.2">
      <c r="AH31" s="20" t="s">
        <v>386</v>
      </c>
    </row>
    <row r="32" spans="2:34" ht="20.100000000000001" customHeight="1" x14ac:dyDescent="0.2">
      <c r="AH32" s="20" t="s">
        <v>386</v>
      </c>
    </row>
    <row r="33" spans="34:34" ht="20.100000000000001" customHeight="1" x14ac:dyDescent="0.2">
      <c r="AH33" s="20" t="s">
        <v>387</v>
      </c>
    </row>
    <row r="34" spans="34:34" ht="20.100000000000001" customHeight="1" x14ac:dyDescent="0.2">
      <c r="AH34" s="20" t="s">
        <v>387</v>
      </c>
    </row>
    <row r="35" spans="34:34" ht="20.100000000000001" customHeight="1" x14ac:dyDescent="0.2">
      <c r="AH35" s="20" t="s">
        <v>387</v>
      </c>
    </row>
    <row r="36" spans="34:34" ht="20.100000000000001" customHeight="1" x14ac:dyDescent="0.2"/>
    <row r="37" spans="34:34" ht="20.100000000000001" customHeight="1" x14ac:dyDescent="0.2"/>
    <row r="38" spans="34:34" ht="20.100000000000001" customHeight="1" x14ac:dyDescent="0.2"/>
    <row r="39" spans="34:34" ht="20.100000000000001" customHeight="1" x14ac:dyDescent="0.2"/>
    <row r="40" spans="34:34" ht="20.100000000000001" customHeight="1" x14ac:dyDescent="0.2"/>
    <row r="41" spans="34:34" ht="20.100000000000001" customHeight="1" x14ac:dyDescent="0.2"/>
    <row r="42" spans="34:34" ht="20.100000000000001" customHeight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4D0E-9B56-4AFB-81AA-6A64C7676E74}">
  <dimension ref="B2:K63"/>
  <sheetViews>
    <sheetView workbookViewId="0">
      <selection activeCell="E20" sqref="E20"/>
    </sheetView>
  </sheetViews>
  <sheetFormatPr defaultRowHeight="14.25" x14ac:dyDescent="0.2"/>
  <cols>
    <col min="11" max="11" width="12.25" customWidth="1"/>
  </cols>
  <sheetData>
    <row r="2" spans="2:11" x14ac:dyDescent="0.2">
      <c r="B2" s="5">
        <v>310101</v>
      </c>
      <c r="C2" s="5" t="s">
        <v>249</v>
      </c>
      <c r="H2" s="10">
        <v>1</v>
      </c>
      <c r="J2" s="5">
        <v>310101</v>
      </c>
      <c r="K2" s="5" t="s">
        <v>249</v>
      </c>
    </row>
    <row r="3" spans="2:11" x14ac:dyDescent="0.2">
      <c r="B3" s="5">
        <v>310102</v>
      </c>
      <c r="C3" s="5" t="s">
        <v>250</v>
      </c>
      <c r="H3" s="10"/>
      <c r="J3" s="5">
        <v>310102</v>
      </c>
      <c r="K3" s="5" t="s">
        <v>250</v>
      </c>
    </row>
    <row r="4" spans="2:11" x14ac:dyDescent="0.2">
      <c r="B4" s="5">
        <v>310103</v>
      </c>
      <c r="C4" s="5" t="s">
        <v>251</v>
      </c>
      <c r="H4" s="10"/>
      <c r="J4" s="5">
        <v>310103</v>
      </c>
      <c r="K4" s="5" t="s">
        <v>251</v>
      </c>
    </row>
    <row r="5" spans="2:11" x14ac:dyDescent="0.2">
      <c r="B5" s="5">
        <v>310104</v>
      </c>
      <c r="C5" s="5" t="s">
        <v>252</v>
      </c>
      <c r="H5" s="10"/>
      <c r="J5" s="5">
        <v>310104</v>
      </c>
      <c r="K5" s="5" t="s">
        <v>252</v>
      </c>
    </row>
    <row r="6" spans="2:11" x14ac:dyDescent="0.2">
      <c r="B6" s="5">
        <v>310105</v>
      </c>
      <c r="C6" s="5" t="s">
        <v>253</v>
      </c>
      <c r="H6" s="10"/>
    </row>
    <row r="7" spans="2:11" x14ac:dyDescent="0.2">
      <c r="B7" s="5">
        <v>310106</v>
      </c>
      <c r="C7" s="5" t="s">
        <v>254</v>
      </c>
      <c r="H7" s="10"/>
      <c r="J7" s="5">
        <v>310165</v>
      </c>
      <c r="K7" s="5" t="s">
        <v>261</v>
      </c>
    </row>
    <row r="8" spans="2:11" x14ac:dyDescent="0.2">
      <c r="B8" s="5">
        <v>310107</v>
      </c>
      <c r="C8" s="5" t="s">
        <v>255</v>
      </c>
      <c r="H8" s="10"/>
    </row>
    <row r="9" spans="2:11" x14ac:dyDescent="0.2">
      <c r="B9" s="5">
        <v>310160</v>
      </c>
      <c r="C9" s="5" t="s">
        <v>256</v>
      </c>
      <c r="H9" s="10">
        <v>2</v>
      </c>
      <c r="J9" s="5">
        <v>320104</v>
      </c>
      <c r="K9" s="5" t="s">
        <v>265</v>
      </c>
    </row>
    <row r="10" spans="2:11" x14ac:dyDescent="0.2">
      <c r="B10" s="5">
        <v>310161</v>
      </c>
      <c r="C10" s="5" t="s">
        <v>257</v>
      </c>
      <c r="H10" s="10"/>
      <c r="J10" s="5">
        <v>320105</v>
      </c>
      <c r="K10" s="5" t="s">
        <v>266</v>
      </c>
    </row>
    <row r="11" spans="2:11" x14ac:dyDescent="0.2">
      <c r="B11" s="5">
        <v>310162</v>
      </c>
      <c r="C11" s="5" t="s">
        <v>258</v>
      </c>
      <c r="H11" s="10"/>
      <c r="J11" s="5">
        <v>320106</v>
      </c>
      <c r="K11" s="5" t="s">
        <v>267</v>
      </c>
    </row>
    <row r="12" spans="2:11" x14ac:dyDescent="0.2">
      <c r="B12" s="5">
        <v>310163</v>
      </c>
      <c r="C12" s="5" t="s">
        <v>259</v>
      </c>
      <c r="H12" s="10"/>
      <c r="J12" s="5">
        <v>320107</v>
      </c>
      <c r="K12" s="5" t="s">
        <v>268</v>
      </c>
    </row>
    <row r="13" spans="2:11" x14ac:dyDescent="0.2">
      <c r="B13" s="5">
        <v>310164</v>
      </c>
      <c r="C13" s="5" t="s">
        <v>260</v>
      </c>
      <c r="H13" s="10"/>
    </row>
    <row r="14" spans="2:11" x14ac:dyDescent="0.2">
      <c r="B14" s="5">
        <v>310165</v>
      </c>
      <c r="C14" s="5" t="s">
        <v>261</v>
      </c>
      <c r="H14" s="10"/>
      <c r="J14" s="5">
        <v>320162</v>
      </c>
      <c r="K14" s="5" t="s">
        <v>270</v>
      </c>
    </row>
    <row r="15" spans="2:11" x14ac:dyDescent="0.2">
      <c r="B15" s="5">
        <v>320101</v>
      </c>
      <c r="C15" s="5" t="s">
        <v>262</v>
      </c>
      <c r="H15" s="10"/>
    </row>
    <row r="16" spans="2:11" x14ac:dyDescent="0.2">
      <c r="B16" s="5">
        <v>320102</v>
      </c>
      <c r="C16" s="5" t="s">
        <v>263</v>
      </c>
      <c r="H16" s="10"/>
    </row>
    <row r="17" spans="2:11" x14ac:dyDescent="0.2">
      <c r="B17" s="5">
        <v>320103</v>
      </c>
      <c r="C17" s="5" t="s">
        <v>264</v>
      </c>
      <c r="H17" s="10"/>
    </row>
    <row r="18" spans="2:11" x14ac:dyDescent="0.2">
      <c r="B18" s="5">
        <v>320104</v>
      </c>
      <c r="C18" s="5" t="s">
        <v>265</v>
      </c>
      <c r="H18" s="10">
        <v>3</v>
      </c>
      <c r="J18" s="5">
        <v>330102</v>
      </c>
      <c r="K18" s="5" t="s">
        <v>275</v>
      </c>
    </row>
    <row r="19" spans="2:11" x14ac:dyDescent="0.2">
      <c r="B19" s="5">
        <v>320105</v>
      </c>
      <c r="C19" s="5" t="s">
        <v>266</v>
      </c>
      <c r="H19" s="10"/>
      <c r="J19" s="5">
        <v>330103</v>
      </c>
      <c r="K19" s="5" t="s">
        <v>276</v>
      </c>
    </row>
    <row r="20" spans="2:11" x14ac:dyDescent="0.2">
      <c r="B20" s="5">
        <v>320106</v>
      </c>
      <c r="C20" s="5" t="s">
        <v>267</v>
      </c>
      <c r="H20" s="10"/>
      <c r="J20" s="5">
        <v>330105</v>
      </c>
      <c r="K20" s="5" t="s">
        <v>278</v>
      </c>
    </row>
    <row r="21" spans="2:11" x14ac:dyDescent="0.2">
      <c r="B21" s="5">
        <v>320107</v>
      </c>
      <c r="C21" s="5" t="s">
        <v>268</v>
      </c>
      <c r="H21" s="10"/>
      <c r="J21" s="5">
        <v>330106</v>
      </c>
      <c r="K21" s="5" t="s">
        <v>279</v>
      </c>
    </row>
    <row r="22" spans="2:11" x14ac:dyDescent="0.2">
      <c r="B22" s="5">
        <v>320161</v>
      </c>
      <c r="C22" s="5" t="s">
        <v>269</v>
      </c>
      <c r="H22" s="10"/>
    </row>
    <row r="23" spans="2:11" x14ac:dyDescent="0.2">
      <c r="B23" s="5">
        <v>320162</v>
      </c>
      <c r="C23" s="5" t="s">
        <v>270</v>
      </c>
      <c r="H23" s="10"/>
    </row>
    <row r="24" spans="2:11" x14ac:dyDescent="0.2">
      <c r="B24" s="5">
        <v>320163</v>
      </c>
      <c r="C24" s="5" t="s">
        <v>271</v>
      </c>
      <c r="H24" s="10"/>
      <c r="J24" s="5">
        <v>330165</v>
      </c>
      <c r="K24" s="5" t="s">
        <v>285</v>
      </c>
    </row>
    <row r="25" spans="2:11" x14ac:dyDescent="0.2">
      <c r="B25" s="5">
        <v>320164</v>
      </c>
      <c r="C25" s="5" t="s">
        <v>272</v>
      </c>
      <c r="H25" s="10"/>
    </row>
    <row r="26" spans="2:11" x14ac:dyDescent="0.2">
      <c r="B26" s="5">
        <v>320165</v>
      </c>
      <c r="C26" s="5" t="s">
        <v>273</v>
      </c>
      <c r="H26" s="10"/>
    </row>
    <row r="27" spans="2:11" x14ac:dyDescent="0.2">
      <c r="B27" s="5">
        <v>330101</v>
      </c>
      <c r="C27" s="5" t="s">
        <v>274</v>
      </c>
      <c r="H27" s="10">
        <v>4</v>
      </c>
      <c r="J27" s="5">
        <v>340102</v>
      </c>
      <c r="K27" s="5" t="s">
        <v>287</v>
      </c>
    </row>
    <row r="28" spans="2:11" x14ac:dyDescent="0.2">
      <c r="B28" s="5">
        <v>330102</v>
      </c>
      <c r="C28" s="5" t="s">
        <v>275</v>
      </c>
      <c r="H28" s="10"/>
      <c r="J28" s="5">
        <v>340105</v>
      </c>
      <c r="K28" s="5" t="s">
        <v>290</v>
      </c>
    </row>
    <row r="29" spans="2:11" x14ac:dyDescent="0.2">
      <c r="B29" s="5">
        <v>330103</v>
      </c>
      <c r="C29" s="5" t="s">
        <v>276</v>
      </c>
      <c r="H29" s="10"/>
      <c r="J29" s="5">
        <v>340106</v>
      </c>
      <c r="K29" s="5" t="s">
        <v>291</v>
      </c>
    </row>
    <row r="30" spans="2:11" x14ac:dyDescent="0.2">
      <c r="B30" s="5">
        <v>330104</v>
      </c>
      <c r="C30" s="5" t="s">
        <v>277</v>
      </c>
      <c r="H30" s="10"/>
      <c r="J30" s="5">
        <v>340107</v>
      </c>
      <c r="K30" s="5" t="s">
        <v>292</v>
      </c>
    </row>
    <row r="31" spans="2:11" x14ac:dyDescent="0.2">
      <c r="B31" s="5">
        <v>330105</v>
      </c>
      <c r="C31" s="5" t="s">
        <v>278</v>
      </c>
      <c r="H31" s="10"/>
    </row>
    <row r="32" spans="2:11" x14ac:dyDescent="0.2">
      <c r="B32" s="5">
        <v>330106</v>
      </c>
      <c r="C32" s="5" t="s">
        <v>279</v>
      </c>
      <c r="H32" s="10"/>
    </row>
    <row r="33" spans="2:11" x14ac:dyDescent="0.2">
      <c r="B33" s="5">
        <v>330107</v>
      </c>
      <c r="C33" s="5" t="s">
        <v>280</v>
      </c>
      <c r="H33" s="10"/>
      <c r="J33" s="5">
        <v>340165</v>
      </c>
      <c r="K33" s="5" t="s">
        <v>297</v>
      </c>
    </row>
    <row r="34" spans="2:11" x14ac:dyDescent="0.2">
      <c r="B34" s="5">
        <v>330161</v>
      </c>
      <c r="C34" s="5" t="s">
        <v>281</v>
      </c>
      <c r="H34" s="10"/>
    </row>
    <row r="35" spans="2:11" x14ac:dyDescent="0.2">
      <c r="B35" s="5">
        <v>330162</v>
      </c>
      <c r="C35" s="5" t="s">
        <v>282</v>
      </c>
      <c r="H35" s="10"/>
    </row>
    <row r="36" spans="2:11" x14ac:dyDescent="0.2">
      <c r="B36" s="5">
        <v>330163</v>
      </c>
      <c r="C36" s="5" t="s">
        <v>283</v>
      </c>
      <c r="H36" s="10"/>
    </row>
    <row r="37" spans="2:11" x14ac:dyDescent="0.2">
      <c r="B37" s="5">
        <v>330164</v>
      </c>
      <c r="C37" s="5" t="s">
        <v>284</v>
      </c>
      <c r="H37" s="10"/>
    </row>
    <row r="38" spans="2:11" x14ac:dyDescent="0.2">
      <c r="B38" s="5">
        <v>330165</v>
      </c>
      <c r="C38" s="5" t="s">
        <v>285</v>
      </c>
      <c r="H38" s="10">
        <v>5</v>
      </c>
      <c r="J38" s="5">
        <v>350101</v>
      </c>
      <c r="K38" s="5" t="s">
        <v>298</v>
      </c>
    </row>
    <row r="39" spans="2:11" x14ac:dyDescent="0.2">
      <c r="B39" s="5">
        <v>340101</v>
      </c>
      <c r="C39" s="5" t="s">
        <v>286</v>
      </c>
      <c r="J39" s="5">
        <v>350102</v>
      </c>
      <c r="K39" s="5" t="s">
        <v>299</v>
      </c>
    </row>
    <row r="40" spans="2:11" x14ac:dyDescent="0.2">
      <c r="B40" s="5">
        <v>340102</v>
      </c>
      <c r="C40" s="5" t="s">
        <v>287</v>
      </c>
      <c r="J40" s="5">
        <v>350103</v>
      </c>
      <c r="K40" s="5" t="s">
        <v>300</v>
      </c>
    </row>
    <row r="41" spans="2:11" x14ac:dyDescent="0.2">
      <c r="B41" s="5">
        <v>340103</v>
      </c>
      <c r="C41" s="5" t="s">
        <v>288</v>
      </c>
      <c r="J41" s="5">
        <v>350104</v>
      </c>
      <c r="K41" s="5" t="s">
        <v>301</v>
      </c>
    </row>
    <row r="42" spans="2:11" x14ac:dyDescent="0.2">
      <c r="B42" s="5">
        <v>340104</v>
      </c>
      <c r="C42" s="5" t="s">
        <v>289</v>
      </c>
    </row>
    <row r="43" spans="2:11" x14ac:dyDescent="0.2">
      <c r="B43" s="5">
        <v>340105</v>
      </c>
      <c r="C43" s="5" t="s">
        <v>290</v>
      </c>
    </row>
    <row r="44" spans="2:11" x14ac:dyDescent="0.2">
      <c r="B44" s="5">
        <v>340106</v>
      </c>
      <c r="C44" s="5" t="s">
        <v>291</v>
      </c>
      <c r="J44" s="5">
        <v>350165</v>
      </c>
      <c r="K44" s="5" t="s">
        <v>308</v>
      </c>
    </row>
    <row r="45" spans="2:11" x14ac:dyDescent="0.2">
      <c r="B45" s="5">
        <v>340107</v>
      </c>
      <c r="C45" s="5" t="s">
        <v>292</v>
      </c>
    </row>
    <row r="46" spans="2:11" x14ac:dyDescent="0.2">
      <c r="B46" s="5">
        <v>340161</v>
      </c>
      <c r="C46" s="5" t="s">
        <v>293</v>
      </c>
    </row>
    <row r="47" spans="2:11" x14ac:dyDescent="0.2">
      <c r="B47" s="5">
        <v>340162</v>
      </c>
      <c r="C47" s="5" t="s">
        <v>294</v>
      </c>
    </row>
    <row r="48" spans="2:11" x14ac:dyDescent="0.2">
      <c r="B48" s="5">
        <v>340163</v>
      </c>
      <c r="C48" s="5" t="s">
        <v>295</v>
      </c>
    </row>
    <row r="49" spans="2:3" x14ac:dyDescent="0.2">
      <c r="B49" s="5">
        <v>340164</v>
      </c>
      <c r="C49" s="5" t="s">
        <v>296</v>
      </c>
    </row>
    <row r="50" spans="2:3" x14ac:dyDescent="0.2">
      <c r="B50" s="5">
        <v>340165</v>
      </c>
      <c r="C50" s="5" t="s">
        <v>297</v>
      </c>
    </row>
    <row r="51" spans="2:3" x14ac:dyDescent="0.2">
      <c r="B51" s="5">
        <v>350101</v>
      </c>
      <c r="C51" s="5" t="s">
        <v>298</v>
      </c>
    </row>
    <row r="52" spans="2:3" x14ac:dyDescent="0.2">
      <c r="B52" s="5">
        <v>350102</v>
      </c>
      <c r="C52" s="5" t="s">
        <v>299</v>
      </c>
    </row>
    <row r="53" spans="2:3" x14ac:dyDescent="0.2">
      <c r="B53" s="5">
        <v>350103</v>
      </c>
      <c r="C53" s="5" t="s">
        <v>300</v>
      </c>
    </row>
    <row r="54" spans="2:3" x14ac:dyDescent="0.2">
      <c r="B54" s="5">
        <v>350104</v>
      </c>
      <c r="C54" s="5" t="s">
        <v>301</v>
      </c>
    </row>
    <row r="55" spans="2:3" x14ac:dyDescent="0.2">
      <c r="B55" s="5">
        <v>350105</v>
      </c>
      <c r="C55" s="5" t="s">
        <v>302</v>
      </c>
    </row>
    <row r="56" spans="2:3" x14ac:dyDescent="0.2">
      <c r="B56" s="5">
        <v>350106</v>
      </c>
      <c r="C56" s="5" t="s">
        <v>303</v>
      </c>
    </row>
    <row r="57" spans="2:3" x14ac:dyDescent="0.2">
      <c r="B57" s="5">
        <v>350161</v>
      </c>
      <c r="C57" s="5" t="s">
        <v>304</v>
      </c>
    </row>
    <row r="58" spans="2:3" x14ac:dyDescent="0.2">
      <c r="B58" s="5">
        <v>350162</v>
      </c>
      <c r="C58" s="5" t="s">
        <v>305</v>
      </c>
    </row>
    <row r="59" spans="2:3" x14ac:dyDescent="0.2">
      <c r="B59" s="5">
        <v>350163</v>
      </c>
      <c r="C59" s="5" t="s">
        <v>306</v>
      </c>
    </row>
    <row r="60" spans="2:3" x14ac:dyDescent="0.2">
      <c r="B60" s="5">
        <v>350164</v>
      </c>
      <c r="C60" s="5" t="s">
        <v>307</v>
      </c>
    </row>
    <row r="61" spans="2:3" x14ac:dyDescent="0.2">
      <c r="B61" s="5">
        <v>350165</v>
      </c>
      <c r="C61" s="5" t="s">
        <v>308</v>
      </c>
    </row>
    <row r="62" spans="2:3" x14ac:dyDescent="0.2">
      <c r="B62" s="9">
        <v>900001</v>
      </c>
      <c r="C62" s="9" t="s">
        <v>279</v>
      </c>
    </row>
    <row r="63" spans="2:3" x14ac:dyDescent="0.2">
      <c r="B63" s="9">
        <v>900002</v>
      </c>
      <c r="C63" s="9" t="s">
        <v>353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419E-5A27-410A-8EE9-5C6D24002BF2}">
  <dimension ref="B2:G419"/>
  <sheetViews>
    <sheetView workbookViewId="0">
      <selection activeCell="G351" sqref="G2:G351"/>
    </sheetView>
  </sheetViews>
  <sheetFormatPr defaultRowHeight="14.25" x14ac:dyDescent="0.2"/>
  <sheetData>
    <row r="2" spans="2:7" x14ac:dyDescent="0.2">
      <c r="B2" s="8">
        <v>1501001</v>
      </c>
      <c r="C2" s="8" t="s">
        <v>388</v>
      </c>
      <c r="D2" s="21">
        <v>14010001</v>
      </c>
      <c r="F2" s="22">
        <v>14010004</v>
      </c>
      <c r="G2">
        <f>LOOKUP(F2,D:D,B:B)</f>
        <v>1501004</v>
      </c>
    </row>
    <row r="3" spans="2:7" x14ac:dyDescent="0.2">
      <c r="B3" s="8">
        <v>1501002</v>
      </c>
      <c r="C3" s="8" t="s">
        <v>389</v>
      </c>
      <c r="D3" s="21">
        <v>14010002</v>
      </c>
      <c r="F3" s="22">
        <v>14010008</v>
      </c>
      <c r="G3">
        <f t="shared" ref="G3:G66" si="0">LOOKUP(F3,D:D,B:B)</f>
        <v>1501008</v>
      </c>
    </row>
    <row r="4" spans="2:7" x14ac:dyDescent="0.2">
      <c r="B4" s="8">
        <v>1501003</v>
      </c>
      <c r="C4" s="8" t="s">
        <v>390</v>
      </c>
      <c r="D4" s="21">
        <v>14010003</v>
      </c>
      <c r="F4" s="22">
        <v>14010012</v>
      </c>
      <c r="G4">
        <f t="shared" si="0"/>
        <v>1501012</v>
      </c>
    </row>
    <row r="5" spans="2:7" x14ac:dyDescent="0.2">
      <c r="B5" s="8">
        <v>1501004</v>
      </c>
      <c r="C5" s="8" t="s">
        <v>391</v>
      </c>
      <c r="D5" s="21">
        <v>14010004</v>
      </c>
      <c r="F5" s="22">
        <v>14020004</v>
      </c>
      <c r="G5">
        <f t="shared" si="0"/>
        <v>1502004</v>
      </c>
    </row>
    <row r="6" spans="2:7" x14ac:dyDescent="0.2">
      <c r="B6" s="8">
        <v>1501005</v>
      </c>
      <c r="C6" s="8" t="s">
        <v>392</v>
      </c>
      <c r="D6" s="21">
        <v>14010005</v>
      </c>
      <c r="F6" s="22">
        <v>14020008</v>
      </c>
      <c r="G6">
        <f t="shared" si="0"/>
        <v>1502008</v>
      </c>
    </row>
    <row r="7" spans="2:7" x14ac:dyDescent="0.2">
      <c r="B7" s="8">
        <v>1501006</v>
      </c>
      <c r="C7" s="8" t="s">
        <v>393</v>
      </c>
      <c r="D7" s="21">
        <v>14010006</v>
      </c>
      <c r="F7" s="22">
        <v>14020012</v>
      </c>
      <c r="G7">
        <f t="shared" si="0"/>
        <v>1502012</v>
      </c>
    </row>
    <row r="8" spans="2:7" x14ac:dyDescent="0.2">
      <c r="B8" s="8">
        <v>1501007</v>
      </c>
      <c r="C8" s="8" t="s">
        <v>394</v>
      </c>
      <c r="D8" s="21">
        <v>14010007</v>
      </c>
      <c r="F8" s="22">
        <v>14030004</v>
      </c>
      <c r="G8">
        <f t="shared" si="0"/>
        <v>1503004</v>
      </c>
    </row>
    <row r="9" spans="2:7" x14ac:dyDescent="0.2">
      <c r="B9" s="8">
        <v>1501008</v>
      </c>
      <c r="C9" s="8" t="s">
        <v>395</v>
      </c>
      <c r="D9" s="21">
        <v>14010008</v>
      </c>
      <c r="F9" s="22">
        <v>14030008</v>
      </c>
      <c r="G9">
        <f t="shared" si="0"/>
        <v>1503008</v>
      </c>
    </row>
    <row r="10" spans="2:7" x14ac:dyDescent="0.2">
      <c r="B10" s="8">
        <v>1501009</v>
      </c>
      <c r="C10" s="8" t="s">
        <v>396</v>
      </c>
      <c r="D10" s="21">
        <v>14010009</v>
      </c>
      <c r="F10" s="22">
        <v>14030012</v>
      </c>
      <c r="G10">
        <f t="shared" si="0"/>
        <v>1503012</v>
      </c>
    </row>
    <row r="11" spans="2:7" x14ac:dyDescent="0.2">
      <c r="B11" s="8">
        <v>1501010</v>
      </c>
      <c r="C11" s="8" t="s">
        <v>397</v>
      </c>
      <c r="D11" s="21">
        <v>14010010</v>
      </c>
      <c r="F11" s="22">
        <v>14040004</v>
      </c>
      <c r="G11">
        <f t="shared" si="0"/>
        <v>1504004</v>
      </c>
    </row>
    <row r="12" spans="2:7" x14ac:dyDescent="0.2">
      <c r="B12" s="8">
        <v>1501011</v>
      </c>
      <c r="C12" s="8" t="s">
        <v>398</v>
      </c>
      <c r="D12" s="21">
        <v>14010011</v>
      </c>
      <c r="F12" s="22">
        <v>14040008</v>
      </c>
      <c r="G12">
        <f t="shared" si="0"/>
        <v>1504008</v>
      </c>
    </row>
    <row r="13" spans="2:7" x14ac:dyDescent="0.2">
      <c r="B13" s="8">
        <v>1501012</v>
      </c>
      <c r="C13" s="8" t="s">
        <v>399</v>
      </c>
      <c r="D13" s="21">
        <v>14010012</v>
      </c>
      <c r="F13" s="22">
        <v>14040012</v>
      </c>
      <c r="G13">
        <f t="shared" si="0"/>
        <v>1504012</v>
      </c>
    </row>
    <row r="14" spans="2:7" x14ac:dyDescent="0.2">
      <c r="B14" s="8">
        <v>1502001</v>
      </c>
      <c r="C14" s="8" t="s">
        <v>400</v>
      </c>
      <c r="D14" s="21">
        <v>14020001</v>
      </c>
      <c r="F14" s="23">
        <v>14050004</v>
      </c>
      <c r="G14">
        <f t="shared" si="0"/>
        <v>1505004</v>
      </c>
    </row>
    <row r="15" spans="2:7" x14ac:dyDescent="0.2">
      <c r="B15" s="8">
        <v>1502002</v>
      </c>
      <c r="C15" s="8" t="s">
        <v>401</v>
      </c>
      <c r="D15" s="21">
        <v>14020002</v>
      </c>
      <c r="F15" s="23">
        <v>14050008</v>
      </c>
      <c r="G15">
        <f t="shared" si="0"/>
        <v>1505008</v>
      </c>
    </row>
    <row r="16" spans="2:7" x14ac:dyDescent="0.2">
      <c r="B16" s="8">
        <v>1502003</v>
      </c>
      <c r="C16" s="8" t="s">
        <v>402</v>
      </c>
      <c r="D16" s="21">
        <v>14020003</v>
      </c>
      <c r="F16" s="23">
        <v>14050012</v>
      </c>
      <c r="G16">
        <f t="shared" si="0"/>
        <v>1505012</v>
      </c>
    </row>
    <row r="17" spans="2:7" x14ac:dyDescent="0.2">
      <c r="B17" s="8">
        <v>1502004</v>
      </c>
      <c r="C17" s="8" t="s">
        <v>403</v>
      </c>
      <c r="D17" s="21">
        <v>14020004</v>
      </c>
      <c r="F17" s="22">
        <v>14060004</v>
      </c>
      <c r="G17">
        <f t="shared" si="0"/>
        <v>1506004</v>
      </c>
    </row>
    <row r="18" spans="2:7" x14ac:dyDescent="0.2">
      <c r="B18" s="8">
        <v>1502005</v>
      </c>
      <c r="C18" s="8" t="s">
        <v>404</v>
      </c>
      <c r="D18" s="21">
        <v>14020005</v>
      </c>
      <c r="F18" s="22">
        <v>14070004</v>
      </c>
      <c r="G18">
        <f t="shared" si="0"/>
        <v>1507004</v>
      </c>
    </row>
    <row r="19" spans="2:7" x14ac:dyDescent="0.2">
      <c r="B19" s="8">
        <v>1502006</v>
      </c>
      <c r="C19" s="8" t="s">
        <v>405</v>
      </c>
      <c r="D19" s="21">
        <v>14020006</v>
      </c>
      <c r="F19" s="22">
        <v>14080003</v>
      </c>
      <c r="G19">
        <f t="shared" si="0"/>
        <v>1508003</v>
      </c>
    </row>
    <row r="20" spans="2:7" x14ac:dyDescent="0.2">
      <c r="B20" s="8">
        <v>1502007</v>
      </c>
      <c r="C20" s="8" t="s">
        <v>406</v>
      </c>
      <c r="D20" s="21">
        <v>14020007</v>
      </c>
      <c r="F20" s="22">
        <v>14090003</v>
      </c>
      <c r="G20">
        <f t="shared" si="0"/>
        <v>1509003</v>
      </c>
    </row>
    <row r="21" spans="2:7" x14ac:dyDescent="0.2">
      <c r="B21" s="8">
        <v>1502008</v>
      </c>
      <c r="C21" s="8" t="s">
        <v>407</v>
      </c>
      <c r="D21" s="21">
        <v>14020008</v>
      </c>
      <c r="F21" s="22">
        <v>14100004</v>
      </c>
      <c r="G21">
        <f t="shared" si="0"/>
        <v>1510104</v>
      </c>
    </row>
    <row r="22" spans="2:7" x14ac:dyDescent="0.2">
      <c r="B22" s="8">
        <v>1502009</v>
      </c>
      <c r="C22" s="8" t="s">
        <v>408</v>
      </c>
      <c r="D22" s="21">
        <v>14020009</v>
      </c>
      <c r="F22" s="22">
        <v>14100008</v>
      </c>
      <c r="G22">
        <f t="shared" si="0"/>
        <v>1510108</v>
      </c>
    </row>
    <row r="23" spans="2:7" x14ac:dyDescent="0.2">
      <c r="B23" s="8">
        <v>1502010</v>
      </c>
      <c r="C23" s="8" t="s">
        <v>409</v>
      </c>
      <c r="D23" s="21">
        <v>14020010</v>
      </c>
      <c r="F23" s="23">
        <v>14100104</v>
      </c>
      <c r="G23">
        <f t="shared" si="0"/>
        <v>1510122</v>
      </c>
    </row>
    <row r="24" spans="2:7" x14ac:dyDescent="0.2">
      <c r="B24" s="8">
        <v>1502011</v>
      </c>
      <c r="C24" s="8" t="s">
        <v>410</v>
      </c>
      <c r="D24" s="21">
        <v>14020011</v>
      </c>
      <c r="F24" s="23">
        <v>14100108</v>
      </c>
      <c r="G24">
        <f t="shared" si="0"/>
        <v>1510122</v>
      </c>
    </row>
    <row r="25" spans="2:7" x14ac:dyDescent="0.2">
      <c r="B25" s="8">
        <v>1502012</v>
      </c>
      <c r="C25" s="8" t="s">
        <v>411</v>
      </c>
      <c r="D25" s="21">
        <v>14020012</v>
      </c>
      <c r="F25" s="23">
        <v>14100204</v>
      </c>
      <c r="G25">
        <f t="shared" si="0"/>
        <v>1510204</v>
      </c>
    </row>
    <row r="26" spans="2:7" x14ac:dyDescent="0.2">
      <c r="B26" s="8">
        <v>1502013</v>
      </c>
      <c r="C26" s="8" t="s">
        <v>412</v>
      </c>
      <c r="D26" s="21">
        <v>14020013</v>
      </c>
      <c r="F26" s="22">
        <v>14110004</v>
      </c>
      <c r="G26">
        <f t="shared" si="0"/>
        <v>1511004</v>
      </c>
    </row>
    <row r="27" spans="2:7" x14ac:dyDescent="0.2">
      <c r="B27" s="8">
        <v>1503001</v>
      </c>
      <c r="C27" s="8" t="s">
        <v>413</v>
      </c>
      <c r="D27" s="21">
        <v>14030001</v>
      </c>
      <c r="F27" s="22">
        <v>14110008</v>
      </c>
      <c r="G27">
        <f t="shared" si="0"/>
        <v>1511008</v>
      </c>
    </row>
    <row r="28" spans="2:7" x14ac:dyDescent="0.2">
      <c r="B28" s="8">
        <v>1503002</v>
      </c>
      <c r="C28" s="8" t="s">
        <v>414</v>
      </c>
      <c r="D28" s="21">
        <v>14030002</v>
      </c>
      <c r="F28" s="22">
        <v>14110012</v>
      </c>
      <c r="G28">
        <f t="shared" si="0"/>
        <v>1511012</v>
      </c>
    </row>
    <row r="29" spans="2:7" x14ac:dyDescent="0.2">
      <c r="B29" s="8">
        <v>1503003</v>
      </c>
      <c r="C29" s="8" t="s">
        <v>415</v>
      </c>
      <c r="D29" s="21">
        <v>14030003</v>
      </c>
      <c r="F29" s="24">
        <v>14060005</v>
      </c>
      <c r="G29">
        <f t="shared" si="0"/>
        <v>1506005</v>
      </c>
    </row>
    <row r="30" spans="2:7" x14ac:dyDescent="0.2">
      <c r="B30" s="8">
        <v>1503004</v>
      </c>
      <c r="C30" s="8" t="s">
        <v>416</v>
      </c>
      <c r="D30" s="21">
        <v>14030004</v>
      </c>
      <c r="F30" s="25">
        <v>14100011</v>
      </c>
      <c r="G30">
        <f t="shared" si="0"/>
        <v>1510111</v>
      </c>
    </row>
    <row r="31" spans="2:7" x14ac:dyDescent="0.2">
      <c r="B31" s="8">
        <v>1503005</v>
      </c>
      <c r="C31" s="8" t="s">
        <v>417</v>
      </c>
      <c r="D31" s="21">
        <v>14030005</v>
      </c>
      <c r="F31" s="25">
        <v>14100012</v>
      </c>
      <c r="G31">
        <f t="shared" si="0"/>
        <v>1510112</v>
      </c>
    </row>
    <row r="32" spans="2:7" x14ac:dyDescent="0.2">
      <c r="B32" s="8">
        <v>1503006</v>
      </c>
      <c r="C32" s="8" t="s">
        <v>418</v>
      </c>
      <c r="D32" s="21">
        <v>14030006</v>
      </c>
      <c r="F32" s="24">
        <v>14100111</v>
      </c>
      <c r="G32">
        <f t="shared" si="0"/>
        <v>1510122</v>
      </c>
    </row>
    <row r="33" spans="2:7" x14ac:dyDescent="0.2">
      <c r="B33" s="8">
        <v>1503007</v>
      </c>
      <c r="C33" s="8" t="s">
        <v>419</v>
      </c>
      <c r="D33" s="21">
        <v>14030007</v>
      </c>
      <c r="F33" s="24">
        <v>14100112</v>
      </c>
      <c r="G33">
        <f t="shared" si="0"/>
        <v>1510122</v>
      </c>
    </row>
    <row r="34" spans="2:7" x14ac:dyDescent="0.2">
      <c r="B34" s="8">
        <v>1503008</v>
      </c>
      <c r="C34" s="8" t="s">
        <v>420</v>
      </c>
      <c r="D34" s="21">
        <v>14030008</v>
      </c>
      <c r="F34" s="24">
        <v>14100211</v>
      </c>
      <c r="G34">
        <f t="shared" si="0"/>
        <v>1510211</v>
      </c>
    </row>
    <row r="35" spans="2:7" x14ac:dyDescent="0.2">
      <c r="B35" s="8">
        <v>1503009</v>
      </c>
      <c r="C35" s="8" t="s">
        <v>421</v>
      </c>
      <c r="D35" s="21">
        <v>14030009</v>
      </c>
      <c r="F35" s="24">
        <v>14110021</v>
      </c>
      <c r="G35">
        <f t="shared" si="0"/>
        <v>1511021</v>
      </c>
    </row>
    <row r="36" spans="2:7" x14ac:dyDescent="0.2">
      <c r="B36" s="8">
        <v>1503010</v>
      </c>
      <c r="C36" s="8" t="s">
        <v>422</v>
      </c>
      <c r="D36" s="21">
        <v>14030010</v>
      </c>
      <c r="F36" s="24">
        <v>14110022</v>
      </c>
      <c r="G36">
        <f t="shared" si="0"/>
        <v>1511022</v>
      </c>
    </row>
    <row r="37" spans="2:7" x14ac:dyDescent="0.2">
      <c r="B37" s="8">
        <v>1503011</v>
      </c>
      <c r="C37" s="8" t="s">
        <v>423</v>
      </c>
      <c r="D37" s="21">
        <v>14030011</v>
      </c>
      <c r="F37" s="24">
        <v>14110023</v>
      </c>
      <c r="G37">
        <f t="shared" si="0"/>
        <v>1511023</v>
      </c>
    </row>
    <row r="38" spans="2:7" x14ac:dyDescent="0.2">
      <c r="B38" s="8">
        <v>1503012</v>
      </c>
      <c r="C38" s="8" t="s">
        <v>424</v>
      </c>
      <c r="D38" s="21">
        <v>14030012</v>
      </c>
      <c r="F38" s="26">
        <v>15201002</v>
      </c>
      <c r="G38">
        <f t="shared" si="0"/>
        <v>1520102</v>
      </c>
    </row>
    <row r="39" spans="2:7" x14ac:dyDescent="0.2">
      <c r="B39" s="8">
        <v>1503013</v>
      </c>
      <c r="C39" s="8" t="s">
        <v>425</v>
      </c>
      <c r="D39" s="21">
        <v>14030013</v>
      </c>
      <c r="F39" s="26">
        <v>15201004</v>
      </c>
      <c r="G39">
        <f t="shared" si="0"/>
        <v>1520104</v>
      </c>
    </row>
    <row r="40" spans="2:7" x14ac:dyDescent="0.2">
      <c r="B40" s="8">
        <v>1504001</v>
      </c>
      <c r="C40" s="8" t="s">
        <v>426</v>
      </c>
      <c r="D40" s="21">
        <v>14040001</v>
      </c>
      <c r="F40" s="26">
        <v>15201006</v>
      </c>
      <c r="G40">
        <f t="shared" si="0"/>
        <v>1520106</v>
      </c>
    </row>
    <row r="41" spans="2:7" x14ac:dyDescent="0.2">
      <c r="B41" s="8">
        <v>1504002</v>
      </c>
      <c r="C41" s="8" t="s">
        <v>427</v>
      </c>
      <c r="D41" s="21">
        <v>14040002</v>
      </c>
      <c r="F41" s="26">
        <v>15202002</v>
      </c>
      <c r="G41">
        <f t="shared" si="0"/>
        <v>1520202</v>
      </c>
    </row>
    <row r="42" spans="2:7" x14ac:dyDescent="0.2">
      <c r="B42" s="8">
        <v>1504003</v>
      </c>
      <c r="C42" s="8" t="s">
        <v>428</v>
      </c>
      <c r="D42" s="21">
        <v>14040003</v>
      </c>
      <c r="F42" s="26">
        <v>15202004</v>
      </c>
      <c r="G42">
        <f t="shared" si="0"/>
        <v>1520204</v>
      </c>
    </row>
    <row r="43" spans="2:7" x14ac:dyDescent="0.2">
      <c r="B43" s="8">
        <v>1504004</v>
      </c>
      <c r="C43" s="8" t="s">
        <v>429</v>
      </c>
      <c r="D43" s="21">
        <v>14040004</v>
      </c>
      <c r="F43" s="26">
        <v>15202006</v>
      </c>
      <c r="G43">
        <f t="shared" si="0"/>
        <v>1520206</v>
      </c>
    </row>
    <row r="44" spans="2:7" x14ac:dyDescent="0.2">
      <c r="B44" s="8">
        <v>1504005</v>
      </c>
      <c r="C44" s="8" t="s">
        <v>430</v>
      </c>
      <c r="D44" s="21">
        <v>14040005</v>
      </c>
      <c r="F44" s="26">
        <v>15203002</v>
      </c>
      <c r="G44">
        <f t="shared" si="0"/>
        <v>1520302</v>
      </c>
    </row>
    <row r="45" spans="2:7" x14ac:dyDescent="0.2">
      <c r="B45" s="8">
        <v>1504006</v>
      </c>
      <c r="C45" s="8" t="s">
        <v>431</v>
      </c>
      <c r="D45" s="21">
        <v>14040006</v>
      </c>
      <c r="F45" s="26">
        <v>15203004</v>
      </c>
      <c r="G45">
        <f t="shared" si="0"/>
        <v>1520304</v>
      </c>
    </row>
    <row r="46" spans="2:7" x14ac:dyDescent="0.2">
      <c r="B46" s="8">
        <v>1504007</v>
      </c>
      <c r="C46" s="8" t="s">
        <v>432</v>
      </c>
      <c r="D46" s="21">
        <v>14040007</v>
      </c>
      <c r="F46" s="26">
        <v>15203006</v>
      </c>
      <c r="G46">
        <f t="shared" si="0"/>
        <v>1520306</v>
      </c>
    </row>
    <row r="47" spans="2:7" x14ac:dyDescent="0.2">
      <c r="B47" s="8">
        <v>1504008</v>
      </c>
      <c r="C47" s="8" t="s">
        <v>433</v>
      </c>
      <c r="D47" s="21">
        <v>14040008</v>
      </c>
      <c r="F47" s="26">
        <v>15204002</v>
      </c>
      <c r="G47">
        <f t="shared" si="0"/>
        <v>1520402</v>
      </c>
    </row>
    <row r="48" spans="2:7" x14ac:dyDescent="0.2">
      <c r="B48" s="8">
        <v>1504009</v>
      </c>
      <c r="C48" s="8" t="s">
        <v>434</v>
      </c>
      <c r="D48" s="21">
        <v>14040009</v>
      </c>
      <c r="F48" s="26">
        <v>15204004</v>
      </c>
      <c r="G48">
        <f t="shared" si="0"/>
        <v>1520404</v>
      </c>
    </row>
    <row r="49" spans="2:7" x14ac:dyDescent="0.2">
      <c r="B49" s="8">
        <v>1504010</v>
      </c>
      <c r="C49" s="8" t="s">
        <v>435</v>
      </c>
      <c r="D49" s="21">
        <v>14040010</v>
      </c>
      <c r="F49" s="26">
        <v>15204006</v>
      </c>
      <c r="G49">
        <f t="shared" si="0"/>
        <v>1520406</v>
      </c>
    </row>
    <row r="50" spans="2:7" x14ac:dyDescent="0.2">
      <c r="B50" s="8">
        <v>1504011</v>
      </c>
      <c r="C50" s="8" t="s">
        <v>436</v>
      </c>
      <c r="D50" s="21">
        <v>14040011</v>
      </c>
      <c r="F50" s="26">
        <v>15205002</v>
      </c>
      <c r="G50">
        <f t="shared" si="0"/>
        <v>1520502</v>
      </c>
    </row>
    <row r="51" spans="2:7" x14ac:dyDescent="0.2">
      <c r="B51" s="8">
        <v>1504012</v>
      </c>
      <c r="C51" s="8" t="s">
        <v>437</v>
      </c>
      <c r="D51" s="21">
        <v>14040012</v>
      </c>
      <c r="F51" s="26">
        <v>15205004</v>
      </c>
      <c r="G51">
        <f t="shared" si="0"/>
        <v>1520504</v>
      </c>
    </row>
    <row r="52" spans="2:7" x14ac:dyDescent="0.2">
      <c r="B52" s="8">
        <v>1505001</v>
      </c>
      <c r="C52" s="8" t="s">
        <v>438</v>
      </c>
      <c r="D52" s="21">
        <v>14050001</v>
      </c>
      <c r="F52" s="26">
        <v>15205006</v>
      </c>
      <c r="G52">
        <f t="shared" si="0"/>
        <v>1520506</v>
      </c>
    </row>
    <row r="53" spans="2:7" x14ac:dyDescent="0.2">
      <c r="B53" s="8">
        <v>1505002</v>
      </c>
      <c r="C53" s="8" t="s">
        <v>439</v>
      </c>
      <c r="D53" s="21">
        <v>14050002</v>
      </c>
      <c r="F53" s="26">
        <v>15206002</v>
      </c>
      <c r="G53">
        <f t="shared" si="0"/>
        <v>1520602</v>
      </c>
    </row>
    <row r="54" spans="2:7" x14ac:dyDescent="0.2">
      <c r="B54" s="8">
        <v>1505003</v>
      </c>
      <c r="C54" s="8" t="s">
        <v>440</v>
      </c>
      <c r="D54" s="21">
        <v>14050003</v>
      </c>
      <c r="F54" s="26">
        <v>15207002</v>
      </c>
      <c r="G54">
        <f t="shared" si="0"/>
        <v>1520702</v>
      </c>
    </row>
    <row r="55" spans="2:7" x14ac:dyDescent="0.2">
      <c r="B55" s="8">
        <v>1505004</v>
      </c>
      <c r="C55" s="8" t="s">
        <v>441</v>
      </c>
      <c r="D55" s="21">
        <v>14050004</v>
      </c>
      <c r="F55" s="26">
        <v>15208002</v>
      </c>
      <c r="G55">
        <f t="shared" si="0"/>
        <v>1520802</v>
      </c>
    </row>
    <row r="56" spans="2:7" x14ac:dyDescent="0.2">
      <c r="B56" s="8">
        <v>1505005</v>
      </c>
      <c r="C56" s="8" t="s">
        <v>442</v>
      </c>
      <c r="D56" s="21">
        <v>14050005</v>
      </c>
      <c r="F56" s="26">
        <v>15209002</v>
      </c>
      <c r="G56">
        <f t="shared" si="0"/>
        <v>1520902</v>
      </c>
    </row>
    <row r="57" spans="2:7" x14ac:dyDescent="0.2">
      <c r="B57" s="8">
        <v>1505006</v>
      </c>
      <c r="C57" s="8" t="s">
        <v>443</v>
      </c>
      <c r="D57" s="21">
        <v>14050006</v>
      </c>
      <c r="F57" s="26">
        <v>15210002</v>
      </c>
      <c r="G57">
        <f t="shared" si="0"/>
        <v>1521012</v>
      </c>
    </row>
    <row r="58" spans="2:7" x14ac:dyDescent="0.2">
      <c r="B58" s="8">
        <v>1505007</v>
      </c>
      <c r="C58" s="8" t="s">
        <v>444</v>
      </c>
      <c r="D58" s="21">
        <v>14050007</v>
      </c>
      <c r="F58" s="26">
        <v>15210004</v>
      </c>
      <c r="G58">
        <f t="shared" si="0"/>
        <v>1521014</v>
      </c>
    </row>
    <row r="59" spans="2:7" x14ac:dyDescent="0.2">
      <c r="B59" s="8">
        <v>1505008</v>
      </c>
      <c r="C59" s="8" t="s">
        <v>445</v>
      </c>
      <c r="D59" s="21">
        <v>14050008</v>
      </c>
      <c r="F59" s="14">
        <v>15210102</v>
      </c>
      <c r="G59">
        <f t="shared" si="0"/>
        <v>1521014</v>
      </c>
    </row>
    <row r="60" spans="2:7" x14ac:dyDescent="0.2">
      <c r="B60" s="8">
        <v>1505009</v>
      </c>
      <c r="C60" s="8" t="s">
        <v>446</v>
      </c>
      <c r="D60" s="21">
        <v>14050009</v>
      </c>
      <c r="F60" s="14">
        <v>15210104</v>
      </c>
      <c r="G60">
        <f t="shared" si="0"/>
        <v>1521014</v>
      </c>
    </row>
    <row r="61" spans="2:7" x14ac:dyDescent="0.2">
      <c r="B61" s="8">
        <v>1505010</v>
      </c>
      <c r="C61" s="8" t="s">
        <v>447</v>
      </c>
      <c r="D61" s="21">
        <v>14050010</v>
      </c>
      <c r="F61" s="14">
        <v>15210202</v>
      </c>
      <c r="G61">
        <f t="shared" si="0"/>
        <v>1521022</v>
      </c>
    </row>
    <row r="62" spans="2:7" x14ac:dyDescent="0.2">
      <c r="B62" s="8">
        <v>1505011</v>
      </c>
      <c r="C62" s="8" t="s">
        <v>448</v>
      </c>
      <c r="D62" s="21">
        <v>14050011</v>
      </c>
      <c r="F62" s="26">
        <v>15211002</v>
      </c>
      <c r="G62">
        <f t="shared" si="0"/>
        <v>1521102</v>
      </c>
    </row>
    <row r="63" spans="2:7" x14ac:dyDescent="0.2">
      <c r="B63" s="8">
        <v>1505012</v>
      </c>
      <c r="C63" s="8" t="s">
        <v>449</v>
      </c>
      <c r="D63" s="21">
        <v>14050012</v>
      </c>
      <c r="F63" s="26">
        <v>15211004</v>
      </c>
      <c r="G63">
        <f t="shared" si="0"/>
        <v>1521104</v>
      </c>
    </row>
    <row r="64" spans="2:7" x14ac:dyDescent="0.2">
      <c r="B64" s="8">
        <v>1506001</v>
      </c>
      <c r="C64" s="8" t="s">
        <v>309</v>
      </c>
      <c r="D64" s="21">
        <v>14060001</v>
      </c>
      <c r="F64" s="26">
        <v>15211006</v>
      </c>
      <c r="G64">
        <f t="shared" si="0"/>
        <v>1521106</v>
      </c>
    </row>
    <row r="65" spans="2:7" x14ac:dyDescent="0.2">
      <c r="B65" s="8">
        <v>1506002</v>
      </c>
      <c r="C65" s="8" t="s">
        <v>450</v>
      </c>
      <c r="D65" s="21">
        <v>14060002</v>
      </c>
      <c r="F65" s="27">
        <v>15206003</v>
      </c>
      <c r="G65">
        <f t="shared" si="0"/>
        <v>1520603</v>
      </c>
    </row>
    <row r="66" spans="2:7" x14ac:dyDescent="0.2">
      <c r="B66" s="8">
        <v>1506003</v>
      </c>
      <c r="C66" s="8" t="s">
        <v>312</v>
      </c>
      <c r="D66" s="21">
        <v>14060003</v>
      </c>
      <c r="F66" s="27">
        <v>15210011</v>
      </c>
      <c r="G66">
        <f t="shared" si="0"/>
        <v>1521014</v>
      </c>
    </row>
    <row r="67" spans="2:7" x14ac:dyDescent="0.2">
      <c r="B67" s="8">
        <v>1506004</v>
      </c>
      <c r="C67" s="8" t="s">
        <v>451</v>
      </c>
      <c r="D67" s="21">
        <v>14060004</v>
      </c>
      <c r="F67" s="27">
        <v>15210012</v>
      </c>
      <c r="G67">
        <f t="shared" ref="G67:G130" si="1">LOOKUP(F67,D:D,B:B)</f>
        <v>1521014</v>
      </c>
    </row>
    <row r="68" spans="2:7" x14ac:dyDescent="0.2">
      <c r="B68" s="8">
        <v>1506005</v>
      </c>
      <c r="C68" s="8" t="s">
        <v>452</v>
      </c>
      <c r="D68" s="21">
        <v>14060005</v>
      </c>
      <c r="F68" s="27">
        <v>15210111</v>
      </c>
      <c r="G68">
        <f t="shared" si="1"/>
        <v>1521015</v>
      </c>
    </row>
    <row r="69" spans="2:7" x14ac:dyDescent="0.2">
      <c r="B69" s="8">
        <v>1506006</v>
      </c>
      <c r="C69" s="8" t="s">
        <v>453</v>
      </c>
      <c r="D69" s="21">
        <v>14060006</v>
      </c>
      <c r="F69" s="27">
        <v>15210112</v>
      </c>
      <c r="G69">
        <f t="shared" si="1"/>
        <v>1521016</v>
      </c>
    </row>
    <row r="70" spans="2:7" x14ac:dyDescent="0.2">
      <c r="B70" s="8">
        <v>1507001</v>
      </c>
      <c r="C70" s="8" t="s">
        <v>310</v>
      </c>
      <c r="D70" s="21">
        <v>14070001</v>
      </c>
      <c r="F70" s="27">
        <v>15210211</v>
      </c>
      <c r="G70">
        <f t="shared" si="1"/>
        <v>1521023</v>
      </c>
    </row>
    <row r="71" spans="2:7" x14ac:dyDescent="0.2">
      <c r="B71" s="8">
        <v>1507002</v>
      </c>
      <c r="C71" s="8" t="s">
        <v>454</v>
      </c>
      <c r="D71" s="21">
        <v>14070002</v>
      </c>
      <c r="F71" s="27">
        <v>15211011</v>
      </c>
      <c r="G71">
        <f t="shared" si="1"/>
        <v>1521111</v>
      </c>
    </row>
    <row r="72" spans="2:7" x14ac:dyDescent="0.2">
      <c r="B72" s="8">
        <v>1507003</v>
      </c>
      <c r="C72" s="8" t="s">
        <v>455</v>
      </c>
      <c r="D72" s="21">
        <v>14070003</v>
      </c>
      <c r="F72" s="27">
        <v>15211012</v>
      </c>
      <c r="G72">
        <f t="shared" si="1"/>
        <v>1521112</v>
      </c>
    </row>
    <row r="73" spans="2:7" x14ac:dyDescent="0.2">
      <c r="B73" s="8">
        <v>1507004</v>
      </c>
      <c r="C73" s="8" t="s">
        <v>456</v>
      </c>
      <c r="D73" s="21">
        <v>14070004</v>
      </c>
      <c r="F73" s="27">
        <v>15211013</v>
      </c>
      <c r="G73">
        <f t="shared" si="1"/>
        <v>1521113</v>
      </c>
    </row>
    <row r="74" spans="2:7" x14ac:dyDescent="0.2">
      <c r="B74" s="8">
        <v>1508001</v>
      </c>
      <c r="C74" s="8" t="s">
        <v>457</v>
      </c>
      <c r="D74" s="21">
        <v>14080001</v>
      </c>
      <c r="F74" s="26">
        <v>15301002</v>
      </c>
      <c r="G74">
        <f t="shared" si="1"/>
        <v>1530102</v>
      </c>
    </row>
    <row r="75" spans="2:7" x14ac:dyDescent="0.2">
      <c r="B75" s="8">
        <v>1508002</v>
      </c>
      <c r="C75" s="8" t="s">
        <v>352</v>
      </c>
      <c r="D75" s="21">
        <v>14080002</v>
      </c>
      <c r="F75" s="26">
        <v>15301004</v>
      </c>
      <c r="G75">
        <f t="shared" si="1"/>
        <v>1530104</v>
      </c>
    </row>
    <row r="76" spans="2:7" x14ac:dyDescent="0.2">
      <c r="B76" s="8">
        <v>1508003</v>
      </c>
      <c r="C76" s="8" t="s">
        <v>458</v>
      </c>
      <c r="D76" s="21">
        <v>14080003</v>
      </c>
      <c r="F76" s="26">
        <v>15301006</v>
      </c>
      <c r="G76">
        <f t="shared" si="1"/>
        <v>1530106</v>
      </c>
    </row>
    <row r="77" spans="2:7" x14ac:dyDescent="0.2">
      <c r="B77" s="8">
        <v>1508004</v>
      </c>
      <c r="C77" s="8" t="s">
        <v>459</v>
      </c>
      <c r="D77" s="21">
        <v>14080004</v>
      </c>
      <c r="F77" s="26">
        <v>15302002</v>
      </c>
      <c r="G77">
        <f t="shared" si="1"/>
        <v>1530202</v>
      </c>
    </row>
    <row r="78" spans="2:7" x14ac:dyDescent="0.2">
      <c r="B78" s="8">
        <v>1509001</v>
      </c>
      <c r="C78" s="8" t="s">
        <v>311</v>
      </c>
      <c r="D78" s="21">
        <v>14090001</v>
      </c>
      <c r="F78" s="26">
        <v>15302004</v>
      </c>
      <c r="G78">
        <f t="shared" si="1"/>
        <v>1530204</v>
      </c>
    </row>
    <row r="79" spans="2:7" x14ac:dyDescent="0.2">
      <c r="B79" s="8">
        <v>1509002</v>
      </c>
      <c r="C79" s="8" t="s">
        <v>460</v>
      </c>
      <c r="D79" s="21">
        <v>14090002</v>
      </c>
      <c r="F79" s="26">
        <v>15302006</v>
      </c>
      <c r="G79">
        <f t="shared" si="1"/>
        <v>1530206</v>
      </c>
    </row>
    <row r="80" spans="2:7" x14ac:dyDescent="0.2">
      <c r="B80" s="8">
        <v>1509003</v>
      </c>
      <c r="C80" s="8" t="s">
        <v>461</v>
      </c>
      <c r="D80" s="21">
        <v>14090003</v>
      </c>
      <c r="F80" s="26">
        <v>15303002</v>
      </c>
      <c r="G80">
        <f t="shared" si="1"/>
        <v>1530302</v>
      </c>
    </row>
    <row r="81" spans="2:7" x14ac:dyDescent="0.2">
      <c r="B81" s="8">
        <v>1509004</v>
      </c>
      <c r="C81" s="8" t="s">
        <v>462</v>
      </c>
      <c r="D81" s="21">
        <v>14090004</v>
      </c>
      <c r="F81" s="26">
        <v>15303004</v>
      </c>
      <c r="G81">
        <f t="shared" si="1"/>
        <v>1530304</v>
      </c>
    </row>
    <row r="82" spans="2:7" x14ac:dyDescent="0.2">
      <c r="B82" s="8">
        <v>1510001</v>
      </c>
      <c r="C82" s="8" t="s">
        <v>463</v>
      </c>
      <c r="D82" s="21">
        <v>14100001</v>
      </c>
      <c r="F82" s="26">
        <v>15303006</v>
      </c>
      <c r="G82">
        <f t="shared" si="1"/>
        <v>1530306</v>
      </c>
    </row>
    <row r="83" spans="2:7" x14ac:dyDescent="0.2">
      <c r="B83" s="8">
        <v>1510002</v>
      </c>
      <c r="C83" s="8" t="s">
        <v>464</v>
      </c>
      <c r="D83" s="21">
        <v>14100002</v>
      </c>
      <c r="F83" s="26">
        <v>15304002</v>
      </c>
      <c r="G83">
        <f t="shared" si="1"/>
        <v>1530402</v>
      </c>
    </row>
    <row r="84" spans="2:7" x14ac:dyDescent="0.2">
      <c r="B84" s="8">
        <v>1510003</v>
      </c>
      <c r="C84" s="8" t="s">
        <v>465</v>
      </c>
      <c r="D84" s="21">
        <v>14100003</v>
      </c>
      <c r="F84" s="26">
        <v>15304004</v>
      </c>
      <c r="G84">
        <f t="shared" si="1"/>
        <v>1530404</v>
      </c>
    </row>
    <row r="85" spans="2:7" x14ac:dyDescent="0.2">
      <c r="B85" s="8">
        <v>1510004</v>
      </c>
      <c r="C85" s="8" t="s">
        <v>466</v>
      </c>
      <c r="D85" s="21">
        <v>14100004</v>
      </c>
      <c r="F85" s="26">
        <v>15304006</v>
      </c>
      <c r="G85">
        <f t="shared" si="1"/>
        <v>1530406</v>
      </c>
    </row>
    <row r="86" spans="2:7" x14ac:dyDescent="0.2">
      <c r="B86" s="8">
        <v>1510005</v>
      </c>
      <c r="C86" s="8" t="s">
        <v>467</v>
      </c>
      <c r="D86" s="21">
        <v>14100005</v>
      </c>
      <c r="F86" s="26">
        <v>15305002</v>
      </c>
      <c r="G86">
        <f t="shared" si="1"/>
        <v>1530502</v>
      </c>
    </row>
    <row r="87" spans="2:7" x14ac:dyDescent="0.2">
      <c r="B87" s="8">
        <v>1510006</v>
      </c>
      <c r="C87" s="8" t="s">
        <v>468</v>
      </c>
      <c r="D87" s="21">
        <v>14100006</v>
      </c>
      <c r="F87" s="26">
        <v>15305004</v>
      </c>
      <c r="G87">
        <f t="shared" si="1"/>
        <v>1530504</v>
      </c>
    </row>
    <row r="88" spans="2:7" x14ac:dyDescent="0.2">
      <c r="B88" s="8">
        <v>1510007</v>
      </c>
      <c r="C88" s="8" t="s">
        <v>469</v>
      </c>
      <c r="D88" s="21">
        <v>14100007</v>
      </c>
      <c r="F88" s="26">
        <v>15305006</v>
      </c>
      <c r="G88">
        <f t="shared" si="1"/>
        <v>1530506</v>
      </c>
    </row>
    <row r="89" spans="2:7" x14ac:dyDescent="0.2">
      <c r="B89" s="8">
        <v>1510008</v>
      </c>
      <c r="C89" s="8" t="s">
        <v>470</v>
      </c>
      <c r="D89" s="21">
        <v>14100008</v>
      </c>
      <c r="F89" s="26">
        <v>15306002</v>
      </c>
      <c r="G89">
        <f t="shared" si="1"/>
        <v>1530602</v>
      </c>
    </row>
    <row r="90" spans="2:7" x14ac:dyDescent="0.2">
      <c r="B90" s="8">
        <v>1510011</v>
      </c>
      <c r="C90" s="8" t="s">
        <v>471</v>
      </c>
      <c r="D90" s="21">
        <v>14100011</v>
      </c>
      <c r="F90" s="26">
        <v>15307002</v>
      </c>
      <c r="G90">
        <f t="shared" si="1"/>
        <v>1530702</v>
      </c>
    </row>
    <row r="91" spans="2:7" x14ac:dyDescent="0.2">
      <c r="B91" s="8">
        <v>1510012</v>
      </c>
      <c r="C91" s="8" t="s">
        <v>472</v>
      </c>
      <c r="D91" s="21">
        <v>14100012</v>
      </c>
      <c r="F91" s="26">
        <v>15308002</v>
      </c>
      <c r="G91">
        <f t="shared" si="1"/>
        <v>1530802</v>
      </c>
    </row>
    <row r="92" spans="2:7" x14ac:dyDescent="0.2">
      <c r="B92" s="8">
        <v>1510021</v>
      </c>
      <c r="C92" s="8" t="s">
        <v>473</v>
      </c>
      <c r="D92" s="21">
        <v>14100021</v>
      </c>
      <c r="F92" s="26">
        <v>15309002</v>
      </c>
      <c r="G92">
        <f t="shared" si="1"/>
        <v>1530902</v>
      </c>
    </row>
    <row r="93" spans="2:7" x14ac:dyDescent="0.2">
      <c r="B93" s="8">
        <v>1510022</v>
      </c>
      <c r="C93" s="8" t="s">
        <v>474</v>
      </c>
      <c r="D93" s="21">
        <v>14100021</v>
      </c>
      <c r="F93" s="26">
        <v>15310002</v>
      </c>
      <c r="G93">
        <f t="shared" si="1"/>
        <v>1531002</v>
      </c>
    </row>
    <row r="94" spans="2:7" x14ac:dyDescent="0.2">
      <c r="B94" s="8">
        <v>1510101</v>
      </c>
      <c r="C94" s="8" t="s">
        <v>475</v>
      </c>
      <c r="D94" s="21">
        <v>14100001</v>
      </c>
      <c r="F94" s="26">
        <v>15310004</v>
      </c>
      <c r="G94">
        <f t="shared" si="1"/>
        <v>1531004</v>
      </c>
    </row>
    <row r="95" spans="2:7" x14ac:dyDescent="0.2">
      <c r="B95" s="8">
        <v>1510102</v>
      </c>
      <c r="C95" s="8" t="s">
        <v>476</v>
      </c>
      <c r="D95" s="21">
        <v>14100002</v>
      </c>
      <c r="F95" s="14">
        <v>15310102</v>
      </c>
      <c r="G95">
        <f t="shared" si="1"/>
        <v>1531014</v>
      </c>
    </row>
    <row r="96" spans="2:7" x14ac:dyDescent="0.2">
      <c r="B96" s="8">
        <v>1510103</v>
      </c>
      <c r="C96" s="8" t="s">
        <v>477</v>
      </c>
      <c r="D96" s="21">
        <v>14100003</v>
      </c>
      <c r="F96" s="14">
        <v>15310104</v>
      </c>
      <c r="G96">
        <f t="shared" si="1"/>
        <v>1531014</v>
      </c>
    </row>
    <row r="97" spans="2:7" x14ac:dyDescent="0.2">
      <c r="B97" s="8">
        <v>1510104</v>
      </c>
      <c r="C97" s="8" t="s">
        <v>478</v>
      </c>
      <c r="D97" s="21">
        <v>14100004</v>
      </c>
      <c r="F97" s="14">
        <v>15310202</v>
      </c>
      <c r="G97">
        <f t="shared" si="1"/>
        <v>1531022</v>
      </c>
    </row>
    <row r="98" spans="2:7" x14ac:dyDescent="0.2">
      <c r="B98" s="8">
        <v>1510105</v>
      </c>
      <c r="C98" s="8" t="s">
        <v>479</v>
      </c>
      <c r="D98" s="21">
        <v>14100005</v>
      </c>
      <c r="F98" s="26">
        <v>15311002</v>
      </c>
      <c r="G98">
        <f t="shared" si="1"/>
        <v>1531102</v>
      </c>
    </row>
    <row r="99" spans="2:7" x14ac:dyDescent="0.2">
      <c r="B99" s="8">
        <v>1510106</v>
      </c>
      <c r="C99" s="8" t="s">
        <v>480</v>
      </c>
      <c r="D99" s="21">
        <v>14100006</v>
      </c>
      <c r="F99" s="26">
        <v>15311004</v>
      </c>
      <c r="G99">
        <f t="shared" si="1"/>
        <v>1531104</v>
      </c>
    </row>
    <row r="100" spans="2:7" x14ac:dyDescent="0.2">
      <c r="B100" s="8">
        <v>1510107</v>
      </c>
      <c r="C100" s="8" t="s">
        <v>481</v>
      </c>
      <c r="D100" s="21">
        <v>14100007</v>
      </c>
      <c r="F100" s="26">
        <v>15311006</v>
      </c>
      <c r="G100">
        <f t="shared" si="1"/>
        <v>1531106</v>
      </c>
    </row>
    <row r="101" spans="2:7" x14ac:dyDescent="0.2">
      <c r="B101" s="8">
        <v>1510108</v>
      </c>
      <c r="C101" s="8" t="s">
        <v>482</v>
      </c>
      <c r="D101" s="21">
        <v>14100008</v>
      </c>
      <c r="F101" s="27">
        <v>15306003</v>
      </c>
      <c r="G101">
        <f t="shared" si="1"/>
        <v>1530603</v>
      </c>
    </row>
    <row r="102" spans="2:7" x14ac:dyDescent="0.2">
      <c r="B102" s="8">
        <v>1510111</v>
      </c>
      <c r="C102" s="8" t="s">
        <v>483</v>
      </c>
      <c r="D102" s="21">
        <v>14100011</v>
      </c>
      <c r="F102" s="27">
        <v>15310011</v>
      </c>
      <c r="G102">
        <f t="shared" si="1"/>
        <v>1531005</v>
      </c>
    </row>
    <row r="103" spans="2:7" x14ac:dyDescent="0.2">
      <c r="B103" s="8">
        <v>1510112</v>
      </c>
      <c r="C103" s="8" t="s">
        <v>484</v>
      </c>
      <c r="D103" s="21">
        <v>14100012</v>
      </c>
      <c r="F103" s="27">
        <v>15310012</v>
      </c>
      <c r="G103">
        <f t="shared" si="1"/>
        <v>1531014</v>
      </c>
    </row>
    <row r="104" spans="2:7" x14ac:dyDescent="0.2">
      <c r="B104" s="8">
        <v>1510121</v>
      </c>
      <c r="C104" s="8" t="s">
        <v>485</v>
      </c>
      <c r="D104" s="21">
        <v>14100021</v>
      </c>
      <c r="F104" s="27">
        <v>15310111</v>
      </c>
      <c r="G104">
        <f t="shared" si="1"/>
        <v>1531015</v>
      </c>
    </row>
    <row r="105" spans="2:7" x14ac:dyDescent="0.2">
      <c r="B105" s="8">
        <v>1510122</v>
      </c>
      <c r="C105" s="8" t="s">
        <v>486</v>
      </c>
      <c r="D105" s="21">
        <v>14100021</v>
      </c>
      <c r="F105" s="27">
        <v>15310112</v>
      </c>
      <c r="G105">
        <f t="shared" si="1"/>
        <v>1531016</v>
      </c>
    </row>
    <row r="106" spans="2:7" x14ac:dyDescent="0.2">
      <c r="B106" s="8">
        <v>1510201</v>
      </c>
      <c r="C106" s="8" t="s">
        <v>487</v>
      </c>
      <c r="D106" s="21">
        <v>14100201</v>
      </c>
      <c r="F106" s="27">
        <v>15310211</v>
      </c>
      <c r="G106">
        <f t="shared" si="1"/>
        <v>1531023</v>
      </c>
    </row>
    <row r="107" spans="2:7" x14ac:dyDescent="0.2">
      <c r="B107" s="8">
        <v>1510202</v>
      </c>
      <c r="C107" s="8" t="s">
        <v>488</v>
      </c>
      <c r="D107" s="21">
        <v>14100202</v>
      </c>
      <c r="F107" s="27">
        <v>15311011</v>
      </c>
      <c r="G107">
        <f t="shared" si="1"/>
        <v>1531107</v>
      </c>
    </row>
    <row r="108" spans="2:7" x14ac:dyDescent="0.2">
      <c r="B108" s="8">
        <v>1510203</v>
      </c>
      <c r="C108" s="8" t="s">
        <v>489</v>
      </c>
      <c r="D108" s="21">
        <v>14100203</v>
      </c>
      <c r="F108" s="27">
        <v>15311012</v>
      </c>
      <c r="G108">
        <f t="shared" si="1"/>
        <v>1531108</v>
      </c>
    </row>
    <row r="109" spans="2:7" x14ac:dyDescent="0.2">
      <c r="B109" s="8">
        <v>1510204</v>
      </c>
      <c r="C109" s="8" t="s">
        <v>490</v>
      </c>
      <c r="D109" s="21">
        <v>14100204</v>
      </c>
      <c r="F109" s="27">
        <v>15311013</v>
      </c>
      <c r="G109">
        <f t="shared" si="1"/>
        <v>1531109</v>
      </c>
    </row>
    <row r="110" spans="2:7" x14ac:dyDescent="0.2">
      <c r="B110" s="8">
        <v>1510211</v>
      </c>
      <c r="C110" s="8" t="s">
        <v>491</v>
      </c>
      <c r="D110" s="21">
        <v>14100211</v>
      </c>
      <c r="F110" s="26">
        <v>15401002</v>
      </c>
      <c r="G110">
        <f t="shared" si="1"/>
        <v>1540102</v>
      </c>
    </row>
    <row r="111" spans="2:7" x14ac:dyDescent="0.2">
      <c r="B111" s="8">
        <v>1510221</v>
      </c>
      <c r="C111" s="8" t="s">
        <v>492</v>
      </c>
      <c r="D111" s="21">
        <v>14100021</v>
      </c>
      <c r="F111" s="26">
        <v>15401004</v>
      </c>
      <c r="G111">
        <f t="shared" si="1"/>
        <v>1540104</v>
      </c>
    </row>
    <row r="112" spans="2:7" x14ac:dyDescent="0.2">
      <c r="B112" s="8">
        <v>1511001</v>
      </c>
      <c r="C112" s="8" t="s">
        <v>493</v>
      </c>
      <c r="D112" s="21">
        <v>14110001</v>
      </c>
      <c r="F112" s="26">
        <v>15401006</v>
      </c>
      <c r="G112">
        <f t="shared" si="1"/>
        <v>1540106</v>
      </c>
    </row>
    <row r="113" spans="2:7" x14ac:dyDescent="0.2">
      <c r="B113" s="8">
        <v>1511002</v>
      </c>
      <c r="C113" s="8" t="s">
        <v>494</v>
      </c>
      <c r="D113" s="21">
        <v>14110002</v>
      </c>
      <c r="F113" s="26">
        <v>15402002</v>
      </c>
      <c r="G113">
        <f t="shared" si="1"/>
        <v>1540202</v>
      </c>
    </row>
    <row r="114" spans="2:7" x14ac:dyDescent="0.2">
      <c r="B114" s="8">
        <v>1511003</v>
      </c>
      <c r="C114" s="8" t="s">
        <v>495</v>
      </c>
      <c r="D114" s="21">
        <v>14110003</v>
      </c>
      <c r="F114" s="26">
        <v>15402004</v>
      </c>
      <c r="G114">
        <f t="shared" si="1"/>
        <v>1540204</v>
      </c>
    </row>
    <row r="115" spans="2:7" x14ac:dyDescent="0.2">
      <c r="B115" s="8">
        <v>1511004</v>
      </c>
      <c r="C115" s="8" t="s">
        <v>496</v>
      </c>
      <c r="D115" s="21">
        <v>14110004</v>
      </c>
      <c r="F115" s="26">
        <v>15402006</v>
      </c>
      <c r="G115">
        <f t="shared" si="1"/>
        <v>1540206</v>
      </c>
    </row>
    <row r="116" spans="2:7" x14ac:dyDescent="0.2">
      <c r="B116" s="8">
        <v>1511005</v>
      </c>
      <c r="C116" s="8" t="s">
        <v>497</v>
      </c>
      <c r="D116" s="21">
        <v>14110005</v>
      </c>
      <c r="F116" s="26">
        <v>15403002</v>
      </c>
      <c r="G116">
        <f t="shared" si="1"/>
        <v>1540302</v>
      </c>
    </row>
    <row r="117" spans="2:7" x14ac:dyDescent="0.2">
      <c r="B117" s="8">
        <v>1511006</v>
      </c>
      <c r="C117" s="8" t="s">
        <v>498</v>
      </c>
      <c r="D117" s="21">
        <v>14110006</v>
      </c>
      <c r="F117" s="26">
        <v>15403004</v>
      </c>
      <c r="G117">
        <f t="shared" si="1"/>
        <v>1540304</v>
      </c>
    </row>
    <row r="118" spans="2:7" x14ac:dyDescent="0.2">
      <c r="B118" s="8">
        <v>1511007</v>
      </c>
      <c r="C118" s="8" t="s">
        <v>499</v>
      </c>
      <c r="D118" s="21">
        <v>14110007</v>
      </c>
      <c r="F118" s="26">
        <v>15403006</v>
      </c>
      <c r="G118">
        <f t="shared" si="1"/>
        <v>1540306</v>
      </c>
    </row>
    <row r="119" spans="2:7" x14ac:dyDescent="0.2">
      <c r="B119" s="8">
        <v>1511008</v>
      </c>
      <c r="C119" s="8" t="s">
        <v>500</v>
      </c>
      <c r="D119" s="21">
        <v>14110008</v>
      </c>
      <c r="F119" s="26">
        <v>15404002</v>
      </c>
      <c r="G119">
        <f t="shared" si="1"/>
        <v>1540402</v>
      </c>
    </row>
    <row r="120" spans="2:7" x14ac:dyDescent="0.2">
      <c r="B120" s="8">
        <v>1511009</v>
      </c>
      <c r="C120" s="8" t="s">
        <v>501</v>
      </c>
      <c r="D120" s="21">
        <v>14110009</v>
      </c>
      <c r="F120" s="26">
        <v>15404004</v>
      </c>
      <c r="G120">
        <f t="shared" si="1"/>
        <v>1540404</v>
      </c>
    </row>
    <row r="121" spans="2:7" x14ac:dyDescent="0.2">
      <c r="B121" s="8">
        <v>1511010</v>
      </c>
      <c r="C121" s="8" t="s">
        <v>502</v>
      </c>
      <c r="D121" s="21">
        <v>14110010</v>
      </c>
      <c r="F121" s="26">
        <v>15404006</v>
      </c>
      <c r="G121">
        <f t="shared" si="1"/>
        <v>1540406</v>
      </c>
    </row>
    <row r="122" spans="2:7" x14ac:dyDescent="0.2">
      <c r="B122" s="8">
        <v>1511011</v>
      </c>
      <c r="C122" s="8" t="s">
        <v>503</v>
      </c>
      <c r="D122" s="21">
        <v>14110011</v>
      </c>
      <c r="F122" s="26">
        <v>15405002</v>
      </c>
      <c r="G122">
        <f t="shared" si="1"/>
        <v>1540502</v>
      </c>
    </row>
    <row r="123" spans="2:7" x14ac:dyDescent="0.2">
      <c r="B123" s="8">
        <v>1511012</v>
      </c>
      <c r="C123" s="8" t="s">
        <v>504</v>
      </c>
      <c r="D123" s="21">
        <v>14110012</v>
      </c>
      <c r="F123" s="26">
        <v>15405004</v>
      </c>
      <c r="G123">
        <f t="shared" si="1"/>
        <v>1540504</v>
      </c>
    </row>
    <row r="124" spans="2:7" x14ac:dyDescent="0.2">
      <c r="B124" s="8">
        <v>1511021</v>
      </c>
      <c r="C124" s="8" t="s">
        <v>505</v>
      </c>
      <c r="D124" s="21">
        <v>14110021</v>
      </c>
      <c r="F124" s="26">
        <v>15405006</v>
      </c>
      <c r="G124">
        <f t="shared" si="1"/>
        <v>1540506</v>
      </c>
    </row>
    <row r="125" spans="2:7" x14ac:dyDescent="0.2">
      <c r="B125" s="8">
        <v>1511022</v>
      </c>
      <c r="C125" s="8" t="s">
        <v>506</v>
      </c>
      <c r="D125" s="21">
        <v>14110022</v>
      </c>
      <c r="F125" s="26">
        <v>15406002</v>
      </c>
      <c r="G125">
        <f t="shared" si="1"/>
        <v>1540602</v>
      </c>
    </row>
    <row r="126" spans="2:7" x14ac:dyDescent="0.2">
      <c r="B126" s="8">
        <v>1511023</v>
      </c>
      <c r="C126" s="8" t="s">
        <v>507</v>
      </c>
      <c r="D126" s="21">
        <v>14110023</v>
      </c>
      <c r="F126" s="26">
        <v>15407002</v>
      </c>
      <c r="G126">
        <f t="shared" si="1"/>
        <v>1540702</v>
      </c>
    </row>
    <row r="127" spans="2:7" x14ac:dyDescent="0.2">
      <c r="B127" s="8">
        <v>1520101</v>
      </c>
      <c r="C127" s="8" t="s">
        <v>508</v>
      </c>
      <c r="D127" s="21">
        <v>15201001</v>
      </c>
      <c r="F127" s="26">
        <v>15408002</v>
      </c>
      <c r="G127">
        <f t="shared" si="1"/>
        <v>1540802</v>
      </c>
    </row>
    <row r="128" spans="2:7" x14ac:dyDescent="0.2">
      <c r="B128" s="8">
        <v>1520102</v>
      </c>
      <c r="C128" s="8" t="s">
        <v>509</v>
      </c>
      <c r="D128" s="21">
        <v>15201002</v>
      </c>
      <c r="F128" s="26">
        <v>15409002</v>
      </c>
      <c r="G128">
        <f t="shared" si="1"/>
        <v>1540902</v>
      </c>
    </row>
    <row r="129" spans="2:7" x14ac:dyDescent="0.2">
      <c r="B129" s="8">
        <v>1520103</v>
      </c>
      <c r="C129" s="8" t="s">
        <v>510</v>
      </c>
      <c r="D129" s="21">
        <v>15201003</v>
      </c>
      <c r="F129" s="26">
        <v>15410002</v>
      </c>
      <c r="G129">
        <f t="shared" si="1"/>
        <v>1541002</v>
      </c>
    </row>
    <row r="130" spans="2:7" x14ac:dyDescent="0.2">
      <c r="B130" s="8">
        <v>1520104</v>
      </c>
      <c r="C130" s="8" t="s">
        <v>511</v>
      </c>
      <c r="D130" s="21">
        <v>15201004</v>
      </c>
      <c r="F130" s="26">
        <v>15410004</v>
      </c>
      <c r="G130">
        <f t="shared" si="1"/>
        <v>1541014</v>
      </c>
    </row>
    <row r="131" spans="2:7" x14ac:dyDescent="0.2">
      <c r="B131" s="8">
        <v>1520105</v>
      </c>
      <c r="C131" s="8" t="s">
        <v>512</v>
      </c>
      <c r="D131" s="21">
        <v>15201005</v>
      </c>
      <c r="F131" s="14">
        <v>15410102</v>
      </c>
      <c r="G131">
        <f t="shared" ref="G131:G194" si="2">LOOKUP(F131,D:D,B:B)</f>
        <v>1541016</v>
      </c>
    </row>
    <row r="132" spans="2:7" x14ac:dyDescent="0.2">
      <c r="B132" s="8">
        <v>1520106</v>
      </c>
      <c r="C132" s="8" t="s">
        <v>513</v>
      </c>
      <c r="D132" s="21">
        <v>15201006</v>
      </c>
      <c r="F132" s="14">
        <v>15410104</v>
      </c>
      <c r="G132">
        <f t="shared" si="2"/>
        <v>1541016</v>
      </c>
    </row>
    <row r="133" spans="2:7" x14ac:dyDescent="0.2">
      <c r="B133" s="8">
        <v>1520201</v>
      </c>
      <c r="C133" s="8" t="s">
        <v>514</v>
      </c>
      <c r="D133" s="21">
        <v>15202001</v>
      </c>
      <c r="F133" s="14">
        <v>15410202</v>
      </c>
      <c r="G133">
        <f t="shared" si="2"/>
        <v>1541022</v>
      </c>
    </row>
    <row r="134" spans="2:7" x14ac:dyDescent="0.2">
      <c r="B134" s="8">
        <v>1520202</v>
      </c>
      <c r="C134" s="8" t="s">
        <v>515</v>
      </c>
      <c r="D134" s="21">
        <v>15202002</v>
      </c>
      <c r="F134" s="26">
        <v>15411002</v>
      </c>
      <c r="G134">
        <f t="shared" si="2"/>
        <v>1541102</v>
      </c>
    </row>
    <row r="135" spans="2:7" x14ac:dyDescent="0.2">
      <c r="B135" s="8">
        <v>1520203</v>
      </c>
      <c r="C135" s="8" t="s">
        <v>516</v>
      </c>
      <c r="D135" s="21">
        <v>15202003</v>
      </c>
      <c r="F135" s="26">
        <v>15411004</v>
      </c>
      <c r="G135">
        <f t="shared" si="2"/>
        <v>1541104</v>
      </c>
    </row>
    <row r="136" spans="2:7" x14ac:dyDescent="0.2">
      <c r="B136" s="8">
        <v>1520204</v>
      </c>
      <c r="C136" s="8" t="s">
        <v>517</v>
      </c>
      <c r="D136" s="21">
        <v>15202004</v>
      </c>
      <c r="F136" s="26">
        <v>15411006</v>
      </c>
      <c r="G136">
        <f t="shared" si="2"/>
        <v>1541106</v>
      </c>
    </row>
    <row r="137" spans="2:7" x14ac:dyDescent="0.2">
      <c r="B137" s="8">
        <v>1520205</v>
      </c>
      <c r="C137" s="8" t="s">
        <v>518</v>
      </c>
      <c r="D137" s="21">
        <v>15202005</v>
      </c>
      <c r="F137" s="27">
        <v>15406003</v>
      </c>
      <c r="G137">
        <f t="shared" si="2"/>
        <v>1540603</v>
      </c>
    </row>
    <row r="138" spans="2:7" x14ac:dyDescent="0.2">
      <c r="B138" s="8">
        <v>1520206</v>
      </c>
      <c r="C138" s="8" t="s">
        <v>519</v>
      </c>
      <c r="D138" s="21">
        <v>15202006</v>
      </c>
      <c r="F138" s="27">
        <v>15410011</v>
      </c>
      <c r="G138">
        <f t="shared" si="2"/>
        <v>1541015</v>
      </c>
    </row>
    <row r="139" spans="2:7" x14ac:dyDescent="0.2">
      <c r="B139" s="8">
        <v>1520301</v>
      </c>
      <c r="C139" s="8" t="s">
        <v>520</v>
      </c>
      <c r="D139" s="21">
        <v>15203001</v>
      </c>
      <c r="F139" s="27">
        <v>15410012</v>
      </c>
      <c r="G139">
        <f t="shared" si="2"/>
        <v>1541016</v>
      </c>
    </row>
    <row r="140" spans="2:7" x14ac:dyDescent="0.2">
      <c r="B140" s="8">
        <v>1520302</v>
      </c>
      <c r="C140" s="8" t="s">
        <v>521</v>
      </c>
      <c r="D140" s="21">
        <v>15203002</v>
      </c>
      <c r="F140" s="27">
        <v>15410111</v>
      </c>
      <c r="G140">
        <f t="shared" si="2"/>
        <v>1541016</v>
      </c>
    </row>
    <row r="141" spans="2:7" x14ac:dyDescent="0.2">
      <c r="B141" s="8">
        <v>1520303</v>
      </c>
      <c r="C141" s="8" t="s">
        <v>522</v>
      </c>
      <c r="D141" s="21">
        <v>15203003</v>
      </c>
      <c r="F141" s="27">
        <v>15410112</v>
      </c>
      <c r="G141">
        <f t="shared" si="2"/>
        <v>1541016</v>
      </c>
    </row>
    <row r="142" spans="2:7" x14ac:dyDescent="0.2">
      <c r="B142" s="8">
        <v>1520304</v>
      </c>
      <c r="C142" s="8" t="s">
        <v>523</v>
      </c>
      <c r="D142" s="21">
        <v>15203004</v>
      </c>
      <c r="F142" s="27">
        <v>15410211</v>
      </c>
      <c r="G142">
        <f t="shared" si="2"/>
        <v>1541023</v>
      </c>
    </row>
    <row r="143" spans="2:7" x14ac:dyDescent="0.2">
      <c r="B143" s="8">
        <v>1520305</v>
      </c>
      <c r="C143" s="8" t="s">
        <v>524</v>
      </c>
      <c r="D143" s="21">
        <v>15203005</v>
      </c>
      <c r="F143" s="27">
        <v>15411011</v>
      </c>
      <c r="G143">
        <f t="shared" si="2"/>
        <v>1541107</v>
      </c>
    </row>
    <row r="144" spans="2:7" x14ac:dyDescent="0.2">
      <c r="B144" s="8">
        <v>1520306</v>
      </c>
      <c r="C144" s="8" t="s">
        <v>525</v>
      </c>
      <c r="D144" s="21">
        <v>15203006</v>
      </c>
      <c r="F144" s="27">
        <v>15411012</v>
      </c>
      <c r="G144">
        <f t="shared" si="2"/>
        <v>1541108</v>
      </c>
    </row>
    <row r="145" spans="2:7" x14ac:dyDescent="0.2">
      <c r="B145" s="8">
        <v>1520401</v>
      </c>
      <c r="C145" s="8" t="s">
        <v>526</v>
      </c>
      <c r="D145" s="21">
        <v>15204001</v>
      </c>
      <c r="F145" s="27">
        <v>15411013</v>
      </c>
      <c r="G145">
        <f t="shared" si="2"/>
        <v>1541109</v>
      </c>
    </row>
    <row r="146" spans="2:7" x14ac:dyDescent="0.2">
      <c r="B146" s="8">
        <v>1520402</v>
      </c>
      <c r="C146" s="8" t="s">
        <v>527</v>
      </c>
      <c r="D146" s="21">
        <v>15204002</v>
      </c>
      <c r="F146" s="26">
        <v>15501002</v>
      </c>
      <c r="G146">
        <f t="shared" si="2"/>
        <v>1550102</v>
      </c>
    </row>
    <row r="147" spans="2:7" x14ac:dyDescent="0.2">
      <c r="B147" s="8">
        <v>1520403</v>
      </c>
      <c r="C147" s="8" t="s">
        <v>528</v>
      </c>
      <c r="D147" s="21">
        <v>15204003</v>
      </c>
      <c r="F147" s="26">
        <v>15501004</v>
      </c>
      <c r="G147">
        <f t="shared" si="2"/>
        <v>1550104</v>
      </c>
    </row>
    <row r="148" spans="2:7" x14ac:dyDescent="0.2">
      <c r="B148" s="8">
        <v>1520404</v>
      </c>
      <c r="C148" s="8" t="s">
        <v>529</v>
      </c>
      <c r="D148" s="21">
        <v>15204004</v>
      </c>
      <c r="F148" s="26">
        <v>15501006</v>
      </c>
      <c r="G148">
        <f t="shared" si="2"/>
        <v>1550106</v>
      </c>
    </row>
    <row r="149" spans="2:7" x14ac:dyDescent="0.2">
      <c r="B149" s="8">
        <v>1520405</v>
      </c>
      <c r="C149" s="8" t="s">
        <v>530</v>
      </c>
      <c r="D149" s="21">
        <v>15204005</v>
      </c>
      <c r="F149" s="26">
        <v>15502002</v>
      </c>
      <c r="G149">
        <f t="shared" si="2"/>
        <v>1550202</v>
      </c>
    </row>
    <row r="150" spans="2:7" x14ac:dyDescent="0.2">
      <c r="B150" s="8">
        <v>1520406</v>
      </c>
      <c r="C150" s="8" t="s">
        <v>531</v>
      </c>
      <c r="D150" s="21">
        <v>15204006</v>
      </c>
      <c r="F150" s="26">
        <v>15502004</v>
      </c>
      <c r="G150">
        <f t="shared" si="2"/>
        <v>1550204</v>
      </c>
    </row>
    <row r="151" spans="2:7" x14ac:dyDescent="0.2">
      <c r="B151" s="8">
        <v>1520501</v>
      </c>
      <c r="C151" s="8" t="s">
        <v>532</v>
      </c>
      <c r="D151" s="21">
        <v>15205001</v>
      </c>
      <c r="F151" s="26">
        <v>15502006</v>
      </c>
      <c r="G151">
        <f t="shared" si="2"/>
        <v>1550206</v>
      </c>
    </row>
    <row r="152" spans="2:7" x14ac:dyDescent="0.2">
      <c r="B152" s="8">
        <v>1520502</v>
      </c>
      <c r="C152" s="8" t="s">
        <v>533</v>
      </c>
      <c r="D152" s="21">
        <v>15205002</v>
      </c>
      <c r="F152" s="26">
        <v>15503002</v>
      </c>
      <c r="G152">
        <f t="shared" si="2"/>
        <v>1550302</v>
      </c>
    </row>
    <row r="153" spans="2:7" x14ac:dyDescent="0.2">
      <c r="B153" s="8">
        <v>1520503</v>
      </c>
      <c r="C153" s="8" t="s">
        <v>534</v>
      </c>
      <c r="D153" s="21">
        <v>15205003</v>
      </c>
      <c r="F153" s="26">
        <v>15503004</v>
      </c>
      <c r="G153">
        <f t="shared" si="2"/>
        <v>1550304</v>
      </c>
    </row>
    <row r="154" spans="2:7" x14ac:dyDescent="0.2">
      <c r="B154" s="8">
        <v>1520504</v>
      </c>
      <c r="C154" s="8" t="s">
        <v>535</v>
      </c>
      <c r="D154" s="21">
        <v>15205004</v>
      </c>
      <c r="F154" s="26">
        <v>15503006</v>
      </c>
      <c r="G154">
        <f t="shared" si="2"/>
        <v>1550306</v>
      </c>
    </row>
    <row r="155" spans="2:7" x14ac:dyDescent="0.2">
      <c r="B155" s="8">
        <v>1520505</v>
      </c>
      <c r="C155" s="8" t="s">
        <v>536</v>
      </c>
      <c r="D155" s="21">
        <v>15205005</v>
      </c>
      <c r="F155" s="26">
        <v>15504002</v>
      </c>
      <c r="G155">
        <f t="shared" si="2"/>
        <v>1550402</v>
      </c>
    </row>
    <row r="156" spans="2:7" x14ac:dyDescent="0.2">
      <c r="B156" s="8">
        <v>1520506</v>
      </c>
      <c r="C156" s="8" t="s">
        <v>537</v>
      </c>
      <c r="D156" s="21">
        <v>15205006</v>
      </c>
      <c r="F156" s="26">
        <v>15504004</v>
      </c>
      <c r="G156">
        <f t="shared" si="2"/>
        <v>1550404</v>
      </c>
    </row>
    <row r="157" spans="2:7" x14ac:dyDescent="0.2">
      <c r="B157" s="8">
        <v>1520507</v>
      </c>
      <c r="C157" s="8" t="s">
        <v>538</v>
      </c>
      <c r="D157" s="21">
        <v>15205007</v>
      </c>
      <c r="F157" s="26">
        <v>15504006</v>
      </c>
      <c r="G157">
        <f t="shared" si="2"/>
        <v>1550406</v>
      </c>
    </row>
    <row r="158" spans="2:7" x14ac:dyDescent="0.2">
      <c r="B158" s="8">
        <v>1520601</v>
      </c>
      <c r="C158" s="8" t="s">
        <v>539</v>
      </c>
      <c r="D158" s="21">
        <v>15206001</v>
      </c>
      <c r="F158" s="26">
        <v>15505002</v>
      </c>
      <c r="G158">
        <f t="shared" si="2"/>
        <v>1550502</v>
      </c>
    </row>
    <row r="159" spans="2:7" x14ac:dyDescent="0.2">
      <c r="B159" s="8">
        <v>1520602</v>
      </c>
      <c r="C159" s="8" t="s">
        <v>540</v>
      </c>
      <c r="D159" s="21">
        <v>15206002</v>
      </c>
      <c r="F159" s="26">
        <v>15505004</v>
      </c>
      <c r="G159">
        <f t="shared" si="2"/>
        <v>1550504</v>
      </c>
    </row>
    <row r="160" spans="2:7" x14ac:dyDescent="0.2">
      <c r="B160" s="8">
        <v>1520603</v>
      </c>
      <c r="C160" s="8" t="s">
        <v>541</v>
      </c>
      <c r="D160" s="21">
        <v>15206003</v>
      </c>
      <c r="F160" s="26">
        <v>15505006</v>
      </c>
      <c r="G160">
        <f t="shared" si="2"/>
        <v>1550506</v>
      </c>
    </row>
    <row r="161" spans="2:7" x14ac:dyDescent="0.2">
      <c r="B161" s="8">
        <v>1520701</v>
      </c>
      <c r="C161" s="8" t="s">
        <v>542</v>
      </c>
      <c r="D161" s="21">
        <v>15207001</v>
      </c>
      <c r="F161" s="26">
        <v>15506002</v>
      </c>
      <c r="G161">
        <f t="shared" si="2"/>
        <v>1550602</v>
      </c>
    </row>
    <row r="162" spans="2:7" x14ac:dyDescent="0.2">
      <c r="B162" s="8">
        <v>1520702</v>
      </c>
      <c r="C162" s="8" t="s">
        <v>543</v>
      </c>
      <c r="D162" s="21">
        <v>15207002</v>
      </c>
      <c r="F162" s="26">
        <v>15507002</v>
      </c>
      <c r="G162">
        <f t="shared" si="2"/>
        <v>1550702</v>
      </c>
    </row>
    <row r="163" spans="2:7" x14ac:dyDescent="0.2">
      <c r="B163" s="8">
        <v>1520703</v>
      </c>
      <c r="C163" s="8" t="s">
        <v>544</v>
      </c>
      <c r="D163" s="21">
        <v>15207003</v>
      </c>
      <c r="F163" s="26">
        <v>15508002</v>
      </c>
      <c r="G163">
        <f t="shared" si="2"/>
        <v>1550802</v>
      </c>
    </row>
    <row r="164" spans="2:7" x14ac:dyDescent="0.2">
      <c r="B164" s="8">
        <v>1520801</v>
      </c>
      <c r="C164" s="8" t="s">
        <v>545</v>
      </c>
      <c r="D164" s="21">
        <v>15208001</v>
      </c>
      <c r="F164" s="26">
        <v>15509002</v>
      </c>
      <c r="G164">
        <f t="shared" si="2"/>
        <v>1550902</v>
      </c>
    </row>
    <row r="165" spans="2:7" x14ac:dyDescent="0.2">
      <c r="B165" s="8">
        <v>1520802</v>
      </c>
      <c r="C165" s="8" t="s">
        <v>458</v>
      </c>
      <c r="D165" s="21">
        <v>15208002</v>
      </c>
      <c r="F165" s="26">
        <v>15510002</v>
      </c>
      <c r="G165">
        <f t="shared" si="2"/>
        <v>1551012</v>
      </c>
    </row>
    <row r="166" spans="2:7" x14ac:dyDescent="0.2">
      <c r="B166" s="8">
        <v>1520803</v>
      </c>
      <c r="C166" s="8" t="s">
        <v>546</v>
      </c>
      <c r="D166" s="21">
        <v>15208003</v>
      </c>
      <c r="F166" s="26">
        <v>15510004</v>
      </c>
      <c r="G166">
        <f t="shared" si="2"/>
        <v>1551014</v>
      </c>
    </row>
    <row r="167" spans="2:7" x14ac:dyDescent="0.2">
      <c r="B167" s="8">
        <v>1520901</v>
      </c>
      <c r="C167" s="8" t="s">
        <v>547</v>
      </c>
      <c r="D167" s="21">
        <v>15209001</v>
      </c>
      <c r="F167" s="14">
        <v>15510102</v>
      </c>
      <c r="G167">
        <f t="shared" si="2"/>
        <v>1551014</v>
      </c>
    </row>
    <row r="168" spans="2:7" x14ac:dyDescent="0.2">
      <c r="B168" s="8">
        <v>1520902</v>
      </c>
      <c r="C168" s="8" t="s">
        <v>548</v>
      </c>
      <c r="D168" s="21">
        <v>15209002</v>
      </c>
      <c r="F168" s="14">
        <v>15510104</v>
      </c>
      <c r="G168">
        <f t="shared" si="2"/>
        <v>1551014</v>
      </c>
    </row>
    <row r="169" spans="2:7" x14ac:dyDescent="0.2">
      <c r="B169" s="8">
        <v>1521001</v>
      </c>
      <c r="C169" s="8" t="s">
        <v>549</v>
      </c>
      <c r="D169" s="21">
        <v>15210001</v>
      </c>
      <c r="F169" s="14">
        <v>15510202</v>
      </c>
      <c r="G169">
        <f t="shared" si="2"/>
        <v>1551022</v>
      </c>
    </row>
    <row r="170" spans="2:7" x14ac:dyDescent="0.2">
      <c r="B170" s="8">
        <v>1521002</v>
      </c>
      <c r="C170" s="8" t="s">
        <v>550</v>
      </c>
      <c r="D170" s="21">
        <v>15210002</v>
      </c>
      <c r="F170" s="26">
        <v>15511002</v>
      </c>
      <c r="G170">
        <f t="shared" si="2"/>
        <v>1551102</v>
      </c>
    </row>
    <row r="171" spans="2:7" x14ac:dyDescent="0.2">
      <c r="B171" s="8">
        <v>1521003</v>
      </c>
      <c r="C171" s="8" t="s">
        <v>551</v>
      </c>
      <c r="D171" s="21">
        <v>15210003</v>
      </c>
      <c r="F171" s="26">
        <v>15511004</v>
      </c>
      <c r="G171">
        <f t="shared" si="2"/>
        <v>1551104</v>
      </c>
    </row>
    <row r="172" spans="2:7" x14ac:dyDescent="0.2">
      <c r="B172" s="8">
        <v>1521004</v>
      </c>
      <c r="C172" s="8" t="s">
        <v>552</v>
      </c>
      <c r="D172" s="21">
        <v>15210004</v>
      </c>
      <c r="F172" s="26">
        <v>15511006</v>
      </c>
      <c r="G172">
        <f t="shared" si="2"/>
        <v>1551106</v>
      </c>
    </row>
    <row r="173" spans="2:7" x14ac:dyDescent="0.2">
      <c r="B173" s="8">
        <v>1521005</v>
      </c>
      <c r="C173" s="8" t="s">
        <v>553</v>
      </c>
      <c r="D173" s="21">
        <v>15210011</v>
      </c>
      <c r="F173" s="27">
        <v>15506003</v>
      </c>
      <c r="G173">
        <f t="shared" si="2"/>
        <v>1550603</v>
      </c>
    </row>
    <row r="174" spans="2:7" x14ac:dyDescent="0.2">
      <c r="B174" s="8">
        <v>1521006</v>
      </c>
      <c r="C174" s="8" t="s">
        <v>554</v>
      </c>
      <c r="D174" s="21">
        <v>15210012</v>
      </c>
      <c r="F174" s="27">
        <v>15510011</v>
      </c>
      <c r="G174">
        <f t="shared" si="2"/>
        <v>1551014</v>
      </c>
    </row>
    <row r="175" spans="2:7" x14ac:dyDescent="0.2">
      <c r="B175" s="8">
        <v>1521011</v>
      </c>
      <c r="C175" s="8" t="s">
        <v>555</v>
      </c>
      <c r="D175" s="21">
        <v>15210001</v>
      </c>
      <c r="F175" s="27">
        <v>15510012</v>
      </c>
      <c r="G175">
        <f t="shared" si="2"/>
        <v>1551014</v>
      </c>
    </row>
    <row r="176" spans="2:7" x14ac:dyDescent="0.2">
      <c r="B176" s="8">
        <v>1521012</v>
      </c>
      <c r="C176" s="8" t="s">
        <v>556</v>
      </c>
      <c r="D176" s="21">
        <v>15210002</v>
      </c>
      <c r="F176" s="27">
        <v>15510121</v>
      </c>
      <c r="G176">
        <f t="shared" si="2"/>
        <v>1551015</v>
      </c>
    </row>
    <row r="177" spans="2:7" x14ac:dyDescent="0.2">
      <c r="B177" s="8">
        <v>1521013</v>
      </c>
      <c r="C177" s="8" t="s">
        <v>557</v>
      </c>
      <c r="D177" s="21">
        <v>15210003</v>
      </c>
      <c r="F177" s="27">
        <v>15510122</v>
      </c>
      <c r="G177">
        <f t="shared" si="2"/>
        <v>1551016</v>
      </c>
    </row>
    <row r="178" spans="2:7" x14ac:dyDescent="0.2">
      <c r="B178" s="8">
        <v>1521014</v>
      </c>
      <c r="C178" s="8" t="s">
        <v>558</v>
      </c>
      <c r="D178" s="21">
        <v>15210004</v>
      </c>
      <c r="F178" s="27">
        <v>15510211</v>
      </c>
      <c r="G178">
        <f t="shared" si="2"/>
        <v>1551023</v>
      </c>
    </row>
    <row r="179" spans="2:7" x14ac:dyDescent="0.2">
      <c r="B179" s="8">
        <v>1521015</v>
      </c>
      <c r="C179" s="8" t="s">
        <v>559</v>
      </c>
      <c r="D179" s="21">
        <v>15210111</v>
      </c>
      <c r="F179" s="27">
        <v>15511011</v>
      </c>
      <c r="G179">
        <f t="shared" si="2"/>
        <v>1551107</v>
      </c>
    </row>
    <row r="180" spans="2:7" x14ac:dyDescent="0.2">
      <c r="B180" s="8">
        <v>1521016</v>
      </c>
      <c r="C180" s="8" t="s">
        <v>560</v>
      </c>
      <c r="D180" s="21">
        <v>15210112</v>
      </c>
      <c r="F180" s="27">
        <v>15511012</v>
      </c>
      <c r="G180">
        <f t="shared" si="2"/>
        <v>1551108</v>
      </c>
    </row>
    <row r="181" spans="2:7" x14ac:dyDescent="0.2">
      <c r="B181" s="8">
        <v>1521021</v>
      </c>
      <c r="C181" s="8" t="s">
        <v>561</v>
      </c>
      <c r="D181" s="21">
        <v>15210201</v>
      </c>
      <c r="F181" s="27">
        <v>15511013</v>
      </c>
      <c r="G181">
        <f t="shared" si="2"/>
        <v>1551109</v>
      </c>
    </row>
    <row r="182" spans="2:7" x14ac:dyDescent="0.2">
      <c r="B182" s="8">
        <v>1521022</v>
      </c>
      <c r="C182" s="8" t="s">
        <v>562</v>
      </c>
      <c r="D182" s="21">
        <v>15210202</v>
      </c>
      <c r="F182" s="28">
        <v>14010004</v>
      </c>
      <c r="G182">
        <f t="shared" si="2"/>
        <v>1501004</v>
      </c>
    </row>
    <row r="183" spans="2:7" x14ac:dyDescent="0.2">
      <c r="B183" s="8">
        <v>1521023</v>
      </c>
      <c r="C183" s="8" t="s">
        <v>563</v>
      </c>
      <c r="D183" s="21">
        <v>15210211</v>
      </c>
      <c r="F183" s="28">
        <v>14010008</v>
      </c>
      <c r="G183">
        <f t="shared" si="2"/>
        <v>1501008</v>
      </c>
    </row>
    <row r="184" spans="2:7" x14ac:dyDescent="0.2">
      <c r="B184" s="8">
        <v>1521101</v>
      </c>
      <c r="C184" s="8" t="s">
        <v>564</v>
      </c>
      <c r="D184" s="21">
        <v>15211001</v>
      </c>
      <c r="F184" s="28">
        <v>14010012</v>
      </c>
      <c r="G184">
        <f t="shared" si="2"/>
        <v>1501012</v>
      </c>
    </row>
    <row r="185" spans="2:7" x14ac:dyDescent="0.2">
      <c r="B185" s="8">
        <v>1521102</v>
      </c>
      <c r="C185" s="8" t="s">
        <v>565</v>
      </c>
      <c r="D185" s="21">
        <v>15211002</v>
      </c>
      <c r="F185" s="28">
        <v>14020004</v>
      </c>
      <c r="G185">
        <f t="shared" si="2"/>
        <v>1502004</v>
      </c>
    </row>
    <row r="186" spans="2:7" x14ac:dyDescent="0.2">
      <c r="B186" s="8">
        <v>1521103</v>
      </c>
      <c r="C186" s="8" t="s">
        <v>566</v>
      </c>
      <c r="D186" s="21">
        <v>15211003</v>
      </c>
      <c r="F186" s="28">
        <v>14020008</v>
      </c>
      <c r="G186">
        <f t="shared" si="2"/>
        <v>1502008</v>
      </c>
    </row>
    <row r="187" spans="2:7" x14ac:dyDescent="0.2">
      <c r="B187" s="8">
        <v>1521104</v>
      </c>
      <c r="C187" s="8" t="s">
        <v>567</v>
      </c>
      <c r="D187" s="21">
        <v>15211004</v>
      </c>
      <c r="F187" s="28">
        <v>14020012</v>
      </c>
      <c r="G187">
        <f t="shared" si="2"/>
        <v>1502012</v>
      </c>
    </row>
    <row r="188" spans="2:7" x14ac:dyDescent="0.2">
      <c r="B188" s="8">
        <v>1521105</v>
      </c>
      <c r="C188" s="8" t="s">
        <v>568</v>
      </c>
      <c r="D188" s="21">
        <v>15211005</v>
      </c>
      <c r="F188" s="28">
        <v>14030004</v>
      </c>
      <c r="G188">
        <f t="shared" si="2"/>
        <v>1503004</v>
      </c>
    </row>
    <row r="189" spans="2:7" x14ac:dyDescent="0.2">
      <c r="B189" s="8">
        <v>1521106</v>
      </c>
      <c r="C189" s="8" t="s">
        <v>569</v>
      </c>
      <c r="D189" s="21">
        <v>15211006</v>
      </c>
      <c r="F189" s="28">
        <v>14030008</v>
      </c>
      <c r="G189">
        <f t="shared" si="2"/>
        <v>1503008</v>
      </c>
    </row>
    <row r="190" spans="2:7" x14ac:dyDescent="0.2">
      <c r="B190" s="8">
        <v>1521111</v>
      </c>
      <c r="C190" s="8" t="s">
        <v>570</v>
      </c>
      <c r="D190" s="21">
        <v>15211011</v>
      </c>
      <c r="F190" s="28">
        <v>14030012</v>
      </c>
      <c r="G190">
        <f t="shared" si="2"/>
        <v>1503012</v>
      </c>
    </row>
    <row r="191" spans="2:7" x14ac:dyDescent="0.2">
      <c r="B191" s="8">
        <v>1521112</v>
      </c>
      <c r="C191" s="8" t="s">
        <v>571</v>
      </c>
      <c r="D191" s="21">
        <v>15211012</v>
      </c>
      <c r="F191" s="28">
        <v>14040004</v>
      </c>
      <c r="G191">
        <f t="shared" si="2"/>
        <v>1504004</v>
      </c>
    </row>
    <row r="192" spans="2:7" x14ac:dyDescent="0.2">
      <c r="B192" s="8">
        <v>1521113</v>
      </c>
      <c r="C192" s="8" t="s">
        <v>572</v>
      </c>
      <c r="D192" s="21">
        <v>15211013</v>
      </c>
      <c r="F192" s="28">
        <v>14040008</v>
      </c>
      <c r="G192">
        <f t="shared" si="2"/>
        <v>1504008</v>
      </c>
    </row>
    <row r="193" spans="2:7" x14ac:dyDescent="0.2">
      <c r="B193" s="8">
        <v>1530101</v>
      </c>
      <c r="C193" s="8" t="s">
        <v>573</v>
      </c>
      <c r="D193" s="21">
        <v>15301001</v>
      </c>
      <c r="F193" s="28">
        <v>14040012</v>
      </c>
      <c r="G193">
        <f t="shared" si="2"/>
        <v>1504012</v>
      </c>
    </row>
    <row r="194" spans="2:7" x14ac:dyDescent="0.2">
      <c r="B194" s="8">
        <v>1530102</v>
      </c>
      <c r="C194" s="8" t="s">
        <v>574</v>
      </c>
      <c r="D194" s="21">
        <v>15301002</v>
      </c>
      <c r="F194" s="28">
        <v>14050004</v>
      </c>
      <c r="G194">
        <f t="shared" si="2"/>
        <v>1505004</v>
      </c>
    </row>
    <row r="195" spans="2:7" x14ac:dyDescent="0.2">
      <c r="B195" s="8">
        <v>1530103</v>
      </c>
      <c r="C195" s="8" t="s">
        <v>575</v>
      </c>
      <c r="D195" s="21">
        <v>15301003</v>
      </c>
      <c r="F195" s="28">
        <v>14050008</v>
      </c>
      <c r="G195">
        <f t="shared" ref="G195:G258" si="3">LOOKUP(F195,D:D,B:B)</f>
        <v>1505008</v>
      </c>
    </row>
    <row r="196" spans="2:7" x14ac:dyDescent="0.2">
      <c r="B196" s="8">
        <v>1530104</v>
      </c>
      <c r="C196" s="8" t="s">
        <v>576</v>
      </c>
      <c r="D196" s="21">
        <v>15301004</v>
      </c>
      <c r="F196" s="28">
        <v>14050012</v>
      </c>
      <c r="G196">
        <f t="shared" si="3"/>
        <v>1505012</v>
      </c>
    </row>
    <row r="197" spans="2:7" x14ac:dyDescent="0.2">
      <c r="B197" s="8">
        <v>1530105</v>
      </c>
      <c r="C197" s="8" t="s">
        <v>577</v>
      </c>
      <c r="D197" s="21">
        <v>15301005</v>
      </c>
      <c r="F197" s="28">
        <v>14060004</v>
      </c>
      <c r="G197">
        <f t="shared" si="3"/>
        <v>1506004</v>
      </c>
    </row>
    <row r="198" spans="2:7" x14ac:dyDescent="0.2">
      <c r="B198" s="8">
        <v>1530106</v>
      </c>
      <c r="C198" s="8" t="s">
        <v>578</v>
      </c>
      <c r="D198" s="21">
        <v>15301006</v>
      </c>
      <c r="F198" s="28">
        <v>14070004</v>
      </c>
      <c r="G198">
        <f t="shared" si="3"/>
        <v>1507004</v>
      </c>
    </row>
    <row r="199" spans="2:7" x14ac:dyDescent="0.2">
      <c r="B199" s="8">
        <v>1530201</v>
      </c>
      <c r="C199" s="8" t="s">
        <v>579</v>
      </c>
      <c r="D199" s="21">
        <v>15302001</v>
      </c>
      <c r="F199" s="28">
        <v>14080003</v>
      </c>
      <c r="G199">
        <f t="shared" si="3"/>
        <v>1508003</v>
      </c>
    </row>
    <row r="200" spans="2:7" x14ac:dyDescent="0.2">
      <c r="B200" s="8">
        <v>1530202</v>
      </c>
      <c r="C200" s="8" t="s">
        <v>580</v>
      </c>
      <c r="D200" s="21">
        <v>15302002</v>
      </c>
      <c r="F200" s="28">
        <v>14090003</v>
      </c>
      <c r="G200">
        <f t="shared" si="3"/>
        <v>1509003</v>
      </c>
    </row>
    <row r="201" spans="2:7" x14ac:dyDescent="0.2">
      <c r="B201" s="8">
        <v>1530203</v>
      </c>
      <c r="C201" s="8" t="s">
        <v>581</v>
      </c>
      <c r="D201" s="21">
        <v>15302003</v>
      </c>
      <c r="F201" s="28">
        <v>14100004</v>
      </c>
      <c r="G201">
        <f t="shared" si="3"/>
        <v>1510104</v>
      </c>
    </row>
    <row r="202" spans="2:7" x14ac:dyDescent="0.2">
      <c r="B202" s="8">
        <v>1530204</v>
      </c>
      <c r="C202" s="8" t="s">
        <v>582</v>
      </c>
      <c r="D202" s="21">
        <v>15302004</v>
      </c>
      <c r="F202" s="28">
        <v>14100008</v>
      </c>
      <c r="G202">
        <f t="shared" si="3"/>
        <v>1510108</v>
      </c>
    </row>
    <row r="203" spans="2:7" x14ac:dyDescent="0.2">
      <c r="B203" s="8">
        <v>1530205</v>
      </c>
      <c r="C203" s="8" t="s">
        <v>583</v>
      </c>
      <c r="D203" s="21">
        <v>15302005</v>
      </c>
      <c r="F203" s="28">
        <v>14100104</v>
      </c>
      <c r="G203">
        <f t="shared" si="3"/>
        <v>1510122</v>
      </c>
    </row>
    <row r="204" spans="2:7" x14ac:dyDescent="0.2">
      <c r="B204" s="8">
        <v>1530206</v>
      </c>
      <c r="C204" s="8" t="s">
        <v>584</v>
      </c>
      <c r="D204" s="21">
        <v>15302006</v>
      </c>
      <c r="F204" s="28">
        <v>14100108</v>
      </c>
      <c r="G204">
        <f t="shared" si="3"/>
        <v>1510122</v>
      </c>
    </row>
    <row r="205" spans="2:7" x14ac:dyDescent="0.2">
      <c r="B205" s="8">
        <v>1530207</v>
      </c>
      <c r="C205" s="8" t="s">
        <v>585</v>
      </c>
      <c r="D205" s="21">
        <v>15302007</v>
      </c>
      <c r="F205" s="28">
        <v>14110004</v>
      </c>
      <c r="G205">
        <f t="shared" si="3"/>
        <v>1511004</v>
      </c>
    </row>
    <row r="206" spans="2:7" x14ac:dyDescent="0.2">
      <c r="B206" s="8">
        <v>1530301</v>
      </c>
      <c r="C206" s="8" t="s">
        <v>586</v>
      </c>
      <c r="D206" s="21">
        <v>15303001</v>
      </c>
      <c r="F206" s="28">
        <v>14110008</v>
      </c>
      <c r="G206">
        <f t="shared" si="3"/>
        <v>1511008</v>
      </c>
    </row>
    <row r="207" spans="2:7" x14ac:dyDescent="0.2">
      <c r="B207" s="8">
        <v>1530302</v>
      </c>
      <c r="C207" s="8" t="s">
        <v>587</v>
      </c>
      <c r="D207" s="21">
        <v>15303002</v>
      </c>
      <c r="F207" s="28">
        <v>14110012</v>
      </c>
      <c r="G207">
        <f t="shared" si="3"/>
        <v>1511012</v>
      </c>
    </row>
    <row r="208" spans="2:7" x14ac:dyDescent="0.2">
      <c r="B208" s="8">
        <v>1530303</v>
      </c>
      <c r="C208" s="8" t="s">
        <v>588</v>
      </c>
      <c r="D208" s="21">
        <v>15303003</v>
      </c>
      <c r="F208" s="29">
        <v>10021010</v>
      </c>
      <c r="G208" t="e">
        <f t="shared" si="3"/>
        <v>#N/A</v>
      </c>
    </row>
    <row r="209" spans="2:7" x14ac:dyDescent="0.2">
      <c r="B209" s="8">
        <v>1530304</v>
      </c>
      <c r="C209" s="8" t="s">
        <v>589</v>
      </c>
      <c r="D209" s="21">
        <v>15303004</v>
      </c>
      <c r="F209" s="29">
        <v>10021010</v>
      </c>
      <c r="G209" t="e">
        <f t="shared" si="3"/>
        <v>#N/A</v>
      </c>
    </row>
    <row r="210" spans="2:7" x14ac:dyDescent="0.2">
      <c r="B210" s="8">
        <v>1530305</v>
      </c>
      <c r="C210" s="8" t="s">
        <v>590</v>
      </c>
      <c r="D210" s="21">
        <v>15303005</v>
      </c>
      <c r="F210" s="29">
        <v>10021010</v>
      </c>
      <c r="G210" t="e">
        <f t="shared" si="3"/>
        <v>#N/A</v>
      </c>
    </row>
    <row r="211" spans="2:7" x14ac:dyDescent="0.2">
      <c r="B211" s="8">
        <v>1530306</v>
      </c>
      <c r="C211" s="8" t="s">
        <v>591</v>
      </c>
      <c r="D211" s="21">
        <v>15303006</v>
      </c>
      <c r="F211" s="29">
        <v>10021008</v>
      </c>
      <c r="G211" t="e">
        <f t="shared" si="3"/>
        <v>#N/A</v>
      </c>
    </row>
    <row r="212" spans="2:7" x14ac:dyDescent="0.2">
      <c r="B212" s="8">
        <v>1530401</v>
      </c>
      <c r="C212" s="8" t="s">
        <v>592</v>
      </c>
      <c r="D212" s="21">
        <v>15304001</v>
      </c>
      <c r="F212" s="29">
        <v>10021008</v>
      </c>
      <c r="G212" t="e">
        <f t="shared" si="3"/>
        <v>#N/A</v>
      </c>
    </row>
    <row r="213" spans="2:7" x14ac:dyDescent="0.2">
      <c r="B213" s="8">
        <v>1530402</v>
      </c>
      <c r="C213" s="8" t="s">
        <v>593</v>
      </c>
      <c r="D213" s="21">
        <v>15304002</v>
      </c>
      <c r="F213" s="29">
        <v>10021008</v>
      </c>
      <c r="G213" t="e">
        <f t="shared" si="3"/>
        <v>#N/A</v>
      </c>
    </row>
    <row r="214" spans="2:7" x14ac:dyDescent="0.2">
      <c r="B214" s="8">
        <v>1530403</v>
      </c>
      <c r="C214" s="8" t="s">
        <v>594</v>
      </c>
      <c r="D214" s="21">
        <v>15304003</v>
      </c>
      <c r="F214" s="29">
        <v>10021009</v>
      </c>
      <c r="G214" t="e">
        <f t="shared" si="3"/>
        <v>#N/A</v>
      </c>
    </row>
    <row r="215" spans="2:7" x14ac:dyDescent="0.2">
      <c r="B215" s="8">
        <v>1530404</v>
      </c>
      <c r="C215" s="8" t="s">
        <v>595</v>
      </c>
      <c r="D215" s="21">
        <v>15304004</v>
      </c>
      <c r="F215" s="29">
        <v>10021009</v>
      </c>
      <c r="G215" t="e">
        <f t="shared" si="3"/>
        <v>#N/A</v>
      </c>
    </row>
    <row r="216" spans="2:7" x14ac:dyDescent="0.2">
      <c r="B216" s="8">
        <v>1530405</v>
      </c>
      <c r="C216" s="8" t="s">
        <v>596</v>
      </c>
      <c r="D216" s="21">
        <v>15304005</v>
      </c>
      <c r="F216" s="29">
        <v>10021009</v>
      </c>
      <c r="G216" t="e">
        <f t="shared" si="3"/>
        <v>#N/A</v>
      </c>
    </row>
    <row r="217" spans="2:7" x14ac:dyDescent="0.2">
      <c r="B217" s="8">
        <v>1530406</v>
      </c>
      <c r="C217" s="8" t="s">
        <v>597</v>
      </c>
      <c r="D217" s="21">
        <v>15304006</v>
      </c>
      <c r="F217" s="28">
        <v>14100204</v>
      </c>
      <c r="G217">
        <f t="shared" si="3"/>
        <v>1510204</v>
      </c>
    </row>
    <row r="218" spans="2:7" x14ac:dyDescent="0.2">
      <c r="B218" s="8">
        <v>1530501</v>
      </c>
      <c r="C218" s="8" t="s">
        <v>598</v>
      </c>
      <c r="D218" s="21">
        <v>15305001</v>
      </c>
      <c r="F218" s="28">
        <v>15201002</v>
      </c>
      <c r="G218">
        <f t="shared" si="3"/>
        <v>1520102</v>
      </c>
    </row>
    <row r="219" spans="2:7" x14ac:dyDescent="0.2">
      <c r="B219" s="8">
        <v>1530502</v>
      </c>
      <c r="C219" s="8" t="s">
        <v>599</v>
      </c>
      <c r="D219" s="21">
        <v>15305002</v>
      </c>
      <c r="F219" s="28">
        <v>15201004</v>
      </c>
      <c r="G219">
        <f t="shared" si="3"/>
        <v>1520104</v>
      </c>
    </row>
    <row r="220" spans="2:7" x14ac:dyDescent="0.2">
      <c r="B220" s="8">
        <v>1530503</v>
      </c>
      <c r="C220" s="8" t="s">
        <v>600</v>
      </c>
      <c r="D220" s="21">
        <v>15305003</v>
      </c>
      <c r="F220" s="28">
        <v>15201006</v>
      </c>
      <c r="G220">
        <f t="shared" si="3"/>
        <v>1520106</v>
      </c>
    </row>
    <row r="221" spans="2:7" x14ac:dyDescent="0.2">
      <c r="B221" s="8">
        <v>1530504</v>
      </c>
      <c r="C221" s="8" t="s">
        <v>601</v>
      </c>
      <c r="D221" s="21">
        <v>15305004</v>
      </c>
      <c r="F221" s="28">
        <v>15202002</v>
      </c>
      <c r="G221">
        <f t="shared" si="3"/>
        <v>1520202</v>
      </c>
    </row>
    <row r="222" spans="2:7" x14ac:dyDescent="0.2">
      <c r="B222" s="8">
        <v>1530505</v>
      </c>
      <c r="C222" s="8" t="s">
        <v>602</v>
      </c>
      <c r="D222" s="21">
        <v>15305005</v>
      </c>
      <c r="F222" s="28">
        <v>15202004</v>
      </c>
      <c r="G222">
        <f t="shared" si="3"/>
        <v>1520204</v>
      </c>
    </row>
    <row r="223" spans="2:7" x14ac:dyDescent="0.2">
      <c r="B223" s="8">
        <v>1530506</v>
      </c>
      <c r="C223" s="8" t="s">
        <v>603</v>
      </c>
      <c r="D223" s="21">
        <v>15305006</v>
      </c>
      <c r="F223" s="28">
        <v>15202006</v>
      </c>
      <c r="G223">
        <f t="shared" si="3"/>
        <v>1520206</v>
      </c>
    </row>
    <row r="224" spans="2:7" x14ac:dyDescent="0.2">
      <c r="B224" s="8">
        <v>1530601</v>
      </c>
      <c r="C224" s="8" t="s">
        <v>604</v>
      </c>
      <c r="D224" s="21">
        <v>15306001</v>
      </c>
      <c r="F224" s="28">
        <v>15203002</v>
      </c>
      <c r="G224">
        <f t="shared" si="3"/>
        <v>1520302</v>
      </c>
    </row>
    <row r="225" spans="2:7" x14ac:dyDescent="0.2">
      <c r="B225" s="8">
        <v>1530602</v>
      </c>
      <c r="C225" s="8" t="s">
        <v>605</v>
      </c>
      <c r="D225" s="21">
        <v>15306002</v>
      </c>
      <c r="F225" s="28">
        <v>15203004</v>
      </c>
      <c r="G225">
        <f t="shared" si="3"/>
        <v>1520304</v>
      </c>
    </row>
    <row r="226" spans="2:7" x14ac:dyDescent="0.2">
      <c r="B226" s="8">
        <v>1530603</v>
      </c>
      <c r="C226" s="8" t="s">
        <v>606</v>
      </c>
      <c r="D226" s="21">
        <v>15306003</v>
      </c>
      <c r="F226" s="28">
        <v>15203006</v>
      </c>
      <c r="G226">
        <f t="shared" si="3"/>
        <v>1520306</v>
      </c>
    </row>
    <row r="227" spans="2:7" x14ac:dyDescent="0.2">
      <c r="B227" s="8">
        <v>1530701</v>
      </c>
      <c r="C227" s="8" t="s">
        <v>607</v>
      </c>
      <c r="D227" s="21">
        <v>15307001</v>
      </c>
      <c r="F227" s="28">
        <v>15204002</v>
      </c>
      <c r="G227">
        <f t="shared" si="3"/>
        <v>1520402</v>
      </c>
    </row>
    <row r="228" spans="2:7" x14ac:dyDescent="0.2">
      <c r="B228" s="8">
        <v>1530702</v>
      </c>
      <c r="C228" s="8" t="s">
        <v>608</v>
      </c>
      <c r="D228" s="21">
        <v>15307002</v>
      </c>
      <c r="F228" s="28">
        <v>15204004</v>
      </c>
      <c r="G228">
        <f t="shared" si="3"/>
        <v>1520404</v>
      </c>
    </row>
    <row r="229" spans="2:7" x14ac:dyDescent="0.2">
      <c r="B229" s="8">
        <v>1530801</v>
      </c>
      <c r="C229" s="8" t="s">
        <v>609</v>
      </c>
      <c r="D229" s="21">
        <v>15308001</v>
      </c>
      <c r="F229" s="28">
        <v>15204006</v>
      </c>
      <c r="G229">
        <f t="shared" si="3"/>
        <v>1520406</v>
      </c>
    </row>
    <row r="230" spans="2:7" x14ac:dyDescent="0.2">
      <c r="B230" s="8">
        <v>1530802</v>
      </c>
      <c r="C230" s="8" t="s">
        <v>610</v>
      </c>
      <c r="D230" s="21">
        <v>15308002</v>
      </c>
      <c r="F230" s="28">
        <v>15205002</v>
      </c>
      <c r="G230">
        <f t="shared" si="3"/>
        <v>1520502</v>
      </c>
    </row>
    <row r="231" spans="2:7" x14ac:dyDescent="0.2">
      <c r="B231" s="8">
        <v>1530803</v>
      </c>
      <c r="C231" s="8" t="s">
        <v>611</v>
      </c>
      <c r="D231" s="21">
        <v>15308003</v>
      </c>
      <c r="F231" s="28">
        <v>15205004</v>
      </c>
      <c r="G231">
        <f t="shared" si="3"/>
        <v>1520504</v>
      </c>
    </row>
    <row r="232" spans="2:7" x14ac:dyDescent="0.2">
      <c r="B232" s="8">
        <v>1530804</v>
      </c>
      <c r="C232" s="8" t="s">
        <v>612</v>
      </c>
      <c r="D232" s="21">
        <v>15308004</v>
      </c>
      <c r="F232" s="28">
        <v>15205006</v>
      </c>
      <c r="G232">
        <f t="shared" si="3"/>
        <v>1520506</v>
      </c>
    </row>
    <row r="233" spans="2:7" x14ac:dyDescent="0.2">
      <c r="B233" s="8">
        <v>1530901</v>
      </c>
      <c r="C233" s="8" t="s">
        <v>613</v>
      </c>
      <c r="D233" s="21">
        <v>15309001</v>
      </c>
      <c r="F233" s="28">
        <v>15206002</v>
      </c>
      <c r="G233">
        <f t="shared" si="3"/>
        <v>1520602</v>
      </c>
    </row>
    <row r="234" spans="2:7" x14ac:dyDescent="0.2">
      <c r="B234" s="8">
        <v>1530902</v>
      </c>
      <c r="C234" s="8" t="s">
        <v>614</v>
      </c>
      <c r="D234" s="21">
        <v>15309002</v>
      </c>
      <c r="F234" s="28">
        <v>15207002</v>
      </c>
      <c r="G234">
        <f t="shared" si="3"/>
        <v>1520702</v>
      </c>
    </row>
    <row r="235" spans="2:7" x14ac:dyDescent="0.2">
      <c r="B235" s="8">
        <v>1530903</v>
      </c>
      <c r="C235" s="8" t="s">
        <v>615</v>
      </c>
      <c r="D235" s="21">
        <v>15209003</v>
      </c>
      <c r="F235" s="28">
        <v>15208002</v>
      </c>
      <c r="G235">
        <f t="shared" si="3"/>
        <v>1520802</v>
      </c>
    </row>
    <row r="236" spans="2:7" x14ac:dyDescent="0.2">
      <c r="B236" s="8">
        <v>1531001</v>
      </c>
      <c r="C236" s="8" t="s">
        <v>616</v>
      </c>
      <c r="D236" s="21">
        <v>15310001</v>
      </c>
      <c r="F236" s="28">
        <v>15209002</v>
      </c>
      <c r="G236">
        <f t="shared" si="3"/>
        <v>1520902</v>
      </c>
    </row>
    <row r="237" spans="2:7" x14ac:dyDescent="0.2">
      <c r="B237" s="8">
        <v>1531002</v>
      </c>
      <c r="C237" s="8" t="s">
        <v>617</v>
      </c>
      <c r="D237" s="21">
        <v>15310002</v>
      </c>
      <c r="F237" s="28">
        <v>15210002</v>
      </c>
      <c r="G237">
        <f t="shared" si="3"/>
        <v>1521012</v>
      </c>
    </row>
    <row r="238" spans="2:7" x14ac:dyDescent="0.2">
      <c r="B238" s="8">
        <v>1531003</v>
      </c>
      <c r="C238" s="8" t="s">
        <v>618</v>
      </c>
      <c r="D238" s="21">
        <v>15310003</v>
      </c>
      <c r="F238" s="28">
        <v>15210004</v>
      </c>
      <c r="G238">
        <f t="shared" si="3"/>
        <v>1521014</v>
      </c>
    </row>
    <row r="239" spans="2:7" x14ac:dyDescent="0.2">
      <c r="B239" s="8">
        <v>1531004</v>
      </c>
      <c r="C239" s="8" t="s">
        <v>619</v>
      </c>
      <c r="D239" s="21">
        <v>15310004</v>
      </c>
      <c r="F239" s="28">
        <v>15210102</v>
      </c>
      <c r="G239">
        <f t="shared" si="3"/>
        <v>1521014</v>
      </c>
    </row>
    <row r="240" spans="2:7" x14ac:dyDescent="0.2">
      <c r="B240" s="8">
        <v>1531005</v>
      </c>
      <c r="C240" s="8" t="s">
        <v>620</v>
      </c>
      <c r="D240" s="21">
        <v>15310011</v>
      </c>
      <c r="F240" s="28">
        <v>15210104</v>
      </c>
      <c r="G240">
        <f t="shared" si="3"/>
        <v>1521014</v>
      </c>
    </row>
    <row r="241" spans="2:7" x14ac:dyDescent="0.2">
      <c r="B241" s="8">
        <v>1531006</v>
      </c>
      <c r="C241" s="8" t="s">
        <v>621</v>
      </c>
      <c r="D241" s="21">
        <v>15310012</v>
      </c>
      <c r="F241" s="28">
        <v>15211002</v>
      </c>
      <c r="G241">
        <f t="shared" si="3"/>
        <v>1521102</v>
      </c>
    </row>
    <row r="242" spans="2:7" x14ac:dyDescent="0.2">
      <c r="B242" s="8">
        <v>1531011</v>
      </c>
      <c r="C242" s="8" t="s">
        <v>622</v>
      </c>
      <c r="D242" s="21">
        <v>15310001</v>
      </c>
      <c r="F242" s="28">
        <v>15211004</v>
      </c>
      <c r="G242">
        <f t="shared" si="3"/>
        <v>1521104</v>
      </c>
    </row>
    <row r="243" spans="2:7" x14ac:dyDescent="0.2">
      <c r="B243" s="8">
        <v>1531012</v>
      </c>
      <c r="C243" s="8" t="s">
        <v>623</v>
      </c>
      <c r="D243" s="21">
        <v>15310002</v>
      </c>
      <c r="F243" s="28">
        <v>15211006</v>
      </c>
      <c r="G243">
        <f t="shared" si="3"/>
        <v>1521106</v>
      </c>
    </row>
    <row r="244" spans="2:7" x14ac:dyDescent="0.2">
      <c r="B244" s="8">
        <v>1531013</v>
      </c>
      <c r="C244" s="8" t="s">
        <v>624</v>
      </c>
      <c r="D244" s="21">
        <v>15310003</v>
      </c>
      <c r="F244" s="29">
        <v>10022010</v>
      </c>
      <c r="G244" t="e">
        <f t="shared" si="3"/>
        <v>#N/A</v>
      </c>
    </row>
    <row r="245" spans="2:7" x14ac:dyDescent="0.2">
      <c r="B245" s="8">
        <v>1531014</v>
      </c>
      <c r="C245" s="8" t="s">
        <v>625</v>
      </c>
      <c r="D245" s="21">
        <v>15310004</v>
      </c>
      <c r="F245" s="29">
        <v>10022010</v>
      </c>
      <c r="G245" t="e">
        <f t="shared" si="3"/>
        <v>#N/A</v>
      </c>
    </row>
    <row r="246" spans="2:7" x14ac:dyDescent="0.2">
      <c r="B246" s="8">
        <v>1531015</v>
      </c>
      <c r="C246" s="8" t="s">
        <v>626</v>
      </c>
      <c r="D246" s="21">
        <v>15310111</v>
      </c>
      <c r="F246" s="29">
        <v>10022010</v>
      </c>
      <c r="G246" t="e">
        <f t="shared" si="3"/>
        <v>#N/A</v>
      </c>
    </row>
    <row r="247" spans="2:7" x14ac:dyDescent="0.2">
      <c r="B247" s="8">
        <v>1531016</v>
      </c>
      <c r="C247" s="8" t="s">
        <v>627</v>
      </c>
      <c r="D247" s="21">
        <v>15310112</v>
      </c>
      <c r="F247" s="29">
        <v>10022008</v>
      </c>
      <c r="G247" t="e">
        <f t="shared" si="3"/>
        <v>#N/A</v>
      </c>
    </row>
    <row r="248" spans="2:7" x14ac:dyDescent="0.2">
      <c r="B248" s="8">
        <v>1531021</v>
      </c>
      <c r="C248" s="8" t="s">
        <v>628</v>
      </c>
      <c r="D248" s="21">
        <v>15310201</v>
      </c>
      <c r="F248" s="29">
        <v>10022008</v>
      </c>
      <c r="G248" t="e">
        <f t="shared" si="3"/>
        <v>#N/A</v>
      </c>
    </row>
    <row r="249" spans="2:7" x14ac:dyDescent="0.2">
      <c r="B249" s="8">
        <v>1531022</v>
      </c>
      <c r="C249" s="8" t="s">
        <v>629</v>
      </c>
      <c r="D249" s="21">
        <v>15310202</v>
      </c>
      <c r="F249" s="29">
        <v>10022008</v>
      </c>
      <c r="G249" t="e">
        <f t="shared" si="3"/>
        <v>#N/A</v>
      </c>
    </row>
    <row r="250" spans="2:7" x14ac:dyDescent="0.2">
      <c r="B250" s="8">
        <v>1531023</v>
      </c>
      <c r="C250" s="8" t="s">
        <v>630</v>
      </c>
      <c r="D250" s="21">
        <v>15310211</v>
      </c>
      <c r="F250" s="29">
        <v>10022009</v>
      </c>
      <c r="G250" t="e">
        <f t="shared" si="3"/>
        <v>#N/A</v>
      </c>
    </row>
    <row r="251" spans="2:7" x14ac:dyDescent="0.2">
      <c r="B251" s="8">
        <v>1531101</v>
      </c>
      <c r="C251" s="8" t="s">
        <v>631</v>
      </c>
      <c r="D251" s="21">
        <v>15311001</v>
      </c>
      <c r="F251" s="29">
        <v>10022009</v>
      </c>
      <c r="G251" t="e">
        <f t="shared" si="3"/>
        <v>#N/A</v>
      </c>
    </row>
    <row r="252" spans="2:7" x14ac:dyDescent="0.2">
      <c r="B252" s="8">
        <v>1531102</v>
      </c>
      <c r="C252" s="8" t="s">
        <v>632</v>
      </c>
      <c r="D252" s="21">
        <v>15311002</v>
      </c>
      <c r="F252" s="29">
        <v>10022009</v>
      </c>
      <c r="G252" t="e">
        <f t="shared" si="3"/>
        <v>#N/A</v>
      </c>
    </row>
    <row r="253" spans="2:7" x14ac:dyDescent="0.2">
      <c r="B253" s="8">
        <v>1531103</v>
      </c>
      <c r="C253" s="8" t="s">
        <v>633</v>
      </c>
      <c r="D253" s="21">
        <v>15311003</v>
      </c>
      <c r="F253" s="28">
        <v>15210202</v>
      </c>
      <c r="G253">
        <f t="shared" si="3"/>
        <v>1521022</v>
      </c>
    </row>
    <row r="254" spans="2:7" x14ac:dyDescent="0.2">
      <c r="B254" s="8">
        <v>1531104</v>
      </c>
      <c r="C254" s="8" t="s">
        <v>634</v>
      </c>
      <c r="D254" s="21">
        <v>15311004</v>
      </c>
      <c r="F254" s="28">
        <v>15301002</v>
      </c>
      <c r="G254">
        <f t="shared" si="3"/>
        <v>1530102</v>
      </c>
    </row>
    <row r="255" spans="2:7" x14ac:dyDescent="0.2">
      <c r="B255" s="8">
        <v>1531105</v>
      </c>
      <c r="C255" s="8" t="s">
        <v>635</v>
      </c>
      <c r="D255" s="21">
        <v>15311005</v>
      </c>
      <c r="F255" s="28">
        <v>15301004</v>
      </c>
      <c r="G255">
        <f t="shared" si="3"/>
        <v>1530104</v>
      </c>
    </row>
    <row r="256" spans="2:7" x14ac:dyDescent="0.2">
      <c r="B256" s="8">
        <v>1531106</v>
      </c>
      <c r="C256" s="8" t="s">
        <v>636</v>
      </c>
      <c r="D256" s="21">
        <v>15311006</v>
      </c>
      <c r="F256" s="28">
        <v>15301006</v>
      </c>
      <c r="G256">
        <f t="shared" si="3"/>
        <v>1530106</v>
      </c>
    </row>
    <row r="257" spans="2:7" x14ac:dyDescent="0.2">
      <c r="B257" s="8">
        <v>1531107</v>
      </c>
      <c r="C257" s="8" t="s">
        <v>637</v>
      </c>
      <c r="D257" s="21">
        <v>15311011</v>
      </c>
      <c r="F257" s="28">
        <v>15302002</v>
      </c>
      <c r="G257">
        <f t="shared" si="3"/>
        <v>1530202</v>
      </c>
    </row>
    <row r="258" spans="2:7" x14ac:dyDescent="0.2">
      <c r="B258" s="8">
        <v>1531108</v>
      </c>
      <c r="C258" s="8" t="s">
        <v>638</v>
      </c>
      <c r="D258" s="21">
        <v>15311012</v>
      </c>
      <c r="F258" s="28">
        <v>15302004</v>
      </c>
      <c r="G258">
        <f t="shared" si="3"/>
        <v>1530204</v>
      </c>
    </row>
    <row r="259" spans="2:7" x14ac:dyDescent="0.2">
      <c r="B259" s="8">
        <v>1531109</v>
      </c>
      <c r="C259" s="8" t="s">
        <v>639</v>
      </c>
      <c r="D259" s="21">
        <v>15311013</v>
      </c>
      <c r="F259" s="28">
        <v>15302006</v>
      </c>
      <c r="G259">
        <f t="shared" ref="G259:G322" si="4">LOOKUP(F259,D:D,B:B)</f>
        <v>1530206</v>
      </c>
    </row>
    <row r="260" spans="2:7" x14ac:dyDescent="0.2">
      <c r="B260" s="8">
        <v>1540101</v>
      </c>
      <c r="C260" s="8" t="s">
        <v>640</v>
      </c>
      <c r="D260" s="21">
        <v>15401001</v>
      </c>
      <c r="F260" s="28">
        <v>15303002</v>
      </c>
      <c r="G260">
        <f t="shared" si="4"/>
        <v>1530302</v>
      </c>
    </row>
    <row r="261" spans="2:7" x14ac:dyDescent="0.2">
      <c r="B261" s="8">
        <v>1540102</v>
      </c>
      <c r="C261" s="8" t="s">
        <v>641</v>
      </c>
      <c r="D261" s="21">
        <v>15401002</v>
      </c>
      <c r="F261" s="28">
        <v>15303004</v>
      </c>
      <c r="G261">
        <f t="shared" si="4"/>
        <v>1530304</v>
      </c>
    </row>
    <row r="262" spans="2:7" x14ac:dyDescent="0.2">
      <c r="B262" s="8">
        <v>1540103</v>
      </c>
      <c r="C262" s="8" t="s">
        <v>642</v>
      </c>
      <c r="D262" s="21">
        <v>15401003</v>
      </c>
      <c r="F262" s="28">
        <v>15303006</v>
      </c>
      <c r="G262">
        <f t="shared" si="4"/>
        <v>1530306</v>
      </c>
    </row>
    <row r="263" spans="2:7" x14ac:dyDescent="0.2">
      <c r="B263" s="8">
        <v>1540104</v>
      </c>
      <c r="C263" s="8" t="s">
        <v>643</v>
      </c>
      <c r="D263" s="21">
        <v>15401004</v>
      </c>
      <c r="F263" s="28">
        <v>15304002</v>
      </c>
      <c r="G263">
        <f t="shared" si="4"/>
        <v>1530402</v>
      </c>
    </row>
    <row r="264" spans="2:7" x14ac:dyDescent="0.2">
      <c r="B264" s="8">
        <v>1540105</v>
      </c>
      <c r="C264" s="8" t="s">
        <v>644</v>
      </c>
      <c r="D264" s="21">
        <v>15401005</v>
      </c>
      <c r="F264" s="28">
        <v>15304004</v>
      </c>
      <c r="G264">
        <f t="shared" si="4"/>
        <v>1530404</v>
      </c>
    </row>
    <row r="265" spans="2:7" x14ac:dyDescent="0.2">
      <c r="B265" s="8">
        <v>1540106</v>
      </c>
      <c r="C265" s="8" t="s">
        <v>645</v>
      </c>
      <c r="D265" s="21">
        <v>15401006</v>
      </c>
      <c r="F265" s="28">
        <v>15304006</v>
      </c>
      <c r="G265">
        <f t="shared" si="4"/>
        <v>1530406</v>
      </c>
    </row>
    <row r="266" spans="2:7" x14ac:dyDescent="0.2">
      <c r="B266" s="8">
        <v>1540107</v>
      </c>
      <c r="C266" s="8" t="s">
        <v>646</v>
      </c>
      <c r="D266" s="21">
        <v>15401007</v>
      </c>
      <c r="F266" s="28">
        <v>15305002</v>
      </c>
      <c r="G266">
        <f t="shared" si="4"/>
        <v>1530502</v>
      </c>
    </row>
    <row r="267" spans="2:7" x14ac:dyDescent="0.2">
      <c r="B267" s="8">
        <v>1540201</v>
      </c>
      <c r="C267" s="8" t="s">
        <v>647</v>
      </c>
      <c r="D267" s="21">
        <v>15402001</v>
      </c>
      <c r="F267" s="28">
        <v>15305004</v>
      </c>
      <c r="G267">
        <f t="shared" si="4"/>
        <v>1530504</v>
      </c>
    </row>
    <row r="268" spans="2:7" x14ac:dyDescent="0.2">
      <c r="B268" s="8">
        <v>1540202</v>
      </c>
      <c r="C268" s="8" t="s">
        <v>648</v>
      </c>
      <c r="D268" s="21">
        <v>15402002</v>
      </c>
      <c r="F268" s="28">
        <v>15305006</v>
      </c>
      <c r="G268">
        <f t="shared" si="4"/>
        <v>1530506</v>
      </c>
    </row>
    <row r="269" spans="2:7" x14ac:dyDescent="0.2">
      <c r="B269" s="8">
        <v>1540203</v>
      </c>
      <c r="C269" s="8" t="s">
        <v>649</v>
      </c>
      <c r="D269" s="21">
        <v>15402003</v>
      </c>
      <c r="F269" s="28">
        <v>15306002</v>
      </c>
      <c r="G269">
        <f t="shared" si="4"/>
        <v>1530602</v>
      </c>
    </row>
    <row r="270" spans="2:7" x14ac:dyDescent="0.2">
      <c r="B270" s="8">
        <v>1540204</v>
      </c>
      <c r="C270" s="8" t="s">
        <v>650</v>
      </c>
      <c r="D270" s="21">
        <v>15402004</v>
      </c>
      <c r="F270" s="28">
        <v>15307002</v>
      </c>
      <c r="G270">
        <f t="shared" si="4"/>
        <v>1530702</v>
      </c>
    </row>
    <row r="271" spans="2:7" x14ac:dyDescent="0.2">
      <c r="B271" s="8">
        <v>1540205</v>
      </c>
      <c r="C271" s="8" t="s">
        <v>651</v>
      </c>
      <c r="D271" s="21">
        <v>15402005</v>
      </c>
      <c r="F271" s="28">
        <v>15308002</v>
      </c>
      <c r="G271">
        <f t="shared" si="4"/>
        <v>1530802</v>
      </c>
    </row>
    <row r="272" spans="2:7" x14ac:dyDescent="0.2">
      <c r="B272" s="8">
        <v>1540206</v>
      </c>
      <c r="C272" s="8" t="s">
        <v>652</v>
      </c>
      <c r="D272" s="21">
        <v>15402006</v>
      </c>
      <c r="F272" s="28">
        <v>15309002</v>
      </c>
      <c r="G272">
        <f t="shared" si="4"/>
        <v>1530902</v>
      </c>
    </row>
    <row r="273" spans="2:7" x14ac:dyDescent="0.2">
      <c r="B273" s="8">
        <v>1540301</v>
      </c>
      <c r="C273" s="8" t="s">
        <v>653</v>
      </c>
      <c r="D273" s="21">
        <v>15403001</v>
      </c>
      <c r="F273" s="28">
        <v>15310002</v>
      </c>
      <c r="G273">
        <f t="shared" si="4"/>
        <v>1531002</v>
      </c>
    </row>
    <row r="274" spans="2:7" x14ac:dyDescent="0.2">
      <c r="B274" s="8">
        <v>1540302</v>
      </c>
      <c r="C274" s="8" t="s">
        <v>654</v>
      </c>
      <c r="D274" s="21">
        <v>15403002</v>
      </c>
      <c r="F274" s="28">
        <v>15310004</v>
      </c>
      <c r="G274">
        <f t="shared" si="4"/>
        <v>1531004</v>
      </c>
    </row>
    <row r="275" spans="2:7" x14ac:dyDescent="0.2">
      <c r="B275" s="8">
        <v>1540303</v>
      </c>
      <c r="C275" s="8" t="s">
        <v>655</v>
      </c>
      <c r="D275" s="21">
        <v>15403003</v>
      </c>
      <c r="F275" s="28">
        <v>15310102</v>
      </c>
      <c r="G275">
        <f t="shared" si="4"/>
        <v>1531014</v>
      </c>
    </row>
    <row r="276" spans="2:7" x14ac:dyDescent="0.2">
      <c r="B276" s="8">
        <v>1540304</v>
      </c>
      <c r="C276" s="8" t="s">
        <v>656</v>
      </c>
      <c r="D276" s="21">
        <v>15403004</v>
      </c>
      <c r="F276" s="28">
        <v>15310104</v>
      </c>
      <c r="G276">
        <f t="shared" si="4"/>
        <v>1531014</v>
      </c>
    </row>
    <row r="277" spans="2:7" x14ac:dyDescent="0.2">
      <c r="B277" s="8">
        <v>1540305</v>
      </c>
      <c r="C277" s="8" t="s">
        <v>657</v>
      </c>
      <c r="D277" s="21">
        <v>15403005</v>
      </c>
      <c r="F277" s="28">
        <v>15311002</v>
      </c>
      <c r="G277">
        <f t="shared" si="4"/>
        <v>1531102</v>
      </c>
    </row>
    <row r="278" spans="2:7" x14ac:dyDescent="0.2">
      <c r="B278" s="8">
        <v>1540306</v>
      </c>
      <c r="C278" s="8" t="s">
        <v>658</v>
      </c>
      <c r="D278" s="21">
        <v>15403006</v>
      </c>
      <c r="F278" s="28">
        <v>15311004</v>
      </c>
      <c r="G278">
        <f t="shared" si="4"/>
        <v>1531104</v>
      </c>
    </row>
    <row r="279" spans="2:7" x14ac:dyDescent="0.2">
      <c r="B279" s="8">
        <v>1540401</v>
      </c>
      <c r="C279" s="8" t="s">
        <v>659</v>
      </c>
      <c r="D279" s="21">
        <v>15404001</v>
      </c>
      <c r="F279" s="28">
        <v>15311006</v>
      </c>
      <c r="G279">
        <f t="shared" si="4"/>
        <v>1531106</v>
      </c>
    </row>
    <row r="280" spans="2:7" x14ac:dyDescent="0.2">
      <c r="B280" s="8">
        <v>1540402</v>
      </c>
      <c r="C280" s="8" t="s">
        <v>660</v>
      </c>
      <c r="D280" s="21">
        <v>15404002</v>
      </c>
      <c r="F280" s="29">
        <v>10023010</v>
      </c>
      <c r="G280" t="e">
        <f t="shared" si="4"/>
        <v>#N/A</v>
      </c>
    </row>
    <row r="281" spans="2:7" x14ac:dyDescent="0.2">
      <c r="B281" s="8">
        <v>1540403</v>
      </c>
      <c r="C281" s="8" t="s">
        <v>661</v>
      </c>
      <c r="D281" s="21">
        <v>15404003</v>
      </c>
      <c r="F281" s="29">
        <v>10023010</v>
      </c>
      <c r="G281" t="e">
        <f t="shared" si="4"/>
        <v>#N/A</v>
      </c>
    </row>
    <row r="282" spans="2:7" x14ac:dyDescent="0.2">
      <c r="B282" s="8">
        <v>1540404</v>
      </c>
      <c r="C282" s="8" t="s">
        <v>662</v>
      </c>
      <c r="D282" s="21">
        <v>15404004</v>
      </c>
      <c r="F282" s="29">
        <v>10023010</v>
      </c>
      <c r="G282" t="e">
        <f t="shared" si="4"/>
        <v>#N/A</v>
      </c>
    </row>
    <row r="283" spans="2:7" x14ac:dyDescent="0.2">
      <c r="B283" s="8">
        <v>1540405</v>
      </c>
      <c r="C283" s="8" t="s">
        <v>663</v>
      </c>
      <c r="D283" s="21">
        <v>15404005</v>
      </c>
      <c r="F283" s="29">
        <v>10023008</v>
      </c>
      <c r="G283" t="e">
        <f t="shared" si="4"/>
        <v>#N/A</v>
      </c>
    </row>
    <row r="284" spans="2:7" x14ac:dyDescent="0.2">
      <c r="B284" s="8">
        <v>1540406</v>
      </c>
      <c r="C284" s="8" t="s">
        <v>664</v>
      </c>
      <c r="D284" s="21">
        <v>15404006</v>
      </c>
      <c r="F284" s="29">
        <v>10023008</v>
      </c>
      <c r="G284" t="e">
        <f t="shared" si="4"/>
        <v>#N/A</v>
      </c>
    </row>
    <row r="285" spans="2:7" x14ac:dyDescent="0.2">
      <c r="B285" s="8">
        <v>1540501</v>
      </c>
      <c r="C285" s="8" t="s">
        <v>665</v>
      </c>
      <c r="D285" s="21">
        <v>15405001</v>
      </c>
      <c r="F285" s="29">
        <v>10023008</v>
      </c>
      <c r="G285" t="e">
        <f t="shared" si="4"/>
        <v>#N/A</v>
      </c>
    </row>
    <row r="286" spans="2:7" x14ac:dyDescent="0.2">
      <c r="B286" s="8">
        <v>1540502</v>
      </c>
      <c r="C286" s="8" t="s">
        <v>666</v>
      </c>
      <c r="D286" s="21">
        <v>15405002</v>
      </c>
      <c r="F286" s="29">
        <v>10023009</v>
      </c>
      <c r="G286" t="e">
        <f t="shared" si="4"/>
        <v>#N/A</v>
      </c>
    </row>
    <row r="287" spans="2:7" x14ac:dyDescent="0.2">
      <c r="B287" s="8">
        <v>1540503</v>
      </c>
      <c r="C287" s="8" t="s">
        <v>667</v>
      </c>
      <c r="D287" s="21">
        <v>15405003</v>
      </c>
      <c r="F287" s="29">
        <v>10023009</v>
      </c>
      <c r="G287" t="e">
        <f t="shared" si="4"/>
        <v>#N/A</v>
      </c>
    </row>
    <row r="288" spans="2:7" x14ac:dyDescent="0.2">
      <c r="B288" s="8">
        <v>1540504</v>
      </c>
      <c r="C288" s="8" t="s">
        <v>668</v>
      </c>
      <c r="D288" s="21">
        <v>15405004</v>
      </c>
      <c r="F288" s="29">
        <v>10023009</v>
      </c>
      <c r="G288" t="e">
        <f t="shared" si="4"/>
        <v>#N/A</v>
      </c>
    </row>
    <row r="289" spans="2:7" x14ac:dyDescent="0.2">
      <c r="B289" s="8">
        <v>1540505</v>
      </c>
      <c r="C289" s="8" t="s">
        <v>669</v>
      </c>
      <c r="D289" s="21">
        <v>15405005</v>
      </c>
      <c r="F289" s="28">
        <v>15310202</v>
      </c>
      <c r="G289">
        <f t="shared" si="4"/>
        <v>1531022</v>
      </c>
    </row>
    <row r="290" spans="2:7" x14ac:dyDescent="0.2">
      <c r="B290" s="8">
        <v>1540506</v>
      </c>
      <c r="C290" s="8" t="s">
        <v>670</v>
      </c>
      <c r="D290" s="21">
        <v>15405006</v>
      </c>
      <c r="F290" s="28">
        <v>15401002</v>
      </c>
      <c r="G290">
        <f t="shared" si="4"/>
        <v>1540102</v>
      </c>
    </row>
    <row r="291" spans="2:7" x14ac:dyDescent="0.2">
      <c r="B291" s="8">
        <v>1540601</v>
      </c>
      <c r="C291" s="8" t="s">
        <v>671</v>
      </c>
      <c r="D291" s="21">
        <v>15406001</v>
      </c>
      <c r="F291" s="28">
        <v>15401004</v>
      </c>
      <c r="G291">
        <f t="shared" si="4"/>
        <v>1540104</v>
      </c>
    </row>
    <row r="292" spans="2:7" x14ac:dyDescent="0.2">
      <c r="B292" s="8">
        <v>1540602</v>
      </c>
      <c r="C292" s="8" t="s">
        <v>672</v>
      </c>
      <c r="D292" s="21">
        <v>15406002</v>
      </c>
      <c r="F292" s="28">
        <v>15401006</v>
      </c>
      <c r="G292">
        <f t="shared" si="4"/>
        <v>1540106</v>
      </c>
    </row>
    <row r="293" spans="2:7" x14ac:dyDescent="0.2">
      <c r="B293" s="8">
        <v>1540603</v>
      </c>
      <c r="C293" s="8" t="s">
        <v>673</v>
      </c>
      <c r="D293" s="21">
        <v>15406003</v>
      </c>
      <c r="F293" s="28">
        <v>15402002</v>
      </c>
      <c r="G293">
        <f t="shared" si="4"/>
        <v>1540202</v>
      </c>
    </row>
    <row r="294" spans="2:7" x14ac:dyDescent="0.2">
      <c r="B294" s="8">
        <v>1540701</v>
      </c>
      <c r="C294" s="8" t="s">
        <v>674</v>
      </c>
      <c r="D294" s="21">
        <v>15407001</v>
      </c>
      <c r="F294" s="28">
        <v>15402004</v>
      </c>
      <c r="G294">
        <f t="shared" si="4"/>
        <v>1540204</v>
      </c>
    </row>
    <row r="295" spans="2:7" x14ac:dyDescent="0.2">
      <c r="B295" s="8">
        <v>1540702</v>
      </c>
      <c r="C295" s="8" t="s">
        <v>675</v>
      </c>
      <c r="D295" s="21">
        <v>15407002</v>
      </c>
      <c r="F295" s="28">
        <v>15402006</v>
      </c>
      <c r="G295">
        <f t="shared" si="4"/>
        <v>1540206</v>
      </c>
    </row>
    <row r="296" spans="2:7" x14ac:dyDescent="0.2">
      <c r="B296" s="8">
        <v>1540703</v>
      </c>
      <c r="C296" s="8" t="s">
        <v>676</v>
      </c>
      <c r="D296" s="21">
        <v>15407003</v>
      </c>
      <c r="F296" s="28">
        <v>15403002</v>
      </c>
      <c r="G296">
        <f t="shared" si="4"/>
        <v>1540302</v>
      </c>
    </row>
    <row r="297" spans="2:7" x14ac:dyDescent="0.2">
      <c r="B297" s="8">
        <v>1540801</v>
      </c>
      <c r="C297" s="8" t="s">
        <v>677</v>
      </c>
      <c r="D297" s="21">
        <v>15408001</v>
      </c>
      <c r="F297" s="28">
        <v>15403004</v>
      </c>
      <c r="G297">
        <f t="shared" si="4"/>
        <v>1540304</v>
      </c>
    </row>
    <row r="298" spans="2:7" x14ac:dyDescent="0.2">
      <c r="B298" s="8">
        <v>1540802</v>
      </c>
      <c r="C298" s="8" t="s">
        <v>678</v>
      </c>
      <c r="D298" s="21">
        <v>15408002</v>
      </c>
      <c r="F298" s="28">
        <v>15403006</v>
      </c>
      <c r="G298">
        <f t="shared" si="4"/>
        <v>1540306</v>
      </c>
    </row>
    <row r="299" spans="2:7" x14ac:dyDescent="0.2">
      <c r="B299" s="8">
        <v>1540803</v>
      </c>
      <c r="C299" s="8" t="s">
        <v>679</v>
      </c>
      <c r="D299" s="21">
        <v>15408003</v>
      </c>
      <c r="F299" s="28">
        <v>15404002</v>
      </c>
      <c r="G299">
        <f t="shared" si="4"/>
        <v>1540402</v>
      </c>
    </row>
    <row r="300" spans="2:7" x14ac:dyDescent="0.2">
      <c r="B300" s="8">
        <v>1540901</v>
      </c>
      <c r="C300" s="8" t="s">
        <v>680</v>
      </c>
      <c r="D300" s="21">
        <v>15409001</v>
      </c>
      <c r="F300" s="28">
        <v>15404004</v>
      </c>
      <c r="G300">
        <f t="shared" si="4"/>
        <v>1540404</v>
      </c>
    </row>
    <row r="301" spans="2:7" x14ac:dyDescent="0.2">
      <c r="B301" s="8">
        <v>1540902</v>
      </c>
      <c r="C301" s="8" t="s">
        <v>681</v>
      </c>
      <c r="D301" s="21">
        <v>15409002</v>
      </c>
      <c r="F301" s="28">
        <v>15404006</v>
      </c>
      <c r="G301">
        <f t="shared" si="4"/>
        <v>1540406</v>
      </c>
    </row>
    <row r="302" spans="2:7" x14ac:dyDescent="0.2">
      <c r="B302" s="8">
        <v>1541001</v>
      </c>
      <c r="C302" s="8" t="s">
        <v>682</v>
      </c>
      <c r="D302" s="21">
        <v>15410001</v>
      </c>
      <c r="F302" s="28">
        <v>15405002</v>
      </c>
      <c r="G302">
        <f t="shared" si="4"/>
        <v>1540502</v>
      </c>
    </row>
    <row r="303" spans="2:7" x14ac:dyDescent="0.2">
      <c r="B303" s="8">
        <v>1541002</v>
      </c>
      <c r="C303" s="8" t="s">
        <v>683</v>
      </c>
      <c r="D303" s="21">
        <v>15410002</v>
      </c>
      <c r="F303" s="28">
        <v>15405004</v>
      </c>
      <c r="G303">
        <f t="shared" si="4"/>
        <v>1540504</v>
      </c>
    </row>
    <row r="304" spans="2:7" x14ac:dyDescent="0.2">
      <c r="B304" s="8">
        <v>1541003</v>
      </c>
      <c r="C304" s="8" t="s">
        <v>684</v>
      </c>
      <c r="D304" s="21">
        <v>15410003</v>
      </c>
      <c r="F304" s="28">
        <v>15405006</v>
      </c>
      <c r="G304">
        <f t="shared" si="4"/>
        <v>1540506</v>
      </c>
    </row>
    <row r="305" spans="2:7" x14ac:dyDescent="0.2">
      <c r="B305" s="8">
        <v>1541004</v>
      </c>
      <c r="C305" s="8" t="s">
        <v>685</v>
      </c>
      <c r="D305" s="21">
        <v>15410004</v>
      </c>
      <c r="F305" s="28">
        <v>15406002</v>
      </c>
      <c r="G305">
        <f t="shared" si="4"/>
        <v>1540602</v>
      </c>
    </row>
    <row r="306" spans="2:7" x14ac:dyDescent="0.2">
      <c r="B306" s="8">
        <v>1541005</v>
      </c>
      <c r="C306" s="8" t="s">
        <v>686</v>
      </c>
      <c r="D306" s="21">
        <v>15410011</v>
      </c>
      <c r="F306" s="28">
        <v>15407002</v>
      </c>
      <c r="G306">
        <f t="shared" si="4"/>
        <v>1540702</v>
      </c>
    </row>
    <row r="307" spans="2:7" x14ac:dyDescent="0.2">
      <c r="B307" s="8">
        <v>1541006</v>
      </c>
      <c r="C307" s="8" t="s">
        <v>687</v>
      </c>
      <c r="D307" s="21">
        <v>15410012</v>
      </c>
      <c r="F307" s="28">
        <v>15408002</v>
      </c>
      <c r="G307">
        <f t="shared" si="4"/>
        <v>1540802</v>
      </c>
    </row>
    <row r="308" spans="2:7" x14ac:dyDescent="0.2">
      <c r="B308" s="8">
        <v>1541011</v>
      </c>
      <c r="C308" s="8" t="s">
        <v>688</v>
      </c>
      <c r="D308" s="21">
        <v>15410001</v>
      </c>
      <c r="F308" s="28">
        <v>15409002</v>
      </c>
      <c r="G308">
        <f t="shared" si="4"/>
        <v>1540902</v>
      </c>
    </row>
    <row r="309" spans="2:7" x14ac:dyDescent="0.2">
      <c r="B309" s="8">
        <v>1541012</v>
      </c>
      <c r="C309" s="8" t="s">
        <v>689</v>
      </c>
      <c r="D309" s="21">
        <v>15410002</v>
      </c>
      <c r="F309" s="28">
        <v>15410002</v>
      </c>
      <c r="G309">
        <f t="shared" si="4"/>
        <v>1541002</v>
      </c>
    </row>
    <row r="310" spans="2:7" x14ac:dyDescent="0.2">
      <c r="B310" s="8">
        <v>1541013</v>
      </c>
      <c r="C310" s="8" t="s">
        <v>690</v>
      </c>
      <c r="D310" s="21">
        <v>15410001</v>
      </c>
      <c r="F310" s="28">
        <v>15410004</v>
      </c>
      <c r="G310">
        <f t="shared" si="4"/>
        <v>1541014</v>
      </c>
    </row>
    <row r="311" spans="2:7" x14ac:dyDescent="0.2">
      <c r="B311" s="8">
        <v>1541014</v>
      </c>
      <c r="C311" s="8" t="s">
        <v>691</v>
      </c>
      <c r="D311" s="21">
        <v>15410002</v>
      </c>
      <c r="F311" s="28">
        <v>15410102</v>
      </c>
      <c r="G311">
        <f t="shared" si="4"/>
        <v>1541016</v>
      </c>
    </row>
    <row r="312" spans="2:7" x14ac:dyDescent="0.2">
      <c r="B312" s="8">
        <v>1541015</v>
      </c>
      <c r="C312" s="8" t="s">
        <v>692</v>
      </c>
      <c r="D312" s="21">
        <v>15410011</v>
      </c>
      <c r="F312" s="28">
        <v>15410104</v>
      </c>
      <c r="G312">
        <f t="shared" si="4"/>
        <v>1541016</v>
      </c>
    </row>
    <row r="313" spans="2:7" x14ac:dyDescent="0.2">
      <c r="B313" s="8">
        <v>1541016</v>
      </c>
      <c r="C313" s="8" t="s">
        <v>693</v>
      </c>
      <c r="D313" s="21">
        <v>15410012</v>
      </c>
      <c r="F313" s="28">
        <v>15411002</v>
      </c>
      <c r="G313">
        <f t="shared" si="4"/>
        <v>1541102</v>
      </c>
    </row>
    <row r="314" spans="2:7" x14ac:dyDescent="0.2">
      <c r="B314" s="8">
        <v>1541021</v>
      </c>
      <c r="C314" s="8" t="s">
        <v>694</v>
      </c>
      <c r="D314" s="21">
        <v>15410201</v>
      </c>
      <c r="F314" s="28">
        <v>15411004</v>
      </c>
      <c r="G314">
        <f t="shared" si="4"/>
        <v>1541104</v>
      </c>
    </row>
    <row r="315" spans="2:7" x14ac:dyDescent="0.2">
      <c r="B315" s="8">
        <v>1541022</v>
      </c>
      <c r="C315" s="8" t="s">
        <v>695</v>
      </c>
      <c r="D315" s="21">
        <v>15410202</v>
      </c>
      <c r="F315" s="28">
        <v>15411006</v>
      </c>
      <c r="G315">
        <f t="shared" si="4"/>
        <v>1541106</v>
      </c>
    </row>
    <row r="316" spans="2:7" x14ac:dyDescent="0.2">
      <c r="B316" s="8">
        <v>1541023</v>
      </c>
      <c r="C316" s="8" t="s">
        <v>696</v>
      </c>
      <c r="D316" s="21">
        <v>15410211</v>
      </c>
      <c r="F316" s="29">
        <v>10024010</v>
      </c>
      <c r="G316" t="e">
        <f t="shared" si="4"/>
        <v>#N/A</v>
      </c>
    </row>
    <row r="317" spans="2:7" x14ac:dyDescent="0.2">
      <c r="B317" s="8">
        <v>1541101</v>
      </c>
      <c r="C317" s="8" t="s">
        <v>697</v>
      </c>
      <c r="D317" s="21">
        <v>15411001</v>
      </c>
      <c r="F317" s="29">
        <v>10024010</v>
      </c>
      <c r="G317" t="e">
        <f t="shared" si="4"/>
        <v>#N/A</v>
      </c>
    </row>
    <row r="318" spans="2:7" x14ac:dyDescent="0.2">
      <c r="B318" s="8">
        <v>1541102</v>
      </c>
      <c r="C318" s="8" t="s">
        <v>698</v>
      </c>
      <c r="D318" s="21">
        <v>15411002</v>
      </c>
      <c r="F318" s="29">
        <v>10024010</v>
      </c>
      <c r="G318" t="e">
        <f t="shared" si="4"/>
        <v>#N/A</v>
      </c>
    </row>
    <row r="319" spans="2:7" x14ac:dyDescent="0.2">
      <c r="B319" s="8">
        <v>1541103</v>
      </c>
      <c r="C319" s="8" t="s">
        <v>699</v>
      </c>
      <c r="D319" s="21">
        <v>15411003</v>
      </c>
      <c r="F319" s="29">
        <v>10024008</v>
      </c>
      <c r="G319" t="e">
        <f t="shared" si="4"/>
        <v>#N/A</v>
      </c>
    </row>
    <row r="320" spans="2:7" x14ac:dyDescent="0.2">
      <c r="B320" s="8">
        <v>1541104</v>
      </c>
      <c r="C320" s="8" t="s">
        <v>700</v>
      </c>
      <c r="D320" s="21">
        <v>15411004</v>
      </c>
      <c r="F320" s="29">
        <v>10024008</v>
      </c>
      <c r="G320" t="e">
        <f t="shared" si="4"/>
        <v>#N/A</v>
      </c>
    </row>
    <row r="321" spans="2:7" x14ac:dyDescent="0.2">
      <c r="B321" s="8">
        <v>1541105</v>
      </c>
      <c r="C321" s="8" t="s">
        <v>701</v>
      </c>
      <c r="D321" s="21">
        <v>15411005</v>
      </c>
      <c r="F321" s="29">
        <v>10024008</v>
      </c>
      <c r="G321" t="e">
        <f t="shared" si="4"/>
        <v>#N/A</v>
      </c>
    </row>
    <row r="322" spans="2:7" x14ac:dyDescent="0.2">
      <c r="B322" s="8">
        <v>1541106</v>
      </c>
      <c r="C322" s="8" t="s">
        <v>702</v>
      </c>
      <c r="D322" s="21">
        <v>15411006</v>
      </c>
      <c r="F322" s="29">
        <v>10024009</v>
      </c>
      <c r="G322" t="e">
        <f t="shared" si="4"/>
        <v>#N/A</v>
      </c>
    </row>
    <row r="323" spans="2:7" x14ac:dyDescent="0.2">
      <c r="B323" s="8">
        <v>1541107</v>
      </c>
      <c r="C323" s="8" t="s">
        <v>703</v>
      </c>
      <c r="D323" s="21">
        <v>15411011</v>
      </c>
      <c r="F323" s="29">
        <v>10024009</v>
      </c>
      <c r="G323" t="e">
        <f t="shared" ref="G323:G361" si="5">LOOKUP(F323,D:D,B:B)</f>
        <v>#N/A</v>
      </c>
    </row>
    <row r="324" spans="2:7" x14ac:dyDescent="0.2">
      <c r="B324" s="8">
        <v>1541108</v>
      </c>
      <c r="C324" s="8" t="s">
        <v>704</v>
      </c>
      <c r="D324" s="21">
        <v>15411012</v>
      </c>
      <c r="F324" s="29">
        <v>10024009</v>
      </c>
      <c r="G324" t="e">
        <f t="shared" si="5"/>
        <v>#N/A</v>
      </c>
    </row>
    <row r="325" spans="2:7" x14ac:dyDescent="0.2">
      <c r="B325" s="8">
        <v>1541109</v>
      </c>
      <c r="C325" s="8" t="s">
        <v>705</v>
      </c>
      <c r="D325" s="21">
        <v>15411013</v>
      </c>
      <c r="F325" s="28">
        <v>15410202</v>
      </c>
      <c r="G325">
        <f t="shared" si="5"/>
        <v>1541022</v>
      </c>
    </row>
    <row r="326" spans="2:7" x14ac:dyDescent="0.2">
      <c r="B326" s="8">
        <v>1550101</v>
      </c>
      <c r="C326" s="8" t="s">
        <v>706</v>
      </c>
      <c r="D326" s="21">
        <v>15501001</v>
      </c>
      <c r="F326" s="28">
        <v>15501002</v>
      </c>
      <c r="G326">
        <f t="shared" si="5"/>
        <v>1550102</v>
      </c>
    </row>
    <row r="327" spans="2:7" x14ac:dyDescent="0.2">
      <c r="B327" s="8">
        <v>1550102</v>
      </c>
      <c r="C327" s="8" t="s">
        <v>707</v>
      </c>
      <c r="D327" s="21">
        <v>15501002</v>
      </c>
      <c r="F327" s="28">
        <v>15501004</v>
      </c>
      <c r="G327">
        <f t="shared" si="5"/>
        <v>1550104</v>
      </c>
    </row>
    <row r="328" spans="2:7" x14ac:dyDescent="0.2">
      <c r="B328" s="8">
        <v>1550103</v>
      </c>
      <c r="C328" s="8" t="s">
        <v>708</v>
      </c>
      <c r="D328" s="21">
        <v>15501003</v>
      </c>
      <c r="F328" s="28">
        <v>15501006</v>
      </c>
      <c r="G328">
        <f t="shared" si="5"/>
        <v>1550106</v>
      </c>
    </row>
    <row r="329" spans="2:7" x14ac:dyDescent="0.2">
      <c r="B329" s="8">
        <v>1550104</v>
      </c>
      <c r="C329" s="8" t="s">
        <v>709</v>
      </c>
      <c r="D329" s="21">
        <v>15501004</v>
      </c>
      <c r="F329" s="28">
        <v>15502002</v>
      </c>
      <c r="G329">
        <f t="shared" si="5"/>
        <v>1550202</v>
      </c>
    </row>
    <row r="330" spans="2:7" x14ac:dyDescent="0.2">
      <c r="B330" s="8">
        <v>1550105</v>
      </c>
      <c r="C330" s="8" t="s">
        <v>710</v>
      </c>
      <c r="D330" s="21">
        <v>15501005</v>
      </c>
      <c r="F330" s="28">
        <v>15502004</v>
      </c>
      <c r="G330">
        <f t="shared" si="5"/>
        <v>1550204</v>
      </c>
    </row>
    <row r="331" spans="2:7" x14ac:dyDescent="0.2">
      <c r="B331" s="8">
        <v>1550106</v>
      </c>
      <c r="C331" s="8" t="s">
        <v>711</v>
      </c>
      <c r="D331" s="21">
        <v>15501006</v>
      </c>
      <c r="F331" s="28">
        <v>15502006</v>
      </c>
      <c r="G331">
        <f t="shared" si="5"/>
        <v>1550206</v>
      </c>
    </row>
    <row r="332" spans="2:7" x14ac:dyDescent="0.2">
      <c r="B332" s="8">
        <v>1550201</v>
      </c>
      <c r="C332" s="8" t="s">
        <v>712</v>
      </c>
      <c r="D332" s="21">
        <v>15502001</v>
      </c>
      <c r="F332" s="28">
        <v>15503002</v>
      </c>
      <c r="G332">
        <f t="shared" si="5"/>
        <v>1550302</v>
      </c>
    </row>
    <row r="333" spans="2:7" x14ac:dyDescent="0.2">
      <c r="B333" s="8">
        <v>1550202</v>
      </c>
      <c r="C333" s="8" t="s">
        <v>713</v>
      </c>
      <c r="D333" s="21">
        <v>15502002</v>
      </c>
      <c r="F333" s="28">
        <v>15503004</v>
      </c>
      <c r="G333">
        <f t="shared" si="5"/>
        <v>1550304</v>
      </c>
    </row>
    <row r="334" spans="2:7" x14ac:dyDescent="0.2">
      <c r="B334" s="8">
        <v>1550203</v>
      </c>
      <c r="C334" s="8" t="s">
        <v>714</v>
      </c>
      <c r="D334" s="21">
        <v>15502003</v>
      </c>
      <c r="F334" s="28">
        <v>15503006</v>
      </c>
      <c r="G334">
        <f t="shared" si="5"/>
        <v>1550306</v>
      </c>
    </row>
    <row r="335" spans="2:7" x14ac:dyDescent="0.2">
      <c r="B335" s="8">
        <v>1550204</v>
      </c>
      <c r="C335" s="8" t="s">
        <v>715</v>
      </c>
      <c r="D335" s="21">
        <v>15502004</v>
      </c>
      <c r="F335" s="28">
        <v>15504002</v>
      </c>
      <c r="G335">
        <f t="shared" si="5"/>
        <v>1550402</v>
      </c>
    </row>
    <row r="336" spans="2:7" x14ac:dyDescent="0.2">
      <c r="B336" s="8">
        <v>1550205</v>
      </c>
      <c r="C336" s="8" t="s">
        <v>716</v>
      </c>
      <c r="D336" s="21">
        <v>15502005</v>
      </c>
      <c r="F336" s="28">
        <v>15504004</v>
      </c>
      <c r="G336">
        <f t="shared" si="5"/>
        <v>1550404</v>
      </c>
    </row>
    <row r="337" spans="2:7" x14ac:dyDescent="0.2">
      <c r="B337" s="8">
        <v>1550206</v>
      </c>
      <c r="C337" s="8" t="s">
        <v>717</v>
      </c>
      <c r="D337" s="21">
        <v>15502006</v>
      </c>
      <c r="F337" s="28">
        <v>15504006</v>
      </c>
      <c r="G337">
        <f t="shared" si="5"/>
        <v>1550406</v>
      </c>
    </row>
    <row r="338" spans="2:7" x14ac:dyDescent="0.2">
      <c r="B338" s="8">
        <v>1550301</v>
      </c>
      <c r="C338" s="8" t="s">
        <v>718</v>
      </c>
      <c r="D338" s="21">
        <v>15503001</v>
      </c>
      <c r="F338" s="28">
        <v>15505002</v>
      </c>
      <c r="G338">
        <f t="shared" si="5"/>
        <v>1550502</v>
      </c>
    </row>
    <row r="339" spans="2:7" x14ac:dyDescent="0.2">
      <c r="B339" s="8">
        <v>1550302</v>
      </c>
      <c r="C339" s="8" t="s">
        <v>719</v>
      </c>
      <c r="D339" s="21">
        <v>15503002</v>
      </c>
      <c r="F339" s="28">
        <v>15505004</v>
      </c>
      <c r="G339">
        <f t="shared" si="5"/>
        <v>1550504</v>
      </c>
    </row>
    <row r="340" spans="2:7" x14ac:dyDescent="0.2">
      <c r="B340" s="8">
        <v>1550303</v>
      </c>
      <c r="C340" s="8" t="s">
        <v>720</v>
      </c>
      <c r="D340" s="21">
        <v>15503003</v>
      </c>
      <c r="F340" s="28">
        <v>15505006</v>
      </c>
      <c r="G340">
        <f t="shared" si="5"/>
        <v>1550506</v>
      </c>
    </row>
    <row r="341" spans="2:7" x14ac:dyDescent="0.2">
      <c r="B341" s="8">
        <v>1550304</v>
      </c>
      <c r="C341" s="8" t="s">
        <v>721</v>
      </c>
      <c r="D341" s="21">
        <v>15503004</v>
      </c>
      <c r="F341" s="28">
        <v>15506002</v>
      </c>
      <c r="G341">
        <f t="shared" si="5"/>
        <v>1550602</v>
      </c>
    </row>
    <row r="342" spans="2:7" x14ac:dyDescent="0.2">
      <c r="B342" s="8">
        <v>1550305</v>
      </c>
      <c r="C342" s="8" t="s">
        <v>722</v>
      </c>
      <c r="D342" s="21">
        <v>15503005</v>
      </c>
      <c r="F342" s="28">
        <v>15507002</v>
      </c>
      <c r="G342">
        <f t="shared" si="5"/>
        <v>1550702</v>
      </c>
    </row>
    <row r="343" spans="2:7" x14ac:dyDescent="0.2">
      <c r="B343" s="8">
        <v>1550306</v>
      </c>
      <c r="C343" s="8" t="s">
        <v>723</v>
      </c>
      <c r="D343" s="21">
        <v>15503006</v>
      </c>
      <c r="F343" s="28">
        <v>15508002</v>
      </c>
      <c r="G343">
        <f t="shared" si="5"/>
        <v>1550802</v>
      </c>
    </row>
    <row r="344" spans="2:7" x14ac:dyDescent="0.2">
      <c r="B344" s="8">
        <v>1550307</v>
      </c>
      <c r="C344" s="8" t="s">
        <v>724</v>
      </c>
      <c r="D344" s="21">
        <v>15503007</v>
      </c>
      <c r="F344" s="28">
        <v>15509002</v>
      </c>
      <c r="G344">
        <f t="shared" si="5"/>
        <v>1550902</v>
      </c>
    </row>
    <row r="345" spans="2:7" x14ac:dyDescent="0.2">
      <c r="B345" s="8">
        <v>1550401</v>
      </c>
      <c r="C345" s="8" t="s">
        <v>725</v>
      </c>
      <c r="D345" s="21">
        <v>15504001</v>
      </c>
      <c r="F345" s="28">
        <v>15510002</v>
      </c>
      <c r="G345">
        <f t="shared" si="5"/>
        <v>1551012</v>
      </c>
    </row>
    <row r="346" spans="2:7" x14ac:dyDescent="0.2">
      <c r="B346" s="8">
        <v>1550402</v>
      </c>
      <c r="C346" s="8" t="s">
        <v>726</v>
      </c>
      <c r="D346" s="21">
        <v>15504002</v>
      </c>
      <c r="F346" s="28">
        <v>15510004</v>
      </c>
      <c r="G346">
        <f t="shared" si="5"/>
        <v>1551014</v>
      </c>
    </row>
    <row r="347" spans="2:7" x14ac:dyDescent="0.2">
      <c r="B347" s="8">
        <v>1550403</v>
      </c>
      <c r="C347" s="8" t="s">
        <v>727</v>
      </c>
      <c r="D347" s="21">
        <v>15504003</v>
      </c>
      <c r="F347" s="28">
        <v>15510102</v>
      </c>
      <c r="G347">
        <f t="shared" si="5"/>
        <v>1551014</v>
      </c>
    </row>
    <row r="348" spans="2:7" x14ac:dyDescent="0.2">
      <c r="B348" s="8">
        <v>1550404</v>
      </c>
      <c r="C348" s="8" t="s">
        <v>728</v>
      </c>
      <c r="D348" s="21">
        <v>15504004</v>
      </c>
      <c r="F348" s="28">
        <v>15510104</v>
      </c>
      <c r="G348">
        <f t="shared" si="5"/>
        <v>1551014</v>
      </c>
    </row>
    <row r="349" spans="2:7" x14ac:dyDescent="0.2">
      <c r="B349" s="8">
        <v>1550405</v>
      </c>
      <c r="C349" s="8" t="s">
        <v>729</v>
      </c>
      <c r="D349" s="21">
        <v>15504005</v>
      </c>
      <c r="F349" s="28">
        <v>15511002</v>
      </c>
      <c r="G349">
        <f t="shared" si="5"/>
        <v>1551102</v>
      </c>
    </row>
    <row r="350" spans="2:7" x14ac:dyDescent="0.2">
      <c r="B350" s="8">
        <v>1550406</v>
      </c>
      <c r="C350" s="8" t="s">
        <v>730</v>
      </c>
      <c r="D350" s="21">
        <v>15504006</v>
      </c>
      <c r="F350" s="28">
        <v>15511004</v>
      </c>
      <c r="G350">
        <f t="shared" si="5"/>
        <v>1551104</v>
      </c>
    </row>
    <row r="351" spans="2:7" x14ac:dyDescent="0.2">
      <c r="B351" s="8">
        <v>1550501</v>
      </c>
      <c r="C351" s="8" t="s">
        <v>731</v>
      </c>
      <c r="D351" s="21">
        <v>15505001</v>
      </c>
      <c r="F351" s="28">
        <v>15511006</v>
      </c>
      <c r="G351">
        <f t="shared" si="5"/>
        <v>1551106</v>
      </c>
    </row>
    <row r="352" spans="2:7" x14ac:dyDescent="0.2">
      <c r="B352" s="8">
        <v>1550502</v>
      </c>
      <c r="C352" s="8" t="s">
        <v>732</v>
      </c>
      <c r="D352" s="21">
        <v>15505002</v>
      </c>
      <c r="F352" s="29">
        <v>10025010</v>
      </c>
      <c r="G352" t="e">
        <f>LOOKUP(F352,D:D,B:B)</f>
        <v>#N/A</v>
      </c>
    </row>
    <row r="353" spans="2:7" x14ac:dyDescent="0.2">
      <c r="B353" s="8">
        <v>1550503</v>
      </c>
      <c r="C353" s="8" t="s">
        <v>733</v>
      </c>
      <c r="D353" s="21">
        <v>15505003</v>
      </c>
      <c r="F353" s="29">
        <v>10025010</v>
      </c>
      <c r="G353" t="e">
        <f t="shared" si="5"/>
        <v>#N/A</v>
      </c>
    </row>
    <row r="354" spans="2:7" x14ac:dyDescent="0.2">
      <c r="B354" s="8">
        <v>1550504</v>
      </c>
      <c r="C354" s="8" t="s">
        <v>734</v>
      </c>
      <c r="D354" s="21">
        <v>15505004</v>
      </c>
      <c r="F354" s="29">
        <v>10025010</v>
      </c>
      <c r="G354" t="e">
        <f t="shared" si="5"/>
        <v>#N/A</v>
      </c>
    </row>
    <row r="355" spans="2:7" x14ac:dyDescent="0.2">
      <c r="B355" s="8">
        <v>1550505</v>
      </c>
      <c r="C355" s="8" t="s">
        <v>735</v>
      </c>
      <c r="D355" s="21">
        <v>15505005</v>
      </c>
      <c r="F355" s="29">
        <v>10025008</v>
      </c>
      <c r="G355" t="e">
        <f t="shared" si="5"/>
        <v>#N/A</v>
      </c>
    </row>
    <row r="356" spans="2:7" x14ac:dyDescent="0.2">
      <c r="B356" s="8">
        <v>1550506</v>
      </c>
      <c r="C356" s="8" t="s">
        <v>736</v>
      </c>
      <c r="D356" s="21">
        <v>15505006</v>
      </c>
      <c r="F356" s="29">
        <v>10025008</v>
      </c>
      <c r="G356" t="e">
        <f t="shared" si="5"/>
        <v>#N/A</v>
      </c>
    </row>
    <row r="357" spans="2:7" x14ac:dyDescent="0.2">
      <c r="B357" s="8">
        <v>1550601</v>
      </c>
      <c r="C357" s="8" t="s">
        <v>737</v>
      </c>
      <c r="D357" s="21">
        <v>15506001</v>
      </c>
      <c r="F357" s="29">
        <v>10025008</v>
      </c>
      <c r="G357" t="e">
        <f t="shared" si="5"/>
        <v>#N/A</v>
      </c>
    </row>
    <row r="358" spans="2:7" x14ac:dyDescent="0.2">
      <c r="B358" s="8">
        <v>1550602</v>
      </c>
      <c r="C358" s="8" t="s">
        <v>738</v>
      </c>
      <c r="D358" s="21">
        <v>15506002</v>
      </c>
      <c r="F358" s="29">
        <v>10025009</v>
      </c>
      <c r="G358" t="e">
        <f t="shared" si="5"/>
        <v>#N/A</v>
      </c>
    </row>
    <row r="359" spans="2:7" x14ac:dyDescent="0.2">
      <c r="B359" s="8">
        <v>1550603</v>
      </c>
      <c r="C359" s="8" t="s">
        <v>739</v>
      </c>
      <c r="D359" s="21">
        <v>15506003</v>
      </c>
      <c r="F359" s="29">
        <v>10025009</v>
      </c>
      <c r="G359" t="e">
        <f t="shared" si="5"/>
        <v>#N/A</v>
      </c>
    </row>
    <row r="360" spans="2:7" x14ac:dyDescent="0.2">
      <c r="B360" s="8">
        <v>1550701</v>
      </c>
      <c r="C360" s="8" t="s">
        <v>740</v>
      </c>
      <c r="D360" s="21">
        <v>15507001</v>
      </c>
      <c r="F360" s="29">
        <v>10025009</v>
      </c>
      <c r="G360" t="e">
        <f t="shared" si="5"/>
        <v>#N/A</v>
      </c>
    </row>
    <row r="361" spans="2:7" x14ac:dyDescent="0.2">
      <c r="B361" s="8">
        <v>1550702</v>
      </c>
      <c r="C361" s="8" t="s">
        <v>741</v>
      </c>
      <c r="D361" s="21">
        <v>15507002</v>
      </c>
      <c r="F361" s="29">
        <v>15510202</v>
      </c>
      <c r="G361">
        <f t="shared" si="5"/>
        <v>1551022</v>
      </c>
    </row>
    <row r="362" spans="2:7" x14ac:dyDescent="0.2">
      <c r="B362" s="8">
        <v>1550703</v>
      </c>
      <c r="C362" s="8" t="s">
        <v>742</v>
      </c>
      <c r="D362" s="21">
        <v>15507003</v>
      </c>
    </row>
    <row r="363" spans="2:7" x14ac:dyDescent="0.2">
      <c r="B363" s="8">
        <v>1550801</v>
      </c>
      <c r="C363" s="8" t="s">
        <v>743</v>
      </c>
      <c r="D363" s="21">
        <v>15508001</v>
      </c>
    </row>
    <row r="364" spans="2:7" x14ac:dyDescent="0.2">
      <c r="B364" s="8">
        <v>1550802</v>
      </c>
      <c r="C364" s="8" t="s">
        <v>744</v>
      </c>
      <c r="D364" s="21">
        <v>15508002</v>
      </c>
    </row>
    <row r="365" spans="2:7" x14ac:dyDescent="0.2">
      <c r="B365" s="8">
        <v>1550803</v>
      </c>
      <c r="C365" s="8" t="s">
        <v>745</v>
      </c>
      <c r="D365" s="21">
        <v>15508003</v>
      </c>
    </row>
    <row r="366" spans="2:7" x14ac:dyDescent="0.2">
      <c r="B366" s="8">
        <v>1550901</v>
      </c>
      <c r="C366" s="8" t="s">
        <v>746</v>
      </c>
      <c r="D366" s="21">
        <v>15509001</v>
      </c>
    </row>
    <row r="367" spans="2:7" x14ac:dyDescent="0.2">
      <c r="B367" s="8">
        <v>1550902</v>
      </c>
      <c r="C367" s="8" t="s">
        <v>747</v>
      </c>
      <c r="D367" s="21">
        <v>15509002</v>
      </c>
    </row>
    <row r="368" spans="2:7" x14ac:dyDescent="0.2">
      <c r="B368" s="8">
        <v>1550903</v>
      </c>
      <c r="C368" s="8" t="s">
        <v>748</v>
      </c>
      <c r="D368" s="21">
        <v>15509003</v>
      </c>
    </row>
    <row r="369" spans="2:4" x14ac:dyDescent="0.2">
      <c r="B369" s="8">
        <v>1551001</v>
      </c>
      <c r="C369" s="8" t="s">
        <v>749</v>
      </c>
      <c r="D369" s="21">
        <v>15510001</v>
      </c>
    </row>
    <row r="370" spans="2:4" x14ac:dyDescent="0.2">
      <c r="B370" s="8">
        <v>1551002</v>
      </c>
      <c r="C370" s="8" t="s">
        <v>750</v>
      </c>
      <c r="D370" s="21">
        <v>15510002</v>
      </c>
    </row>
    <row r="371" spans="2:4" x14ac:dyDescent="0.2">
      <c r="B371" s="8">
        <v>1551003</v>
      </c>
      <c r="C371" s="8" t="s">
        <v>751</v>
      </c>
      <c r="D371" s="21">
        <v>15510003</v>
      </c>
    </row>
    <row r="372" spans="2:4" x14ac:dyDescent="0.2">
      <c r="B372" s="8">
        <v>1551004</v>
      </c>
      <c r="C372" s="8" t="s">
        <v>752</v>
      </c>
      <c r="D372" s="21">
        <v>15510004</v>
      </c>
    </row>
    <row r="373" spans="2:4" x14ac:dyDescent="0.2">
      <c r="B373" s="8">
        <v>1551005</v>
      </c>
      <c r="C373" s="8" t="s">
        <v>753</v>
      </c>
      <c r="D373" s="21">
        <v>15510011</v>
      </c>
    </row>
    <row r="374" spans="2:4" x14ac:dyDescent="0.2">
      <c r="B374" s="8">
        <v>1551006</v>
      </c>
      <c r="C374" s="8" t="s">
        <v>754</v>
      </c>
      <c r="D374" s="21">
        <v>15510012</v>
      </c>
    </row>
    <row r="375" spans="2:4" x14ac:dyDescent="0.2">
      <c r="B375" s="8">
        <v>1551011</v>
      </c>
      <c r="C375" s="8" t="s">
        <v>755</v>
      </c>
      <c r="D375" s="21">
        <v>15510001</v>
      </c>
    </row>
    <row r="376" spans="2:4" x14ac:dyDescent="0.2">
      <c r="B376" s="8">
        <v>1551012</v>
      </c>
      <c r="C376" s="8" t="s">
        <v>756</v>
      </c>
      <c r="D376" s="21">
        <v>15510002</v>
      </c>
    </row>
    <row r="377" spans="2:4" x14ac:dyDescent="0.2">
      <c r="B377" s="8">
        <v>1551013</v>
      </c>
      <c r="C377" s="8" t="s">
        <v>757</v>
      </c>
      <c r="D377" s="21">
        <v>15510003</v>
      </c>
    </row>
    <row r="378" spans="2:4" x14ac:dyDescent="0.2">
      <c r="B378" s="8">
        <v>1551014</v>
      </c>
      <c r="C378" s="8" t="s">
        <v>758</v>
      </c>
      <c r="D378" s="21">
        <v>15510004</v>
      </c>
    </row>
    <row r="379" spans="2:4" x14ac:dyDescent="0.2">
      <c r="B379" s="8">
        <v>1551015</v>
      </c>
      <c r="C379" s="8" t="s">
        <v>759</v>
      </c>
      <c r="D379" s="21">
        <v>15510121</v>
      </c>
    </row>
    <row r="380" spans="2:4" x14ac:dyDescent="0.2">
      <c r="B380" s="8">
        <v>1551016</v>
      </c>
      <c r="C380" s="8" t="s">
        <v>760</v>
      </c>
      <c r="D380" s="21">
        <v>15510122</v>
      </c>
    </row>
    <row r="381" spans="2:4" x14ac:dyDescent="0.2">
      <c r="B381" s="8">
        <v>1551021</v>
      </c>
      <c r="C381" s="8" t="s">
        <v>761</v>
      </c>
      <c r="D381" s="21">
        <v>15510201</v>
      </c>
    </row>
    <row r="382" spans="2:4" x14ac:dyDescent="0.2">
      <c r="B382" s="8">
        <v>1551022</v>
      </c>
      <c r="C382" s="8" t="s">
        <v>762</v>
      </c>
      <c r="D382" s="21">
        <v>15510202</v>
      </c>
    </row>
    <row r="383" spans="2:4" x14ac:dyDescent="0.2">
      <c r="B383" s="8">
        <v>1551023</v>
      </c>
      <c r="C383" s="8" t="s">
        <v>763</v>
      </c>
      <c r="D383" s="21">
        <v>15510211</v>
      </c>
    </row>
    <row r="384" spans="2:4" x14ac:dyDescent="0.2">
      <c r="B384" s="8">
        <v>1551101</v>
      </c>
      <c r="C384" s="8" t="s">
        <v>764</v>
      </c>
      <c r="D384" s="21">
        <v>15511001</v>
      </c>
    </row>
    <row r="385" spans="2:4" x14ac:dyDescent="0.2">
      <c r="B385" s="8">
        <v>1551102</v>
      </c>
      <c r="C385" s="8" t="s">
        <v>765</v>
      </c>
      <c r="D385" s="21">
        <v>15511002</v>
      </c>
    </row>
    <row r="386" spans="2:4" x14ac:dyDescent="0.2">
      <c r="B386" s="8">
        <v>1551103</v>
      </c>
      <c r="C386" s="8" t="s">
        <v>766</v>
      </c>
      <c r="D386" s="21">
        <v>15511003</v>
      </c>
    </row>
    <row r="387" spans="2:4" x14ac:dyDescent="0.2">
      <c r="B387" s="8">
        <v>1551104</v>
      </c>
      <c r="C387" s="8" t="s">
        <v>767</v>
      </c>
      <c r="D387" s="21">
        <v>15511004</v>
      </c>
    </row>
    <row r="388" spans="2:4" x14ac:dyDescent="0.2">
      <c r="B388" s="8">
        <v>1551105</v>
      </c>
      <c r="C388" s="8" t="s">
        <v>768</v>
      </c>
      <c r="D388" s="21">
        <v>15511005</v>
      </c>
    </row>
    <row r="389" spans="2:4" x14ac:dyDescent="0.2">
      <c r="B389" s="8">
        <v>1551106</v>
      </c>
      <c r="C389" s="8" t="s">
        <v>769</v>
      </c>
      <c r="D389" s="21">
        <v>15511006</v>
      </c>
    </row>
    <row r="390" spans="2:4" x14ac:dyDescent="0.2">
      <c r="B390" s="8">
        <v>1551107</v>
      </c>
      <c r="C390" s="8" t="s">
        <v>770</v>
      </c>
      <c r="D390" s="21">
        <v>15511011</v>
      </c>
    </row>
    <row r="391" spans="2:4" x14ac:dyDescent="0.2">
      <c r="B391" s="8">
        <v>1551108</v>
      </c>
      <c r="C391" s="8" t="s">
        <v>771</v>
      </c>
      <c r="D391" s="21">
        <v>15511012</v>
      </c>
    </row>
    <row r="392" spans="2:4" x14ac:dyDescent="0.2">
      <c r="B392" s="8">
        <v>1551109</v>
      </c>
      <c r="C392" s="8" t="s">
        <v>772</v>
      </c>
      <c r="D392" s="21">
        <v>15511013</v>
      </c>
    </row>
    <row r="393" spans="2:4" x14ac:dyDescent="0.2">
      <c r="B393" s="8">
        <v>1560101</v>
      </c>
      <c r="C393" s="8" t="s">
        <v>773</v>
      </c>
      <c r="D393" s="21">
        <v>15601001</v>
      </c>
    </row>
    <row r="394" spans="2:4" x14ac:dyDescent="0.2">
      <c r="B394" s="8">
        <v>1560102</v>
      </c>
      <c r="C394" s="8" t="s">
        <v>774</v>
      </c>
      <c r="D394" s="21">
        <v>15601002</v>
      </c>
    </row>
    <row r="395" spans="2:4" x14ac:dyDescent="0.2">
      <c r="B395" s="8">
        <v>1560103</v>
      </c>
      <c r="C395" s="8" t="s">
        <v>775</v>
      </c>
      <c r="D395" s="21">
        <v>15601003</v>
      </c>
    </row>
    <row r="396" spans="2:4" x14ac:dyDescent="0.2">
      <c r="B396" s="8">
        <v>1560201</v>
      </c>
      <c r="C396" s="8" t="s">
        <v>776</v>
      </c>
      <c r="D396" s="21">
        <v>15602001</v>
      </c>
    </row>
    <row r="397" spans="2:4" x14ac:dyDescent="0.2">
      <c r="B397" s="8">
        <v>1560202</v>
      </c>
      <c r="C397" s="8" t="s">
        <v>777</v>
      </c>
      <c r="D397" s="21">
        <v>15602002</v>
      </c>
    </row>
    <row r="398" spans="2:4" x14ac:dyDescent="0.2">
      <c r="B398" s="8">
        <v>1560203</v>
      </c>
      <c r="C398" s="8" t="s">
        <v>778</v>
      </c>
      <c r="D398" s="21">
        <v>15602003</v>
      </c>
    </row>
    <row r="399" spans="2:4" x14ac:dyDescent="0.2">
      <c r="B399" s="8">
        <v>1560301</v>
      </c>
      <c r="C399" s="8" t="s">
        <v>779</v>
      </c>
      <c r="D399" s="21">
        <v>15603001</v>
      </c>
    </row>
    <row r="400" spans="2:4" x14ac:dyDescent="0.2">
      <c r="B400" s="8">
        <v>1560302</v>
      </c>
      <c r="C400" s="8" t="s">
        <v>780</v>
      </c>
      <c r="D400" s="21">
        <v>15603002</v>
      </c>
    </row>
    <row r="401" spans="2:4" x14ac:dyDescent="0.2">
      <c r="B401" s="8">
        <v>1560303</v>
      </c>
      <c r="C401" s="8" t="s">
        <v>781</v>
      </c>
      <c r="D401" s="21">
        <v>15603003</v>
      </c>
    </row>
    <row r="402" spans="2:4" x14ac:dyDescent="0.2">
      <c r="B402" s="8">
        <v>1560401</v>
      </c>
      <c r="C402" s="8" t="s">
        <v>782</v>
      </c>
      <c r="D402" s="21">
        <v>15604001</v>
      </c>
    </row>
    <row r="403" spans="2:4" x14ac:dyDescent="0.2">
      <c r="B403" s="8">
        <v>1560402</v>
      </c>
      <c r="C403" s="8" t="s">
        <v>783</v>
      </c>
      <c r="D403" s="21">
        <v>15604002</v>
      </c>
    </row>
    <row r="404" spans="2:4" x14ac:dyDescent="0.2">
      <c r="B404" s="8">
        <v>1560403</v>
      </c>
      <c r="C404" s="8" t="s">
        <v>784</v>
      </c>
      <c r="D404" s="21">
        <v>15604003</v>
      </c>
    </row>
    <row r="405" spans="2:4" x14ac:dyDescent="0.2">
      <c r="B405" s="8">
        <v>1560501</v>
      </c>
      <c r="C405" s="8" t="s">
        <v>785</v>
      </c>
      <c r="D405" s="21">
        <v>15605001</v>
      </c>
    </row>
    <row r="406" spans="2:4" x14ac:dyDescent="0.2">
      <c r="B406" s="8">
        <v>1560502</v>
      </c>
      <c r="C406" s="8" t="s">
        <v>786</v>
      </c>
      <c r="D406" s="21">
        <v>15605002</v>
      </c>
    </row>
    <row r="407" spans="2:4" x14ac:dyDescent="0.2">
      <c r="B407" s="8">
        <v>1560503</v>
      </c>
      <c r="C407" s="8" t="s">
        <v>787</v>
      </c>
      <c r="D407" s="21">
        <v>15605003</v>
      </c>
    </row>
    <row r="408" spans="2:4" x14ac:dyDescent="0.2">
      <c r="B408" s="8">
        <v>1560601</v>
      </c>
      <c r="C408" s="8" t="s">
        <v>788</v>
      </c>
      <c r="D408" s="21">
        <v>15606001</v>
      </c>
    </row>
    <row r="409" spans="2:4" x14ac:dyDescent="0.2">
      <c r="B409" s="8">
        <v>1560701</v>
      </c>
      <c r="C409" s="8" t="s">
        <v>789</v>
      </c>
      <c r="D409" s="21">
        <v>15607001</v>
      </c>
    </row>
    <row r="410" spans="2:4" x14ac:dyDescent="0.2">
      <c r="B410" s="8">
        <v>1560801</v>
      </c>
      <c r="C410" s="8" t="s">
        <v>790</v>
      </c>
      <c r="D410" s="21">
        <v>15608001</v>
      </c>
    </row>
    <row r="411" spans="2:4" x14ac:dyDescent="0.2">
      <c r="B411" s="8">
        <v>1560901</v>
      </c>
      <c r="C411" s="8" t="s">
        <v>791</v>
      </c>
      <c r="D411" s="21">
        <v>15609001</v>
      </c>
    </row>
    <row r="412" spans="2:4" x14ac:dyDescent="0.2">
      <c r="B412" s="8">
        <v>1561001</v>
      </c>
      <c r="C412" s="8" t="s">
        <v>792</v>
      </c>
      <c r="D412" s="21">
        <v>15610001</v>
      </c>
    </row>
    <row r="413" spans="2:4" x14ac:dyDescent="0.2">
      <c r="B413" s="8">
        <v>1561002</v>
      </c>
      <c r="C413" s="8" t="s">
        <v>793</v>
      </c>
      <c r="D413" s="21">
        <v>15610002</v>
      </c>
    </row>
    <row r="414" spans="2:4" x14ac:dyDescent="0.2">
      <c r="B414" s="8">
        <v>1561003</v>
      </c>
      <c r="C414" s="8" t="s">
        <v>794</v>
      </c>
      <c r="D414" s="21">
        <v>15610001</v>
      </c>
    </row>
    <row r="415" spans="2:4" x14ac:dyDescent="0.2">
      <c r="B415" s="8">
        <v>1561004</v>
      </c>
      <c r="C415" s="8" t="s">
        <v>795</v>
      </c>
      <c r="D415" s="21">
        <v>15610002</v>
      </c>
    </row>
    <row r="416" spans="2:4" x14ac:dyDescent="0.2">
      <c r="B416" s="8">
        <v>1561005</v>
      </c>
      <c r="C416" s="8" t="s">
        <v>796</v>
      </c>
      <c r="D416" s="21">
        <v>15610201</v>
      </c>
    </row>
    <row r="417" spans="2:4" x14ac:dyDescent="0.2">
      <c r="B417" s="8">
        <v>1561101</v>
      </c>
      <c r="C417" s="8" t="s">
        <v>797</v>
      </c>
      <c r="D417" s="21">
        <v>15611001</v>
      </c>
    </row>
    <row r="418" spans="2:4" x14ac:dyDescent="0.2">
      <c r="B418" s="8">
        <v>1561102</v>
      </c>
      <c r="C418" s="8" t="s">
        <v>798</v>
      </c>
      <c r="D418" s="21">
        <v>15611002</v>
      </c>
    </row>
    <row r="419" spans="2:4" x14ac:dyDescent="0.2">
      <c r="B419" s="8">
        <v>1561103</v>
      </c>
      <c r="C419" s="8" t="s">
        <v>799</v>
      </c>
      <c r="D419" s="21">
        <v>15611003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87B0-A714-4663-8ADE-0625B750C627}">
  <dimension ref="B2:AN102"/>
  <sheetViews>
    <sheetView topLeftCell="P76" workbookViewId="0">
      <selection activeCell="T83" sqref="T83"/>
    </sheetView>
  </sheetViews>
  <sheetFormatPr defaultRowHeight="14.25" x14ac:dyDescent="0.2"/>
  <cols>
    <col min="7" max="7" width="11.625" bestFit="1" customWidth="1"/>
  </cols>
  <sheetData>
    <row r="2" spans="2:40" x14ac:dyDescent="0.2">
      <c r="B2" s="30">
        <v>1000001</v>
      </c>
      <c r="C2" s="30" t="s">
        <v>800</v>
      </c>
      <c r="F2" s="32">
        <v>2700101</v>
      </c>
      <c r="G2" s="33" t="s">
        <v>807</v>
      </c>
      <c r="I2" s="11">
        <v>1</v>
      </c>
      <c r="J2" s="11" t="s">
        <v>355</v>
      </c>
      <c r="K2" s="11">
        <v>10000</v>
      </c>
      <c r="L2" s="30">
        <v>1000001</v>
      </c>
      <c r="M2" s="30" t="s">
        <v>800</v>
      </c>
      <c r="N2" s="11">
        <v>2</v>
      </c>
      <c r="O2" s="31">
        <v>1000028</v>
      </c>
      <c r="P2" s="30" t="s">
        <v>806</v>
      </c>
      <c r="Q2" s="34">
        <v>2</v>
      </c>
      <c r="R2" s="30">
        <v>1000025</v>
      </c>
      <c r="S2" s="30" t="s">
        <v>803</v>
      </c>
      <c r="T2" s="34">
        <v>2</v>
      </c>
      <c r="Z2" t="str">
        <f>I2&amp;";"&amp;K2</f>
        <v>1;10000</v>
      </c>
      <c r="AB2" t="s">
        <v>907</v>
      </c>
      <c r="AC2" t="str">
        <f>L2&amp;";"&amp;N2</f>
        <v>1000001;2</v>
      </c>
      <c r="AE2" t="s">
        <v>907</v>
      </c>
      <c r="AF2" t="str">
        <f>O2&amp;";"&amp;Q2</f>
        <v>1000028;2</v>
      </c>
      <c r="AH2" t="s">
        <v>907</v>
      </c>
      <c r="AI2" t="str">
        <f>R2&amp;";"&amp;T2</f>
        <v>1000025;2</v>
      </c>
      <c r="AL2" t="str">
        <f>IF(U2="","",U2&amp;";"&amp;W2)</f>
        <v/>
      </c>
      <c r="AN2" t="str">
        <f>Z2&amp;AB2&amp;AC2&amp;AE2&amp;AF2&amp;AH2&amp;AI2&amp;AK2&amp;AL2</f>
        <v>1;10000@1000001;2@1000028;2@1000025;2</v>
      </c>
    </row>
    <row r="3" spans="2:40" x14ac:dyDescent="0.2">
      <c r="B3" s="30">
        <v>1000020</v>
      </c>
      <c r="C3" s="30" t="s">
        <v>801</v>
      </c>
      <c r="F3" s="32">
        <v>2700102</v>
      </c>
      <c r="G3" s="33" t="s">
        <v>808</v>
      </c>
      <c r="I3" s="11">
        <v>1</v>
      </c>
      <c r="J3" s="11" t="s">
        <v>355</v>
      </c>
      <c r="K3" s="11">
        <v>10000</v>
      </c>
      <c r="L3" s="30">
        <v>1000001</v>
      </c>
      <c r="M3" s="30" t="s">
        <v>800</v>
      </c>
      <c r="N3" s="11">
        <v>2</v>
      </c>
      <c r="O3" s="31">
        <v>1000028</v>
      </c>
      <c r="P3" s="30" t="s">
        <v>806</v>
      </c>
      <c r="Q3" s="34">
        <v>2</v>
      </c>
      <c r="R3" s="30">
        <v>1000025</v>
      </c>
      <c r="S3" s="30" t="s">
        <v>803</v>
      </c>
      <c r="T3" s="34">
        <v>2</v>
      </c>
      <c r="Z3" t="str">
        <f t="shared" ref="Z3:Z66" si="0">I3&amp;";"&amp;K3</f>
        <v>1;10000</v>
      </c>
      <c r="AB3" t="s">
        <v>907</v>
      </c>
      <c r="AC3" t="str">
        <f t="shared" ref="AC3:AC66" si="1">L3&amp;";"&amp;N3</f>
        <v>1000001;2</v>
      </c>
      <c r="AE3" t="s">
        <v>907</v>
      </c>
      <c r="AF3" t="str">
        <f t="shared" ref="AF3:AF66" si="2">O3&amp;";"&amp;Q3</f>
        <v>1000028;2</v>
      </c>
      <c r="AH3" t="s">
        <v>907</v>
      </c>
      <c r="AI3" t="str">
        <f t="shared" ref="AI3:AI66" si="3">R3&amp;";"&amp;T3</f>
        <v>1000025;2</v>
      </c>
      <c r="AL3" t="str">
        <f t="shared" ref="AL3:AL66" si="4">IF(U3="","",U3&amp;";"&amp;W3)</f>
        <v/>
      </c>
      <c r="AN3" t="str">
        <f t="shared" ref="AN3:AN66" si="5">Z3&amp;AB3&amp;AC3&amp;AE3&amp;AF3&amp;AH3&amp;AI3&amp;AK3&amp;AL3</f>
        <v>1;10000@1000001;2@1000028;2@1000025;2</v>
      </c>
    </row>
    <row r="4" spans="2:40" x14ac:dyDescent="0.2">
      <c r="B4" s="30">
        <v>1000023</v>
      </c>
      <c r="C4" s="30" t="s">
        <v>802</v>
      </c>
      <c r="F4" s="32">
        <v>2700103</v>
      </c>
      <c r="G4" s="33" t="s">
        <v>809</v>
      </c>
      <c r="I4" s="11">
        <v>1</v>
      </c>
      <c r="J4" s="11" t="s">
        <v>355</v>
      </c>
      <c r="K4" s="11">
        <v>10000</v>
      </c>
      <c r="L4" s="30">
        <v>1000001</v>
      </c>
      <c r="M4" s="30" t="s">
        <v>800</v>
      </c>
      <c r="N4" s="11">
        <v>2</v>
      </c>
      <c r="O4" s="30">
        <v>1000023</v>
      </c>
      <c r="P4" s="30" t="s">
        <v>802</v>
      </c>
      <c r="Q4" s="34">
        <v>2</v>
      </c>
      <c r="R4" s="30">
        <v>1000025</v>
      </c>
      <c r="S4" s="30" t="s">
        <v>803</v>
      </c>
      <c r="T4" s="34">
        <v>3</v>
      </c>
      <c r="Z4" t="str">
        <f t="shared" si="0"/>
        <v>1;10000</v>
      </c>
      <c r="AB4" t="s">
        <v>907</v>
      </c>
      <c r="AC4" t="str">
        <f t="shared" si="1"/>
        <v>1000001;2</v>
      </c>
      <c r="AE4" t="s">
        <v>907</v>
      </c>
      <c r="AF4" t="str">
        <f t="shared" si="2"/>
        <v>1000023;2</v>
      </c>
      <c r="AH4" t="s">
        <v>907</v>
      </c>
      <c r="AI4" t="str">
        <f t="shared" si="3"/>
        <v>1000025;3</v>
      </c>
      <c r="AL4" t="str">
        <f t="shared" si="4"/>
        <v/>
      </c>
      <c r="AN4" t="str">
        <f t="shared" si="5"/>
        <v>1;10000@1000001;2@1000023;2@1000025;3</v>
      </c>
    </row>
    <row r="5" spans="2:40" x14ac:dyDescent="0.2">
      <c r="B5" s="30">
        <v>1000025</v>
      </c>
      <c r="C5" s="30" t="s">
        <v>803</v>
      </c>
      <c r="F5" s="32">
        <v>2700104</v>
      </c>
      <c r="G5" s="33" t="s">
        <v>810</v>
      </c>
      <c r="I5" s="11">
        <v>1</v>
      </c>
      <c r="J5" s="11" t="s">
        <v>355</v>
      </c>
      <c r="K5" s="11">
        <v>10000</v>
      </c>
      <c r="L5" s="30">
        <v>1000001</v>
      </c>
      <c r="M5" s="30" t="s">
        <v>800</v>
      </c>
      <c r="N5" s="11">
        <v>2</v>
      </c>
      <c r="O5" s="30">
        <v>1000023</v>
      </c>
      <c r="P5" s="30" t="s">
        <v>802</v>
      </c>
      <c r="Q5" s="34">
        <v>2</v>
      </c>
      <c r="R5" s="30">
        <v>1000025</v>
      </c>
      <c r="S5" s="30" t="s">
        <v>803</v>
      </c>
      <c r="T5" s="34">
        <v>5</v>
      </c>
      <c r="U5" s="30">
        <v>1000027</v>
      </c>
      <c r="V5" s="30" t="s">
        <v>805</v>
      </c>
      <c r="W5" s="34">
        <v>2</v>
      </c>
      <c r="Z5" t="str">
        <f t="shared" si="0"/>
        <v>1;10000</v>
      </c>
      <c r="AB5" t="s">
        <v>907</v>
      </c>
      <c r="AC5" t="str">
        <f t="shared" si="1"/>
        <v>1000001;2</v>
      </c>
      <c r="AE5" t="s">
        <v>907</v>
      </c>
      <c r="AF5" t="str">
        <f t="shared" si="2"/>
        <v>1000023;2</v>
      </c>
      <c r="AH5" t="s">
        <v>907</v>
      </c>
      <c r="AI5" t="str">
        <f t="shared" si="3"/>
        <v>1000025;5</v>
      </c>
      <c r="AK5" t="s">
        <v>907</v>
      </c>
      <c r="AL5" t="str">
        <f t="shared" si="4"/>
        <v>1000027;2</v>
      </c>
      <c r="AN5" t="str">
        <f t="shared" si="5"/>
        <v>1;10000@1000001;2@1000023;2@1000025;5@1000027;2</v>
      </c>
    </row>
    <row r="6" spans="2:40" x14ac:dyDescent="0.2">
      <c r="B6" s="31">
        <v>1000026</v>
      </c>
      <c r="C6" s="30" t="s">
        <v>804</v>
      </c>
      <c r="F6" s="32">
        <v>2700105</v>
      </c>
      <c r="G6" s="33" t="s">
        <v>811</v>
      </c>
      <c r="I6" s="11">
        <v>1</v>
      </c>
      <c r="J6" s="11" t="s">
        <v>355</v>
      </c>
      <c r="K6" s="11">
        <v>10000</v>
      </c>
      <c r="L6" s="30">
        <v>1000001</v>
      </c>
      <c r="M6" s="30" t="s">
        <v>800</v>
      </c>
      <c r="N6" s="11">
        <v>2</v>
      </c>
      <c r="O6" s="31">
        <v>1000028</v>
      </c>
      <c r="P6" s="30" t="s">
        <v>806</v>
      </c>
      <c r="Q6" s="34">
        <v>2</v>
      </c>
      <c r="R6" s="30">
        <v>1000025</v>
      </c>
      <c r="S6" s="30" t="s">
        <v>803</v>
      </c>
      <c r="T6" s="34">
        <v>2</v>
      </c>
      <c r="Z6" t="str">
        <f t="shared" si="0"/>
        <v>1;10000</v>
      </c>
      <c r="AB6" t="s">
        <v>907</v>
      </c>
      <c r="AC6" t="str">
        <f t="shared" si="1"/>
        <v>1000001;2</v>
      </c>
      <c r="AE6" t="s">
        <v>907</v>
      </c>
      <c r="AF6" t="str">
        <f t="shared" si="2"/>
        <v>1000028;2</v>
      </c>
      <c r="AH6" t="s">
        <v>907</v>
      </c>
      <c r="AI6" t="str">
        <f t="shared" si="3"/>
        <v>1000025;2</v>
      </c>
      <c r="AL6" t="str">
        <f t="shared" si="4"/>
        <v/>
      </c>
      <c r="AN6" t="str">
        <f t="shared" si="5"/>
        <v>1;10000@1000001;2@1000028;2@1000025;2</v>
      </c>
    </row>
    <row r="7" spans="2:40" x14ac:dyDescent="0.2">
      <c r="B7" s="30">
        <v>1000027</v>
      </c>
      <c r="C7" s="30" t="s">
        <v>805</v>
      </c>
      <c r="F7" s="32">
        <v>2700106</v>
      </c>
      <c r="G7" s="33" t="s">
        <v>812</v>
      </c>
      <c r="I7" s="11">
        <v>1</v>
      </c>
      <c r="J7" s="11" t="s">
        <v>355</v>
      </c>
      <c r="K7" s="11">
        <v>10000</v>
      </c>
      <c r="L7" s="30">
        <v>1000001</v>
      </c>
      <c r="M7" s="30" t="s">
        <v>800</v>
      </c>
      <c r="N7" s="11">
        <v>2</v>
      </c>
      <c r="O7" s="31">
        <v>1000028</v>
      </c>
      <c r="P7" s="30" t="s">
        <v>806</v>
      </c>
      <c r="Q7" s="34">
        <v>2</v>
      </c>
      <c r="R7" s="30">
        <v>1000025</v>
      </c>
      <c r="S7" s="30" t="s">
        <v>803</v>
      </c>
      <c r="T7" s="34">
        <v>2</v>
      </c>
      <c r="Z7" t="str">
        <f t="shared" si="0"/>
        <v>1;10000</v>
      </c>
      <c r="AB7" t="s">
        <v>907</v>
      </c>
      <c r="AC7" t="str">
        <f t="shared" si="1"/>
        <v>1000001;2</v>
      </c>
      <c r="AE7" t="s">
        <v>907</v>
      </c>
      <c r="AF7" t="str">
        <f t="shared" si="2"/>
        <v>1000028;2</v>
      </c>
      <c r="AH7" t="s">
        <v>907</v>
      </c>
      <c r="AI7" t="str">
        <f t="shared" si="3"/>
        <v>1000025;2</v>
      </c>
      <c r="AL7" t="str">
        <f t="shared" si="4"/>
        <v/>
      </c>
      <c r="AN7" t="str">
        <f t="shared" si="5"/>
        <v>1;10000@1000001;2@1000028;2@1000025;2</v>
      </c>
    </row>
    <row r="8" spans="2:40" x14ac:dyDescent="0.2">
      <c r="B8" s="31">
        <v>1000028</v>
      </c>
      <c r="C8" s="30" t="s">
        <v>806</v>
      </c>
      <c r="F8" s="32">
        <v>2700107</v>
      </c>
      <c r="G8" s="33" t="s">
        <v>813</v>
      </c>
      <c r="I8" s="11">
        <v>1</v>
      </c>
      <c r="J8" s="11" t="s">
        <v>355</v>
      </c>
      <c r="K8" s="11">
        <v>10000</v>
      </c>
      <c r="L8" s="30">
        <v>1000001</v>
      </c>
      <c r="M8" s="30" t="s">
        <v>800</v>
      </c>
      <c r="N8" s="11">
        <v>2</v>
      </c>
      <c r="O8" s="30">
        <v>1000023</v>
      </c>
      <c r="P8" s="30" t="s">
        <v>802</v>
      </c>
      <c r="Q8" s="34">
        <v>2</v>
      </c>
      <c r="R8" s="30">
        <v>1000025</v>
      </c>
      <c r="S8" s="30" t="s">
        <v>803</v>
      </c>
      <c r="T8" s="34">
        <v>3</v>
      </c>
      <c r="Z8" t="str">
        <f t="shared" si="0"/>
        <v>1;10000</v>
      </c>
      <c r="AB8" t="s">
        <v>907</v>
      </c>
      <c r="AC8" t="str">
        <f t="shared" si="1"/>
        <v>1000001;2</v>
      </c>
      <c r="AE8" t="s">
        <v>907</v>
      </c>
      <c r="AF8" t="str">
        <f t="shared" si="2"/>
        <v>1000023;2</v>
      </c>
      <c r="AH8" t="s">
        <v>907</v>
      </c>
      <c r="AI8" t="str">
        <f t="shared" si="3"/>
        <v>1000025;3</v>
      </c>
      <c r="AL8" t="str">
        <f t="shared" si="4"/>
        <v/>
      </c>
      <c r="AN8" t="str">
        <f t="shared" si="5"/>
        <v>1;10000@1000001;2@1000023;2@1000025;3</v>
      </c>
    </row>
    <row r="9" spans="2:40" x14ac:dyDescent="0.2">
      <c r="F9" s="32">
        <v>2700108</v>
      </c>
      <c r="G9" s="33" t="s">
        <v>814</v>
      </c>
      <c r="I9" s="11">
        <v>1</v>
      </c>
      <c r="J9" s="11" t="s">
        <v>355</v>
      </c>
      <c r="K9" s="11">
        <v>10000</v>
      </c>
      <c r="L9" s="30">
        <v>1000001</v>
      </c>
      <c r="M9" s="30" t="s">
        <v>800</v>
      </c>
      <c r="N9" s="11">
        <v>2</v>
      </c>
      <c r="O9" s="30">
        <v>1000023</v>
      </c>
      <c r="P9" s="30" t="s">
        <v>802</v>
      </c>
      <c r="Q9" s="34">
        <v>2</v>
      </c>
      <c r="R9" s="30">
        <v>1000025</v>
      </c>
      <c r="S9" s="30" t="s">
        <v>803</v>
      </c>
      <c r="T9" s="34">
        <v>5</v>
      </c>
      <c r="U9" s="30">
        <v>1000020</v>
      </c>
      <c r="V9" s="30" t="s">
        <v>801</v>
      </c>
      <c r="W9" s="34">
        <v>1</v>
      </c>
      <c r="Z9" t="str">
        <f t="shared" si="0"/>
        <v>1;10000</v>
      </c>
      <c r="AB9" t="s">
        <v>907</v>
      </c>
      <c r="AC9" t="str">
        <f t="shared" si="1"/>
        <v>1000001;2</v>
      </c>
      <c r="AE9" t="s">
        <v>907</v>
      </c>
      <c r="AF9" t="str">
        <f t="shared" si="2"/>
        <v>1000023;2</v>
      </c>
      <c r="AH9" t="s">
        <v>907</v>
      </c>
      <c r="AI9" t="str">
        <f t="shared" si="3"/>
        <v>1000025;5</v>
      </c>
      <c r="AK9" t="s">
        <v>907</v>
      </c>
      <c r="AL9" t="str">
        <f t="shared" si="4"/>
        <v>1000020;1</v>
      </c>
      <c r="AN9" t="str">
        <f t="shared" si="5"/>
        <v>1;10000@1000001;2@1000023;2@1000025;5@1000020;1</v>
      </c>
    </row>
    <row r="10" spans="2:40" x14ac:dyDescent="0.2">
      <c r="F10" s="32">
        <v>2700109</v>
      </c>
      <c r="G10" s="33" t="s">
        <v>815</v>
      </c>
      <c r="I10" s="11">
        <v>1</v>
      </c>
      <c r="J10" s="11" t="s">
        <v>355</v>
      </c>
      <c r="K10" s="11">
        <v>10000</v>
      </c>
      <c r="L10" s="30">
        <v>1000001</v>
      </c>
      <c r="M10" s="30" t="s">
        <v>800</v>
      </c>
      <c r="N10" s="11">
        <v>2</v>
      </c>
      <c r="O10" s="31">
        <v>1000028</v>
      </c>
      <c r="P10" s="30" t="s">
        <v>806</v>
      </c>
      <c r="Q10" s="34">
        <v>2</v>
      </c>
      <c r="R10" s="30">
        <v>1000025</v>
      </c>
      <c r="S10" s="30" t="s">
        <v>803</v>
      </c>
      <c r="T10" s="34">
        <v>2</v>
      </c>
      <c r="Z10" t="str">
        <f t="shared" si="0"/>
        <v>1;10000</v>
      </c>
      <c r="AB10" t="s">
        <v>907</v>
      </c>
      <c r="AC10" t="str">
        <f t="shared" si="1"/>
        <v>1000001;2</v>
      </c>
      <c r="AE10" t="s">
        <v>907</v>
      </c>
      <c r="AF10" t="str">
        <f t="shared" si="2"/>
        <v>1000028;2</v>
      </c>
      <c r="AH10" t="s">
        <v>907</v>
      </c>
      <c r="AI10" t="str">
        <f t="shared" si="3"/>
        <v>1000025;2</v>
      </c>
      <c r="AL10" t="str">
        <f t="shared" si="4"/>
        <v/>
      </c>
      <c r="AN10" t="str">
        <f t="shared" si="5"/>
        <v>1;10000@1000001;2@1000028;2@1000025;2</v>
      </c>
    </row>
    <row r="11" spans="2:40" x14ac:dyDescent="0.2">
      <c r="F11" s="32">
        <v>2700110</v>
      </c>
      <c r="G11" s="33" t="s">
        <v>816</v>
      </c>
      <c r="I11" s="11">
        <v>1</v>
      </c>
      <c r="J11" s="11" t="s">
        <v>355</v>
      </c>
      <c r="K11" s="11">
        <v>10000</v>
      </c>
      <c r="L11" s="30">
        <v>1000001</v>
      </c>
      <c r="M11" s="30" t="s">
        <v>800</v>
      </c>
      <c r="N11" s="11">
        <v>2</v>
      </c>
      <c r="O11" s="31">
        <v>1000028</v>
      </c>
      <c r="P11" s="30" t="s">
        <v>806</v>
      </c>
      <c r="Q11" s="34">
        <v>2</v>
      </c>
      <c r="R11" s="30">
        <v>1000025</v>
      </c>
      <c r="S11" s="30" t="s">
        <v>803</v>
      </c>
      <c r="T11" s="34">
        <v>2</v>
      </c>
      <c r="Z11" t="str">
        <f t="shared" si="0"/>
        <v>1;10000</v>
      </c>
      <c r="AB11" t="s">
        <v>907</v>
      </c>
      <c r="AC11" t="str">
        <f t="shared" si="1"/>
        <v>1000001;2</v>
      </c>
      <c r="AE11" t="s">
        <v>907</v>
      </c>
      <c r="AF11" t="str">
        <f t="shared" si="2"/>
        <v>1000028;2</v>
      </c>
      <c r="AH11" t="s">
        <v>907</v>
      </c>
      <c r="AI11" t="str">
        <f t="shared" si="3"/>
        <v>1000025;2</v>
      </c>
      <c r="AL11" t="str">
        <f t="shared" si="4"/>
        <v/>
      </c>
      <c r="AN11" t="str">
        <f t="shared" si="5"/>
        <v>1;10000@1000001;2@1000028;2@1000025;2</v>
      </c>
    </row>
    <row r="12" spans="2:40" x14ac:dyDescent="0.2">
      <c r="F12" s="32">
        <v>2700111</v>
      </c>
      <c r="G12" s="33" t="s">
        <v>817</v>
      </c>
      <c r="I12" s="11">
        <v>1</v>
      </c>
      <c r="J12" s="11" t="s">
        <v>355</v>
      </c>
      <c r="K12" s="11">
        <v>10000</v>
      </c>
      <c r="L12" s="30">
        <v>1000001</v>
      </c>
      <c r="M12" s="30" t="s">
        <v>800</v>
      </c>
      <c r="N12" s="11">
        <v>2</v>
      </c>
      <c r="O12" s="30">
        <v>1000023</v>
      </c>
      <c r="P12" s="30" t="s">
        <v>802</v>
      </c>
      <c r="Q12" s="34">
        <v>2</v>
      </c>
      <c r="R12" s="30">
        <v>1000025</v>
      </c>
      <c r="S12" s="30" t="s">
        <v>803</v>
      </c>
      <c r="T12" s="34">
        <v>3</v>
      </c>
      <c r="Z12" t="str">
        <f t="shared" si="0"/>
        <v>1;10000</v>
      </c>
      <c r="AB12" t="s">
        <v>907</v>
      </c>
      <c r="AC12" t="str">
        <f t="shared" si="1"/>
        <v>1000001;2</v>
      </c>
      <c r="AE12" t="s">
        <v>907</v>
      </c>
      <c r="AF12" t="str">
        <f t="shared" si="2"/>
        <v>1000023;2</v>
      </c>
      <c r="AH12" t="s">
        <v>907</v>
      </c>
      <c r="AI12" t="str">
        <f t="shared" si="3"/>
        <v>1000025;3</v>
      </c>
      <c r="AL12" t="str">
        <f t="shared" si="4"/>
        <v/>
      </c>
      <c r="AN12" t="str">
        <f t="shared" si="5"/>
        <v>1;10000@1000001;2@1000023;2@1000025;3</v>
      </c>
    </row>
    <row r="13" spans="2:40" x14ac:dyDescent="0.2">
      <c r="F13" s="32">
        <v>2700112</v>
      </c>
      <c r="G13" s="33" t="s">
        <v>818</v>
      </c>
      <c r="I13" s="11">
        <v>1</v>
      </c>
      <c r="J13" s="11" t="s">
        <v>355</v>
      </c>
      <c r="K13" s="11">
        <v>10000</v>
      </c>
      <c r="L13" s="30">
        <v>1000001</v>
      </c>
      <c r="M13" s="30" t="s">
        <v>800</v>
      </c>
      <c r="N13" s="11">
        <v>2</v>
      </c>
      <c r="O13" s="30">
        <v>1000023</v>
      </c>
      <c r="P13" s="30" t="s">
        <v>802</v>
      </c>
      <c r="Q13" s="34">
        <v>2</v>
      </c>
      <c r="R13" s="30">
        <v>1000025</v>
      </c>
      <c r="S13" s="30" t="s">
        <v>803</v>
      </c>
      <c r="T13" s="34">
        <v>5</v>
      </c>
      <c r="U13" s="30">
        <v>1000027</v>
      </c>
      <c r="V13" s="30" t="s">
        <v>805</v>
      </c>
      <c r="W13" s="34">
        <v>2</v>
      </c>
      <c r="Z13" t="str">
        <f t="shared" si="0"/>
        <v>1;10000</v>
      </c>
      <c r="AB13" t="s">
        <v>907</v>
      </c>
      <c r="AC13" t="str">
        <f t="shared" si="1"/>
        <v>1000001;2</v>
      </c>
      <c r="AE13" t="s">
        <v>907</v>
      </c>
      <c r="AF13" t="str">
        <f t="shared" si="2"/>
        <v>1000023;2</v>
      </c>
      <c r="AH13" t="s">
        <v>907</v>
      </c>
      <c r="AI13" t="str">
        <f t="shared" si="3"/>
        <v>1000025;5</v>
      </c>
      <c r="AK13" t="s">
        <v>907</v>
      </c>
      <c r="AL13" t="str">
        <f t="shared" si="4"/>
        <v>1000027;2</v>
      </c>
      <c r="AN13" t="str">
        <f t="shared" si="5"/>
        <v>1;10000@1000001;2@1000023;2@1000025;5@1000027;2</v>
      </c>
    </row>
    <row r="14" spans="2:40" x14ac:dyDescent="0.2">
      <c r="F14" s="32">
        <v>2700113</v>
      </c>
      <c r="G14" s="33" t="s">
        <v>819</v>
      </c>
      <c r="I14" s="11">
        <v>1</v>
      </c>
      <c r="J14" s="11" t="s">
        <v>355</v>
      </c>
      <c r="K14" s="11">
        <v>10000</v>
      </c>
      <c r="L14" s="30">
        <v>1000001</v>
      </c>
      <c r="M14" s="30" t="s">
        <v>800</v>
      </c>
      <c r="N14" s="11">
        <v>2</v>
      </c>
      <c r="O14" s="31">
        <v>1000028</v>
      </c>
      <c r="P14" s="30" t="s">
        <v>806</v>
      </c>
      <c r="Q14" s="34">
        <v>2</v>
      </c>
      <c r="R14" s="30">
        <v>1000025</v>
      </c>
      <c r="S14" s="30" t="s">
        <v>803</v>
      </c>
      <c r="T14" s="34">
        <v>2</v>
      </c>
      <c r="Z14" t="str">
        <f t="shared" si="0"/>
        <v>1;10000</v>
      </c>
      <c r="AB14" t="s">
        <v>907</v>
      </c>
      <c r="AC14" t="str">
        <f t="shared" si="1"/>
        <v>1000001;2</v>
      </c>
      <c r="AE14" t="s">
        <v>907</v>
      </c>
      <c r="AF14" t="str">
        <f t="shared" si="2"/>
        <v>1000028;2</v>
      </c>
      <c r="AH14" t="s">
        <v>907</v>
      </c>
      <c r="AI14" t="str">
        <f t="shared" si="3"/>
        <v>1000025;2</v>
      </c>
      <c r="AL14" t="str">
        <f t="shared" si="4"/>
        <v/>
      </c>
      <c r="AN14" t="str">
        <f t="shared" si="5"/>
        <v>1;10000@1000001;2@1000028;2@1000025;2</v>
      </c>
    </row>
    <row r="15" spans="2:40" x14ac:dyDescent="0.2">
      <c r="F15" s="32">
        <v>2700114</v>
      </c>
      <c r="G15" s="33" t="s">
        <v>820</v>
      </c>
      <c r="I15" s="11">
        <v>1</v>
      </c>
      <c r="J15" s="11" t="s">
        <v>355</v>
      </c>
      <c r="K15" s="11">
        <v>10000</v>
      </c>
      <c r="L15" s="30">
        <v>1000001</v>
      </c>
      <c r="M15" s="30" t="s">
        <v>800</v>
      </c>
      <c r="N15" s="11">
        <v>2</v>
      </c>
      <c r="O15" s="31">
        <v>1000028</v>
      </c>
      <c r="P15" s="30" t="s">
        <v>806</v>
      </c>
      <c r="Q15" s="34">
        <v>2</v>
      </c>
      <c r="R15" s="30">
        <v>1000025</v>
      </c>
      <c r="S15" s="30" t="s">
        <v>803</v>
      </c>
      <c r="T15" s="34">
        <v>2</v>
      </c>
      <c r="Z15" t="str">
        <f t="shared" si="0"/>
        <v>1;10000</v>
      </c>
      <c r="AB15" t="s">
        <v>907</v>
      </c>
      <c r="AC15" t="str">
        <f t="shared" si="1"/>
        <v>1000001;2</v>
      </c>
      <c r="AE15" t="s">
        <v>907</v>
      </c>
      <c r="AF15" t="str">
        <f t="shared" si="2"/>
        <v>1000028;2</v>
      </c>
      <c r="AH15" t="s">
        <v>907</v>
      </c>
      <c r="AI15" t="str">
        <f t="shared" si="3"/>
        <v>1000025;2</v>
      </c>
      <c r="AL15" t="str">
        <f t="shared" si="4"/>
        <v/>
      </c>
      <c r="AN15" t="str">
        <f t="shared" si="5"/>
        <v>1;10000@1000001;2@1000028;2@1000025;2</v>
      </c>
    </row>
    <row r="16" spans="2:40" x14ac:dyDescent="0.2">
      <c r="F16" s="32">
        <v>2700115</v>
      </c>
      <c r="G16" s="33" t="s">
        <v>821</v>
      </c>
      <c r="I16" s="11">
        <v>1</v>
      </c>
      <c r="J16" s="11" t="s">
        <v>355</v>
      </c>
      <c r="K16" s="11">
        <v>10000</v>
      </c>
      <c r="L16" s="30">
        <v>1000001</v>
      </c>
      <c r="M16" s="30" t="s">
        <v>800</v>
      </c>
      <c r="N16" s="11">
        <v>2</v>
      </c>
      <c r="O16" s="30">
        <v>1000023</v>
      </c>
      <c r="P16" s="30" t="s">
        <v>802</v>
      </c>
      <c r="Q16" s="34">
        <v>2</v>
      </c>
      <c r="R16" s="30">
        <v>1000025</v>
      </c>
      <c r="S16" s="30" t="s">
        <v>803</v>
      </c>
      <c r="T16" s="34">
        <v>3</v>
      </c>
      <c r="Z16" t="str">
        <f t="shared" si="0"/>
        <v>1;10000</v>
      </c>
      <c r="AB16" t="s">
        <v>907</v>
      </c>
      <c r="AC16" t="str">
        <f t="shared" si="1"/>
        <v>1000001;2</v>
      </c>
      <c r="AE16" t="s">
        <v>907</v>
      </c>
      <c r="AF16" t="str">
        <f t="shared" si="2"/>
        <v>1000023;2</v>
      </c>
      <c r="AH16" t="s">
        <v>907</v>
      </c>
      <c r="AI16" t="str">
        <f t="shared" si="3"/>
        <v>1000025;3</v>
      </c>
      <c r="AL16" t="str">
        <f t="shared" si="4"/>
        <v/>
      </c>
      <c r="AN16" t="str">
        <f t="shared" si="5"/>
        <v>1;10000@1000001;2@1000023;2@1000025;3</v>
      </c>
    </row>
    <row r="17" spans="6:40" x14ac:dyDescent="0.2">
      <c r="F17" s="32">
        <v>2700116</v>
      </c>
      <c r="G17" s="33" t="s">
        <v>822</v>
      </c>
      <c r="I17" s="11">
        <v>1</v>
      </c>
      <c r="J17" s="11" t="s">
        <v>355</v>
      </c>
      <c r="K17" s="11">
        <v>10000</v>
      </c>
      <c r="L17" s="30">
        <v>1000001</v>
      </c>
      <c r="M17" s="30" t="s">
        <v>800</v>
      </c>
      <c r="N17" s="11">
        <v>2</v>
      </c>
      <c r="O17" s="30">
        <v>1000023</v>
      </c>
      <c r="P17" s="30" t="s">
        <v>802</v>
      </c>
      <c r="Q17" s="34">
        <v>2</v>
      </c>
      <c r="R17" s="30">
        <v>1000025</v>
      </c>
      <c r="S17" s="30" t="s">
        <v>803</v>
      </c>
      <c r="T17" s="34">
        <v>5</v>
      </c>
      <c r="U17" s="30">
        <v>1000027</v>
      </c>
      <c r="V17" s="30" t="s">
        <v>805</v>
      </c>
      <c r="W17" s="34">
        <v>3</v>
      </c>
      <c r="Z17" t="str">
        <f t="shared" si="0"/>
        <v>1;10000</v>
      </c>
      <c r="AB17" t="s">
        <v>907</v>
      </c>
      <c r="AC17" t="str">
        <f t="shared" si="1"/>
        <v>1000001;2</v>
      </c>
      <c r="AE17" t="s">
        <v>907</v>
      </c>
      <c r="AF17" t="str">
        <f t="shared" si="2"/>
        <v>1000023;2</v>
      </c>
      <c r="AH17" t="s">
        <v>907</v>
      </c>
      <c r="AI17" t="str">
        <f t="shared" si="3"/>
        <v>1000025;5</v>
      </c>
      <c r="AK17" t="s">
        <v>907</v>
      </c>
      <c r="AL17" t="str">
        <f t="shared" si="4"/>
        <v>1000027;3</v>
      </c>
      <c r="AN17" t="str">
        <f t="shared" si="5"/>
        <v>1;10000@1000001;2@1000023;2@1000025;5@1000027;3</v>
      </c>
    </row>
    <row r="18" spans="6:40" x14ac:dyDescent="0.2">
      <c r="F18" s="32">
        <v>2700117</v>
      </c>
      <c r="G18" s="33" t="s">
        <v>823</v>
      </c>
      <c r="I18" s="11">
        <v>1</v>
      </c>
      <c r="J18" s="11" t="s">
        <v>355</v>
      </c>
      <c r="K18" s="11">
        <v>10000</v>
      </c>
      <c r="L18" s="30">
        <v>1000001</v>
      </c>
      <c r="M18" s="30" t="s">
        <v>800</v>
      </c>
      <c r="N18" s="11">
        <v>2</v>
      </c>
      <c r="O18" s="31">
        <v>1000028</v>
      </c>
      <c r="P18" s="30" t="s">
        <v>806</v>
      </c>
      <c r="Q18" s="34">
        <v>2</v>
      </c>
      <c r="R18" s="30">
        <v>1000025</v>
      </c>
      <c r="S18" s="30" t="s">
        <v>803</v>
      </c>
      <c r="T18" s="34">
        <v>2</v>
      </c>
      <c r="Z18" t="str">
        <f t="shared" si="0"/>
        <v>1;10000</v>
      </c>
      <c r="AB18" t="s">
        <v>907</v>
      </c>
      <c r="AC18" t="str">
        <f t="shared" si="1"/>
        <v>1000001;2</v>
      </c>
      <c r="AE18" t="s">
        <v>907</v>
      </c>
      <c r="AF18" t="str">
        <f t="shared" si="2"/>
        <v>1000028;2</v>
      </c>
      <c r="AH18" t="s">
        <v>907</v>
      </c>
      <c r="AI18" t="str">
        <f t="shared" si="3"/>
        <v>1000025;2</v>
      </c>
      <c r="AL18" t="str">
        <f t="shared" si="4"/>
        <v/>
      </c>
      <c r="AN18" t="str">
        <f t="shared" si="5"/>
        <v>1;10000@1000001;2@1000028;2@1000025;2</v>
      </c>
    </row>
    <row r="19" spans="6:40" x14ac:dyDescent="0.2">
      <c r="F19" s="32">
        <v>2700118</v>
      </c>
      <c r="G19" s="33" t="s">
        <v>824</v>
      </c>
      <c r="I19" s="11">
        <v>1</v>
      </c>
      <c r="J19" s="11" t="s">
        <v>355</v>
      </c>
      <c r="K19" s="11">
        <v>10000</v>
      </c>
      <c r="L19" s="30">
        <v>1000001</v>
      </c>
      <c r="M19" s="30" t="s">
        <v>800</v>
      </c>
      <c r="N19" s="11">
        <v>2</v>
      </c>
      <c r="O19" s="31">
        <v>1000028</v>
      </c>
      <c r="P19" s="30" t="s">
        <v>806</v>
      </c>
      <c r="Q19" s="34">
        <v>2</v>
      </c>
      <c r="R19" s="30">
        <v>1000025</v>
      </c>
      <c r="S19" s="30" t="s">
        <v>803</v>
      </c>
      <c r="T19" s="34">
        <v>2</v>
      </c>
      <c r="Z19" t="str">
        <f t="shared" si="0"/>
        <v>1;10000</v>
      </c>
      <c r="AB19" t="s">
        <v>907</v>
      </c>
      <c r="AC19" t="str">
        <f t="shared" si="1"/>
        <v>1000001;2</v>
      </c>
      <c r="AE19" t="s">
        <v>907</v>
      </c>
      <c r="AF19" t="str">
        <f t="shared" si="2"/>
        <v>1000028;2</v>
      </c>
      <c r="AH19" t="s">
        <v>907</v>
      </c>
      <c r="AI19" t="str">
        <f t="shared" si="3"/>
        <v>1000025;2</v>
      </c>
      <c r="AL19" t="str">
        <f t="shared" si="4"/>
        <v/>
      </c>
      <c r="AN19" t="str">
        <f t="shared" si="5"/>
        <v>1;10000@1000001;2@1000028;2@1000025;2</v>
      </c>
    </row>
    <row r="20" spans="6:40" x14ac:dyDescent="0.2">
      <c r="F20" s="32">
        <v>2700119</v>
      </c>
      <c r="G20" s="33" t="s">
        <v>825</v>
      </c>
      <c r="I20" s="11">
        <v>1</v>
      </c>
      <c r="J20" s="11" t="s">
        <v>355</v>
      </c>
      <c r="K20" s="11">
        <v>10000</v>
      </c>
      <c r="L20" s="30">
        <v>1000001</v>
      </c>
      <c r="M20" s="30" t="s">
        <v>800</v>
      </c>
      <c r="N20" s="11">
        <v>2</v>
      </c>
      <c r="O20" s="30">
        <v>1000023</v>
      </c>
      <c r="P20" s="30" t="s">
        <v>802</v>
      </c>
      <c r="Q20" s="34">
        <v>2</v>
      </c>
      <c r="R20" s="30">
        <v>1000025</v>
      </c>
      <c r="S20" s="30" t="s">
        <v>803</v>
      </c>
      <c r="T20" s="34">
        <v>3</v>
      </c>
      <c r="Z20" t="str">
        <f t="shared" si="0"/>
        <v>1;10000</v>
      </c>
      <c r="AB20" t="s">
        <v>907</v>
      </c>
      <c r="AC20" t="str">
        <f t="shared" si="1"/>
        <v>1000001;2</v>
      </c>
      <c r="AE20" t="s">
        <v>907</v>
      </c>
      <c r="AF20" t="str">
        <f t="shared" si="2"/>
        <v>1000023;2</v>
      </c>
      <c r="AH20" t="s">
        <v>907</v>
      </c>
      <c r="AI20" t="str">
        <f t="shared" si="3"/>
        <v>1000025;3</v>
      </c>
      <c r="AL20" t="str">
        <f t="shared" si="4"/>
        <v/>
      </c>
      <c r="AN20" t="str">
        <f t="shared" si="5"/>
        <v>1;10000@1000001;2@1000023;2@1000025;3</v>
      </c>
    </row>
    <row r="21" spans="6:40" x14ac:dyDescent="0.2">
      <c r="F21" s="32">
        <v>2700120</v>
      </c>
      <c r="G21" s="33" t="s">
        <v>826</v>
      </c>
      <c r="I21" s="11">
        <v>1</v>
      </c>
      <c r="J21" s="11" t="s">
        <v>355</v>
      </c>
      <c r="K21" s="11">
        <v>10000</v>
      </c>
      <c r="L21" s="30">
        <v>1000001</v>
      </c>
      <c r="M21" s="30" t="s">
        <v>800</v>
      </c>
      <c r="N21" s="11">
        <v>2</v>
      </c>
      <c r="O21" s="30">
        <v>1000023</v>
      </c>
      <c r="P21" s="30" t="s">
        <v>802</v>
      </c>
      <c r="Q21" s="34">
        <v>2</v>
      </c>
      <c r="R21" s="30">
        <v>1000025</v>
      </c>
      <c r="S21" s="30" t="s">
        <v>803</v>
      </c>
      <c r="T21" s="34">
        <v>5</v>
      </c>
      <c r="U21" s="30">
        <v>1000020</v>
      </c>
      <c r="V21" s="30" t="s">
        <v>801</v>
      </c>
      <c r="W21" s="34">
        <v>1</v>
      </c>
      <c r="Z21" t="str">
        <f t="shared" si="0"/>
        <v>1;10000</v>
      </c>
      <c r="AB21" t="s">
        <v>907</v>
      </c>
      <c r="AC21" t="str">
        <f t="shared" si="1"/>
        <v>1000001;2</v>
      </c>
      <c r="AE21" t="s">
        <v>907</v>
      </c>
      <c r="AF21" t="str">
        <f t="shared" si="2"/>
        <v>1000023;2</v>
      </c>
      <c r="AH21" t="s">
        <v>907</v>
      </c>
      <c r="AI21" t="str">
        <f t="shared" si="3"/>
        <v>1000025;5</v>
      </c>
      <c r="AK21" t="s">
        <v>907</v>
      </c>
      <c r="AL21" t="str">
        <f t="shared" si="4"/>
        <v>1000020;1</v>
      </c>
      <c r="AN21" t="str">
        <f t="shared" si="5"/>
        <v>1;10000@1000001;2@1000023;2@1000025;5@1000020;1</v>
      </c>
    </row>
    <row r="22" spans="6:40" x14ac:dyDescent="0.2">
      <c r="F22" s="32">
        <v>2700201</v>
      </c>
      <c r="G22" s="33" t="s">
        <v>827</v>
      </c>
      <c r="I22" s="11">
        <v>1</v>
      </c>
      <c r="J22" s="11" t="s">
        <v>355</v>
      </c>
      <c r="K22" s="11">
        <v>30000</v>
      </c>
      <c r="L22" s="30">
        <v>1000001</v>
      </c>
      <c r="M22" s="30" t="s">
        <v>800</v>
      </c>
      <c r="N22" s="11">
        <v>3</v>
      </c>
      <c r="O22" s="31">
        <v>1000028</v>
      </c>
      <c r="P22" s="30" t="s">
        <v>806</v>
      </c>
      <c r="Q22" s="34">
        <v>2</v>
      </c>
      <c r="R22" s="30">
        <v>1000025</v>
      </c>
      <c r="S22" s="30" t="s">
        <v>803</v>
      </c>
      <c r="T22" s="34">
        <v>2</v>
      </c>
      <c r="Z22" t="str">
        <f t="shared" si="0"/>
        <v>1;30000</v>
      </c>
      <c r="AB22" t="s">
        <v>907</v>
      </c>
      <c r="AC22" t="str">
        <f t="shared" si="1"/>
        <v>1000001;3</v>
      </c>
      <c r="AE22" t="s">
        <v>907</v>
      </c>
      <c r="AF22" t="str">
        <f t="shared" si="2"/>
        <v>1000028;2</v>
      </c>
      <c r="AH22" t="s">
        <v>907</v>
      </c>
      <c r="AI22" t="str">
        <f t="shared" si="3"/>
        <v>1000025;2</v>
      </c>
      <c r="AL22" t="str">
        <f t="shared" si="4"/>
        <v/>
      </c>
      <c r="AN22" t="str">
        <f t="shared" si="5"/>
        <v>1;30000@1000001;3@1000028;2@1000025;2</v>
      </c>
    </row>
    <row r="23" spans="6:40" x14ac:dyDescent="0.2">
      <c r="F23" s="32">
        <v>2700202</v>
      </c>
      <c r="G23" s="33" t="s">
        <v>828</v>
      </c>
      <c r="I23" s="11">
        <v>1</v>
      </c>
      <c r="J23" s="11" t="s">
        <v>355</v>
      </c>
      <c r="K23" s="11">
        <v>30000</v>
      </c>
      <c r="L23" s="30">
        <v>1000001</v>
      </c>
      <c r="M23" s="30" t="s">
        <v>800</v>
      </c>
      <c r="N23" s="11">
        <v>3</v>
      </c>
      <c r="O23" s="31">
        <v>1000028</v>
      </c>
      <c r="P23" s="30" t="s">
        <v>806</v>
      </c>
      <c r="Q23" s="34">
        <v>2</v>
      </c>
      <c r="R23" s="30">
        <v>1000025</v>
      </c>
      <c r="S23" s="30" t="s">
        <v>803</v>
      </c>
      <c r="T23" s="34">
        <v>2</v>
      </c>
      <c r="Z23" t="str">
        <f t="shared" si="0"/>
        <v>1;30000</v>
      </c>
      <c r="AB23" t="s">
        <v>907</v>
      </c>
      <c r="AC23" t="str">
        <f t="shared" si="1"/>
        <v>1000001;3</v>
      </c>
      <c r="AE23" t="s">
        <v>907</v>
      </c>
      <c r="AF23" t="str">
        <f t="shared" si="2"/>
        <v>1000028;2</v>
      </c>
      <c r="AH23" t="s">
        <v>907</v>
      </c>
      <c r="AI23" t="str">
        <f t="shared" si="3"/>
        <v>1000025;2</v>
      </c>
      <c r="AL23" t="str">
        <f t="shared" si="4"/>
        <v/>
      </c>
      <c r="AN23" t="str">
        <f t="shared" si="5"/>
        <v>1;30000@1000001;3@1000028;2@1000025;2</v>
      </c>
    </row>
    <row r="24" spans="6:40" x14ac:dyDescent="0.2">
      <c r="F24" s="32">
        <v>2700203</v>
      </c>
      <c r="G24" s="33" t="s">
        <v>829</v>
      </c>
      <c r="I24" s="11">
        <v>1</v>
      </c>
      <c r="J24" s="11" t="s">
        <v>355</v>
      </c>
      <c r="K24" s="11">
        <v>30000</v>
      </c>
      <c r="L24" s="30">
        <v>1000001</v>
      </c>
      <c r="M24" s="30" t="s">
        <v>800</v>
      </c>
      <c r="N24" s="11">
        <v>3</v>
      </c>
      <c r="O24" s="30">
        <v>1000023</v>
      </c>
      <c r="P24" s="30" t="s">
        <v>802</v>
      </c>
      <c r="Q24" s="34">
        <v>2</v>
      </c>
      <c r="R24" s="30">
        <v>1000025</v>
      </c>
      <c r="S24" s="30" t="s">
        <v>803</v>
      </c>
      <c r="T24" s="34">
        <v>3</v>
      </c>
      <c r="Z24" t="str">
        <f t="shared" si="0"/>
        <v>1;30000</v>
      </c>
      <c r="AB24" t="s">
        <v>907</v>
      </c>
      <c r="AC24" t="str">
        <f t="shared" si="1"/>
        <v>1000001;3</v>
      </c>
      <c r="AE24" t="s">
        <v>907</v>
      </c>
      <c r="AF24" t="str">
        <f t="shared" si="2"/>
        <v>1000023;2</v>
      </c>
      <c r="AH24" t="s">
        <v>907</v>
      </c>
      <c r="AI24" t="str">
        <f t="shared" si="3"/>
        <v>1000025;3</v>
      </c>
      <c r="AL24" t="str">
        <f t="shared" si="4"/>
        <v/>
      </c>
      <c r="AN24" t="str">
        <f t="shared" si="5"/>
        <v>1;30000@1000001;3@1000023;2@1000025;3</v>
      </c>
    </row>
    <row r="25" spans="6:40" x14ac:dyDescent="0.2">
      <c r="F25" s="32">
        <v>2700204</v>
      </c>
      <c r="G25" s="33" t="s">
        <v>830</v>
      </c>
      <c r="I25" s="11">
        <v>1</v>
      </c>
      <c r="J25" s="11" t="s">
        <v>355</v>
      </c>
      <c r="K25" s="11">
        <v>30000</v>
      </c>
      <c r="L25" s="30">
        <v>1000001</v>
      </c>
      <c r="M25" s="30" t="s">
        <v>800</v>
      </c>
      <c r="N25" s="11">
        <v>3</v>
      </c>
      <c r="O25" s="30">
        <v>1000023</v>
      </c>
      <c r="P25" s="30" t="s">
        <v>802</v>
      </c>
      <c r="Q25" s="34">
        <v>2</v>
      </c>
      <c r="R25" s="30">
        <v>1000025</v>
      </c>
      <c r="S25" s="30" t="s">
        <v>803</v>
      </c>
      <c r="T25" s="34">
        <v>5</v>
      </c>
      <c r="U25" s="30">
        <v>1000027</v>
      </c>
      <c r="V25" s="30" t="s">
        <v>805</v>
      </c>
      <c r="W25" s="34">
        <v>2</v>
      </c>
      <c r="Z25" t="str">
        <f t="shared" si="0"/>
        <v>1;30000</v>
      </c>
      <c r="AB25" t="s">
        <v>907</v>
      </c>
      <c r="AC25" t="str">
        <f t="shared" si="1"/>
        <v>1000001;3</v>
      </c>
      <c r="AE25" t="s">
        <v>907</v>
      </c>
      <c r="AF25" t="str">
        <f t="shared" si="2"/>
        <v>1000023;2</v>
      </c>
      <c r="AH25" t="s">
        <v>907</v>
      </c>
      <c r="AI25" t="str">
        <f t="shared" si="3"/>
        <v>1000025;5</v>
      </c>
      <c r="AK25" t="s">
        <v>907</v>
      </c>
      <c r="AL25" t="str">
        <f t="shared" si="4"/>
        <v>1000027;2</v>
      </c>
      <c r="AN25" t="str">
        <f t="shared" si="5"/>
        <v>1;30000@1000001;3@1000023;2@1000025;5@1000027;2</v>
      </c>
    </row>
    <row r="26" spans="6:40" x14ac:dyDescent="0.2">
      <c r="F26" s="32">
        <v>2700205</v>
      </c>
      <c r="G26" s="33" t="s">
        <v>831</v>
      </c>
      <c r="I26" s="11">
        <v>1</v>
      </c>
      <c r="J26" s="11" t="s">
        <v>355</v>
      </c>
      <c r="K26" s="11">
        <v>30000</v>
      </c>
      <c r="L26" s="30">
        <v>1000001</v>
      </c>
      <c r="M26" s="30" t="s">
        <v>800</v>
      </c>
      <c r="N26" s="11">
        <v>3</v>
      </c>
      <c r="O26" s="31">
        <v>1000028</v>
      </c>
      <c r="P26" s="30" t="s">
        <v>806</v>
      </c>
      <c r="Q26" s="34">
        <v>2</v>
      </c>
      <c r="R26" s="30">
        <v>1000025</v>
      </c>
      <c r="S26" s="30" t="s">
        <v>803</v>
      </c>
      <c r="T26" s="34">
        <v>2</v>
      </c>
      <c r="Z26" t="str">
        <f t="shared" si="0"/>
        <v>1;30000</v>
      </c>
      <c r="AB26" t="s">
        <v>907</v>
      </c>
      <c r="AC26" t="str">
        <f t="shared" si="1"/>
        <v>1000001;3</v>
      </c>
      <c r="AE26" t="s">
        <v>907</v>
      </c>
      <c r="AF26" t="str">
        <f t="shared" si="2"/>
        <v>1000028;2</v>
      </c>
      <c r="AH26" t="s">
        <v>907</v>
      </c>
      <c r="AI26" t="str">
        <f t="shared" si="3"/>
        <v>1000025;2</v>
      </c>
      <c r="AL26" t="str">
        <f t="shared" si="4"/>
        <v/>
      </c>
      <c r="AN26" t="str">
        <f t="shared" si="5"/>
        <v>1;30000@1000001;3@1000028;2@1000025;2</v>
      </c>
    </row>
    <row r="27" spans="6:40" x14ac:dyDescent="0.2">
      <c r="F27" s="32">
        <v>2700206</v>
      </c>
      <c r="G27" s="33" t="s">
        <v>832</v>
      </c>
      <c r="I27" s="11">
        <v>1</v>
      </c>
      <c r="J27" s="11" t="s">
        <v>355</v>
      </c>
      <c r="K27" s="11">
        <v>30000</v>
      </c>
      <c r="L27" s="30">
        <v>1000001</v>
      </c>
      <c r="M27" s="30" t="s">
        <v>800</v>
      </c>
      <c r="N27" s="11">
        <v>3</v>
      </c>
      <c r="O27" s="31">
        <v>1000028</v>
      </c>
      <c r="P27" s="30" t="s">
        <v>806</v>
      </c>
      <c r="Q27" s="34">
        <v>2</v>
      </c>
      <c r="R27" s="30">
        <v>1000025</v>
      </c>
      <c r="S27" s="30" t="s">
        <v>803</v>
      </c>
      <c r="T27" s="34">
        <v>2</v>
      </c>
      <c r="Z27" t="str">
        <f t="shared" si="0"/>
        <v>1;30000</v>
      </c>
      <c r="AB27" t="s">
        <v>907</v>
      </c>
      <c r="AC27" t="str">
        <f t="shared" si="1"/>
        <v>1000001;3</v>
      </c>
      <c r="AE27" t="s">
        <v>907</v>
      </c>
      <c r="AF27" t="str">
        <f t="shared" si="2"/>
        <v>1000028;2</v>
      </c>
      <c r="AH27" t="s">
        <v>907</v>
      </c>
      <c r="AI27" t="str">
        <f t="shared" si="3"/>
        <v>1000025;2</v>
      </c>
      <c r="AL27" t="str">
        <f t="shared" si="4"/>
        <v/>
      </c>
      <c r="AN27" t="str">
        <f t="shared" si="5"/>
        <v>1;30000@1000001;3@1000028;2@1000025;2</v>
      </c>
    </row>
    <row r="28" spans="6:40" x14ac:dyDescent="0.2">
      <c r="F28" s="32">
        <v>2700207</v>
      </c>
      <c r="G28" s="33" t="s">
        <v>833</v>
      </c>
      <c r="I28" s="11">
        <v>1</v>
      </c>
      <c r="J28" s="11" t="s">
        <v>355</v>
      </c>
      <c r="K28" s="11">
        <v>30000</v>
      </c>
      <c r="L28" s="30">
        <v>1000001</v>
      </c>
      <c r="M28" s="30" t="s">
        <v>800</v>
      </c>
      <c r="N28" s="11">
        <v>3</v>
      </c>
      <c r="O28" s="30">
        <v>1000023</v>
      </c>
      <c r="P28" s="30" t="s">
        <v>802</v>
      </c>
      <c r="Q28" s="34">
        <v>2</v>
      </c>
      <c r="R28" s="30">
        <v>1000025</v>
      </c>
      <c r="S28" s="30" t="s">
        <v>803</v>
      </c>
      <c r="T28" s="34">
        <v>3</v>
      </c>
      <c r="Z28" t="str">
        <f t="shared" si="0"/>
        <v>1;30000</v>
      </c>
      <c r="AB28" t="s">
        <v>907</v>
      </c>
      <c r="AC28" t="str">
        <f t="shared" si="1"/>
        <v>1000001;3</v>
      </c>
      <c r="AE28" t="s">
        <v>907</v>
      </c>
      <c r="AF28" t="str">
        <f t="shared" si="2"/>
        <v>1000023;2</v>
      </c>
      <c r="AH28" t="s">
        <v>907</v>
      </c>
      <c r="AI28" t="str">
        <f t="shared" si="3"/>
        <v>1000025;3</v>
      </c>
      <c r="AL28" t="str">
        <f t="shared" si="4"/>
        <v/>
      </c>
      <c r="AN28" t="str">
        <f t="shared" si="5"/>
        <v>1;30000@1000001;3@1000023;2@1000025;3</v>
      </c>
    </row>
    <row r="29" spans="6:40" x14ac:dyDescent="0.2">
      <c r="F29" s="32">
        <v>2700208</v>
      </c>
      <c r="G29" s="33" t="s">
        <v>834</v>
      </c>
      <c r="I29" s="11">
        <v>1</v>
      </c>
      <c r="J29" s="11" t="s">
        <v>355</v>
      </c>
      <c r="K29" s="11">
        <v>30000</v>
      </c>
      <c r="L29" s="30">
        <v>1000001</v>
      </c>
      <c r="M29" s="30" t="s">
        <v>800</v>
      </c>
      <c r="N29" s="11">
        <v>3</v>
      </c>
      <c r="O29" s="30">
        <v>1000023</v>
      </c>
      <c r="P29" s="30" t="s">
        <v>802</v>
      </c>
      <c r="Q29" s="34">
        <v>2</v>
      </c>
      <c r="R29" s="30">
        <v>1000025</v>
      </c>
      <c r="S29" s="30" t="s">
        <v>803</v>
      </c>
      <c r="T29" s="34">
        <v>5</v>
      </c>
      <c r="U29" s="30">
        <v>1000020</v>
      </c>
      <c r="V29" s="30" t="s">
        <v>801</v>
      </c>
      <c r="W29" s="34">
        <v>1</v>
      </c>
      <c r="Z29" t="str">
        <f t="shared" si="0"/>
        <v>1;30000</v>
      </c>
      <c r="AB29" t="s">
        <v>907</v>
      </c>
      <c r="AC29" t="str">
        <f t="shared" si="1"/>
        <v>1000001;3</v>
      </c>
      <c r="AE29" t="s">
        <v>907</v>
      </c>
      <c r="AF29" t="str">
        <f t="shared" si="2"/>
        <v>1000023;2</v>
      </c>
      <c r="AH29" t="s">
        <v>907</v>
      </c>
      <c r="AI29" t="str">
        <f t="shared" si="3"/>
        <v>1000025;5</v>
      </c>
      <c r="AK29" t="s">
        <v>907</v>
      </c>
      <c r="AL29" t="str">
        <f t="shared" si="4"/>
        <v>1000020;1</v>
      </c>
      <c r="AN29" t="str">
        <f t="shared" si="5"/>
        <v>1;30000@1000001;3@1000023;2@1000025;5@1000020;1</v>
      </c>
    </row>
    <row r="30" spans="6:40" x14ac:dyDescent="0.2">
      <c r="F30" s="32">
        <v>2700209</v>
      </c>
      <c r="G30" s="33" t="s">
        <v>835</v>
      </c>
      <c r="I30" s="11">
        <v>1</v>
      </c>
      <c r="J30" s="11" t="s">
        <v>355</v>
      </c>
      <c r="K30" s="11">
        <v>30000</v>
      </c>
      <c r="L30" s="30">
        <v>1000001</v>
      </c>
      <c r="M30" s="30" t="s">
        <v>800</v>
      </c>
      <c r="N30" s="11">
        <v>3</v>
      </c>
      <c r="O30" s="31">
        <v>1000028</v>
      </c>
      <c r="P30" s="30" t="s">
        <v>806</v>
      </c>
      <c r="Q30" s="34">
        <v>2</v>
      </c>
      <c r="R30" s="30">
        <v>1000025</v>
      </c>
      <c r="S30" s="30" t="s">
        <v>803</v>
      </c>
      <c r="T30" s="34">
        <v>2</v>
      </c>
      <c r="Z30" t="str">
        <f t="shared" si="0"/>
        <v>1;30000</v>
      </c>
      <c r="AB30" t="s">
        <v>907</v>
      </c>
      <c r="AC30" t="str">
        <f t="shared" si="1"/>
        <v>1000001;3</v>
      </c>
      <c r="AE30" t="s">
        <v>907</v>
      </c>
      <c r="AF30" t="str">
        <f t="shared" si="2"/>
        <v>1000028;2</v>
      </c>
      <c r="AH30" t="s">
        <v>907</v>
      </c>
      <c r="AI30" t="str">
        <f t="shared" si="3"/>
        <v>1000025;2</v>
      </c>
      <c r="AL30" t="str">
        <f t="shared" si="4"/>
        <v/>
      </c>
      <c r="AN30" t="str">
        <f t="shared" si="5"/>
        <v>1;30000@1000001;3@1000028;2@1000025;2</v>
      </c>
    </row>
    <row r="31" spans="6:40" x14ac:dyDescent="0.2">
      <c r="F31" s="32">
        <v>2700210</v>
      </c>
      <c r="G31" s="33" t="s">
        <v>836</v>
      </c>
      <c r="I31" s="11">
        <v>1</v>
      </c>
      <c r="J31" s="11" t="s">
        <v>355</v>
      </c>
      <c r="K31" s="11">
        <v>30000</v>
      </c>
      <c r="L31" s="30">
        <v>1000001</v>
      </c>
      <c r="M31" s="30" t="s">
        <v>800</v>
      </c>
      <c r="N31" s="11">
        <v>3</v>
      </c>
      <c r="O31" s="31">
        <v>1000028</v>
      </c>
      <c r="P31" s="30" t="s">
        <v>806</v>
      </c>
      <c r="Q31" s="34">
        <v>2</v>
      </c>
      <c r="R31" s="30">
        <v>1000025</v>
      </c>
      <c r="S31" s="30" t="s">
        <v>803</v>
      </c>
      <c r="T31" s="34">
        <v>2</v>
      </c>
      <c r="Z31" t="str">
        <f t="shared" si="0"/>
        <v>1;30000</v>
      </c>
      <c r="AB31" t="s">
        <v>907</v>
      </c>
      <c r="AC31" t="str">
        <f t="shared" si="1"/>
        <v>1000001;3</v>
      </c>
      <c r="AE31" t="s">
        <v>907</v>
      </c>
      <c r="AF31" t="str">
        <f t="shared" si="2"/>
        <v>1000028;2</v>
      </c>
      <c r="AH31" t="s">
        <v>907</v>
      </c>
      <c r="AI31" t="str">
        <f t="shared" si="3"/>
        <v>1000025;2</v>
      </c>
      <c r="AL31" t="str">
        <f t="shared" si="4"/>
        <v/>
      </c>
      <c r="AN31" t="str">
        <f t="shared" si="5"/>
        <v>1;30000@1000001;3@1000028;2@1000025;2</v>
      </c>
    </row>
    <row r="32" spans="6:40" x14ac:dyDescent="0.2">
      <c r="F32" s="32">
        <v>2700211</v>
      </c>
      <c r="G32" s="33" t="s">
        <v>837</v>
      </c>
      <c r="I32" s="11">
        <v>1</v>
      </c>
      <c r="J32" s="11" t="s">
        <v>355</v>
      </c>
      <c r="K32" s="11">
        <v>30000</v>
      </c>
      <c r="L32" s="30">
        <v>1000001</v>
      </c>
      <c r="M32" s="30" t="s">
        <v>800</v>
      </c>
      <c r="N32" s="11">
        <v>3</v>
      </c>
      <c r="O32" s="30">
        <v>1000023</v>
      </c>
      <c r="P32" s="30" t="s">
        <v>802</v>
      </c>
      <c r="Q32" s="34">
        <v>2</v>
      </c>
      <c r="R32" s="30">
        <v>1000025</v>
      </c>
      <c r="S32" s="30" t="s">
        <v>803</v>
      </c>
      <c r="T32" s="34">
        <v>3</v>
      </c>
      <c r="Z32" t="str">
        <f t="shared" si="0"/>
        <v>1;30000</v>
      </c>
      <c r="AB32" t="s">
        <v>907</v>
      </c>
      <c r="AC32" t="str">
        <f t="shared" si="1"/>
        <v>1000001;3</v>
      </c>
      <c r="AE32" t="s">
        <v>907</v>
      </c>
      <c r="AF32" t="str">
        <f t="shared" si="2"/>
        <v>1000023;2</v>
      </c>
      <c r="AH32" t="s">
        <v>907</v>
      </c>
      <c r="AI32" t="str">
        <f t="shared" si="3"/>
        <v>1000025;3</v>
      </c>
      <c r="AL32" t="str">
        <f t="shared" si="4"/>
        <v/>
      </c>
      <c r="AN32" t="str">
        <f t="shared" si="5"/>
        <v>1;30000@1000001;3@1000023;2@1000025;3</v>
      </c>
    </row>
    <row r="33" spans="6:40" x14ac:dyDescent="0.2">
      <c r="F33" s="32">
        <v>2700212</v>
      </c>
      <c r="G33" s="33" t="s">
        <v>838</v>
      </c>
      <c r="I33" s="11">
        <v>1</v>
      </c>
      <c r="J33" s="11" t="s">
        <v>355</v>
      </c>
      <c r="K33" s="11">
        <v>30000</v>
      </c>
      <c r="L33" s="30">
        <v>1000001</v>
      </c>
      <c r="M33" s="30" t="s">
        <v>800</v>
      </c>
      <c r="N33" s="11">
        <v>3</v>
      </c>
      <c r="O33" s="30">
        <v>1000023</v>
      </c>
      <c r="P33" s="30" t="s">
        <v>802</v>
      </c>
      <c r="Q33" s="34">
        <v>2</v>
      </c>
      <c r="R33" s="30">
        <v>1000025</v>
      </c>
      <c r="S33" s="30" t="s">
        <v>803</v>
      </c>
      <c r="T33" s="34">
        <v>5</v>
      </c>
      <c r="U33" s="30">
        <v>1000027</v>
      </c>
      <c r="V33" s="30" t="s">
        <v>805</v>
      </c>
      <c r="W33" s="34">
        <v>2</v>
      </c>
      <c r="Z33" t="str">
        <f t="shared" si="0"/>
        <v>1;30000</v>
      </c>
      <c r="AB33" t="s">
        <v>907</v>
      </c>
      <c r="AC33" t="str">
        <f t="shared" si="1"/>
        <v>1000001;3</v>
      </c>
      <c r="AE33" t="s">
        <v>907</v>
      </c>
      <c r="AF33" t="str">
        <f t="shared" si="2"/>
        <v>1000023;2</v>
      </c>
      <c r="AH33" t="s">
        <v>907</v>
      </c>
      <c r="AI33" t="str">
        <f t="shared" si="3"/>
        <v>1000025;5</v>
      </c>
      <c r="AK33" t="s">
        <v>907</v>
      </c>
      <c r="AL33" t="str">
        <f t="shared" si="4"/>
        <v>1000027;2</v>
      </c>
      <c r="AN33" t="str">
        <f t="shared" si="5"/>
        <v>1;30000@1000001;3@1000023;2@1000025;5@1000027;2</v>
      </c>
    </row>
    <row r="34" spans="6:40" x14ac:dyDescent="0.2">
      <c r="F34" s="32">
        <v>2700213</v>
      </c>
      <c r="G34" s="33" t="s">
        <v>839</v>
      </c>
      <c r="I34" s="11">
        <v>1</v>
      </c>
      <c r="J34" s="11" t="s">
        <v>355</v>
      </c>
      <c r="K34" s="11">
        <v>30000</v>
      </c>
      <c r="L34" s="30">
        <v>1000001</v>
      </c>
      <c r="M34" s="30" t="s">
        <v>800</v>
      </c>
      <c r="N34" s="11">
        <v>3</v>
      </c>
      <c r="O34" s="31">
        <v>1000028</v>
      </c>
      <c r="P34" s="30" t="s">
        <v>806</v>
      </c>
      <c r="Q34" s="34">
        <v>2</v>
      </c>
      <c r="R34" s="30">
        <v>1000025</v>
      </c>
      <c r="S34" s="30" t="s">
        <v>803</v>
      </c>
      <c r="T34" s="34">
        <v>2</v>
      </c>
      <c r="Z34" t="str">
        <f t="shared" si="0"/>
        <v>1;30000</v>
      </c>
      <c r="AB34" t="s">
        <v>907</v>
      </c>
      <c r="AC34" t="str">
        <f t="shared" si="1"/>
        <v>1000001;3</v>
      </c>
      <c r="AE34" t="s">
        <v>907</v>
      </c>
      <c r="AF34" t="str">
        <f t="shared" si="2"/>
        <v>1000028;2</v>
      </c>
      <c r="AH34" t="s">
        <v>907</v>
      </c>
      <c r="AI34" t="str">
        <f t="shared" si="3"/>
        <v>1000025;2</v>
      </c>
      <c r="AL34" t="str">
        <f t="shared" si="4"/>
        <v/>
      </c>
      <c r="AN34" t="str">
        <f t="shared" si="5"/>
        <v>1;30000@1000001;3@1000028;2@1000025;2</v>
      </c>
    </row>
    <row r="35" spans="6:40" x14ac:dyDescent="0.2">
      <c r="F35" s="32">
        <v>2700214</v>
      </c>
      <c r="G35" s="33" t="s">
        <v>840</v>
      </c>
      <c r="I35" s="11">
        <v>1</v>
      </c>
      <c r="J35" s="11" t="s">
        <v>355</v>
      </c>
      <c r="K35" s="11">
        <v>30000</v>
      </c>
      <c r="L35" s="30">
        <v>1000001</v>
      </c>
      <c r="M35" s="30" t="s">
        <v>800</v>
      </c>
      <c r="N35" s="11">
        <v>3</v>
      </c>
      <c r="O35" s="31">
        <v>1000028</v>
      </c>
      <c r="P35" s="30" t="s">
        <v>806</v>
      </c>
      <c r="Q35" s="34">
        <v>2</v>
      </c>
      <c r="R35" s="30">
        <v>1000025</v>
      </c>
      <c r="S35" s="30" t="s">
        <v>803</v>
      </c>
      <c r="T35" s="34">
        <v>2</v>
      </c>
      <c r="Z35" t="str">
        <f t="shared" si="0"/>
        <v>1;30000</v>
      </c>
      <c r="AB35" t="s">
        <v>907</v>
      </c>
      <c r="AC35" t="str">
        <f t="shared" si="1"/>
        <v>1000001;3</v>
      </c>
      <c r="AE35" t="s">
        <v>907</v>
      </c>
      <c r="AF35" t="str">
        <f t="shared" si="2"/>
        <v>1000028;2</v>
      </c>
      <c r="AH35" t="s">
        <v>907</v>
      </c>
      <c r="AI35" t="str">
        <f t="shared" si="3"/>
        <v>1000025;2</v>
      </c>
      <c r="AL35" t="str">
        <f t="shared" si="4"/>
        <v/>
      </c>
      <c r="AN35" t="str">
        <f t="shared" si="5"/>
        <v>1;30000@1000001;3@1000028;2@1000025;2</v>
      </c>
    </row>
    <row r="36" spans="6:40" x14ac:dyDescent="0.2">
      <c r="F36" s="32">
        <v>2700215</v>
      </c>
      <c r="G36" s="33" t="s">
        <v>841</v>
      </c>
      <c r="I36" s="11">
        <v>1</v>
      </c>
      <c r="J36" s="11" t="s">
        <v>355</v>
      </c>
      <c r="K36" s="11">
        <v>30000</v>
      </c>
      <c r="L36" s="30">
        <v>1000001</v>
      </c>
      <c r="M36" s="30" t="s">
        <v>800</v>
      </c>
      <c r="N36" s="11">
        <v>3</v>
      </c>
      <c r="O36" s="30">
        <v>1000023</v>
      </c>
      <c r="P36" s="30" t="s">
        <v>802</v>
      </c>
      <c r="Q36" s="34">
        <v>2</v>
      </c>
      <c r="R36" s="30">
        <v>1000025</v>
      </c>
      <c r="S36" s="30" t="s">
        <v>803</v>
      </c>
      <c r="T36" s="34">
        <v>3</v>
      </c>
      <c r="Z36" t="str">
        <f t="shared" si="0"/>
        <v>1;30000</v>
      </c>
      <c r="AB36" t="s">
        <v>907</v>
      </c>
      <c r="AC36" t="str">
        <f t="shared" si="1"/>
        <v>1000001;3</v>
      </c>
      <c r="AE36" t="s">
        <v>907</v>
      </c>
      <c r="AF36" t="str">
        <f t="shared" si="2"/>
        <v>1000023;2</v>
      </c>
      <c r="AH36" t="s">
        <v>907</v>
      </c>
      <c r="AI36" t="str">
        <f t="shared" si="3"/>
        <v>1000025;3</v>
      </c>
      <c r="AL36" t="str">
        <f t="shared" si="4"/>
        <v/>
      </c>
      <c r="AN36" t="str">
        <f t="shared" si="5"/>
        <v>1;30000@1000001;3@1000023;2@1000025;3</v>
      </c>
    </row>
    <row r="37" spans="6:40" x14ac:dyDescent="0.2">
      <c r="F37" s="32">
        <v>2700216</v>
      </c>
      <c r="G37" s="33" t="s">
        <v>842</v>
      </c>
      <c r="I37" s="11">
        <v>1</v>
      </c>
      <c r="J37" s="11" t="s">
        <v>355</v>
      </c>
      <c r="K37" s="11">
        <v>30000</v>
      </c>
      <c r="L37" s="30">
        <v>1000001</v>
      </c>
      <c r="M37" s="30" t="s">
        <v>800</v>
      </c>
      <c r="N37" s="11">
        <v>3</v>
      </c>
      <c r="O37" s="30">
        <v>1000023</v>
      </c>
      <c r="P37" s="30" t="s">
        <v>802</v>
      </c>
      <c r="Q37" s="34">
        <v>2</v>
      </c>
      <c r="R37" s="30">
        <v>1000025</v>
      </c>
      <c r="S37" s="30" t="s">
        <v>803</v>
      </c>
      <c r="T37" s="34">
        <v>5</v>
      </c>
      <c r="U37" s="30">
        <v>1000027</v>
      </c>
      <c r="V37" s="30" t="s">
        <v>805</v>
      </c>
      <c r="W37" s="34">
        <v>3</v>
      </c>
      <c r="Z37" t="str">
        <f t="shared" si="0"/>
        <v>1;30000</v>
      </c>
      <c r="AB37" t="s">
        <v>907</v>
      </c>
      <c r="AC37" t="str">
        <f t="shared" si="1"/>
        <v>1000001;3</v>
      </c>
      <c r="AE37" t="s">
        <v>907</v>
      </c>
      <c r="AF37" t="str">
        <f t="shared" si="2"/>
        <v>1000023;2</v>
      </c>
      <c r="AH37" t="s">
        <v>907</v>
      </c>
      <c r="AI37" t="str">
        <f t="shared" si="3"/>
        <v>1000025;5</v>
      </c>
      <c r="AK37" t="s">
        <v>907</v>
      </c>
      <c r="AL37" t="str">
        <f t="shared" si="4"/>
        <v>1000027;3</v>
      </c>
      <c r="AN37" t="str">
        <f t="shared" si="5"/>
        <v>1;30000@1000001;3@1000023;2@1000025;5@1000027;3</v>
      </c>
    </row>
    <row r="38" spans="6:40" x14ac:dyDescent="0.2">
      <c r="F38" s="32">
        <v>2700217</v>
      </c>
      <c r="G38" s="33" t="s">
        <v>843</v>
      </c>
      <c r="I38" s="11">
        <v>1</v>
      </c>
      <c r="J38" s="11" t="s">
        <v>355</v>
      </c>
      <c r="K38" s="11">
        <v>30000</v>
      </c>
      <c r="L38" s="30">
        <v>1000001</v>
      </c>
      <c r="M38" s="30" t="s">
        <v>800</v>
      </c>
      <c r="N38" s="11">
        <v>3</v>
      </c>
      <c r="O38" s="31">
        <v>1000028</v>
      </c>
      <c r="P38" s="30" t="s">
        <v>806</v>
      </c>
      <c r="Q38" s="34">
        <v>2</v>
      </c>
      <c r="R38" s="30">
        <v>1000025</v>
      </c>
      <c r="S38" s="30" t="s">
        <v>803</v>
      </c>
      <c r="T38" s="34">
        <v>2</v>
      </c>
      <c r="Z38" t="str">
        <f t="shared" si="0"/>
        <v>1;30000</v>
      </c>
      <c r="AB38" t="s">
        <v>907</v>
      </c>
      <c r="AC38" t="str">
        <f t="shared" si="1"/>
        <v>1000001;3</v>
      </c>
      <c r="AE38" t="s">
        <v>907</v>
      </c>
      <c r="AF38" t="str">
        <f t="shared" si="2"/>
        <v>1000028;2</v>
      </c>
      <c r="AH38" t="s">
        <v>907</v>
      </c>
      <c r="AI38" t="str">
        <f t="shared" si="3"/>
        <v>1000025;2</v>
      </c>
      <c r="AL38" t="str">
        <f t="shared" si="4"/>
        <v/>
      </c>
      <c r="AN38" t="str">
        <f t="shared" si="5"/>
        <v>1;30000@1000001;3@1000028;2@1000025;2</v>
      </c>
    </row>
    <row r="39" spans="6:40" x14ac:dyDescent="0.2">
      <c r="F39" s="32">
        <v>2700218</v>
      </c>
      <c r="G39" s="33" t="s">
        <v>844</v>
      </c>
      <c r="I39" s="11">
        <v>1</v>
      </c>
      <c r="J39" s="11" t="s">
        <v>355</v>
      </c>
      <c r="K39" s="11">
        <v>30000</v>
      </c>
      <c r="L39" s="30">
        <v>1000001</v>
      </c>
      <c r="M39" s="30" t="s">
        <v>800</v>
      </c>
      <c r="N39" s="11">
        <v>3</v>
      </c>
      <c r="O39" s="31">
        <v>1000028</v>
      </c>
      <c r="P39" s="30" t="s">
        <v>806</v>
      </c>
      <c r="Q39" s="34">
        <v>2</v>
      </c>
      <c r="R39" s="30">
        <v>1000025</v>
      </c>
      <c r="S39" s="30" t="s">
        <v>803</v>
      </c>
      <c r="T39" s="34">
        <v>2</v>
      </c>
      <c r="Z39" t="str">
        <f t="shared" si="0"/>
        <v>1;30000</v>
      </c>
      <c r="AB39" t="s">
        <v>907</v>
      </c>
      <c r="AC39" t="str">
        <f t="shared" si="1"/>
        <v>1000001;3</v>
      </c>
      <c r="AE39" t="s">
        <v>907</v>
      </c>
      <c r="AF39" t="str">
        <f t="shared" si="2"/>
        <v>1000028;2</v>
      </c>
      <c r="AH39" t="s">
        <v>907</v>
      </c>
      <c r="AI39" t="str">
        <f t="shared" si="3"/>
        <v>1000025;2</v>
      </c>
      <c r="AL39" t="str">
        <f t="shared" si="4"/>
        <v/>
      </c>
      <c r="AN39" t="str">
        <f t="shared" si="5"/>
        <v>1;30000@1000001;3@1000028;2@1000025;2</v>
      </c>
    </row>
    <row r="40" spans="6:40" x14ac:dyDescent="0.2">
      <c r="F40" s="32">
        <v>2700219</v>
      </c>
      <c r="G40" s="33" t="s">
        <v>845</v>
      </c>
      <c r="I40" s="11">
        <v>1</v>
      </c>
      <c r="J40" s="11" t="s">
        <v>355</v>
      </c>
      <c r="K40" s="11">
        <v>30000</v>
      </c>
      <c r="L40" s="30">
        <v>1000001</v>
      </c>
      <c r="M40" s="30" t="s">
        <v>800</v>
      </c>
      <c r="N40" s="11">
        <v>3</v>
      </c>
      <c r="O40" s="30">
        <v>1000023</v>
      </c>
      <c r="P40" s="30" t="s">
        <v>802</v>
      </c>
      <c r="Q40" s="34">
        <v>2</v>
      </c>
      <c r="R40" s="30">
        <v>1000025</v>
      </c>
      <c r="S40" s="30" t="s">
        <v>803</v>
      </c>
      <c r="T40" s="34">
        <v>3</v>
      </c>
      <c r="Z40" t="str">
        <f t="shared" si="0"/>
        <v>1;30000</v>
      </c>
      <c r="AB40" t="s">
        <v>907</v>
      </c>
      <c r="AC40" t="str">
        <f t="shared" si="1"/>
        <v>1000001;3</v>
      </c>
      <c r="AE40" t="s">
        <v>907</v>
      </c>
      <c r="AF40" t="str">
        <f t="shared" si="2"/>
        <v>1000023;2</v>
      </c>
      <c r="AH40" t="s">
        <v>907</v>
      </c>
      <c r="AI40" t="str">
        <f t="shared" si="3"/>
        <v>1000025;3</v>
      </c>
      <c r="AL40" t="str">
        <f t="shared" si="4"/>
        <v/>
      </c>
      <c r="AN40" t="str">
        <f t="shared" si="5"/>
        <v>1;30000@1000001;3@1000023;2@1000025;3</v>
      </c>
    </row>
    <row r="41" spans="6:40" x14ac:dyDescent="0.2">
      <c r="F41" s="32">
        <v>2700220</v>
      </c>
      <c r="G41" s="33" t="s">
        <v>846</v>
      </c>
      <c r="I41" s="11">
        <v>1</v>
      </c>
      <c r="J41" s="11" t="s">
        <v>355</v>
      </c>
      <c r="K41" s="11">
        <v>30000</v>
      </c>
      <c r="L41" s="30">
        <v>1000001</v>
      </c>
      <c r="M41" s="30" t="s">
        <v>800</v>
      </c>
      <c r="N41" s="11">
        <v>3</v>
      </c>
      <c r="O41" s="30">
        <v>1000023</v>
      </c>
      <c r="P41" s="30" t="s">
        <v>802</v>
      </c>
      <c r="Q41" s="34">
        <v>2</v>
      </c>
      <c r="R41" s="30">
        <v>1000025</v>
      </c>
      <c r="S41" s="30" t="s">
        <v>803</v>
      </c>
      <c r="T41" s="34">
        <v>5</v>
      </c>
      <c r="U41" s="30">
        <v>1000020</v>
      </c>
      <c r="V41" s="30" t="s">
        <v>801</v>
      </c>
      <c r="W41" s="34">
        <v>1</v>
      </c>
      <c r="Z41" t="str">
        <f t="shared" si="0"/>
        <v>1;30000</v>
      </c>
      <c r="AB41" t="s">
        <v>907</v>
      </c>
      <c r="AC41" t="str">
        <f t="shared" si="1"/>
        <v>1000001;3</v>
      </c>
      <c r="AE41" t="s">
        <v>907</v>
      </c>
      <c r="AF41" t="str">
        <f t="shared" si="2"/>
        <v>1000023;2</v>
      </c>
      <c r="AH41" t="s">
        <v>907</v>
      </c>
      <c r="AI41" t="str">
        <f t="shared" si="3"/>
        <v>1000025;5</v>
      </c>
      <c r="AK41" t="s">
        <v>907</v>
      </c>
      <c r="AL41" t="str">
        <f t="shared" si="4"/>
        <v>1000020;1</v>
      </c>
      <c r="AN41" t="str">
        <f t="shared" si="5"/>
        <v>1;30000@1000001;3@1000023;2@1000025;5@1000020;1</v>
      </c>
    </row>
    <row r="42" spans="6:40" x14ac:dyDescent="0.2">
      <c r="F42" s="32">
        <v>2700301</v>
      </c>
      <c r="G42" s="33" t="s">
        <v>847</v>
      </c>
      <c r="I42" s="11">
        <v>1</v>
      </c>
      <c r="J42" s="11" t="s">
        <v>355</v>
      </c>
      <c r="K42" s="11">
        <v>50000</v>
      </c>
      <c r="L42" s="30">
        <v>1000001</v>
      </c>
      <c r="M42" s="30" t="s">
        <v>800</v>
      </c>
      <c r="N42" s="11">
        <v>3</v>
      </c>
      <c r="O42" s="31">
        <v>1000028</v>
      </c>
      <c r="P42" s="30" t="s">
        <v>806</v>
      </c>
      <c r="Q42" s="34">
        <v>2</v>
      </c>
      <c r="R42" s="30">
        <v>1000025</v>
      </c>
      <c r="S42" s="30" t="s">
        <v>803</v>
      </c>
      <c r="T42" s="34">
        <v>2</v>
      </c>
      <c r="Z42" t="str">
        <f t="shared" si="0"/>
        <v>1;50000</v>
      </c>
      <c r="AB42" t="s">
        <v>907</v>
      </c>
      <c r="AC42" t="str">
        <f t="shared" si="1"/>
        <v>1000001;3</v>
      </c>
      <c r="AE42" t="s">
        <v>907</v>
      </c>
      <c r="AF42" t="str">
        <f t="shared" si="2"/>
        <v>1000028;2</v>
      </c>
      <c r="AH42" t="s">
        <v>907</v>
      </c>
      <c r="AI42" t="str">
        <f t="shared" si="3"/>
        <v>1000025;2</v>
      </c>
      <c r="AL42" t="str">
        <f t="shared" si="4"/>
        <v/>
      </c>
      <c r="AN42" t="str">
        <f t="shared" si="5"/>
        <v>1;50000@1000001;3@1000028;2@1000025;2</v>
      </c>
    </row>
    <row r="43" spans="6:40" x14ac:dyDescent="0.2">
      <c r="F43" s="32">
        <v>2700302</v>
      </c>
      <c r="G43" s="33" t="s">
        <v>848</v>
      </c>
      <c r="I43" s="11">
        <v>1</v>
      </c>
      <c r="J43" s="11" t="s">
        <v>355</v>
      </c>
      <c r="K43" s="11">
        <v>50000</v>
      </c>
      <c r="L43" s="30">
        <v>1000001</v>
      </c>
      <c r="M43" s="30" t="s">
        <v>800</v>
      </c>
      <c r="N43" s="11">
        <v>3</v>
      </c>
      <c r="O43" s="31">
        <v>1000028</v>
      </c>
      <c r="P43" s="30" t="s">
        <v>806</v>
      </c>
      <c r="Q43" s="34">
        <v>2</v>
      </c>
      <c r="R43" s="30">
        <v>1000025</v>
      </c>
      <c r="S43" s="30" t="s">
        <v>803</v>
      </c>
      <c r="T43" s="34">
        <v>2</v>
      </c>
      <c r="Z43" t="str">
        <f t="shared" si="0"/>
        <v>1;50000</v>
      </c>
      <c r="AB43" t="s">
        <v>907</v>
      </c>
      <c r="AC43" t="str">
        <f t="shared" si="1"/>
        <v>1000001;3</v>
      </c>
      <c r="AE43" t="s">
        <v>907</v>
      </c>
      <c r="AF43" t="str">
        <f t="shared" si="2"/>
        <v>1000028;2</v>
      </c>
      <c r="AH43" t="s">
        <v>907</v>
      </c>
      <c r="AI43" t="str">
        <f t="shared" si="3"/>
        <v>1000025;2</v>
      </c>
      <c r="AL43" t="str">
        <f t="shared" si="4"/>
        <v/>
      </c>
      <c r="AN43" t="str">
        <f t="shared" si="5"/>
        <v>1;50000@1000001;3@1000028;2@1000025;2</v>
      </c>
    </row>
    <row r="44" spans="6:40" x14ac:dyDescent="0.2">
      <c r="F44" s="32">
        <v>2700303</v>
      </c>
      <c r="G44" s="33" t="s">
        <v>849</v>
      </c>
      <c r="I44" s="11">
        <v>1</v>
      </c>
      <c r="J44" s="11" t="s">
        <v>355</v>
      </c>
      <c r="K44" s="11">
        <v>50000</v>
      </c>
      <c r="L44" s="30">
        <v>1000001</v>
      </c>
      <c r="M44" s="30" t="s">
        <v>800</v>
      </c>
      <c r="N44" s="11">
        <v>3</v>
      </c>
      <c r="O44" s="30">
        <v>1000023</v>
      </c>
      <c r="P44" s="30" t="s">
        <v>802</v>
      </c>
      <c r="Q44" s="34">
        <v>2</v>
      </c>
      <c r="R44" s="30">
        <v>1000025</v>
      </c>
      <c r="S44" s="30" t="s">
        <v>803</v>
      </c>
      <c r="T44" s="34">
        <v>3</v>
      </c>
      <c r="Z44" t="str">
        <f t="shared" si="0"/>
        <v>1;50000</v>
      </c>
      <c r="AB44" t="s">
        <v>907</v>
      </c>
      <c r="AC44" t="str">
        <f t="shared" si="1"/>
        <v>1000001;3</v>
      </c>
      <c r="AE44" t="s">
        <v>907</v>
      </c>
      <c r="AF44" t="str">
        <f t="shared" si="2"/>
        <v>1000023;2</v>
      </c>
      <c r="AH44" t="s">
        <v>907</v>
      </c>
      <c r="AI44" t="str">
        <f t="shared" si="3"/>
        <v>1000025;3</v>
      </c>
      <c r="AL44" t="str">
        <f t="shared" si="4"/>
        <v/>
      </c>
      <c r="AN44" t="str">
        <f t="shared" si="5"/>
        <v>1;50000@1000001;3@1000023;2@1000025;3</v>
      </c>
    </row>
    <row r="45" spans="6:40" x14ac:dyDescent="0.2">
      <c r="F45" s="32">
        <v>2700304</v>
      </c>
      <c r="G45" s="33" t="s">
        <v>850</v>
      </c>
      <c r="I45" s="11">
        <v>1</v>
      </c>
      <c r="J45" s="11" t="s">
        <v>355</v>
      </c>
      <c r="K45" s="11">
        <v>50000</v>
      </c>
      <c r="L45" s="30">
        <v>1000001</v>
      </c>
      <c r="M45" s="30" t="s">
        <v>800</v>
      </c>
      <c r="N45" s="11">
        <v>3</v>
      </c>
      <c r="O45" s="30">
        <v>1000023</v>
      </c>
      <c r="P45" s="30" t="s">
        <v>802</v>
      </c>
      <c r="Q45" s="34">
        <v>2</v>
      </c>
      <c r="R45" s="30">
        <v>1000025</v>
      </c>
      <c r="S45" s="30" t="s">
        <v>803</v>
      </c>
      <c r="T45" s="34">
        <v>5</v>
      </c>
      <c r="U45" s="30">
        <v>1000027</v>
      </c>
      <c r="V45" s="30" t="s">
        <v>805</v>
      </c>
      <c r="W45" s="34">
        <v>2</v>
      </c>
      <c r="Z45" t="str">
        <f t="shared" si="0"/>
        <v>1;50000</v>
      </c>
      <c r="AB45" t="s">
        <v>907</v>
      </c>
      <c r="AC45" t="str">
        <f t="shared" si="1"/>
        <v>1000001;3</v>
      </c>
      <c r="AE45" t="s">
        <v>907</v>
      </c>
      <c r="AF45" t="str">
        <f t="shared" si="2"/>
        <v>1000023;2</v>
      </c>
      <c r="AH45" t="s">
        <v>907</v>
      </c>
      <c r="AI45" t="str">
        <f t="shared" si="3"/>
        <v>1000025;5</v>
      </c>
      <c r="AK45" t="s">
        <v>907</v>
      </c>
      <c r="AL45" t="str">
        <f t="shared" si="4"/>
        <v>1000027;2</v>
      </c>
      <c r="AN45" t="str">
        <f t="shared" si="5"/>
        <v>1;50000@1000001;3@1000023;2@1000025;5@1000027;2</v>
      </c>
    </row>
    <row r="46" spans="6:40" x14ac:dyDescent="0.2">
      <c r="F46" s="32">
        <v>2700305</v>
      </c>
      <c r="G46" s="33" t="s">
        <v>851</v>
      </c>
      <c r="I46" s="11">
        <v>1</v>
      </c>
      <c r="J46" s="11" t="s">
        <v>355</v>
      </c>
      <c r="K46" s="11">
        <v>50000</v>
      </c>
      <c r="L46" s="30">
        <v>1000001</v>
      </c>
      <c r="M46" s="30" t="s">
        <v>800</v>
      </c>
      <c r="N46" s="11">
        <v>3</v>
      </c>
      <c r="O46" s="31">
        <v>1000028</v>
      </c>
      <c r="P46" s="30" t="s">
        <v>806</v>
      </c>
      <c r="Q46" s="34">
        <v>2</v>
      </c>
      <c r="R46" s="30">
        <v>1000025</v>
      </c>
      <c r="S46" s="30" t="s">
        <v>803</v>
      </c>
      <c r="T46" s="34">
        <v>2</v>
      </c>
      <c r="Z46" t="str">
        <f t="shared" si="0"/>
        <v>1;50000</v>
      </c>
      <c r="AB46" t="s">
        <v>907</v>
      </c>
      <c r="AC46" t="str">
        <f t="shared" si="1"/>
        <v>1000001;3</v>
      </c>
      <c r="AE46" t="s">
        <v>907</v>
      </c>
      <c r="AF46" t="str">
        <f t="shared" si="2"/>
        <v>1000028;2</v>
      </c>
      <c r="AH46" t="s">
        <v>907</v>
      </c>
      <c r="AI46" t="str">
        <f t="shared" si="3"/>
        <v>1000025;2</v>
      </c>
      <c r="AL46" t="str">
        <f t="shared" si="4"/>
        <v/>
      </c>
      <c r="AN46" t="str">
        <f t="shared" si="5"/>
        <v>1;50000@1000001;3@1000028;2@1000025;2</v>
      </c>
    </row>
    <row r="47" spans="6:40" x14ac:dyDescent="0.2">
      <c r="F47" s="32">
        <v>2700306</v>
      </c>
      <c r="G47" s="33" t="s">
        <v>852</v>
      </c>
      <c r="I47" s="11">
        <v>1</v>
      </c>
      <c r="J47" s="11" t="s">
        <v>355</v>
      </c>
      <c r="K47" s="11">
        <v>50000</v>
      </c>
      <c r="L47" s="30">
        <v>1000001</v>
      </c>
      <c r="M47" s="30" t="s">
        <v>800</v>
      </c>
      <c r="N47" s="11">
        <v>3</v>
      </c>
      <c r="O47" s="31">
        <v>1000028</v>
      </c>
      <c r="P47" s="30" t="s">
        <v>806</v>
      </c>
      <c r="Q47" s="34">
        <v>2</v>
      </c>
      <c r="R47" s="30">
        <v>1000025</v>
      </c>
      <c r="S47" s="30" t="s">
        <v>803</v>
      </c>
      <c r="T47" s="34">
        <v>2</v>
      </c>
      <c r="Z47" t="str">
        <f t="shared" si="0"/>
        <v>1;50000</v>
      </c>
      <c r="AB47" t="s">
        <v>907</v>
      </c>
      <c r="AC47" t="str">
        <f t="shared" si="1"/>
        <v>1000001;3</v>
      </c>
      <c r="AE47" t="s">
        <v>907</v>
      </c>
      <c r="AF47" t="str">
        <f t="shared" si="2"/>
        <v>1000028;2</v>
      </c>
      <c r="AH47" t="s">
        <v>907</v>
      </c>
      <c r="AI47" t="str">
        <f t="shared" si="3"/>
        <v>1000025;2</v>
      </c>
      <c r="AL47" t="str">
        <f t="shared" si="4"/>
        <v/>
      </c>
      <c r="AN47" t="str">
        <f t="shared" si="5"/>
        <v>1;50000@1000001;3@1000028;2@1000025;2</v>
      </c>
    </row>
    <row r="48" spans="6:40" x14ac:dyDescent="0.2">
      <c r="F48" s="32">
        <v>2700307</v>
      </c>
      <c r="G48" s="33" t="s">
        <v>853</v>
      </c>
      <c r="I48" s="11">
        <v>1</v>
      </c>
      <c r="J48" s="11" t="s">
        <v>355</v>
      </c>
      <c r="K48" s="11">
        <v>50000</v>
      </c>
      <c r="L48" s="30">
        <v>1000001</v>
      </c>
      <c r="M48" s="30" t="s">
        <v>800</v>
      </c>
      <c r="N48" s="11">
        <v>3</v>
      </c>
      <c r="O48" s="30">
        <v>1000023</v>
      </c>
      <c r="P48" s="30" t="s">
        <v>802</v>
      </c>
      <c r="Q48" s="34">
        <v>2</v>
      </c>
      <c r="R48" s="30">
        <v>1000025</v>
      </c>
      <c r="S48" s="30" t="s">
        <v>803</v>
      </c>
      <c r="T48" s="34">
        <v>3</v>
      </c>
      <c r="Z48" t="str">
        <f t="shared" si="0"/>
        <v>1;50000</v>
      </c>
      <c r="AB48" t="s">
        <v>907</v>
      </c>
      <c r="AC48" t="str">
        <f t="shared" si="1"/>
        <v>1000001;3</v>
      </c>
      <c r="AE48" t="s">
        <v>907</v>
      </c>
      <c r="AF48" t="str">
        <f t="shared" si="2"/>
        <v>1000023;2</v>
      </c>
      <c r="AH48" t="s">
        <v>907</v>
      </c>
      <c r="AI48" t="str">
        <f t="shared" si="3"/>
        <v>1000025;3</v>
      </c>
      <c r="AL48" t="str">
        <f t="shared" si="4"/>
        <v/>
      </c>
      <c r="AN48" t="str">
        <f t="shared" si="5"/>
        <v>1;50000@1000001;3@1000023;2@1000025;3</v>
      </c>
    </row>
    <row r="49" spans="6:40" x14ac:dyDescent="0.2">
      <c r="F49" s="32">
        <v>2700308</v>
      </c>
      <c r="G49" s="33" t="s">
        <v>854</v>
      </c>
      <c r="I49" s="11">
        <v>1</v>
      </c>
      <c r="J49" s="11" t="s">
        <v>355</v>
      </c>
      <c r="K49" s="11">
        <v>50000</v>
      </c>
      <c r="L49" s="30">
        <v>1000001</v>
      </c>
      <c r="M49" s="30" t="s">
        <v>800</v>
      </c>
      <c r="N49" s="11">
        <v>3</v>
      </c>
      <c r="O49" s="30">
        <v>1000023</v>
      </c>
      <c r="P49" s="30" t="s">
        <v>802</v>
      </c>
      <c r="Q49" s="34">
        <v>2</v>
      </c>
      <c r="R49" s="30">
        <v>1000025</v>
      </c>
      <c r="S49" s="30" t="s">
        <v>803</v>
      </c>
      <c r="T49" s="34">
        <v>5</v>
      </c>
      <c r="U49" s="30">
        <v>1000020</v>
      </c>
      <c r="V49" s="30" t="s">
        <v>801</v>
      </c>
      <c r="W49" s="34">
        <v>1</v>
      </c>
      <c r="Z49" t="str">
        <f t="shared" si="0"/>
        <v>1;50000</v>
      </c>
      <c r="AB49" t="s">
        <v>907</v>
      </c>
      <c r="AC49" t="str">
        <f t="shared" si="1"/>
        <v>1000001;3</v>
      </c>
      <c r="AE49" t="s">
        <v>907</v>
      </c>
      <c r="AF49" t="str">
        <f t="shared" si="2"/>
        <v>1000023;2</v>
      </c>
      <c r="AH49" t="s">
        <v>907</v>
      </c>
      <c r="AI49" t="str">
        <f t="shared" si="3"/>
        <v>1000025;5</v>
      </c>
      <c r="AK49" t="s">
        <v>907</v>
      </c>
      <c r="AL49" t="str">
        <f t="shared" si="4"/>
        <v>1000020;1</v>
      </c>
      <c r="AN49" t="str">
        <f t="shared" si="5"/>
        <v>1;50000@1000001;3@1000023;2@1000025;5@1000020;1</v>
      </c>
    </row>
    <row r="50" spans="6:40" x14ac:dyDescent="0.2">
      <c r="F50" s="32">
        <v>2700309</v>
      </c>
      <c r="G50" s="33" t="s">
        <v>855</v>
      </c>
      <c r="I50" s="11">
        <v>1</v>
      </c>
      <c r="J50" s="11" t="s">
        <v>355</v>
      </c>
      <c r="K50" s="11">
        <v>50000</v>
      </c>
      <c r="L50" s="30">
        <v>1000001</v>
      </c>
      <c r="M50" s="30" t="s">
        <v>800</v>
      </c>
      <c r="N50" s="11">
        <v>3</v>
      </c>
      <c r="O50" s="31">
        <v>1000028</v>
      </c>
      <c r="P50" s="30" t="s">
        <v>806</v>
      </c>
      <c r="Q50" s="34">
        <v>2</v>
      </c>
      <c r="R50" s="30">
        <v>1000025</v>
      </c>
      <c r="S50" s="30" t="s">
        <v>803</v>
      </c>
      <c r="T50" s="34">
        <v>2</v>
      </c>
      <c r="Z50" t="str">
        <f t="shared" si="0"/>
        <v>1;50000</v>
      </c>
      <c r="AB50" t="s">
        <v>907</v>
      </c>
      <c r="AC50" t="str">
        <f t="shared" si="1"/>
        <v>1000001;3</v>
      </c>
      <c r="AE50" t="s">
        <v>907</v>
      </c>
      <c r="AF50" t="str">
        <f t="shared" si="2"/>
        <v>1000028;2</v>
      </c>
      <c r="AH50" t="s">
        <v>907</v>
      </c>
      <c r="AI50" t="str">
        <f t="shared" si="3"/>
        <v>1000025;2</v>
      </c>
      <c r="AL50" t="str">
        <f t="shared" si="4"/>
        <v/>
      </c>
      <c r="AN50" t="str">
        <f t="shared" si="5"/>
        <v>1;50000@1000001;3@1000028;2@1000025;2</v>
      </c>
    </row>
    <row r="51" spans="6:40" x14ac:dyDescent="0.2">
      <c r="F51" s="32">
        <v>2700310</v>
      </c>
      <c r="G51" s="33" t="s">
        <v>856</v>
      </c>
      <c r="I51" s="11">
        <v>1</v>
      </c>
      <c r="J51" s="11" t="s">
        <v>355</v>
      </c>
      <c r="K51" s="11">
        <v>50000</v>
      </c>
      <c r="L51" s="30">
        <v>1000001</v>
      </c>
      <c r="M51" s="30" t="s">
        <v>800</v>
      </c>
      <c r="N51" s="11">
        <v>3</v>
      </c>
      <c r="O51" s="31">
        <v>1000028</v>
      </c>
      <c r="P51" s="30" t="s">
        <v>806</v>
      </c>
      <c r="Q51" s="34">
        <v>2</v>
      </c>
      <c r="R51" s="30">
        <v>1000025</v>
      </c>
      <c r="S51" s="30" t="s">
        <v>803</v>
      </c>
      <c r="T51" s="34">
        <v>2</v>
      </c>
      <c r="Z51" t="str">
        <f t="shared" si="0"/>
        <v>1;50000</v>
      </c>
      <c r="AB51" t="s">
        <v>907</v>
      </c>
      <c r="AC51" t="str">
        <f t="shared" si="1"/>
        <v>1000001;3</v>
      </c>
      <c r="AE51" t="s">
        <v>907</v>
      </c>
      <c r="AF51" t="str">
        <f t="shared" si="2"/>
        <v>1000028;2</v>
      </c>
      <c r="AH51" t="s">
        <v>907</v>
      </c>
      <c r="AI51" t="str">
        <f t="shared" si="3"/>
        <v>1000025;2</v>
      </c>
      <c r="AL51" t="str">
        <f t="shared" si="4"/>
        <v/>
      </c>
      <c r="AN51" t="str">
        <f t="shared" si="5"/>
        <v>1;50000@1000001;3@1000028;2@1000025;2</v>
      </c>
    </row>
    <row r="52" spans="6:40" x14ac:dyDescent="0.2">
      <c r="F52" s="32">
        <v>2700311</v>
      </c>
      <c r="G52" s="33" t="s">
        <v>857</v>
      </c>
      <c r="I52" s="11">
        <v>1</v>
      </c>
      <c r="J52" s="11" t="s">
        <v>355</v>
      </c>
      <c r="K52" s="11">
        <v>50000</v>
      </c>
      <c r="L52" s="30">
        <v>1000001</v>
      </c>
      <c r="M52" s="30" t="s">
        <v>800</v>
      </c>
      <c r="N52" s="11">
        <v>3</v>
      </c>
      <c r="O52" s="30">
        <v>1000023</v>
      </c>
      <c r="P52" s="30" t="s">
        <v>802</v>
      </c>
      <c r="Q52" s="34">
        <v>2</v>
      </c>
      <c r="R52" s="30">
        <v>1000025</v>
      </c>
      <c r="S52" s="30" t="s">
        <v>803</v>
      </c>
      <c r="T52" s="34">
        <v>3</v>
      </c>
      <c r="Z52" t="str">
        <f t="shared" si="0"/>
        <v>1;50000</v>
      </c>
      <c r="AB52" t="s">
        <v>907</v>
      </c>
      <c r="AC52" t="str">
        <f t="shared" si="1"/>
        <v>1000001;3</v>
      </c>
      <c r="AE52" t="s">
        <v>907</v>
      </c>
      <c r="AF52" t="str">
        <f t="shared" si="2"/>
        <v>1000023;2</v>
      </c>
      <c r="AH52" t="s">
        <v>907</v>
      </c>
      <c r="AI52" t="str">
        <f t="shared" si="3"/>
        <v>1000025;3</v>
      </c>
      <c r="AL52" t="str">
        <f t="shared" si="4"/>
        <v/>
      </c>
      <c r="AN52" t="str">
        <f t="shared" si="5"/>
        <v>1;50000@1000001;3@1000023;2@1000025;3</v>
      </c>
    </row>
    <row r="53" spans="6:40" x14ac:dyDescent="0.2">
      <c r="F53" s="32">
        <v>2700312</v>
      </c>
      <c r="G53" s="33" t="s">
        <v>858</v>
      </c>
      <c r="I53" s="11">
        <v>1</v>
      </c>
      <c r="J53" s="11" t="s">
        <v>355</v>
      </c>
      <c r="K53" s="11">
        <v>50000</v>
      </c>
      <c r="L53" s="30">
        <v>1000001</v>
      </c>
      <c r="M53" s="30" t="s">
        <v>800</v>
      </c>
      <c r="N53" s="11">
        <v>3</v>
      </c>
      <c r="O53" s="30">
        <v>1000023</v>
      </c>
      <c r="P53" s="30" t="s">
        <v>802</v>
      </c>
      <c r="Q53" s="34">
        <v>2</v>
      </c>
      <c r="R53" s="30">
        <v>1000025</v>
      </c>
      <c r="S53" s="30" t="s">
        <v>803</v>
      </c>
      <c r="T53" s="34">
        <v>5</v>
      </c>
      <c r="U53" s="30">
        <v>1000027</v>
      </c>
      <c r="V53" s="30" t="s">
        <v>805</v>
      </c>
      <c r="W53" s="34">
        <v>2</v>
      </c>
      <c r="Z53" t="str">
        <f t="shared" si="0"/>
        <v>1;50000</v>
      </c>
      <c r="AB53" t="s">
        <v>907</v>
      </c>
      <c r="AC53" t="str">
        <f t="shared" si="1"/>
        <v>1000001;3</v>
      </c>
      <c r="AE53" t="s">
        <v>907</v>
      </c>
      <c r="AF53" t="str">
        <f t="shared" si="2"/>
        <v>1000023;2</v>
      </c>
      <c r="AH53" t="s">
        <v>907</v>
      </c>
      <c r="AI53" t="str">
        <f t="shared" si="3"/>
        <v>1000025;5</v>
      </c>
      <c r="AK53" t="s">
        <v>907</v>
      </c>
      <c r="AL53" t="str">
        <f t="shared" si="4"/>
        <v>1000027;2</v>
      </c>
      <c r="AN53" t="str">
        <f t="shared" si="5"/>
        <v>1;50000@1000001;3@1000023;2@1000025;5@1000027;2</v>
      </c>
    </row>
    <row r="54" spans="6:40" x14ac:dyDescent="0.2">
      <c r="F54" s="32">
        <v>2700313</v>
      </c>
      <c r="G54" s="33" t="s">
        <v>859</v>
      </c>
      <c r="I54" s="11">
        <v>1</v>
      </c>
      <c r="J54" s="11" t="s">
        <v>355</v>
      </c>
      <c r="K54" s="11">
        <v>50000</v>
      </c>
      <c r="L54" s="30">
        <v>1000001</v>
      </c>
      <c r="M54" s="30" t="s">
        <v>800</v>
      </c>
      <c r="N54" s="11">
        <v>3</v>
      </c>
      <c r="O54" s="31">
        <v>1000028</v>
      </c>
      <c r="P54" s="30" t="s">
        <v>806</v>
      </c>
      <c r="Q54" s="34">
        <v>2</v>
      </c>
      <c r="R54" s="30">
        <v>1000025</v>
      </c>
      <c r="S54" s="30" t="s">
        <v>803</v>
      </c>
      <c r="T54" s="34">
        <v>2</v>
      </c>
      <c r="Z54" t="str">
        <f t="shared" si="0"/>
        <v>1;50000</v>
      </c>
      <c r="AB54" t="s">
        <v>907</v>
      </c>
      <c r="AC54" t="str">
        <f t="shared" si="1"/>
        <v>1000001;3</v>
      </c>
      <c r="AE54" t="s">
        <v>907</v>
      </c>
      <c r="AF54" t="str">
        <f t="shared" si="2"/>
        <v>1000028;2</v>
      </c>
      <c r="AH54" t="s">
        <v>907</v>
      </c>
      <c r="AI54" t="str">
        <f t="shared" si="3"/>
        <v>1000025;2</v>
      </c>
      <c r="AL54" t="str">
        <f t="shared" si="4"/>
        <v/>
      </c>
      <c r="AN54" t="str">
        <f t="shared" si="5"/>
        <v>1;50000@1000001;3@1000028;2@1000025;2</v>
      </c>
    </row>
    <row r="55" spans="6:40" x14ac:dyDescent="0.2">
      <c r="F55" s="32">
        <v>2700314</v>
      </c>
      <c r="G55" s="33" t="s">
        <v>860</v>
      </c>
      <c r="I55" s="11">
        <v>1</v>
      </c>
      <c r="J55" s="11" t="s">
        <v>355</v>
      </c>
      <c r="K55" s="11">
        <v>50000</v>
      </c>
      <c r="L55" s="30">
        <v>1000001</v>
      </c>
      <c r="M55" s="30" t="s">
        <v>800</v>
      </c>
      <c r="N55" s="11">
        <v>3</v>
      </c>
      <c r="O55" s="31">
        <v>1000028</v>
      </c>
      <c r="P55" s="30" t="s">
        <v>806</v>
      </c>
      <c r="Q55" s="34">
        <v>2</v>
      </c>
      <c r="R55" s="30">
        <v>1000025</v>
      </c>
      <c r="S55" s="30" t="s">
        <v>803</v>
      </c>
      <c r="T55" s="34">
        <v>2</v>
      </c>
      <c r="Z55" t="str">
        <f t="shared" si="0"/>
        <v>1;50000</v>
      </c>
      <c r="AB55" t="s">
        <v>907</v>
      </c>
      <c r="AC55" t="str">
        <f t="shared" si="1"/>
        <v>1000001;3</v>
      </c>
      <c r="AE55" t="s">
        <v>907</v>
      </c>
      <c r="AF55" t="str">
        <f t="shared" si="2"/>
        <v>1000028;2</v>
      </c>
      <c r="AH55" t="s">
        <v>907</v>
      </c>
      <c r="AI55" t="str">
        <f t="shared" si="3"/>
        <v>1000025;2</v>
      </c>
      <c r="AL55" t="str">
        <f t="shared" si="4"/>
        <v/>
      </c>
      <c r="AN55" t="str">
        <f t="shared" si="5"/>
        <v>1;50000@1000001;3@1000028;2@1000025;2</v>
      </c>
    </row>
    <row r="56" spans="6:40" x14ac:dyDescent="0.2">
      <c r="F56" s="32">
        <v>2700315</v>
      </c>
      <c r="G56" s="33" t="s">
        <v>861</v>
      </c>
      <c r="I56" s="11">
        <v>1</v>
      </c>
      <c r="J56" s="11" t="s">
        <v>355</v>
      </c>
      <c r="K56" s="11">
        <v>50000</v>
      </c>
      <c r="L56" s="30">
        <v>1000001</v>
      </c>
      <c r="M56" s="30" t="s">
        <v>800</v>
      </c>
      <c r="N56" s="11">
        <v>3</v>
      </c>
      <c r="O56" s="30">
        <v>1000023</v>
      </c>
      <c r="P56" s="30" t="s">
        <v>802</v>
      </c>
      <c r="Q56" s="34">
        <v>2</v>
      </c>
      <c r="R56" s="30">
        <v>1000025</v>
      </c>
      <c r="S56" s="30" t="s">
        <v>803</v>
      </c>
      <c r="T56" s="34">
        <v>3</v>
      </c>
      <c r="Z56" t="str">
        <f t="shared" si="0"/>
        <v>1;50000</v>
      </c>
      <c r="AB56" t="s">
        <v>907</v>
      </c>
      <c r="AC56" t="str">
        <f t="shared" si="1"/>
        <v>1000001;3</v>
      </c>
      <c r="AE56" t="s">
        <v>907</v>
      </c>
      <c r="AF56" t="str">
        <f t="shared" si="2"/>
        <v>1000023;2</v>
      </c>
      <c r="AH56" t="s">
        <v>907</v>
      </c>
      <c r="AI56" t="str">
        <f t="shared" si="3"/>
        <v>1000025;3</v>
      </c>
      <c r="AL56" t="str">
        <f t="shared" si="4"/>
        <v/>
      </c>
      <c r="AN56" t="str">
        <f t="shared" si="5"/>
        <v>1;50000@1000001;3@1000023;2@1000025;3</v>
      </c>
    </row>
    <row r="57" spans="6:40" x14ac:dyDescent="0.2">
      <c r="F57" s="32">
        <v>2700316</v>
      </c>
      <c r="G57" s="33" t="s">
        <v>862</v>
      </c>
      <c r="I57" s="11">
        <v>1</v>
      </c>
      <c r="J57" s="11" t="s">
        <v>355</v>
      </c>
      <c r="K57" s="11">
        <v>50000</v>
      </c>
      <c r="L57" s="30">
        <v>1000001</v>
      </c>
      <c r="M57" s="30" t="s">
        <v>800</v>
      </c>
      <c r="N57" s="11">
        <v>3</v>
      </c>
      <c r="O57" s="30">
        <v>1000023</v>
      </c>
      <c r="P57" s="30" t="s">
        <v>802</v>
      </c>
      <c r="Q57" s="34">
        <v>2</v>
      </c>
      <c r="R57" s="30">
        <v>1000025</v>
      </c>
      <c r="S57" s="30" t="s">
        <v>803</v>
      </c>
      <c r="T57" s="34">
        <v>5</v>
      </c>
      <c r="U57" s="30">
        <v>1000027</v>
      </c>
      <c r="V57" s="30" t="s">
        <v>805</v>
      </c>
      <c r="W57" s="34">
        <v>3</v>
      </c>
      <c r="Z57" t="str">
        <f t="shared" si="0"/>
        <v>1;50000</v>
      </c>
      <c r="AB57" t="s">
        <v>907</v>
      </c>
      <c r="AC57" t="str">
        <f t="shared" si="1"/>
        <v>1000001;3</v>
      </c>
      <c r="AE57" t="s">
        <v>907</v>
      </c>
      <c r="AF57" t="str">
        <f t="shared" si="2"/>
        <v>1000023;2</v>
      </c>
      <c r="AH57" t="s">
        <v>907</v>
      </c>
      <c r="AI57" t="str">
        <f t="shared" si="3"/>
        <v>1000025;5</v>
      </c>
      <c r="AK57" t="s">
        <v>907</v>
      </c>
      <c r="AL57" t="str">
        <f t="shared" si="4"/>
        <v>1000027;3</v>
      </c>
      <c r="AN57" t="str">
        <f t="shared" si="5"/>
        <v>1;50000@1000001;3@1000023;2@1000025;5@1000027;3</v>
      </c>
    </row>
    <row r="58" spans="6:40" x14ac:dyDescent="0.2">
      <c r="F58" s="32">
        <v>2700317</v>
      </c>
      <c r="G58" s="33" t="s">
        <v>863</v>
      </c>
      <c r="I58" s="11">
        <v>1</v>
      </c>
      <c r="J58" s="11" t="s">
        <v>355</v>
      </c>
      <c r="K58" s="11">
        <v>50000</v>
      </c>
      <c r="L58" s="30">
        <v>1000001</v>
      </c>
      <c r="M58" s="30" t="s">
        <v>800</v>
      </c>
      <c r="N58" s="11">
        <v>3</v>
      </c>
      <c r="O58" s="31">
        <v>1000028</v>
      </c>
      <c r="P58" s="30" t="s">
        <v>806</v>
      </c>
      <c r="Q58" s="34">
        <v>2</v>
      </c>
      <c r="R58" s="30">
        <v>1000025</v>
      </c>
      <c r="S58" s="30" t="s">
        <v>803</v>
      </c>
      <c r="T58" s="34">
        <v>2</v>
      </c>
      <c r="Z58" t="str">
        <f t="shared" si="0"/>
        <v>1;50000</v>
      </c>
      <c r="AB58" t="s">
        <v>907</v>
      </c>
      <c r="AC58" t="str">
        <f t="shared" si="1"/>
        <v>1000001;3</v>
      </c>
      <c r="AE58" t="s">
        <v>907</v>
      </c>
      <c r="AF58" t="str">
        <f t="shared" si="2"/>
        <v>1000028;2</v>
      </c>
      <c r="AH58" t="s">
        <v>907</v>
      </c>
      <c r="AI58" t="str">
        <f t="shared" si="3"/>
        <v>1000025;2</v>
      </c>
      <c r="AL58" t="str">
        <f t="shared" si="4"/>
        <v/>
      </c>
      <c r="AN58" t="str">
        <f t="shared" si="5"/>
        <v>1;50000@1000001;3@1000028;2@1000025;2</v>
      </c>
    </row>
    <row r="59" spans="6:40" x14ac:dyDescent="0.2">
      <c r="F59" s="32">
        <v>2700318</v>
      </c>
      <c r="G59" s="33" t="s">
        <v>864</v>
      </c>
      <c r="I59" s="11">
        <v>1</v>
      </c>
      <c r="J59" s="11" t="s">
        <v>355</v>
      </c>
      <c r="K59" s="11">
        <v>50000</v>
      </c>
      <c r="L59" s="30">
        <v>1000001</v>
      </c>
      <c r="M59" s="30" t="s">
        <v>800</v>
      </c>
      <c r="N59" s="11">
        <v>3</v>
      </c>
      <c r="O59" s="31">
        <v>1000028</v>
      </c>
      <c r="P59" s="30" t="s">
        <v>806</v>
      </c>
      <c r="Q59" s="34">
        <v>2</v>
      </c>
      <c r="R59" s="30">
        <v>1000025</v>
      </c>
      <c r="S59" s="30" t="s">
        <v>803</v>
      </c>
      <c r="T59" s="34">
        <v>2</v>
      </c>
      <c r="Z59" t="str">
        <f t="shared" si="0"/>
        <v>1;50000</v>
      </c>
      <c r="AB59" t="s">
        <v>907</v>
      </c>
      <c r="AC59" t="str">
        <f t="shared" si="1"/>
        <v>1000001;3</v>
      </c>
      <c r="AE59" t="s">
        <v>907</v>
      </c>
      <c r="AF59" t="str">
        <f t="shared" si="2"/>
        <v>1000028;2</v>
      </c>
      <c r="AH59" t="s">
        <v>907</v>
      </c>
      <c r="AI59" t="str">
        <f t="shared" si="3"/>
        <v>1000025;2</v>
      </c>
      <c r="AL59" t="str">
        <f t="shared" si="4"/>
        <v/>
      </c>
      <c r="AN59" t="str">
        <f t="shared" si="5"/>
        <v>1;50000@1000001;3@1000028;2@1000025;2</v>
      </c>
    </row>
    <row r="60" spans="6:40" x14ac:dyDescent="0.2">
      <c r="F60" s="32">
        <v>2700319</v>
      </c>
      <c r="G60" s="33" t="s">
        <v>865</v>
      </c>
      <c r="I60" s="11">
        <v>1</v>
      </c>
      <c r="J60" s="11" t="s">
        <v>355</v>
      </c>
      <c r="K60" s="11">
        <v>50000</v>
      </c>
      <c r="L60" s="30">
        <v>1000001</v>
      </c>
      <c r="M60" s="30" t="s">
        <v>800</v>
      </c>
      <c r="N60" s="11">
        <v>3</v>
      </c>
      <c r="O60" s="30">
        <v>1000023</v>
      </c>
      <c r="P60" s="30" t="s">
        <v>802</v>
      </c>
      <c r="Q60" s="34">
        <v>2</v>
      </c>
      <c r="R60" s="30">
        <v>1000025</v>
      </c>
      <c r="S60" s="30" t="s">
        <v>803</v>
      </c>
      <c r="T60" s="34">
        <v>3</v>
      </c>
      <c r="Z60" t="str">
        <f t="shared" si="0"/>
        <v>1;50000</v>
      </c>
      <c r="AB60" t="s">
        <v>907</v>
      </c>
      <c r="AC60" t="str">
        <f t="shared" si="1"/>
        <v>1000001;3</v>
      </c>
      <c r="AE60" t="s">
        <v>907</v>
      </c>
      <c r="AF60" t="str">
        <f t="shared" si="2"/>
        <v>1000023;2</v>
      </c>
      <c r="AH60" t="s">
        <v>907</v>
      </c>
      <c r="AI60" t="str">
        <f t="shared" si="3"/>
        <v>1000025;3</v>
      </c>
      <c r="AL60" t="str">
        <f t="shared" si="4"/>
        <v/>
      </c>
      <c r="AN60" t="str">
        <f t="shared" si="5"/>
        <v>1;50000@1000001;3@1000023;2@1000025;3</v>
      </c>
    </row>
    <row r="61" spans="6:40" x14ac:dyDescent="0.2">
      <c r="F61" s="32">
        <v>2700320</v>
      </c>
      <c r="G61" s="33" t="s">
        <v>866</v>
      </c>
      <c r="I61" s="11">
        <v>1</v>
      </c>
      <c r="J61" s="11" t="s">
        <v>355</v>
      </c>
      <c r="K61" s="11">
        <v>50000</v>
      </c>
      <c r="L61" s="30">
        <v>1000001</v>
      </c>
      <c r="M61" s="30" t="s">
        <v>800</v>
      </c>
      <c r="N61" s="11">
        <v>3</v>
      </c>
      <c r="O61" s="30">
        <v>1000023</v>
      </c>
      <c r="P61" s="30" t="s">
        <v>802</v>
      </c>
      <c r="Q61" s="34">
        <v>2</v>
      </c>
      <c r="R61" s="30">
        <v>1000025</v>
      </c>
      <c r="S61" s="30" t="s">
        <v>803</v>
      </c>
      <c r="T61" s="34">
        <v>5</v>
      </c>
      <c r="U61" s="30">
        <v>1000020</v>
      </c>
      <c r="V61" s="30" t="s">
        <v>801</v>
      </c>
      <c r="W61" s="34">
        <v>1</v>
      </c>
      <c r="Z61" t="str">
        <f t="shared" si="0"/>
        <v>1;50000</v>
      </c>
      <c r="AB61" t="s">
        <v>907</v>
      </c>
      <c r="AC61" t="str">
        <f t="shared" si="1"/>
        <v>1000001;3</v>
      </c>
      <c r="AE61" t="s">
        <v>907</v>
      </c>
      <c r="AF61" t="str">
        <f t="shared" si="2"/>
        <v>1000023;2</v>
      </c>
      <c r="AH61" t="s">
        <v>907</v>
      </c>
      <c r="AI61" t="str">
        <f t="shared" si="3"/>
        <v>1000025;5</v>
      </c>
      <c r="AK61" t="s">
        <v>907</v>
      </c>
      <c r="AL61" t="str">
        <f t="shared" si="4"/>
        <v>1000020;1</v>
      </c>
      <c r="AN61" t="str">
        <f t="shared" si="5"/>
        <v>1;50000@1000001;3@1000023;2@1000025;5@1000020;1</v>
      </c>
    </row>
    <row r="62" spans="6:40" x14ac:dyDescent="0.2">
      <c r="F62" s="32">
        <v>2700401</v>
      </c>
      <c r="G62" s="33" t="s">
        <v>867</v>
      </c>
      <c r="I62" s="11">
        <v>1</v>
      </c>
      <c r="J62" s="11" t="s">
        <v>355</v>
      </c>
      <c r="K62" s="11">
        <v>75000</v>
      </c>
      <c r="L62" s="30">
        <v>1000001</v>
      </c>
      <c r="M62" s="30" t="s">
        <v>800</v>
      </c>
      <c r="N62" s="11">
        <v>4</v>
      </c>
      <c r="O62" s="31">
        <v>1000028</v>
      </c>
      <c r="P62" s="30" t="s">
        <v>806</v>
      </c>
      <c r="Q62" s="34">
        <v>2</v>
      </c>
      <c r="R62" s="30">
        <v>1000025</v>
      </c>
      <c r="S62" s="30" t="s">
        <v>803</v>
      </c>
      <c r="T62" s="34">
        <v>2</v>
      </c>
      <c r="Z62" t="str">
        <f t="shared" si="0"/>
        <v>1;75000</v>
      </c>
      <c r="AB62" t="s">
        <v>907</v>
      </c>
      <c r="AC62" t="str">
        <f t="shared" si="1"/>
        <v>1000001;4</v>
      </c>
      <c r="AE62" t="s">
        <v>907</v>
      </c>
      <c r="AF62" t="str">
        <f t="shared" si="2"/>
        <v>1000028;2</v>
      </c>
      <c r="AH62" t="s">
        <v>907</v>
      </c>
      <c r="AI62" t="str">
        <f t="shared" si="3"/>
        <v>1000025;2</v>
      </c>
      <c r="AL62" t="str">
        <f t="shared" si="4"/>
        <v/>
      </c>
      <c r="AN62" t="str">
        <f t="shared" si="5"/>
        <v>1;75000@1000001;4@1000028;2@1000025;2</v>
      </c>
    </row>
    <row r="63" spans="6:40" x14ac:dyDescent="0.2">
      <c r="F63" s="32">
        <v>2700402</v>
      </c>
      <c r="G63" s="33" t="s">
        <v>868</v>
      </c>
      <c r="I63" s="11">
        <v>1</v>
      </c>
      <c r="J63" s="11" t="s">
        <v>355</v>
      </c>
      <c r="K63" s="11">
        <v>75000</v>
      </c>
      <c r="L63" s="30">
        <v>1000001</v>
      </c>
      <c r="M63" s="30" t="s">
        <v>800</v>
      </c>
      <c r="N63" s="11">
        <v>4</v>
      </c>
      <c r="O63" s="31">
        <v>1000028</v>
      </c>
      <c r="P63" s="30" t="s">
        <v>806</v>
      </c>
      <c r="Q63" s="34">
        <v>2</v>
      </c>
      <c r="R63" s="30">
        <v>1000025</v>
      </c>
      <c r="S63" s="30" t="s">
        <v>803</v>
      </c>
      <c r="T63" s="34">
        <v>2</v>
      </c>
      <c r="Z63" t="str">
        <f t="shared" si="0"/>
        <v>1;75000</v>
      </c>
      <c r="AB63" t="s">
        <v>907</v>
      </c>
      <c r="AC63" t="str">
        <f t="shared" si="1"/>
        <v>1000001;4</v>
      </c>
      <c r="AE63" t="s">
        <v>907</v>
      </c>
      <c r="AF63" t="str">
        <f t="shared" si="2"/>
        <v>1000028;2</v>
      </c>
      <c r="AH63" t="s">
        <v>907</v>
      </c>
      <c r="AI63" t="str">
        <f t="shared" si="3"/>
        <v>1000025;2</v>
      </c>
      <c r="AL63" t="str">
        <f t="shared" si="4"/>
        <v/>
      </c>
      <c r="AN63" t="str">
        <f t="shared" si="5"/>
        <v>1;75000@1000001;4@1000028;2@1000025;2</v>
      </c>
    </row>
    <row r="64" spans="6:40" x14ac:dyDescent="0.2">
      <c r="F64" s="32">
        <v>2700403</v>
      </c>
      <c r="G64" s="33" t="s">
        <v>869</v>
      </c>
      <c r="I64" s="11">
        <v>1</v>
      </c>
      <c r="J64" s="11" t="s">
        <v>355</v>
      </c>
      <c r="K64" s="11">
        <v>75000</v>
      </c>
      <c r="L64" s="30">
        <v>1000001</v>
      </c>
      <c r="M64" s="30" t="s">
        <v>800</v>
      </c>
      <c r="N64" s="11">
        <v>4</v>
      </c>
      <c r="O64" s="30">
        <v>1000023</v>
      </c>
      <c r="P64" s="30" t="s">
        <v>802</v>
      </c>
      <c r="Q64" s="34">
        <v>2</v>
      </c>
      <c r="R64" s="30">
        <v>1000025</v>
      </c>
      <c r="S64" s="30" t="s">
        <v>803</v>
      </c>
      <c r="T64" s="34">
        <v>3</v>
      </c>
      <c r="Z64" t="str">
        <f t="shared" si="0"/>
        <v>1;75000</v>
      </c>
      <c r="AB64" t="s">
        <v>907</v>
      </c>
      <c r="AC64" t="str">
        <f t="shared" si="1"/>
        <v>1000001;4</v>
      </c>
      <c r="AE64" t="s">
        <v>907</v>
      </c>
      <c r="AF64" t="str">
        <f t="shared" si="2"/>
        <v>1000023;2</v>
      </c>
      <c r="AH64" t="s">
        <v>907</v>
      </c>
      <c r="AI64" t="str">
        <f t="shared" si="3"/>
        <v>1000025;3</v>
      </c>
      <c r="AL64" t="str">
        <f t="shared" si="4"/>
        <v/>
      </c>
      <c r="AN64" t="str">
        <f t="shared" si="5"/>
        <v>1;75000@1000001;4@1000023;2@1000025;3</v>
      </c>
    </row>
    <row r="65" spans="6:40" x14ac:dyDescent="0.2">
      <c r="F65" s="32">
        <v>2700404</v>
      </c>
      <c r="G65" s="33" t="s">
        <v>870</v>
      </c>
      <c r="I65" s="11">
        <v>1</v>
      </c>
      <c r="J65" s="11" t="s">
        <v>355</v>
      </c>
      <c r="K65" s="11">
        <v>75000</v>
      </c>
      <c r="L65" s="30">
        <v>1000001</v>
      </c>
      <c r="M65" s="30" t="s">
        <v>800</v>
      </c>
      <c r="N65" s="11">
        <v>4</v>
      </c>
      <c r="O65" s="30">
        <v>1000023</v>
      </c>
      <c r="P65" s="30" t="s">
        <v>802</v>
      </c>
      <c r="Q65" s="34">
        <v>2</v>
      </c>
      <c r="R65" s="30">
        <v>1000025</v>
      </c>
      <c r="S65" s="30" t="s">
        <v>803</v>
      </c>
      <c r="T65" s="34">
        <v>5</v>
      </c>
      <c r="U65" s="30">
        <v>1000027</v>
      </c>
      <c r="V65" s="30" t="s">
        <v>805</v>
      </c>
      <c r="W65" s="34">
        <v>2</v>
      </c>
      <c r="Z65" t="str">
        <f t="shared" si="0"/>
        <v>1;75000</v>
      </c>
      <c r="AB65" t="s">
        <v>907</v>
      </c>
      <c r="AC65" t="str">
        <f t="shared" si="1"/>
        <v>1000001;4</v>
      </c>
      <c r="AE65" t="s">
        <v>907</v>
      </c>
      <c r="AF65" t="str">
        <f t="shared" si="2"/>
        <v>1000023;2</v>
      </c>
      <c r="AH65" t="s">
        <v>907</v>
      </c>
      <c r="AI65" t="str">
        <f t="shared" si="3"/>
        <v>1000025;5</v>
      </c>
      <c r="AK65" t="s">
        <v>907</v>
      </c>
      <c r="AL65" t="str">
        <f t="shared" si="4"/>
        <v>1000027;2</v>
      </c>
      <c r="AN65" t="str">
        <f t="shared" si="5"/>
        <v>1;75000@1000001;4@1000023;2@1000025;5@1000027;2</v>
      </c>
    </row>
    <row r="66" spans="6:40" x14ac:dyDescent="0.2">
      <c r="F66" s="32">
        <v>2700405</v>
      </c>
      <c r="G66" s="33" t="s">
        <v>871</v>
      </c>
      <c r="I66" s="11">
        <v>1</v>
      </c>
      <c r="J66" s="11" t="s">
        <v>355</v>
      </c>
      <c r="K66" s="11">
        <v>75000</v>
      </c>
      <c r="L66" s="30">
        <v>1000001</v>
      </c>
      <c r="M66" s="30" t="s">
        <v>800</v>
      </c>
      <c r="N66" s="11">
        <v>4</v>
      </c>
      <c r="O66" s="31">
        <v>1000028</v>
      </c>
      <c r="P66" s="30" t="s">
        <v>806</v>
      </c>
      <c r="Q66" s="34">
        <v>2</v>
      </c>
      <c r="R66" s="30">
        <v>1000025</v>
      </c>
      <c r="S66" s="30" t="s">
        <v>803</v>
      </c>
      <c r="T66" s="34">
        <v>2</v>
      </c>
      <c r="Z66" t="str">
        <f t="shared" si="0"/>
        <v>1;75000</v>
      </c>
      <c r="AB66" t="s">
        <v>907</v>
      </c>
      <c r="AC66" t="str">
        <f t="shared" si="1"/>
        <v>1000001;4</v>
      </c>
      <c r="AE66" t="s">
        <v>907</v>
      </c>
      <c r="AF66" t="str">
        <f t="shared" si="2"/>
        <v>1000028;2</v>
      </c>
      <c r="AH66" t="s">
        <v>907</v>
      </c>
      <c r="AI66" t="str">
        <f t="shared" si="3"/>
        <v>1000025;2</v>
      </c>
      <c r="AL66" t="str">
        <f t="shared" si="4"/>
        <v/>
      </c>
      <c r="AN66" t="str">
        <f t="shared" si="5"/>
        <v>1;75000@1000001;4@1000028;2@1000025;2</v>
      </c>
    </row>
    <row r="67" spans="6:40" x14ac:dyDescent="0.2">
      <c r="F67" s="32">
        <v>2700406</v>
      </c>
      <c r="G67" s="33" t="s">
        <v>872</v>
      </c>
      <c r="I67" s="11">
        <v>1</v>
      </c>
      <c r="J67" s="11" t="s">
        <v>355</v>
      </c>
      <c r="K67" s="11">
        <v>75000</v>
      </c>
      <c r="L67" s="30">
        <v>1000001</v>
      </c>
      <c r="M67" s="30" t="s">
        <v>800</v>
      </c>
      <c r="N67" s="11">
        <v>4</v>
      </c>
      <c r="O67" s="31">
        <v>1000028</v>
      </c>
      <c r="P67" s="30" t="s">
        <v>806</v>
      </c>
      <c r="Q67" s="34">
        <v>2</v>
      </c>
      <c r="R67" s="30">
        <v>1000025</v>
      </c>
      <c r="S67" s="30" t="s">
        <v>803</v>
      </c>
      <c r="T67" s="34">
        <v>2</v>
      </c>
      <c r="Z67" t="str">
        <f t="shared" ref="Z67:Z102" si="6">I67&amp;";"&amp;K67</f>
        <v>1;75000</v>
      </c>
      <c r="AB67" t="s">
        <v>907</v>
      </c>
      <c r="AC67" t="str">
        <f t="shared" ref="AC67:AC102" si="7">L67&amp;";"&amp;N67</f>
        <v>1000001;4</v>
      </c>
      <c r="AE67" t="s">
        <v>907</v>
      </c>
      <c r="AF67" t="str">
        <f t="shared" ref="AF67:AF102" si="8">O67&amp;";"&amp;Q67</f>
        <v>1000028;2</v>
      </c>
      <c r="AH67" t="s">
        <v>907</v>
      </c>
      <c r="AI67" t="str">
        <f t="shared" ref="AI67:AI102" si="9">R67&amp;";"&amp;T67</f>
        <v>1000025;2</v>
      </c>
      <c r="AL67" t="str">
        <f t="shared" ref="AL67:AL102" si="10">IF(U67="","",U67&amp;";"&amp;W67)</f>
        <v/>
      </c>
      <c r="AN67" t="str">
        <f t="shared" ref="AN67:AN101" si="11">Z67&amp;AB67&amp;AC67&amp;AE67&amp;AF67&amp;AH67&amp;AI67&amp;AK67&amp;AL67</f>
        <v>1;75000@1000001;4@1000028;2@1000025;2</v>
      </c>
    </row>
    <row r="68" spans="6:40" x14ac:dyDescent="0.2">
      <c r="F68" s="32">
        <v>2700407</v>
      </c>
      <c r="G68" s="33" t="s">
        <v>873</v>
      </c>
      <c r="I68" s="11">
        <v>1</v>
      </c>
      <c r="J68" s="11" t="s">
        <v>355</v>
      </c>
      <c r="K68" s="11">
        <v>75000</v>
      </c>
      <c r="L68" s="30">
        <v>1000001</v>
      </c>
      <c r="M68" s="30" t="s">
        <v>800</v>
      </c>
      <c r="N68" s="11">
        <v>4</v>
      </c>
      <c r="O68" s="30">
        <v>1000023</v>
      </c>
      <c r="P68" s="30" t="s">
        <v>802</v>
      </c>
      <c r="Q68" s="34">
        <v>2</v>
      </c>
      <c r="R68" s="30">
        <v>1000025</v>
      </c>
      <c r="S68" s="30" t="s">
        <v>803</v>
      </c>
      <c r="T68" s="34">
        <v>3</v>
      </c>
      <c r="Z68" t="str">
        <f t="shared" si="6"/>
        <v>1;75000</v>
      </c>
      <c r="AB68" t="s">
        <v>907</v>
      </c>
      <c r="AC68" t="str">
        <f t="shared" si="7"/>
        <v>1000001;4</v>
      </c>
      <c r="AE68" t="s">
        <v>907</v>
      </c>
      <c r="AF68" t="str">
        <f t="shared" si="8"/>
        <v>1000023;2</v>
      </c>
      <c r="AH68" t="s">
        <v>907</v>
      </c>
      <c r="AI68" t="str">
        <f t="shared" si="9"/>
        <v>1000025;3</v>
      </c>
      <c r="AL68" t="str">
        <f t="shared" si="10"/>
        <v/>
      </c>
      <c r="AN68" t="str">
        <f t="shared" si="11"/>
        <v>1;75000@1000001;4@1000023;2@1000025;3</v>
      </c>
    </row>
    <row r="69" spans="6:40" x14ac:dyDescent="0.2">
      <c r="F69" s="32">
        <v>2700408</v>
      </c>
      <c r="G69" s="33" t="s">
        <v>874</v>
      </c>
      <c r="I69" s="11">
        <v>1</v>
      </c>
      <c r="J69" s="11" t="s">
        <v>355</v>
      </c>
      <c r="K69" s="11">
        <v>75000</v>
      </c>
      <c r="L69" s="30">
        <v>1000001</v>
      </c>
      <c r="M69" s="30" t="s">
        <v>800</v>
      </c>
      <c r="N69" s="11">
        <v>4</v>
      </c>
      <c r="O69" s="30">
        <v>1000023</v>
      </c>
      <c r="P69" s="30" t="s">
        <v>802</v>
      </c>
      <c r="Q69" s="34">
        <v>2</v>
      </c>
      <c r="R69" s="30">
        <v>1000025</v>
      </c>
      <c r="S69" s="30" t="s">
        <v>803</v>
      </c>
      <c r="T69" s="34">
        <v>5</v>
      </c>
      <c r="U69" s="30">
        <v>1000020</v>
      </c>
      <c r="V69" s="30" t="s">
        <v>801</v>
      </c>
      <c r="W69" s="34">
        <v>1</v>
      </c>
      <c r="Z69" t="str">
        <f t="shared" si="6"/>
        <v>1;75000</v>
      </c>
      <c r="AB69" t="s">
        <v>907</v>
      </c>
      <c r="AC69" t="str">
        <f t="shared" si="7"/>
        <v>1000001;4</v>
      </c>
      <c r="AE69" t="s">
        <v>907</v>
      </c>
      <c r="AF69" t="str">
        <f t="shared" si="8"/>
        <v>1000023;2</v>
      </c>
      <c r="AH69" t="s">
        <v>907</v>
      </c>
      <c r="AI69" t="str">
        <f t="shared" si="9"/>
        <v>1000025;5</v>
      </c>
      <c r="AK69" t="s">
        <v>907</v>
      </c>
      <c r="AL69" t="str">
        <f t="shared" si="10"/>
        <v>1000020;1</v>
      </c>
      <c r="AN69" t="str">
        <f t="shared" si="11"/>
        <v>1;75000@1000001;4@1000023;2@1000025;5@1000020;1</v>
      </c>
    </row>
    <row r="70" spans="6:40" x14ac:dyDescent="0.2">
      <c r="F70" s="32">
        <v>2700409</v>
      </c>
      <c r="G70" s="33" t="s">
        <v>875</v>
      </c>
      <c r="I70" s="11">
        <v>1</v>
      </c>
      <c r="J70" s="11" t="s">
        <v>355</v>
      </c>
      <c r="K70" s="11">
        <v>75000</v>
      </c>
      <c r="L70" s="30">
        <v>1000001</v>
      </c>
      <c r="M70" s="30" t="s">
        <v>800</v>
      </c>
      <c r="N70" s="11">
        <v>4</v>
      </c>
      <c r="O70" s="31">
        <v>1000028</v>
      </c>
      <c r="P70" s="30" t="s">
        <v>806</v>
      </c>
      <c r="Q70" s="34">
        <v>2</v>
      </c>
      <c r="R70" s="30">
        <v>1000025</v>
      </c>
      <c r="S70" s="30" t="s">
        <v>803</v>
      </c>
      <c r="T70" s="34">
        <v>2</v>
      </c>
      <c r="Z70" t="str">
        <f t="shared" si="6"/>
        <v>1;75000</v>
      </c>
      <c r="AB70" t="s">
        <v>907</v>
      </c>
      <c r="AC70" t="str">
        <f t="shared" si="7"/>
        <v>1000001;4</v>
      </c>
      <c r="AE70" t="s">
        <v>907</v>
      </c>
      <c r="AF70" t="str">
        <f t="shared" si="8"/>
        <v>1000028;2</v>
      </c>
      <c r="AH70" t="s">
        <v>907</v>
      </c>
      <c r="AI70" t="str">
        <f t="shared" si="9"/>
        <v>1000025;2</v>
      </c>
      <c r="AL70" t="str">
        <f t="shared" si="10"/>
        <v/>
      </c>
      <c r="AN70" t="str">
        <f t="shared" si="11"/>
        <v>1;75000@1000001;4@1000028;2@1000025;2</v>
      </c>
    </row>
    <row r="71" spans="6:40" x14ac:dyDescent="0.2">
      <c r="F71" s="32">
        <v>2700410</v>
      </c>
      <c r="G71" s="33" t="s">
        <v>876</v>
      </c>
      <c r="I71" s="11">
        <v>1</v>
      </c>
      <c r="J71" s="11" t="s">
        <v>355</v>
      </c>
      <c r="K71" s="11">
        <v>75000</v>
      </c>
      <c r="L71" s="30">
        <v>1000001</v>
      </c>
      <c r="M71" s="30" t="s">
        <v>800</v>
      </c>
      <c r="N71" s="11">
        <v>4</v>
      </c>
      <c r="O71" s="31">
        <v>1000028</v>
      </c>
      <c r="P71" s="30" t="s">
        <v>806</v>
      </c>
      <c r="Q71" s="34">
        <v>2</v>
      </c>
      <c r="R71" s="30">
        <v>1000025</v>
      </c>
      <c r="S71" s="30" t="s">
        <v>803</v>
      </c>
      <c r="T71" s="34">
        <v>2</v>
      </c>
      <c r="Z71" t="str">
        <f t="shared" si="6"/>
        <v>1;75000</v>
      </c>
      <c r="AB71" t="s">
        <v>907</v>
      </c>
      <c r="AC71" t="str">
        <f t="shared" si="7"/>
        <v>1000001;4</v>
      </c>
      <c r="AE71" t="s">
        <v>907</v>
      </c>
      <c r="AF71" t="str">
        <f t="shared" si="8"/>
        <v>1000028;2</v>
      </c>
      <c r="AH71" t="s">
        <v>907</v>
      </c>
      <c r="AI71" t="str">
        <f t="shared" si="9"/>
        <v>1000025;2</v>
      </c>
      <c r="AL71" t="str">
        <f t="shared" si="10"/>
        <v/>
      </c>
      <c r="AN71" t="str">
        <f t="shared" si="11"/>
        <v>1;75000@1000001;4@1000028;2@1000025;2</v>
      </c>
    </row>
    <row r="72" spans="6:40" x14ac:dyDescent="0.2">
      <c r="F72" s="32">
        <v>2700411</v>
      </c>
      <c r="G72" s="33" t="s">
        <v>877</v>
      </c>
      <c r="I72" s="11">
        <v>1</v>
      </c>
      <c r="J72" s="11" t="s">
        <v>355</v>
      </c>
      <c r="K72" s="11">
        <v>75000</v>
      </c>
      <c r="L72" s="30">
        <v>1000001</v>
      </c>
      <c r="M72" s="30" t="s">
        <v>800</v>
      </c>
      <c r="N72" s="11">
        <v>4</v>
      </c>
      <c r="O72" s="30">
        <v>1000023</v>
      </c>
      <c r="P72" s="30" t="s">
        <v>802</v>
      </c>
      <c r="Q72" s="34">
        <v>2</v>
      </c>
      <c r="R72" s="30">
        <v>1000025</v>
      </c>
      <c r="S72" s="30" t="s">
        <v>803</v>
      </c>
      <c r="T72" s="34">
        <v>3</v>
      </c>
      <c r="Z72" t="str">
        <f t="shared" si="6"/>
        <v>1;75000</v>
      </c>
      <c r="AB72" t="s">
        <v>907</v>
      </c>
      <c r="AC72" t="str">
        <f t="shared" si="7"/>
        <v>1000001;4</v>
      </c>
      <c r="AE72" t="s">
        <v>907</v>
      </c>
      <c r="AF72" t="str">
        <f t="shared" si="8"/>
        <v>1000023;2</v>
      </c>
      <c r="AH72" t="s">
        <v>907</v>
      </c>
      <c r="AI72" t="str">
        <f t="shared" si="9"/>
        <v>1000025;3</v>
      </c>
      <c r="AL72" t="str">
        <f t="shared" si="10"/>
        <v/>
      </c>
      <c r="AN72" t="str">
        <f t="shared" si="11"/>
        <v>1;75000@1000001;4@1000023;2@1000025;3</v>
      </c>
    </row>
    <row r="73" spans="6:40" x14ac:dyDescent="0.2">
      <c r="F73" s="32">
        <v>2700412</v>
      </c>
      <c r="G73" s="33" t="s">
        <v>878</v>
      </c>
      <c r="I73" s="11">
        <v>1</v>
      </c>
      <c r="J73" s="11" t="s">
        <v>355</v>
      </c>
      <c r="K73" s="11">
        <v>75000</v>
      </c>
      <c r="L73" s="30">
        <v>1000001</v>
      </c>
      <c r="M73" s="30" t="s">
        <v>800</v>
      </c>
      <c r="N73" s="11">
        <v>4</v>
      </c>
      <c r="O73" s="30">
        <v>1000023</v>
      </c>
      <c r="P73" s="30" t="s">
        <v>802</v>
      </c>
      <c r="Q73" s="34">
        <v>2</v>
      </c>
      <c r="R73" s="30">
        <v>1000025</v>
      </c>
      <c r="S73" s="30" t="s">
        <v>803</v>
      </c>
      <c r="T73" s="34">
        <v>5</v>
      </c>
      <c r="U73" s="30">
        <v>1000027</v>
      </c>
      <c r="V73" s="30" t="s">
        <v>805</v>
      </c>
      <c r="W73" s="34">
        <v>2</v>
      </c>
      <c r="Z73" t="str">
        <f t="shared" si="6"/>
        <v>1;75000</v>
      </c>
      <c r="AB73" t="s">
        <v>907</v>
      </c>
      <c r="AC73" t="str">
        <f t="shared" si="7"/>
        <v>1000001;4</v>
      </c>
      <c r="AE73" t="s">
        <v>907</v>
      </c>
      <c r="AF73" t="str">
        <f t="shared" si="8"/>
        <v>1000023;2</v>
      </c>
      <c r="AH73" t="s">
        <v>907</v>
      </c>
      <c r="AI73" t="str">
        <f t="shared" si="9"/>
        <v>1000025;5</v>
      </c>
      <c r="AK73" t="s">
        <v>907</v>
      </c>
      <c r="AL73" t="str">
        <f t="shared" si="10"/>
        <v>1000027;2</v>
      </c>
      <c r="AN73" t="str">
        <f t="shared" si="11"/>
        <v>1;75000@1000001;4@1000023;2@1000025;5@1000027;2</v>
      </c>
    </row>
    <row r="74" spans="6:40" x14ac:dyDescent="0.2">
      <c r="F74" s="32">
        <v>2700413</v>
      </c>
      <c r="G74" s="33" t="s">
        <v>879</v>
      </c>
      <c r="I74" s="11">
        <v>1</v>
      </c>
      <c r="J74" s="11" t="s">
        <v>355</v>
      </c>
      <c r="K74" s="11">
        <v>75000</v>
      </c>
      <c r="L74" s="30">
        <v>1000001</v>
      </c>
      <c r="M74" s="30" t="s">
        <v>800</v>
      </c>
      <c r="N74" s="11">
        <v>4</v>
      </c>
      <c r="O74" s="31">
        <v>1000028</v>
      </c>
      <c r="P74" s="30" t="s">
        <v>806</v>
      </c>
      <c r="Q74" s="34">
        <v>2</v>
      </c>
      <c r="R74" s="30">
        <v>1000025</v>
      </c>
      <c r="S74" s="30" t="s">
        <v>803</v>
      </c>
      <c r="T74" s="34">
        <v>2</v>
      </c>
      <c r="Z74" t="str">
        <f t="shared" si="6"/>
        <v>1;75000</v>
      </c>
      <c r="AB74" t="s">
        <v>907</v>
      </c>
      <c r="AC74" t="str">
        <f t="shared" si="7"/>
        <v>1000001;4</v>
      </c>
      <c r="AE74" t="s">
        <v>907</v>
      </c>
      <c r="AF74" t="str">
        <f t="shared" si="8"/>
        <v>1000028;2</v>
      </c>
      <c r="AH74" t="s">
        <v>907</v>
      </c>
      <c r="AI74" t="str">
        <f t="shared" si="9"/>
        <v>1000025;2</v>
      </c>
      <c r="AL74" t="str">
        <f t="shared" si="10"/>
        <v/>
      </c>
      <c r="AN74" t="str">
        <f t="shared" si="11"/>
        <v>1;75000@1000001;4@1000028;2@1000025;2</v>
      </c>
    </row>
    <row r="75" spans="6:40" x14ac:dyDescent="0.2">
      <c r="F75" s="32">
        <v>2700414</v>
      </c>
      <c r="G75" s="33" t="s">
        <v>880</v>
      </c>
      <c r="I75" s="11">
        <v>1</v>
      </c>
      <c r="J75" s="11" t="s">
        <v>355</v>
      </c>
      <c r="K75" s="11">
        <v>75000</v>
      </c>
      <c r="L75" s="30">
        <v>1000001</v>
      </c>
      <c r="M75" s="30" t="s">
        <v>800</v>
      </c>
      <c r="N75" s="11">
        <v>4</v>
      </c>
      <c r="O75" s="31">
        <v>1000028</v>
      </c>
      <c r="P75" s="30" t="s">
        <v>806</v>
      </c>
      <c r="Q75" s="34">
        <v>2</v>
      </c>
      <c r="R75" s="30">
        <v>1000025</v>
      </c>
      <c r="S75" s="30" t="s">
        <v>803</v>
      </c>
      <c r="T75" s="34">
        <v>2</v>
      </c>
      <c r="Z75" t="str">
        <f t="shared" si="6"/>
        <v>1;75000</v>
      </c>
      <c r="AB75" t="s">
        <v>907</v>
      </c>
      <c r="AC75" t="str">
        <f t="shared" si="7"/>
        <v>1000001;4</v>
      </c>
      <c r="AE75" t="s">
        <v>907</v>
      </c>
      <c r="AF75" t="str">
        <f t="shared" si="8"/>
        <v>1000028;2</v>
      </c>
      <c r="AH75" t="s">
        <v>907</v>
      </c>
      <c r="AI75" t="str">
        <f t="shared" si="9"/>
        <v>1000025;2</v>
      </c>
      <c r="AL75" t="str">
        <f t="shared" si="10"/>
        <v/>
      </c>
      <c r="AN75" t="str">
        <f t="shared" si="11"/>
        <v>1;75000@1000001;4@1000028;2@1000025;2</v>
      </c>
    </row>
    <row r="76" spans="6:40" x14ac:dyDescent="0.2">
      <c r="F76" s="32">
        <v>2700415</v>
      </c>
      <c r="G76" s="33" t="s">
        <v>881</v>
      </c>
      <c r="I76" s="11">
        <v>1</v>
      </c>
      <c r="J76" s="11" t="s">
        <v>355</v>
      </c>
      <c r="K76" s="11">
        <v>75000</v>
      </c>
      <c r="L76" s="30">
        <v>1000001</v>
      </c>
      <c r="M76" s="30" t="s">
        <v>800</v>
      </c>
      <c r="N76" s="11">
        <v>4</v>
      </c>
      <c r="O76" s="30">
        <v>1000023</v>
      </c>
      <c r="P76" s="30" t="s">
        <v>802</v>
      </c>
      <c r="Q76" s="34">
        <v>2</v>
      </c>
      <c r="R76" s="30">
        <v>1000025</v>
      </c>
      <c r="S76" s="30" t="s">
        <v>803</v>
      </c>
      <c r="T76" s="34">
        <v>3</v>
      </c>
      <c r="Z76" t="str">
        <f t="shared" si="6"/>
        <v>1;75000</v>
      </c>
      <c r="AB76" t="s">
        <v>907</v>
      </c>
      <c r="AC76" t="str">
        <f t="shared" si="7"/>
        <v>1000001;4</v>
      </c>
      <c r="AE76" t="s">
        <v>907</v>
      </c>
      <c r="AF76" t="str">
        <f t="shared" si="8"/>
        <v>1000023;2</v>
      </c>
      <c r="AH76" t="s">
        <v>907</v>
      </c>
      <c r="AI76" t="str">
        <f t="shared" si="9"/>
        <v>1000025;3</v>
      </c>
      <c r="AL76" t="str">
        <f t="shared" si="10"/>
        <v/>
      </c>
      <c r="AN76" t="str">
        <f t="shared" si="11"/>
        <v>1;75000@1000001;4@1000023;2@1000025;3</v>
      </c>
    </row>
    <row r="77" spans="6:40" x14ac:dyDescent="0.2">
      <c r="F77" s="32">
        <v>2700416</v>
      </c>
      <c r="G77" s="33" t="s">
        <v>882</v>
      </c>
      <c r="I77" s="11">
        <v>1</v>
      </c>
      <c r="J77" s="11" t="s">
        <v>355</v>
      </c>
      <c r="K77" s="11">
        <v>75000</v>
      </c>
      <c r="L77" s="30">
        <v>1000001</v>
      </c>
      <c r="M77" s="30" t="s">
        <v>800</v>
      </c>
      <c r="N77" s="11">
        <v>4</v>
      </c>
      <c r="O77" s="30">
        <v>1000023</v>
      </c>
      <c r="P77" s="30" t="s">
        <v>802</v>
      </c>
      <c r="Q77" s="34">
        <v>2</v>
      </c>
      <c r="R77" s="30">
        <v>1000025</v>
      </c>
      <c r="S77" s="30" t="s">
        <v>803</v>
      </c>
      <c r="T77" s="34">
        <v>5</v>
      </c>
      <c r="U77" s="30">
        <v>1000027</v>
      </c>
      <c r="V77" s="30" t="s">
        <v>805</v>
      </c>
      <c r="W77" s="34">
        <v>3</v>
      </c>
      <c r="Z77" t="str">
        <f t="shared" si="6"/>
        <v>1;75000</v>
      </c>
      <c r="AB77" t="s">
        <v>907</v>
      </c>
      <c r="AC77" t="str">
        <f t="shared" si="7"/>
        <v>1000001;4</v>
      </c>
      <c r="AE77" t="s">
        <v>907</v>
      </c>
      <c r="AF77" t="str">
        <f t="shared" si="8"/>
        <v>1000023;2</v>
      </c>
      <c r="AH77" t="s">
        <v>907</v>
      </c>
      <c r="AI77" t="str">
        <f t="shared" si="9"/>
        <v>1000025;5</v>
      </c>
      <c r="AK77" t="s">
        <v>907</v>
      </c>
      <c r="AL77" t="str">
        <f t="shared" si="10"/>
        <v>1000027;3</v>
      </c>
      <c r="AN77" t="str">
        <f t="shared" si="11"/>
        <v>1;75000@1000001;4@1000023;2@1000025;5@1000027;3</v>
      </c>
    </row>
    <row r="78" spans="6:40" x14ac:dyDescent="0.2">
      <c r="F78" s="32">
        <v>2700417</v>
      </c>
      <c r="G78" s="33" t="s">
        <v>883</v>
      </c>
      <c r="I78" s="11">
        <v>1</v>
      </c>
      <c r="J78" s="11" t="s">
        <v>355</v>
      </c>
      <c r="K78" s="11">
        <v>75000</v>
      </c>
      <c r="L78" s="30">
        <v>1000001</v>
      </c>
      <c r="M78" s="30" t="s">
        <v>800</v>
      </c>
      <c r="N78" s="11">
        <v>4</v>
      </c>
      <c r="O78" s="31">
        <v>1000028</v>
      </c>
      <c r="P78" s="30" t="s">
        <v>806</v>
      </c>
      <c r="Q78" s="34">
        <v>2</v>
      </c>
      <c r="R78" s="30">
        <v>1000025</v>
      </c>
      <c r="S78" s="30" t="s">
        <v>803</v>
      </c>
      <c r="T78" s="34">
        <v>2</v>
      </c>
      <c r="Z78" t="str">
        <f t="shared" si="6"/>
        <v>1;75000</v>
      </c>
      <c r="AB78" t="s">
        <v>907</v>
      </c>
      <c r="AC78" t="str">
        <f t="shared" si="7"/>
        <v>1000001;4</v>
      </c>
      <c r="AE78" t="s">
        <v>907</v>
      </c>
      <c r="AF78" t="str">
        <f t="shared" si="8"/>
        <v>1000028;2</v>
      </c>
      <c r="AH78" t="s">
        <v>907</v>
      </c>
      <c r="AI78" t="str">
        <f t="shared" si="9"/>
        <v>1000025;2</v>
      </c>
      <c r="AL78" t="str">
        <f t="shared" si="10"/>
        <v/>
      </c>
      <c r="AN78" t="str">
        <f t="shared" si="11"/>
        <v>1;75000@1000001;4@1000028;2@1000025;2</v>
      </c>
    </row>
    <row r="79" spans="6:40" x14ac:dyDescent="0.2">
      <c r="F79" s="32">
        <v>2700418</v>
      </c>
      <c r="G79" s="33" t="s">
        <v>884</v>
      </c>
      <c r="I79" s="11">
        <v>1</v>
      </c>
      <c r="J79" s="11" t="s">
        <v>355</v>
      </c>
      <c r="K79" s="11">
        <v>75000</v>
      </c>
      <c r="L79" s="30">
        <v>1000001</v>
      </c>
      <c r="M79" s="30" t="s">
        <v>800</v>
      </c>
      <c r="N79" s="11">
        <v>4</v>
      </c>
      <c r="O79" s="31">
        <v>1000028</v>
      </c>
      <c r="P79" s="30" t="s">
        <v>806</v>
      </c>
      <c r="Q79" s="34">
        <v>2</v>
      </c>
      <c r="R79" s="30">
        <v>1000025</v>
      </c>
      <c r="S79" s="30" t="s">
        <v>803</v>
      </c>
      <c r="T79" s="34">
        <v>2</v>
      </c>
      <c r="Z79" t="str">
        <f t="shared" si="6"/>
        <v>1;75000</v>
      </c>
      <c r="AB79" t="s">
        <v>907</v>
      </c>
      <c r="AC79" t="str">
        <f t="shared" si="7"/>
        <v>1000001;4</v>
      </c>
      <c r="AE79" t="s">
        <v>907</v>
      </c>
      <c r="AF79" t="str">
        <f t="shared" si="8"/>
        <v>1000028;2</v>
      </c>
      <c r="AH79" t="s">
        <v>907</v>
      </c>
      <c r="AI79" t="str">
        <f t="shared" si="9"/>
        <v>1000025;2</v>
      </c>
      <c r="AL79" t="str">
        <f t="shared" si="10"/>
        <v/>
      </c>
      <c r="AN79" t="str">
        <f t="shared" si="11"/>
        <v>1;75000@1000001;4@1000028;2@1000025;2</v>
      </c>
    </row>
    <row r="80" spans="6:40" x14ac:dyDescent="0.2">
      <c r="F80" s="32">
        <v>2700419</v>
      </c>
      <c r="G80" s="33" t="s">
        <v>885</v>
      </c>
      <c r="I80" s="11">
        <v>1</v>
      </c>
      <c r="J80" s="11" t="s">
        <v>355</v>
      </c>
      <c r="K80" s="11">
        <v>75000</v>
      </c>
      <c r="L80" s="30">
        <v>1000001</v>
      </c>
      <c r="M80" s="30" t="s">
        <v>800</v>
      </c>
      <c r="N80" s="11">
        <v>4</v>
      </c>
      <c r="O80" s="30">
        <v>1000023</v>
      </c>
      <c r="P80" s="30" t="s">
        <v>802</v>
      </c>
      <c r="Q80" s="34">
        <v>2</v>
      </c>
      <c r="R80" s="30">
        <v>1000025</v>
      </c>
      <c r="S80" s="30" t="s">
        <v>803</v>
      </c>
      <c r="T80" s="34">
        <v>3</v>
      </c>
      <c r="Z80" t="str">
        <f t="shared" si="6"/>
        <v>1;75000</v>
      </c>
      <c r="AB80" t="s">
        <v>907</v>
      </c>
      <c r="AC80" t="str">
        <f t="shared" si="7"/>
        <v>1000001;4</v>
      </c>
      <c r="AE80" t="s">
        <v>907</v>
      </c>
      <c r="AF80" t="str">
        <f t="shared" si="8"/>
        <v>1000023;2</v>
      </c>
      <c r="AH80" t="s">
        <v>907</v>
      </c>
      <c r="AI80" t="str">
        <f t="shared" si="9"/>
        <v>1000025;3</v>
      </c>
      <c r="AL80" t="str">
        <f t="shared" si="10"/>
        <v/>
      </c>
      <c r="AN80" t="str">
        <f t="shared" si="11"/>
        <v>1;75000@1000001;4@1000023;2@1000025;3</v>
      </c>
    </row>
    <row r="81" spans="6:40" x14ac:dyDescent="0.2">
      <c r="F81" s="32">
        <v>2700420</v>
      </c>
      <c r="G81" s="33" t="s">
        <v>886</v>
      </c>
      <c r="I81" s="11">
        <v>1</v>
      </c>
      <c r="J81" s="11" t="s">
        <v>355</v>
      </c>
      <c r="K81" s="11">
        <v>75000</v>
      </c>
      <c r="L81" s="30">
        <v>1000001</v>
      </c>
      <c r="M81" s="30" t="s">
        <v>800</v>
      </c>
      <c r="N81" s="11">
        <v>4</v>
      </c>
      <c r="O81" s="30">
        <v>1000023</v>
      </c>
      <c r="P81" s="30" t="s">
        <v>802</v>
      </c>
      <c r="Q81" s="34">
        <v>2</v>
      </c>
      <c r="R81" s="30">
        <v>1000025</v>
      </c>
      <c r="S81" s="30" t="s">
        <v>803</v>
      </c>
      <c r="T81" s="34">
        <v>5</v>
      </c>
      <c r="U81" s="30">
        <v>1000020</v>
      </c>
      <c r="V81" s="30" t="s">
        <v>801</v>
      </c>
      <c r="W81" s="34">
        <v>1</v>
      </c>
      <c r="Z81" t="str">
        <f t="shared" si="6"/>
        <v>1;75000</v>
      </c>
      <c r="AB81" t="s">
        <v>907</v>
      </c>
      <c r="AC81" t="str">
        <f t="shared" si="7"/>
        <v>1000001;4</v>
      </c>
      <c r="AE81" t="s">
        <v>907</v>
      </c>
      <c r="AF81" t="str">
        <f t="shared" si="8"/>
        <v>1000023;2</v>
      </c>
      <c r="AH81" t="s">
        <v>907</v>
      </c>
      <c r="AI81" t="str">
        <f t="shared" si="9"/>
        <v>1000025;5</v>
      </c>
      <c r="AK81" t="s">
        <v>907</v>
      </c>
      <c r="AL81" t="str">
        <f t="shared" si="10"/>
        <v>1000020;1</v>
      </c>
      <c r="AN81" t="str">
        <f t="shared" si="11"/>
        <v>1;75000@1000001;4@1000023;2@1000025;5@1000020;1</v>
      </c>
    </row>
    <row r="82" spans="6:40" x14ac:dyDescent="0.2">
      <c r="F82" s="32">
        <v>2700501</v>
      </c>
      <c r="G82" s="33" t="s">
        <v>887</v>
      </c>
      <c r="I82" s="11">
        <v>1</v>
      </c>
      <c r="J82" s="11" t="s">
        <v>355</v>
      </c>
      <c r="K82" s="11">
        <v>100000</v>
      </c>
      <c r="L82" s="30">
        <v>1000001</v>
      </c>
      <c r="M82" s="30" t="s">
        <v>800</v>
      </c>
      <c r="N82" s="11">
        <v>4</v>
      </c>
      <c r="O82" s="31">
        <v>1000028</v>
      </c>
      <c r="P82" s="30" t="s">
        <v>806</v>
      </c>
      <c r="Q82" s="34">
        <v>2</v>
      </c>
      <c r="R82" s="30">
        <v>1000025</v>
      </c>
      <c r="S82" s="30" t="s">
        <v>803</v>
      </c>
      <c r="T82" s="34">
        <v>2</v>
      </c>
      <c r="Z82" t="str">
        <f t="shared" si="6"/>
        <v>1;100000</v>
      </c>
      <c r="AB82" t="s">
        <v>907</v>
      </c>
      <c r="AC82" t="str">
        <f t="shared" si="7"/>
        <v>1000001;4</v>
      </c>
      <c r="AE82" t="s">
        <v>907</v>
      </c>
      <c r="AF82" t="str">
        <f t="shared" si="8"/>
        <v>1000028;2</v>
      </c>
      <c r="AH82" t="s">
        <v>907</v>
      </c>
      <c r="AI82" t="str">
        <f t="shared" si="9"/>
        <v>1000025;2</v>
      </c>
      <c r="AL82" t="str">
        <f t="shared" si="10"/>
        <v/>
      </c>
      <c r="AN82" t="str">
        <f t="shared" si="11"/>
        <v>1;100000@1000001;4@1000028;2@1000025;2</v>
      </c>
    </row>
    <row r="83" spans="6:40" x14ac:dyDescent="0.2">
      <c r="F83" s="32">
        <v>2700502</v>
      </c>
      <c r="G83" s="33" t="s">
        <v>888</v>
      </c>
      <c r="I83" s="11">
        <v>1</v>
      </c>
      <c r="J83" s="11" t="s">
        <v>355</v>
      </c>
      <c r="K83" s="11">
        <v>100000</v>
      </c>
      <c r="L83" s="30">
        <v>1000001</v>
      </c>
      <c r="M83" s="30" t="s">
        <v>800</v>
      </c>
      <c r="N83" s="11">
        <v>4</v>
      </c>
      <c r="O83" s="31">
        <v>1000028</v>
      </c>
      <c r="P83" s="30" t="s">
        <v>806</v>
      </c>
      <c r="Q83" s="34">
        <v>2</v>
      </c>
      <c r="R83" s="30">
        <v>1000025</v>
      </c>
      <c r="S83" s="30" t="s">
        <v>803</v>
      </c>
      <c r="T83" s="34">
        <v>2</v>
      </c>
      <c r="Z83" t="str">
        <f t="shared" si="6"/>
        <v>1;100000</v>
      </c>
      <c r="AB83" t="s">
        <v>907</v>
      </c>
      <c r="AC83" t="str">
        <f t="shared" si="7"/>
        <v>1000001;4</v>
      </c>
      <c r="AE83" t="s">
        <v>907</v>
      </c>
      <c r="AF83" t="str">
        <f t="shared" si="8"/>
        <v>1000028;2</v>
      </c>
      <c r="AH83" t="s">
        <v>907</v>
      </c>
      <c r="AI83" t="str">
        <f t="shared" si="9"/>
        <v>1000025;2</v>
      </c>
      <c r="AL83" t="str">
        <f t="shared" si="10"/>
        <v/>
      </c>
      <c r="AN83" t="str">
        <f t="shared" si="11"/>
        <v>1;100000@1000001;4@1000028;2@1000025;2</v>
      </c>
    </row>
    <row r="84" spans="6:40" x14ac:dyDescent="0.2">
      <c r="F84" s="32">
        <v>2700503</v>
      </c>
      <c r="G84" s="33" t="s">
        <v>889</v>
      </c>
      <c r="I84" s="11">
        <v>1</v>
      </c>
      <c r="J84" s="11" t="s">
        <v>355</v>
      </c>
      <c r="K84" s="11">
        <v>100000</v>
      </c>
      <c r="L84" s="30">
        <v>1000001</v>
      </c>
      <c r="M84" s="30" t="s">
        <v>800</v>
      </c>
      <c r="N84" s="11">
        <v>4</v>
      </c>
      <c r="O84" s="30">
        <v>1000023</v>
      </c>
      <c r="P84" s="30" t="s">
        <v>802</v>
      </c>
      <c r="Q84" s="34">
        <v>2</v>
      </c>
      <c r="R84" s="30">
        <v>1000025</v>
      </c>
      <c r="S84" s="30" t="s">
        <v>803</v>
      </c>
      <c r="T84" s="34">
        <v>3</v>
      </c>
      <c r="Z84" t="str">
        <f t="shared" si="6"/>
        <v>1;100000</v>
      </c>
      <c r="AB84" t="s">
        <v>907</v>
      </c>
      <c r="AC84" t="str">
        <f t="shared" si="7"/>
        <v>1000001;4</v>
      </c>
      <c r="AE84" t="s">
        <v>907</v>
      </c>
      <c r="AF84" t="str">
        <f t="shared" si="8"/>
        <v>1000023;2</v>
      </c>
      <c r="AH84" t="s">
        <v>907</v>
      </c>
      <c r="AI84" t="str">
        <f t="shared" si="9"/>
        <v>1000025;3</v>
      </c>
      <c r="AL84" t="str">
        <f t="shared" si="10"/>
        <v/>
      </c>
      <c r="AN84" t="str">
        <f t="shared" si="11"/>
        <v>1;100000@1000001;4@1000023;2@1000025;3</v>
      </c>
    </row>
    <row r="85" spans="6:40" x14ac:dyDescent="0.2">
      <c r="F85" s="32">
        <v>2700504</v>
      </c>
      <c r="G85" s="33" t="s">
        <v>890</v>
      </c>
      <c r="I85" s="11">
        <v>1</v>
      </c>
      <c r="J85" s="11" t="s">
        <v>355</v>
      </c>
      <c r="K85" s="11">
        <v>100000</v>
      </c>
      <c r="L85" s="30">
        <v>1000001</v>
      </c>
      <c r="M85" s="30" t="s">
        <v>800</v>
      </c>
      <c r="N85" s="11">
        <v>4</v>
      </c>
      <c r="O85" s="30">
        <v>1000023</v>
      </c>
      <c r="P85" s="30" t="s">
        <v>802</v>
      </c>
      <c r="Q85" s="34">
        <v>2</v>
      </c>
      <c r="R85" s="30">
        <v>1000025</v>
      </c>
      <c r="S85" s="30" t="s">
        <v>803</v>
      </c>
      <c r="T85" s="34">
        <v>5</v>
      </c>
      <c r="U85" s="30">
        <v>1000027</v>
      </c>
      <c r="V85" s="30" t="s">
        <v>805</v>
      </c>
      <c r="W85" s="34">
        <v>2</v>
      </c>
      <c r="Z85" t="str">
        <f t="shared" si="6"/>
        <v>1;100000</v>
      </c>
      <c r="AB85" t="s">
        <v>907</v>
      </c>
      <c r="AC85" t="str">
        <f t="shared" si="7"/>
        <v>1000001;4</v>
      </c>
      <c r="AE85" t="s">
        <v>907</v>
      </c>
      <c r="AF85" t="str">
        <f t="shared" si="8"/>
        <v>1000023;2</v>
      </c>
      <c r="AH85" t="s">
        <v>907</v>
      </c>
      <c r="AI85" t="str">
        <f t="shared" si="9"/>
        <v>1000025;5</v>
      </c>
      <c r="AK85" t="s">
        <v>907</v>
      </c>
      <c r="AL85" t="str">
        <f t="shared" si="10"/>
        <v>1000027;2</v>
      </c>
      <c r="AN85" t="str">
        <f t="shared" si="11"/>
        <v>1;100000@1000001;4@1000023;2@1000025;5@1000027;2</v>
      </c>
    </row>
    <row r="86" spans="6:40" x14ac:dyDescent="0.2">
      <c r="F86" s="32">
        <v>2700505</v>
      </c>
      <c r="G86" s="33" t="s">
        <v>891</v>
      </c>
      <c r="I86" s="11">
        <v>1</v>
      </c>
      <c r="J86" s="11" t="s">
        <v>355</v>
      </c>
      <c r="K86" s="11">
        <v>100000</v>
      </c>
      <c r="L86" s="30">
        <v>1000001</v>
      </c>
      <c r="M86" s="30" t="s">
        <v>800</v>
      </c>
      <c r="N86" s="11">
        <v>4</v>
      </c>
      <c r="O86" s="31">
        <v>1000028</v>
      </c>
      <c r="P86" s="30" t="s">
        <v>806</v>
      </c>
      <c r="Q86" s="34">
        <v>2</v>
      </c>
      <c r="R86" s="30">
        <v>1000025</v>
      </c>
      <c r="S86" s="30" t="s">
        <v>803</v>
      </c>
      <c r="T86" s="34">
        <v>2</v>
      </c>
      <c r="Z86" t="str">
        <f t="shared" si="6"/>
        <v>1;100000</v>
      </c>
      <c r="AB86" t="s">
        <v>907</v>
      </c>
      <c r="AC86" t="str">
        <f t="shared" si="7"/>
        <v>1000001;4</v>
      </c>
      <c r="AE86" t="s">
        <v>907</v>
      </c>
      <c r="AF86" t="str">
        <f t="shared" si="8"/>
        <v>1000028;2</v>
      </c>
      <c r="AH86" t="s">
        <v>907</v>
      </c>
      <c r="AI86" t="str">
        <f t="shared" si="9"/>
        <v>1000025;2</v>
      </c>
      <c r="AL86" t="str">
        <f t="shared" si="10"/>
        <v/>
      </c>
      <c r="AN86" t="str">
        <f t="shared" si="11"/>
        <v>1;100000@1000001;4@1000028;2@1000025;2</v>
      </c>
    </row>
    <row r="87" spans="6:40" x14ac:dyDescent="0.2">
      <c r="F87" s="32">
        <v>2700506</v>
      </c>
      <c r="G87" s="33" t="s">
        <v>892</v>
      </c>
      <c r="I87" s="11">
        <v>1</v>
      </c>
      <c r="J87" s="11" t="s">
        <v>355</v>
      </c>
      <c r="K87" s="11">
        <v>100000</v>
      </c>
      <c r="L87" s="30">
        <v>1000001</v>
      </c>
      <c r="M87" s="30" t="s">
        <v>800</v>
      </c>
      <c r="N87" s="11">
        <v>4</v>
      </c>
      <c r="O87" s="31">
        <v>1000028</v>
      </c>
      <c r="P87" s="30" t="s">
        <v>806</v>
      </c>
      <c r="Q87" s="34">
        <v>2</v>
      </c>
      <c r="R87" s="30">
        <v>1000025</v>
      </c>
      <c r="S87" s="30" t="s">
        <v>803</v>
      </c>
      <c r="T87" s="34">
        <v>2</v>
      </c>
      <c r="Z87" t="str">
        <f t="shared" si="6"/>
        <v>1;100000</v>
      </c>
      <c r="AB87" t="s">
        <v>907</v>
      </c>
      <c r="AC87" t="str">
        <f t="shared" si="7"/>
        <v>1000001;4</v>
      </c>
      <c r="AE87" t="s">
        <v>907</v>
      </c>
      <c r="AF87" t="str">
        <f t="shared" si="8"/>
        <v>1000028;2</v>
      </c>
      <c r="AH87" t="s">
        <v>907</v>
      </c>
      <c r="AI87" t="str">
        <f t="shared" si="9"/>
        <v>1000025;2</v>
      </c>
      <c r="AL87" t="str">
        <f t="shared" si="10"/>
        <v/>
      </c>
      <c r="AN87" t="str">
        <f t="shared" si="11"/>
        <v>1;100000@1000001;4@1000028;2@1000025;2</v>
      </c>
    </row>
    <row r="88" spans="6:40" x14ac:dyDescent="0.2">
      <c r="F88" s="32">
        <v>2700507</v>
      </c>
      <c r="G88" s="33" t="s">
        <v>893</v>
      </c>
      <c r="I88" s="11">
        <v>1</v>
      </c>
      <c r="J88" s="11" t="s">
        <v>355</v>
      </c>
      <c r="K88" s="11">
        <v>100000</v>
      </c>
      <c r="L88" s="30">
        <v>1000001</v>
      </c>
      <c r="M88" s="30" t="s">
        <v>800</v>
      </c>
      <c r="N88" s="11">
        <v>4</v>
      </c>
      <c r="O88" s="30">
        <v>1000023</v>
      </c>
      <c r="P88" s="30" t="s">
        <v>802</v>
      </c>
      <c r="Q88" s="34">
        <v>2</v>
      </c>
      <c r="R88" s="30">
        <v>1000025</v>
      </c>
      <c r="S88" s="30" t="s">
        <v>803</v>
      </c>
      <c r="T88" s="34">
        <v>3</v>
      </c>
      <c r="Z88" t="str">
        <f t="shared" si="6"/>
        <v>1;100000</v>
      </c>
      <c r="AB88" t="s">
        <v>907</v>
      </c>
      <c r="AC88" t="str">
        <f t="shared" si="7"/>
        <v>1000001;4</v>
      </c>
      <c r="AE88" t="s">
        <v>907</v>
      </c>
      <c r="AF88" t="str">
        <f t="shared" si="8"/>
        <v>1000023;2</v>
      </c>
      <c r="AH88" t="s">
        <v>907</v>
      </c>
      <c r="AI88" t="str">
        <f t="shared" si="9"/>
        <v>1000025;3</v>
      </c>
      <c r="AL88" t="str">
        <f t="shared" si="10"/>
        <v/>
      </c>
      <c r="AN88" t="str">
        <f t="shared" si="11"/>
        <v>1;100000@1000001;4@1000023;2@1000025;3</v>
      </c>
    </row>
    <row r="89" spans="6:40" x14ac:dyDescent="0.2">
      <c r="F89" s="32">
        <v>2700508</v>
      </c>
      <c r="G89" s="33" t="s">
        <v>894</v>
      </c>
      <c r="I89" s="11">
        <v>1</v>
      </c>
      <c r="J89" s="11" t="s">
        <v>355</v>
      </c>
      <c r="K89" s="11">
        <v>100000</v>
      </c>
      <c r="L89" s="30">
        <v>1000001</v>
      </c>
      <c r="M89" s="30" t="s">
        <v>800</v>
      </c>
      <c r="N89" s="11">
        <v>4</v>
      </c>
      <c r="O89" s="30">
        <v>1000023</v>
      </c>
      <c r="P89" s="30" t="s">
        <v>802</v>
      </c>
      <c r="Q89" s="34">
        <v>2</v>
      </c>
      <c r="R89" s="30">
        <v>1000025</v>
      </c>
      <c r="S89" s="30" t="s">
        <v>803</v>
      </c>
      <c r="T89" s="34">
        <v>5</v>
      </c>
      <c r="U89" s="30">
        <v>1000020</v>
      </c>
      <c r="V89" s="30" t="s">
        <v>801</v>
      </c>
      <c r="W89" s="34">
        <v>1</v>
      </c>
      <c r="Z89" t="str">
        <f t="shared" si="6"/>
        <v>1;100000</v>
      </c>
      <c r="AB89" t="s">
        <v>907</v>
      </c>
      <c r="AC89" t="str">
        <f t="shared" si="7"/>
        <v>1000001;4</v>
      </c>
      <c r="AE89" t="s">
        <v>907</v>
      </c>
      <c r="AF89" t="str">
        <f t="shared" si="8"/>
        <v>1000023;2</v>
      </c>
      <c r="AH89" t="s">
        <v>907</v>
      </c>
      <c r="AI89" t="str">
        <f t="shared" si="9"/>
        <v>1000025;5</v>
      </c>
      <c r="AK89" t="s">
        <v>907</v>
      </c>
      <c r="AL89" t="str">
        <f t="shared" si="10"/>
        <v>1000020;1</v>
      </c>
      <c r="AN89" t="str">
        <f t="shared" si="11"/>
        <v>1;100000@1000001;4@1000023;2@1000025;5@1000020;1</v>
      </c>
    </row>
    <row r="90" spans="6:40" x14ac:dyDescent="0.2">
      <c r="F90" s="32">
        <v>2700509</v>
      </c>
      <c r="G90" s="33" t="s">
        <v>895</v>
      </c>
      <c r="I90" s="11">
        <v>1</v>
      </c>
      <c r="J90" s="11" t="s">
        <v>355</v>
      </c>
      <c r="K90" s="11">
        <v>100000</v>
      </c>
      <c r="L90" s="30">
        <v>1000001</v>
      </c>
      <c r="M90" s="30" t="s">
        <v>800</v>
      </c>
      <c r="N90" s="11">
        <v>4</v>
      </c>
      <c r="O90" s="31">
        <v>1000028</v>
      </c>
      <c r="P90" s="30" t="s">
        <v>806</v>
      </c>
      <c r="Q90" s="34">
        <v>2</v>
      </c>
      <c r="R90" s="30">
        <v>1000025</v>
      </c>
      <c r="S90" s="30" t="s">
        <v>803</v>
      </c>
      <c r="T90" s="34">
        <v>2</v>
      </c>
      <c r="Z90" t="str">
        <f t="shared" si="6"/>
        <v>1;100000</v>
      </c>
      <c r="AB90" t="s">
        <v>907</v>
      </c>
      <c r="AC90" t="str">
        <f t="shared" si="7"/>
        <v>1000001;4</v>
      </c>
      <c r="AE90" t="s">
        <v>907</v>
      </c>
      <c r="AF90" t="str">
        <f t="shared" si="8"/>
        <v>1000028;2</v>
      </c>
      <c r="AH90" t="s">
        <v>907</v>
      </c>
      <c r="AI90" t="str">
        <f t="shared" si="9"/>
        <v>1000025;2</v>
      </c>
      <c r="AL90" t="str">
        <f t="shared" si="10"/>
        <v/>
      </c>
      <c r="AN90" t="str">
        <f t="shared" si="11"/>
        <v>1;100000@1000001;4@1000028;2@1000025;2</v>
      </c>
    </row>
    <row r="91" spans="6:40" x14ac:dyDescent="0.2">
      <c r="F91" s="32">
        <v>2700510</v>
      </c>
      <c r="G91" s="33" t="s">
        <v>896</v>
      </c>
      <c r="I91" s="11">
        <v>1</v>
      </c>
      <c r="J91" s="11" t="s">
        <v>355</v>
      </c>
      <c r="K91" s="11">
        <v>100000</v>
      </c>
      <c r="L91" s="30">
        <v>1000001</v>
      </c>
      <c r="M91" s="30" t="s">
        <v>800</v>
      </c>
      <c r="N91" s="11">
        <v>4</v>
      </c>
      <c r="O91" s="31">
        <v>1000028</v>
      </c>
      <c r="P91" s="30" t="s">
        <v>806</v>
      </c>
      <c r="Q91" s="34">
        <v>2</v>
      </c>
      <c r="R91" s="30">
        <v>1000025</v>
      </c>
      <c r="S91" s="30" t="s">
        <v>803</v>
      </c>
      <c r="T91" s="34">
        <v>2</v>
      </c>
      <c r="Z91" t="str">
        <f t="shared" si="6"/>
        <v>1;100000</v>
      </c>
      <c r="AB91" t="s">
        <v>907</v>
      </c>
      <c r="AC91" t="str">
        <f t="shared" si="7"/>
        <v>1000001;4</v>
      </c>
      <c r="AE91" t="s">
        <v>907</v>
      </c>
      <c r="AF91" t="str">
        <f t="shared" si="8"/>
        <v>1000028;2</v>
      </c>
      <c r="AH91" t="s">
        <v>907</v>
      </c>
      <c r="AI91" t="str">
        <f t="shared" si="9"/>
        <v>1000025;2</v>
      </c>
      <c r="AL91" t="str">
        <f t="shared" si="10"/>
        <v/>
      </c>
      <c r="AN91" t="str">
        <f t="shared" si="11"/>
        <v>1;100000@1000001;4@1000028;2@1000025;2</v>
      </c>
    </row>
    <row r="92" spans="6:40" x14ac:dyDescent="0.2">
      <c r="F92" s="32">
        <v>2700511</v>
      </c>
      <c r="G92" s="33" t="s">
        <v>897</v>
      </c>
      <c r="I92" s="11">
        <v>1</v>
      </c>
      <c r="J92" s="11" t="s">
        <v>355</v>
      </c>
      <c r="K92" s="11">
        <v>100000</v>
      </c>
      <c r="L92" s="30">
        <v>1000001</v>
      </c>
      <c r="M92" s="30" t="s">
        <v>800</v>
      </c>
      <c r="N92" s="11">
        <v>4</v>
      </c>
      <c r="O92" s="30">
        <v>1000023</v>
      </c>
      <c r="P92" s="30" t="s">
        <v>802</v>
      </c>
      <c r="Q92" s="34">
        <v>2</v>
      </c>
      <c r="R92" s="30">
        <v>1000025</v>
      </c>
      <c r="S92" s="30" t="s">
        <v>803</v>
      </c>
      <c r="T92" s="34">
        <v>3</v>
      </c>
      <c r="Z92" t="str">
        <f t="shared" si="6"/>
        <v>1;100000</v>
      </c>
      <c r="AB92" t="s">
        <v>907</v>
      </c>
      <c r="AC92" t="str">
        <f t="shared" si="7"/>
        <v>1000001;4</v>
      </c>
      <c r="AE92" t="s">
        <v>907</v>
      </c>
      <c r="AF92" t="str">
        <f t="shared" si="8"/>
        <v>1000023;2</v>
      </c>
      <c r="AH92" t="s">
        <v>907</v>
      </c>
      <c r="AI92" t="str">
        <f t="shared" si="9"/>
        <v>1000025;3</v>
      </c>
      <c r="AL92" t="str">
        <f t="shared" si="10"/>
        <v/>
      </c>
      <c r="AN92" t="str">
        <f t="shared" si="11"/>
        <v>1;100000@1000001;4@1000023;2@1000025;3</v>
      </c>
    </row>
    <row r="93" spans="6:40" x14ac:dyDescent="0.2">
      <c r="F93" s="32">
        <v>2700512</v>
      </c>
      <c r="G93" s="33" t="s">
        <v>898</v>
      </c>
      <c r="I93" s="11">
        <v>1</v>
      </c>
      <c r="J93" s="11" t="s">
        <v>355</v>
      </c>
      <c r="K93" s="11">
        <v>100000</v>
      </c>
      <c r="L93" s="30">
        <v>1000001</v>
      </c>
      <c r="M93" s="30" t="s">
        <v>800</v>
      </c>
      <c r="N93" s="11">
        <v>4</v>
      </c>
      <c r="O93" s="30">
        <v>1000023</v>
      </c>
      <c r="P93" s="30" t="s">
        <v>802</v>
      </c>
      <c r="Q93" s="34">
        <v>2</v>
      </c>
      <c r="R93" s="30">
        <v>1000025</v>
      </c>
      <c r="S93" s="30" t="s">
        <v>803</v>
      </c>
      <c r="T93" s="34">
        <v>5</v>
      </c>
      <c r="U93" s="30">
        <v>1000027</v>
      </c>
      <c r="V93" s="30" t="s">
        <v>805</v>
      </c>
      <c r="W93" s="34">
        <v>2</v>
      </c>
      <c r="Z93" t="str">
        <f t="shared" si="6"/>
        <v>1;100000</v>
      </c>
      <c r="AB93" t="s">
        <v>907</v>
      </c>
      <c r="AC93" t="str">
        <f t="shared" si="7"/>
        <v>1000001;4</v>
      </c>
      <c r="AE93" t="s">
        <v>907</v>
      </c>
      <c r="AF93" t="str">
        <f t="shared" si="8"/>
        <v>1000023;2</v>
      </c>
      <c r="AH93" t="s">
        <v>907</v>
      </c>
      <c r="AI93" t="str">
        <f t="shared" si="9"/>
        <v>1000025;5</v>
      </c>
      <c r="AK93" t="s">
        <v>907</v>
      </c>
      <c r="AL93" t="str">
        <f t="shared" si="10"/>
        <v>1000027;2</v>
      </c>
      <c r="AN93" t="str">
        <f t="shared" si="11"/>
        <v>1;100000@1000001;4@1000023;2@1000025;5@1000027;2</v>
      </c>
    </row>
    <row r="94" spans="6:40" x14ac:dyDescent="0.2">
      <c r="F94" s="32">
        <v>2700513</v>
      </c>
      <c r="G94" s="33" t="s">
        <v>899</v>
      </c>
      <c r="I94" s="11">
        <v>1</v>
      </c>
      <c r="J94" s="11" t="s">
        <v>355</v>
      </c>
      <c r="K94" s="11">
        <v>100000</v>
      </c>
      <c r="L94" s="30">
        <v>1000001</v>
      </c>
      <c r="M94" s="30" t="s">
        <v>800</v>
      </c>
      <c r="N94" s="11">
        <v>4</v>
      </c>
      <c r="O94" s="31">
        <v>1000028</v>
      </c>
      <c r="P94" s="30" t="s">
        <v>806</v>
      </c>
      <c r="Q94" s="34">
        <v>2</v>
      </c>
      <c r="R94" s="30">
        <v>1000025</v>
      </c>
      <c r="S94" s="30" t="s">
        <v>803</v>
      </c>
      <c r="T94" s="34">
        <v>2</v>
      </c>
      <c r="Z94" t="str">
        <f t="shared" si="6"/>
        <v>1;100000</v>
      </c>
      <c r="AB94" t="s">
        <v>907</v>
      </c>
      <c r="AC94" t="str">
        <f t="shared" si="7"/>
        <v>1000001;4</v>
      </c>
      <c r="AE94" t="s">
        <v>907</v>
      </c>
      <c r="AF94" t="str">
        <f t="shared" si="8"/>
        <v>1000028;2</v>
      </c>
      <c r="AH94" t="s">
        <v>907</v>
      </c>
      <c r="AI94" t="str">
        <f t="shared" si="9"/>
        <v>1000025;2</v>
      </c>
      <c r="AL94" t="str">
        <f t="shared" si="10"/>
        <v/>
      </c>
      <c r="AN94" t="str">
        <f t="shared" si="11"/>
        <v>1;100000@1000001;4@1000028;2@1000025;2</v>
      </c>
    </row>
    <row r="95" spans="6:40" x14ac:dyDescent="0.2">
      <c r="F95" s="32">
        <v>2700514</v>
      </c>
      <c r="G95" s="33" t="s">
        <v>900</v>
      </c>
      <c r="I95" s="11">
        <v>1</v>
      </c>
      <c r="J95" s="11" t="s">
        <v>355</v>
      </c>
      <c r="K95" s="11">
        <v>100000</v>
      </c>
      <c r="L95" s="30">
        <v>1000001</v>
      </c>
      <c r="M95" s="30" t="s">
        <v>800</v>
      </c>
      <c r="N95" s="11">
        <v>4</v>
      </c>
      <c r="O95" s="31">
        <v>1000028</v>
      </c>
      <c r="P95" s="30" t="s">
        <v>806</v>
      </c>
      <c r="Q95" s="34">
        <v>2</v>
      </c>
      <c r="R95" s="30">
        <v>1000025</v>
      </c>
      <c r="S95" s="30" t="s">
        <v>803</v>
      </c>
      <c r="T95" s="34">
        <v>2</v>
      </c>
      <c r="Z95" t="str">
        <f t="shared" si="6"/>
        <v>1;100000</v>
      </c>
      <c r="AB95" t="s">
        <v>907</v>
      </c>
      <c r="AC95" t="str">
        <f t="shared" si="7"/>
        <v>1000001;4</v>
      </c>
      <c r="AE95" t="s">
        <v>907</v>
      </c>
      <c r="AF95" t="str">
        <f t="shared" si="8"/>
        <v>1000028;2</v>
      </c>
      <c r="AH95" t="s">
        <v>907</v>
      </c>
      <c r="AI95" t="str">
        <f t="shared" si="9"/>
        <v>1000025;2</v>
      </c>
      <c r="AL95" t="str">
        <f t="shared" si="10"/>
        <v/>
      </c>
      <c r="AN95" t="str">
        <f t="shared" si="11"/>
        <v>1;100000@1000001;4@1000028;2@1000025;2</v>
      </c>
    </row>
    <row r="96" spans="6:40" x14ac:dyDescent="0.2">
      <c r="F96" s="32">
        <v>2700515</v>
      </c>
      <c r="G96" s="33" t="s">
        <v>901</v>
      </c>
      <c r="I96" s="11">
        <v>1</v>
      </c>
      <c r="J96" s="11" t="s">
        <v>355</v>
      </c>
      <c r="K96" s="11">
        <v>100000</v>
      </c>
      <c r="L96" s="30">
        <v>1000001</v>
      </c>
      <c r="M96" s="30" t="s">
        <v>800</v>
      </c>
      <c r="N96" s="11">
        <v>4</v>
      </c>
      <c r="O96" s="30">
        <v>1000023</v>
      </c>
      <c r="P96" s="30" t="s">
        <v>802</v>
      </c>
      <c r="Q96" s="34">
        <v>2</v>
      </c>
      <c r="R96" s="30">
        <v>1000025</v>
      </c>
      <c r="S96" s="30" t="s">
        <v>803</v>
      </c>
      <c r="T96" s="34">
        <v>3</v>
      </c>
      <c r="Z96" t="str">
        <f t="shared" si="6"/>
        <v>1;100000</v>
      </c>
      <c r="AB96" t="s">
        <v>907</v>
      </c>
      <c r="AC96" t="str">
        <f t="shared" si="7"/>
        <v>1000001;4</v>
      </c>
      <c r="AE96" t="s">
        <v>907</v>
      </c>
      <c r="AF96" t="str">
        <f t="shared" si="8"/>
        <v>1000023;2</v>
      </c>
      <c r="AH96" t="s">
        <v>907</v>
      </c>
      <c r="AI96" t="str">
        <f t="shared" si="9"/>
        <v>1000025;3</v>
      </c>
      <c r="AL96" t="str">
        <f t="shared" si="10"/>
        <v/>
      </c>
      <c r="AN96" t="str">
        <f t="shared" si="11"/>
        <v>1;100000@1000001;4@1000023;2@1000025;3</v>
      </c>
    </row>
    <row r="97" spans="6:40" x14ac:dyDescent="0.2">
      <c r="F97" s="32">
        <v>2700516</v>
      </c>
      <c r="G97" s="33" t="s">
        <v>902</v>
      </c>
      <c r="I97" s="11">
        <v>1</v>
      </c>
      <c r="J97" s="11" t="s">
        <v>355</v>
      </c>
      <c r="K97" s="11">
        <v>100000</v>
      </c>
      <c r="L97" s="30">
        <v>1000001</v>
      </c>
      <c r="M97" s="30" t="s">
        <v>800</v>
      </c>
      <c r="N97" s="11">
        <v>4</v>
      </c>
      <c r="O97" s="30">
        <v>1000023</v>
      </c>
      <c r="P97" s="30" t="s">
        <v>802</v>
      </c>
      <c r="Q97" s="34">
        <v>2</v>
      </c>
      <c r="R97" s="30">
        <v>1000025</v>
      </c>
      <c r="S97" s="30" t="s">
        <v>803</v>
      </c>
      <c r="T97" s="34">
        <v>5</v>
      </c>
      <c r="U97" s="30">
        <v>1000027</v>
      </c>
      <c r="V97" s="30" t="s">
        <v>805</v>
      </c>
      <c r="W97" s="34">
        <v>3</v>
      </c>
      <c r="Z97" t="str">
        <f t="shared" si="6"/>
        <v>1;100000</v>
      </c>
      <c r="AB97" t="s">
        <v>907</v>
      </c>
      <c r="AC97" t="str">
        <f t="shared" si="7"/>
        <v>1000001;4</v>
      </c>
      <c r="AE97" t="s">
        <v>907</v>
      </c>
      <c r="AF97" t="str">
        <f t="shared" si="8"/>
        <v>1000023;2</v>
      </c>
      <c r="AH97" t="s">
        <v>907</v>
      </c>
      <c r="AI97" t="str">
        <f t="shared" si="9"/>
        <v>1000025;5</v>
      </c>
      <c r="AK97" t="s">
        <v>907</v>
      </c>
      <c r="AL97" t="str">
        <f t="shared" si="10"/>
        <v>1000027;3</v>
      </c>
      <c r="AN97" t="str">
        <f t="shared" si="11"/>
        <v>1;100000@1000001;4@1000023;2@1000025;5@1000027;3</v>
      </c>
    </row>
    <row r="98" spans="6:40" x14ac:dyDescent="0.2">
      <c r="F98" s="32">
        <v>2700517</v>
      </c>
      <c r="G98" s="33" t="s">
        <v>903</v>
      </c>
      <c r="I98" s="11">
        <v>1</v>
      </c>
      <c r="J98" s="11" t="s">
        <v>355</v>
      </c>
      <c r="K98" s="11">
        <v>100000</v>
      </c>
      <c r="L98" s="30">
        <v>1000001</v>
      </c>
      <c r="M98" s="30" t="s">
        <v>800</v>
      </c>
      <c r="N98" s="11">
        <v>4</v>
      </c>
      <c r="O98" s="31">
        <v>1000028</v>
      </c>
      <c r="P98" s="30" t="s">
        <v>806</v>
      </c>
      <c r="Q98" s="34">
        <v>2</v>
      </c>
      <c r="R98" s="30">
        <v>1000025</v>
      </c>
      <c r="S98" s="30" t="s">
        <v>803</v>
      </c>
      <c r="T98" s="34">
        <v>2</v>
      </c>
      <c r="Z98" t="str">
        <f t="shared" si="6"/>
        <v>1;100000</v>
      </c>
      <c r="AB98" t="s">
        <v>907</v>
      </c>
      <c r="AC98" t="str">
        <f t="shared" si="7"/>
        <v>1000001;4</v>
      </c>
      <c r="AE98" t="s">
        <v>907</v>
      </c>
      <c r="AF98" t="str">
        <f t="shared" si="8"/>
        <v>1000028;2</v>
      </c>
      <c r="AH98" t="s">
        <v>907</v>
      </c>
      <c r="AI98" t="str">
        <f t="shared" si="9"/>
        <v>1000025;2</v>
      </c>
      <c r="AL98" t="str">
        <f t="shared" si="10"/>
        <v/>
      </c>
      <c r="AN98" t="str">
        <f t="shared" si="11"/>
        <v>1;100000@1000001;4@1000028;2@1000025;2</v>
      </c>
    </row>
    <row r="99" spans="6:40" x14ac:dyDescent="0.2">
      <c r="F99" s="32">
        <v>2700518</v>
      </c>
      <c r="G99" s="33" t="s">
        <v>904</v>
      </c>
      <c r="I99" s="11">
        <v>1</v>
      </c>
      <c r="J99" s="11" t="s">
        <v>355</v>
      </c>
      <c r="K99" s="11">
        <v>100000</v>
      </c>
      <c r="L99" s="30">
        <v>1000001</v>
      </c>
      <c r="M99" s="30" t="s">
        <v>800</v>
      </c>
      <c r="N99" s="11">
        <v>4</v>
      </c>
      <c r="O99" s="31">
        <v>1000028</v>
      </c>
      <c r="P99" s="30" t="s">
        <v>806</v>
      </c>
      <c r="Q99" s="34">
        <v>2</v>
      </c>
      <c r="R99" s="30">
        <v>1000025</v>
      </c>
      <c r="S99" s="30" t="s">
        <v>803</v>
      </c>
      <c r="T99" s="34">
        <v>2</v>
      </c>
      <c r="Z99" t="str">
        <f t="shared" si="6"/>
        <v>1;100000</v>
      </c>
      <c r="AB99" t="s">
        <v>907</v>
      </c>
      <c r="AC99" t="str">
        <f t="shared" si="7"/>
        <v>1000001;4</v>
      </c>
      <c r="AE99" t="s">
        <v>907</v>
      </c>
      <c r="AF99" t="str">
        <f t="shared" si="8"/>
        <v>1000028;2</v>
      </c>
      <c r="AH99" t="s">
        <v>907</v>
      </c>
      <c r="AI99" t="str">
        <f t="shared" si="9"/>
        <v>1000025;2</v>
      </c>
      <c r="AL99" t="str">
        <f t="shared" si="10"/>
        <v/>
      </c>
      <c r="AN99" t="str">
        <f t="shared" si="11"/>
        <v>1;100000@1000001;4@1000028;2@1000025;2</v>
      </c>
    </row>
    <row r="100" spans="6:40" x14ac:dyDescent="0.2">
      <c r="F100" s="32">
        <v>2700519</v>
      </c>
      <c r="G100" s="33" t="s">
        <v>905</v>
      </c>
      <c r="I100" s="11">
        <v>1</v>
      </c>
      <c r="J100" s="11" t="s">
        <v>355</v>
      </c>
      <c r="K100" s="11">
        <v>100000</v>
      </c>
      <c r="L100" s="30">
        <v>1000001</v>
      </c>
      <c r="M100" s="30" t="s">
        <v>800</v>
      </c>
      <c r="N100" s="11">
        <v>4</v>
      </c>
      <c r="O100" s="30">
        <v>1000023</v>
      </c>
      <c r="P100" s="30" t="s">
        <v>802</v>
      </c>
      <c r="Q100" s="34">
        <v>2</v>
      </c>
      <c r="R100" s="30">
        <v>1000025</v>
      </c>
      <c r="S100" s="30" t="s">
        <v>803</v>
      </c>
      <c r="T100" s="34">
        <v>3</v>
      </c>
      <c r="Z100" t="str">
        <f t="shared" si="6"/>
        <v>1;100000</v>
      </c>
      <c r="AB100" t="s">
        <v>907</v>
      </c>
      <c r="AC100" t="str">
        <f t="shared" si="7"/>
        <v>1000001;4</v>
      </c>
      <c r="AE100" t="s">
        <v>907</v>
      </c>
      <c r="AF100" t="str">
        <f t="shared" si="8"/>
        <v>1000023;2</v>
      </c>
      <c r="AH100" t="s">
        <v>907</v>
      </c>
      <c r="AI100" t="str">
        <f t="shared" si="9"/>
        <v>1000025;3</v>
      </c>
      <c r="AL100" t="str">
        <f t="shared" si="10"/>
        <v/>
      </c>
      <c r="AN100" t="str">
        <f t="shared" si="11"/>
        <v>1;100000@1000001;4@1000023;2@1000025;3</v>
      </c>
    </row>
    <row r="101" spans="6:40" x14ac:dyDescent="0.2">
      <c r="F101" s="32">
        <v>2700520</v>
      </c>
      <c r="G101" s="33" t="s">
        <v>906</v>
      </c>
      <c r="I101" s="11">
        <v>1</v>
      </c>
      <c r="J101" s="11" t="s">
        <v>355</v>
      </c>
      <c r="K101" s="11">
        <v>100000</v>
      </c>
      <c r="L101" s="30">
        <v>1000001</v>
      </c>
      <c r="M101" s="30" t="s">
        <v>800</v>
      </c>
      <c r="N101" s="11">
        <v>4</v>
      </c>
      <c r="O101" s="30">
        <v>1000023</v>
      </c>
      <c r="P101" s="30" t="s">
        <v>802</v>
      </c>
      <c r="Q101" s="34">
        <v>2</v>
      </c>
      <c r="R101" s="30">
        <v>1000025</v>
      </c>
      <c r="S101" s="30" t="s">
        <v>803</v>
      </c>
      <c r="T101" s="34">
        <v>5</v>
      </c>
      <c r="U101" s="30">
        <v>1000020</v>
      </c>
      <c r="V101" s="30" t="s">
        <v>801</v>
      </c>
      <c r="W101" s="34">
        <v>1</v>
      </c>
      <c r="Z101" t="str">
        <f t="shared" si="6"/>
        <v>1;100000</v>
      </c>
      <c r="AB101" t="s">
        <v>907</v>
      </c>
      <c r="AC101" t="str">
        <f t="shared" si="7"/>
        <v>1000001;4</v>
      </c>
      <c r="AE101" t="s">
        <v>907</v>
      </c>
      <c r="AF101" t="str">
        <f t="shared" si="8"/>
        <v>1000023;2</v>
      </c>
      <c r="AH101" t="s">
        <v>907</v>
      </c>
      <c r="AI101" t="str">
        <f t="shared" si="9"/>
        <v>1000025;5</v>
      </c>
      <c r="AK101" t="s">
        <v>907</v>
      </c>
      <c r="AL101" t="str">
        <f t="shared" si="10"/>
        <v>1000020;1</v>
      </c>
      <c r="AN101" t="str">
        <f t="shared" si="11"/>
        <v>1;100000@1000001;4@1000023;2@1000025;5@1000020;1</v>
      </c>
    </row>
    <row r="102" spans="6:40" x14ac:dyDescent="0.2">
      <c r="Z102" t="str">
        <f t="shared" si="6"/>
        <v>;</v>
      </c>
      <c r="AC102" t="str">
        <f t="shared" si="7"/>
        <v>;</v>
      </c>
      <c r="AF102" t="str">
        <f t="shared" si="8"/>
        <v>;</v>
      </c>
      <c r="AI102" t="str">
        <f t="shared" si="9"/>
        <v>;</v>
      </c>
      <c r="AL102" t="str">
        <f t="shared" si="10"/>
        <v/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D1A2-A926-4DB5-AD4E-221E9004DFCB}">
  <dimension ref="A2:AY19"/>
  <sheetViews>
    <sheetView topLeftCell="V1" workbookViewId="0">
      <selection activeCell="AB2" sqref="AB2"/>
    </sheetView>
  </sheetViews>
  <sheetFormatPr defaultRowHeight="14.25" x14ac:dyDescent="0.2"/>
  <cols>
    <col min="19" max="19" width="11.375" bestFit="1" customWidth="1"/>
    <col min="22" max="22" width="11.375" bestFit="1" customWidth="1"/>
    <col min="25" max="25" width="11.375" bestFit="1" customWidth="1"/>
  </cols>
  <sheetData>
    <row r="2" spans="1:51" x14ac:dyDescent="0.2">
      <c r="A2" s="37">
        <v>100</v>
      </c>
      <c r="B2">
        <v>1</v>
      </c>
      <c r="C2">
        <v>3</v>
      </c>
      <c r="D2" t="s">
        <v>908</v>
      </c>
      <c r="E2">
        <v>500</v>
      </c>
      <c r="F2" s="31">
        <v>1000014</v>
      </c>
      <c r="G2" s="31" t="s">
        <v>350</v>
      </c>
      <c r="H2">
        <v>1</v>
      </c>
      <c r="I2" s="31">
        <v>1000022</v>
      </c>
      <c r="J2" s="31" t="s">
        <v>909</v>
      </c>
      <c r="K2" s="35">
        <v>1</v>
      </c>
      <c r="L2" s="31">
        <v>1010034</v>
      </c>
      <c r="M2" s="31" t="s">
        <v>318</v>
      </c>
      <c r="N2" s="35">
        <v>5</v>
      </c>
      <c r="O2" s="31">
        <v>1010021</v>
      </c>
      <c r="P2" s="31" t="s">
        <v>320</v>
      </c>
      <c r="Q2" s="35">
        <v>1</v>
      </c>
      <c r="R2" s="31">
        <v>1010030</v>
      </c>
      <c r="S2" s="31" t="s">
        <v>916</v>
      </c>
      <c r="T2" s="35">
        <v>1</v>
      </c>
      <c r="X2" s="31"/>
      <c r="Y2" s="31"/>
      <c r="Z2" s="31"/>
      <c r="AB2" t="str">
        <f>C2&amp;";"&amp;E2</f>
        <v>3;500</v>
      </c>
      <c r="AE2" t="str">
        <f>F2&amp;";"&amp;H2</f>
        <v>1000014;1</v>
      </c>
      <c r="AH2" t="str">
        <f>I2&amp;";"&amp;K2</f>
        <v>1000022;1</v>
      </c>
      <c r="AK2" t="str">
        <f>L2&amp;";"&amp;N2</f>
        <v>1010034;5</v>
      </c>
      <c r="AN2" t="str">
        <f>O2&amp;";"&amp;Q2</f>
        <v>1010021;1</v>
      </c>
      <c r="AQ2" t="str">
        <f>R2&amp;";"&amp;T2</f>
        <v>1010030;1</v>
      </c>
      <c r="AT2" t="str">
        <f>U2&amp;";"&amp;W2</f>
        <v>;</v>
      </c>
      <c r="AW2" t="str">
        <f>X2&amp;";"&amp;Z2</f>
        <v>;</v>
      </c>
      <c r="AY2" t="str">
        <f>AB2&amp;"@"&amp;AE2&amp;"@"&amp;AH2&amp;"@"&amp;AK2&amp;"@"&amp;AN2&amp;"@"&amp;AQ2</f>
        <v>3;500@1000014;1@1000022;1@1010034;5@1010021;1@1010030;1</v>
      </c>
    </row>
    <row r="3" spans="1:51" x14ac:dyDescent="0.2">
      <c r="A3" s="37">
        <v>300</v>
      </c>
      <c r="B3">
        <v>2</v>
      </c>
      <c r="C3">
        <v>3</v>
      </c>
      <c r="D3" t="s">
        <v>908</v>
      </c>
      <c r="E3">
        <v>750</v>
      </c>
      <c r="F3" s="31">
        <v>1000014</v>
      </c>
      <c r="G3" s="31" t="s">
        <v>350</v>
      </c>
      <c r="H3">
        <v>1</v>
      </c>
      <c r="I3" s="31">
        <v>1000022</v>
      </c>
      <c r="J3" s="31" t="s">
        <v>909</v>
      </c>
      <c r="K3" s="35">
        <v>2</v>
      </c>
      <c r="L3" s="31">
        <v>1010034</v>
      </c>
      <c r="M3" s="31" t="s">
        <v>318</v>
      </c>
      <c r="N3" s="35">
        <v>5</v>
      </c>
      <c r="O3" s="31">
        <v>1010049</v>
      </c>
      <c r="P3" s="31" t="s">
        <v>915</v>
      </c>
      <c r="Q3" s="35">
        <v>1</v>
      </c>
      <c r="R3" s="31">
        <v>1010031</v>
      </c>
      <c r="S3" s="31" t="s">
        <v>910</v>
      </c>
      <c r="T3" s="35">
        <v>1</v>
      </c>
      <c r="X3" s="31"/>
      <c r="Y3" s="31"/>
      <c r="Z3" s="31"/>
      <c r="AB3" t="str">
        <f t="shared" ref="AB3:AB11" si="0">C3&amp;";"&amp;E3</f>
        <v>3;750</v>
      </c>
      <c r="AE3" t="str">
        <f t="shared" ref="AE3:AE11" si="1">F3&amp;";"&amp;H3</f>
        <v>1000014;1</v>
      </c>
      <c r="AH3" t="str">
        <f t="shared" ref="AH3:AH11" si="2">I3&amp;";"&amp;K3</f>
        <v>1000022;2</v>
      </c>
      <c r="AK3" t="str">
        <f t="shared" ref="AK3:AK11" si="3">L3&amp;";"&amp;N3</f>
        <v>1010034;5</v>
      </c>
      <c r="AN3" t="str">
        <f t="shared" ref="AN3:AN11" si="4">O3&amp;";"&amp;Q3</f>
        <v>1010049;1</v>
      </c>
      <c r="AQ3" t="str">
        <f t="shared" ref="AQ3:AQ11" si="5">R3&amp;";"&amp;T3</f>
        <v>1010031;1</v>
      </c>
      <c r="AT3" t="str">
        <f t="shared" ref="AT3:AT11" si="6">U3&amp;";"&amp;W3</f>
        <v>;</v>
      </c>
      <c r="AW3" t="str">
        <f t="shared" ref="AW3:AW11" si="7">X3&amp;";"&amp;Z3</f>
        <v>;</v>
      </c>
      <c r="AY3" t="str">
        <f>AB3&amp;"@"&amp;AE3&amp;"@"&amp;AH3&amp;"@"&amp;AK3&amp;"@"&amp;AN3&amp;"@"&amp;AQ3</f>
        <v>3;750@1000014;1@1000022;2@1010034;5@1010049;1@1010031;1</v>
      </c>
    </row>
    <row r="4" spans="1:51" x14ac:dyDescent="0.2">
      <c r="A4" s="37">
        <v>700</v>
      </c>
      <c r="B4">
        <v>3</v>
      </c>
      <c r="C4">
        <v>3</v>
      </c>
      <c r="D4" t="s">
        <v>908</v>
      </c>
      <c r="E4">
        <v>1000</v>
      </c>
      <c r="F4" s="31">
        <v>1000014</v>
      </c>
      <c r="G4" s="31" t="s">
        <v>350</v>
      </c>
      <c r="H4">
        <v>1</v>
      </c>
      <c r="I4" s="31">
        <v>1000022</v>
      </c>
      <c r="J4" s="31" t="s">
        <v>909</v>
      </c>
      <c r="K4" s="35">
        <v>3</v>
      </c>
      <c r="L4" s="31">
        <v>1010034</v>
      </c>
      <c r="M4" s="31" t="s">
        <v>318</v>
      </c>
      <c r="N4" s="35">
        <v>10</v>
      </c>
      <c r="O4" s="31">
        <v>1000027</v>
      </c>
      <c r="P4" s="31" t="s">
        <v>805</v>
      </c>
      <c r="Q4" s="35">
        <v>20</v>
      </c>
      <c r="R4" s="31">
        <v>1010002</v>
      </c>
      <c r="S4" s="31" t="s">
        <v>911</v>
      </c>
      <c r="T4" s="35">
        <v>1</v>
      </c>
      <c r="U4" s="31">
        <v>1010015</v>
      </c>
      <c r="V4" s="31" t="s">
        <v>338</v>
      </c>
      <c r="W4" s="35">
        <v>1</v>
      </c>
      <c r="AB4" t="str">
        <f t="shared" si="0"/>
        <v>3;1000</v>
      </c>
      <c r="AE4" t="str">
        <f t="shared" si="1"/>
        <v>1000014;1</v>
      </c>
      <c r="AH4" t="str">
        <f t="shared" si="2"/>
        <v>1000022;3</v>
      </c>
      <c r="AK4" t="str">
        <f t="shared" si="3"/>
        <v>1010034;10</v>
      </c>
      <c r="AN4" t="str">
        <f t="shared" si="4"/>
        <v>1000027;20</v>
      </c>
      <c r="AQ4" t="str">
        <f t="shared" si="5"/>
        <v>1010002;1</v>
      </c>
      <c r="AT4" t="str">
        <f t="shared" si="6"/>
        <v>1010015;1</v>
      </c>
      <c r="AW4" t="str">
        <f t="shared" si="7"/>
        <v>;</v>
      </c>
      <c r="AY4" t="str">
        <f>AB4&amp;"@"&amp;AE4&amp;"@"&amp;AH4&amp;"@"&amp;AK4&amp;"@"&amp;AN4&amp;"@"&amp;AQ4&amp;"@"&amp;AT4</f>
        <v>3;1000@1000014;1@1000022;3@1010034;10@1000027;20@1010002;1@1010015;1</v>
      </c>
    </row>
    <row r="5" spans="1:51" x14ac:dyDescent="0.2">
      <c r="A5" s="37">
        <v>1500</v>
      </c>
      <c r="B5">
        <v>4</v>
      </c>
      <c r="C5">
        <v>3</v>
      </c>
      <c r="D5" t="s">
        <v>908</v>
      </c>
      <c r="E5">
        <v>1500</v>
      </c>
      <c r="F5" s="31">
        <v>1000014</v>
      </c>
      <c r="G5" s="31" t="s">
        <v>350</v>
      </c>
      <c r="H5">
        <v>1</v>
      </c>
      <c r="I5" s="31">
        <v>1000022</v>
      </c>
      <c r="J5" s="31" t="s">
        <v>909</v>
      </c>
      <c r="K5" s="35">
        <v>3</v>
      </c>
      <c r="L5" s="31">
        <v>1010034</v>
      </c>
      <c r="M5" s="31" t="s">
        <v>318</v>
      </c>
      <c r="N5" s="36">
        <v>10</v>
      </c>
      <c r="O5" s="31">
        <v>1000027</v>
      </c>
      <c r="P5" s="31" t="s">
        <v>805</v>
      </c>
      <c r="Q5" s="36">
        <v>20</v>
      </c>
      <c r="R5" s="31">
        <v>1010049</v>
      </c>
      <c r="S5" s="31" t="s">
        <v>915</v>
      </c>
      <c r="T5" s="35">
        <v>1</v>
      </c>
      <c r="U5" s="31">
        <v>1000002</v>
      </c>
      <c r="V5" s="31" t="s">
        <v>912</v>
      </c>
      <c r="W5" s="35">
        <v>5</v>
      </c>
      <c r="AB5" t="str">
        <f t="shared" si="0"/>
        <v>3;1500</v>
      </c>
      <c r="AE5" t="str">
        <f t="shared" si="1"/>
        <v>1000014;1</v>
      </c>
      <c r="AH5" t="str">
        <f t="shared" si="2"/>
        <v>1000022;3</v>
      </c>
      <c r="AK5" t="str">
        <f t="shared" si="3"/>
        <v>1010034;10</v>
      </c>
      <c r="AN5" t="str">
        <f t="shared" si="4"/>
        <v>1000027;20</v>
      </c>
      <c r="AQ5" t="str">
        <f t="shared" si="5"/>
        <v>1010049;1</v>
      </c>
      <c r="AT5" t="str">
        <f t="shared" si="6"/>
        <v>1000002;5</v>
      </c>
      <c r="AW5" t="str">
        <f t="shared" si="7"/>
        <v>;</v>
      </c>
      <c r="AY5" t="str">
        <f>AB5&amp;"@"&amp;AE5&amp;"@"&amp;AH5&amp;"@"&amp;AK5&amp;"@"&amp;AN5&amp;"@"&amp;AQ5&amp;"@"&amp;AT5</f>
        <v>3;1500@1000014;1@1000022;3@1010034;10@1000027;20@1010049;1@1000002;5</v>
      </c>
    </row>
    <row r="6" spans="1:51" x14ac:dyDescent="0.2">
      <c r="A6" s="37">
        <v>3000</v>
      </c>
      <c r="B6">
        <v>5</v>
      </c>
      <c r="C6">
        <v>3</v>
      </c>
      <c r="D6" t="s">
        <v>908</v>
      </c>
      <c r="E6">
        <v>2000</v>
      </c>
      <c r="F6" s="31">
        <v>1000018</v>
      </c>
      <c r="G6" s="31" t="s">
        <v>317</v>
      </c>
      <c r="H6">
        <v>30</v>
      </c>
      <c r="I6" s="31">
        <v>1000014</v>
      </c>
      <c r="J6" s="31" t="s">
        <v>350</v>
      </c>
      <c r="K6">
        <v>1</v>
      </c>
      <c r="L6" s="31">
        <v>1000022</v>
      </c>
      <c r="M6" s="31" t="s">
        <v>909</v>
      </c>
      <c r="N6" s="35">
        <v>4</v>
      </c>
      <c r="O6" s="31">
        <v>1010034</v>
      </c>
      <c r="P6" s="31" t="s">
        <v>318</v>
      </c>
      <c r="Q6" s="36">
        <v>15</v>
      </c>
      <c r="R6" s="31">
        <v>1000027</v>
      </c>
      <c r="S6" s="31" t="s">
        <v>805</v>
      </c>
      <c r="T6" s="36">
        <v>30</v>
      </c>
      <c r="U6" s="31">
        <v>1010049</v>
      </c>
      <c r="V6" s="31" t="s">
        <v>915</v>
      </c>
      <c r="W6" s="35">
        <v>1</v>
      </c>
      <c r="X6" s="31">
        <v>1000002</v>
      </c>
      <c r="Y6" s="31" t="s">
        <v>912</v>
      </c>
      <c r="Z6" s="35">
        <v>5</v>
      </c>
      <c r="AB6" t="str">
        <f>C6&amp;";"&amp;E6</f>
        <v>3;2000</v>
      </c>
      <c r="AE6" t="str">
        <f>F6&amp;";"&amp;H6</f>
        <v>1000018;30</v>
      </c>
      <c r="AH6" t="str">
        <f>I6&amp;";"&amp;K6</f>
        <v>1000014;1</v>
      </c>
      <c r="AK6" t="str">
        <f>L6&amp;";"&amp;N6</f>
        <v>1000022;4</v>
      </c>
      <c r="AN6" t="str">
        <f>O6&amp;";"&amp;Q6</f>
        <v>1010034;15</v>
      </c>
      <c r="AQ6" t="str">
        <f>R6&amp;";"&amp;T6</f>
        <v>1000027;30</v>
      </c>
      <c r="AT6" t="str">
        <f>U6&amp;";"&amp;W6</f>
        <v>1010049;1</v>
      </c>
      <c r="AW6" t="str">
        <f>X6&amp;";"&amp;Z6</f>
        <v>1000002;5</v>
      </c>
      <c r="AY6" t="str">
        <f t="shared" ref="AY6:AY11" si="8">AB6&amp;"@"&amp;AE6&amp;"@"&amp;AH6&amp;"@"&amp;AK6&amp;"@"&amp;AN6&amp;"@"&amp;AQ6&amp;"@"&amp;AT6&amp;"@"&amp;AW6</f>
        <v>3;2000@1000018;30@1000014;1@1000022;4@1010034;15@1000027;30@1010049;1@1000002;5</v>
      </c>
    </row>
    <row r="7" spans="1:51" x14ac:dyDescent="0.2">
      <c r="A7" s="37">
        <v>5000</v>
      </c>
      <c r="B7">
        <v>6</v>
      </c>
      <c r="C7">
        <v>3</v>
      </c>
      <c r="D7" t="s">
        <v>908</v>
      </c>
      <c r="E7">
        <v>2500</v>
      </c>
      <c r="F7" s="31">
        <v>1000018</v>
      </c>
      <c r="G7" s="31" t="s">
        <v>317</v>
      </c>
      <c r="H7">
        <v>30</v>
      </c>
      <c r="I7" s="31">
        <v>1000014</v>
      </c>
      <c r="J7" s="31" t="s">
        <v>350</v>
      </c>
      <c r="K7">
        <v>1</v>
      </c>
      <c r="L7" s="31">
        <v>1000022</v>
      </c>
      <c r="M7" s="31" t="s">
        <v>909</v>
      </c>
      <c r="N7" s="35">
        <v>4</v>
      </c>
      <c r="O7" s="31">
        <v>1010034</v>
      </c>
      <c r="P7" s="31" t="s">
        <v>318</v>
      </c>
      <c r="Q7" s="36">
        <v>15</v>
      </c>
      <c r="R7" s="31">
        <v>1000027</v>
      </c>
      <c r="S7" s="31" t="s">
        <v>805</v>
      </c>
      <c r="T7" s="36">
        <v>30</v>
      </c>
      <c r="U7" s="31">
        <v>1000003</v>
      </c>
      <c r="V7" s="31" t="s">
        <v>913</v>
      </c>
      <c r="W7" s="35">
        <v>2</v>
      </c>
      <c r="X7" s="31">
        <v>1000002</v>
      </c>
      <c r="Y7" s="31" t="s">
        <v>912</v>
      </c>
      <c r="Z7" s="35">
        <v>10</v>
      </c>
      <c r="AB7" t="str">
        <f t="shared" si="0"/>
        <v>3;2500</v>
      </c>
      <c r="AE7" t="str">
        <f t="shared" si="1"/>
        <v>1000018;30</v>
      </c>
      <c r="AH7" t="str">
        <f t="shared" si="2"/>
        <v>1000014;1</v>
      </c>
      <c r="AK7" t="str">
        <f t="shared" si="3"/>
        <v>1000022;4</v>
      </c>
      <c r="AN7" t="str">
        <f t="shared" si="4"/>
        <v>1010034;15</v>
      </c>
      <c r="AQ7" t="str">
        <f t="shared" si="5"/>
        <v>1000027;30</v>
      </c>
      <c r="AT7" t="str">
        <f t="shared" si="6"/>
        <v>1000003;2</v>
      </c>
      <c r="AW7" t="str">
        <f t="shared" si="7"/>
        <v>1000002;10</v>
      </c>
      <c r="AY7" t="str">
        <f t="shared" si="8"/>
        <v>3;2500@1000018;30@1000014;1@1000022;4@1010034;15@1000027;30@1000003;2@1000002;10</v>
      </c>
    </row>
    <row r="8" spans="1:51" x14ac:dyDescent="0.2">
      <c r="A8" s="37">
        <v>8000</v>
      </c>
      <c r="B8">
        <v>7</v>
      </c>
      <c r="C8">
        <v>3</v>
      </c>
      <c r="D8" t="s">
        <v>908</v>
      </c>
      <c r="E8">
        <v>3000</v>
      </c>
      <c r="F8" s="31">
        <v>1000018</v>
      </c>
      <c r="G8" s="31" t="s">
        <v>317</v>
      </c>
      <c r="H8">
        <v>40</v>
      </c>
      <c r="I8" s="31">
        <v>1000014</v>
      </c>
      <c r="J8" s="31" t="s">
        <v>350</v>
      </c>
      <c r="K8">
        <v>1</v>
      </c>
      <c r="L8" s="31">
        <v>1000022</v>
      </c>
      <c r="M8" s="31" t="s">
        <v>909</v>
      </c>
      <c r="N8" s="35">
        <v>5</v>
      </c>
      <c r="O8" s="31">
        <v>1010034</v>
      </c>
      <c r="P8" s="31" t="s">
        <v>318</v>
      </c>
      <c r="Q8" s="36">
        <v>20</v>
      </c>
      <c r="R8" s="31">
        <v>1000027</v>
      </c>
      <c r="S8" s="31" t="s">
        <v>805</v>
      </c>
      <c r="T8" s="36">
        <v>40</v>
      </c>
      <c r="U8" s="31">
        <v>1000004</v>
      </c>
      <c r="V8" s="31" t="s">
        <v>914</v>
      </c>
      <c r="W8" s="35">
        <v>2</v>
      </c>
      <c r="X8" s="31">
        <v>1000002</v>
      </c>
      <c r="Y8" s="31" t="s">
        <v>912</v>
      </c>
      <c r="Z8" s="35">
        <v>10</v>
      </c>
      <c r="AB8" t="str">
        <f t="shared" si="0"/>
        <v>3;3000</v>
      </c>
      <c r="AE8" t="str">
        <f t="shared" si="1"/>
        <v>1000018;40</v>
      </c>
      <c r="AH8" t="str">
        <f t="shared" si="2"/>
        <v>1000014;1</v>
      </c>
      <c r="AK8" t="str">
        <f t="shared" si="3"/>
        <v>1000022;5</v>
      </c>
      <c r="AN8" t="str">
        <f t="shared" si="4"/>
        <v>1010034;20</v>
      </c>
      <c r="AQ8" t="str">
        <f t="shared" si="5"/>
        <v>1000027;40</v>
      </c>
      <c r="AT8" t="str">
        <f t="shared" si="6"/>
        <v>1000004;2</v>
      </c>
      <c r="AW8" t="str">
        <f t="shared" si="7"/>
        <v>1000002;10</v>
      </c>
      <c r="AY8" t="str">
        <f t="shared" si="8"/>
        <v>3;3000@1000018;40@1000014;1@1000022;5@1010034;20@1000027;40@1000004;2@1000002;10</v>
      </c>
    </row>
    <row r="9" spans="1:51" x14ac:dyDescent="0.2">
      <c r="A9" s="37">
        <v>13000</v>
      </c>
      <c r="B9">
        <v>8</v>
      </c>
      <c r="C9">
        <v>3</v>
      </c>
      <c r="D9" t="s">
        <v>908</v>
      </c>
      <c r="E9">
        <v>3500</v>
      </c>
      <c r="F9" s="31">
        <v>1000018</v>
      </c>
      <c r="G9" s="31" t="s">
        <v>317</v>
      </c>
      <c r="H9">
        <v>40</v>
      </c>
      <c r="I9" s="31">
        <v>1000014</v>
      </c>
      <c r="J9" s="31" t="s">
        <v>350</v>
      </c>
      <c r="K9">
        <v>1</v>
      </c>
      <c r="L9" s="31">
        <v>1000022</v>
      </c>
      <c r="M9" s="31" t="s">
        <v>909</v>
      </c>
      <c r="N9" s="35">
        <v>5</v>
      </c>
      <c r="O9" s="31">
        <v>1010034</v>
      </c>
      <c r="P9" s="31" t="s">
        <v>318</v>
      </c>
      <c r="Q9" s="36">
        <v>20</v>
      </c>
      <c r="R9" s="31">
        <v>1000027</v>
      </c>
      <c r="S9" s="31" t="s">
        <v>805</v>
      </c>
      <c r="T9" s="36">
        <v>40</v>
      </c>
      <c r="U9" s="31">
        <v>1010002</v>
      </c>
      <c r="V9" s="31" t="s">
        <v>911</v>
      </c>
      <c r="W9" s="35">
        <v>2</v>
      </c>
      <c r="X9" s="31">
        <v>1000002</v>
      </c>
      <c r="Y9" s="31" t="s">
        <v>912</v>
      </c>
      <c r="Z9" s="35">
        <v>10</v>
      </c>
      <c r="AB9" t="str">
        <f t="shared" si="0"/>
        <v>3;3500</v>
      </c>
      <c r="AE9" t="str">
        <f t="shared" si="1"/>
        <v>1000018;40</v>
      </c>
      <c r="AH9" t="str">
        <f t="shared" si="2"/>
        <v>1000014;1</v>
      </c>
      <c r="AK9" t="str">
        <f t="shared" si="3"/>
        <v>1000022;5</v>
      </c>
      <c r="AN9" t="str">
        <f t="shared" si="4"/>
        <v>1010034;20</v>
      </c>
      <c r="AQ9" t="str">
        <f t="shared" si="5"/>
        <v>1000027;40</v>
      </c>
      <c r="AT9" t="str">
        <f t="shared" si="6"/>
        <v>1010002;2</v>
      </c>
      <c r="AW9" t="str">
        <f t="shared" si="7"/>
        <v>1000002;10</v>
      </c>
      <c r="AY9" t="str">
        <f t="shared" si="8"/>
        <v>3;3500@1000018;40@1000014;1@1000022;5@1010034;20@1000027;40@1010002;2@1000002;10</v>
      </c>
    </row>
    <row r="10" spans="1:51" x14ac:dyDescent="0.2">
      <c r="A10" s="37">
        <v>20000</v>
      </c>
      <c r="B10">
        <v>9</v>
      </c>
      <c r="C10">
        <v>3</v>
      </c>
      <c r="D10" t="s">
        <v>908</v>
      </c>
      <c r="E10">
        <v>4000</v>
      </c>
      <c r="F10" s="31">
        <v>1000018</v>
      </c>
      <c r="G10" s="31" t="s">
        <v>317</v>
      </c>
      <c r="H10">
        <v>50</v>
      </c>
      <c r="I10" s="31">
        <v>1000014</v>
      </c>
      <c r="J10" s="31" t="s">
        <v>350</v>
      </c>
      <c r="K10">
        <v>1</v>
      </c>
      <c r="L10" s="31">
        <v>1000022</v>
      </c>
      <c r="M10" s="31" t="s">
        <v>909</v>
      </c>
      <c r="N10" s="35">
        <v>10</v>
      </c>
      <c r="O10" s="31">
        <v>1010034</v>
      </c>
      <c r="P10" s="31" t="s">
        <v>318</v>
      </c>
      <c r="Q10" s="36">
        <v>30</v>
      </c>
      <c r="R10" s="31">
        <v>1000027</v>
      </c>
      <c r="S10" s="31" t="s">
        <v>805</v>
      </c>
      <c r="T10" s="36">
        <v>50</v>
      </c>
      <c r="U10" s="31">
        <v>1000003</v>
      </c>
      <c r="V10" s="31" t="s">
        <v>913</v>
      </c>
      <c r="W10" s="35">
        <v>3</v>
      </c>
      <c r="X10" s="31">
        <v>1000002</v>
      </c>
      <c r="Y10" s="31" t="s">
        <v>912</v>
      </c>
      <c r="Z10" s="35">
        <v>10</v>
      </c>
      <c r="AB10" t="str">
        <f t="shared" si="0"/>
        <v>3;4000</v>
      </c>
      <c r="AE10" t="str">
        <f t="shared" si="1"/>
        <v>1000018;50</v>
      </c>
      <c r="AH10" t="str">
        <f t="shared" si="2"/>
        <v>1000014;1</v>
      </c>
      <c r="AK10" t="str">
        <f t="shared" si="3"/>
        <v>1000022;10</v>
      </c>
      <c r="AN10" t="str">
        <f t="shared" si="4"/>
        <v>1010034;30</v>
      </c>
      <c r="AQ10" t="str">
        <f t="shared" si="5"/>
        <v>1000027;50</v>
      </c>
      <c r="AT10" t="str">
        <f t="shared" si="6"/>
        <v>1000003;3</v>
      </c>
      <c r="AW10" t="str">
        <f t="shared" si="7"/>
        <v>1000002;10</v>
      </c>
      <c r="AY10" t="str">
        <f t="shared" si="8"/>
        <v>3;4000@1000018;50@1000014;1@1000022;10@1010034;30@1000027;50@1000003;3@1000002;10</v>
      </c>
    </row>
    <row r="11" spans="1:51" x14ac:dyDescent="0.2">
      <c r="A11" s="37">
        <v>30000</v>
      </c>
      <c r="B11">
        <v>10</v>
      </c>
      <c r="C11">
        <v>3</v>
      </c>
      <c r="D11" t="s">
        <v>908</v>
      </c>
      <c r="E11">
        <v>5000</v>
      </c>
      <c r="F11" s="31">
        <v>1000018</v>
      </c>
      <c r="G11" s="31" t="s">
        <v>317</v>
      </c>
      <c r="H11">
        <v>50</v>
      </c>
      <c r="I11" s="31">
        <v>1000014</v>
      </c>
      <c r="J11" s="31" t="s">
        <v>350</v>
      </c>
      <c r="K11">
        <v>1</v>
      </c>
      <c r="L11" s="31">
        <v>1000022</v>
      </c>
      <c r="M11" s="31" t="s">
        <v>909</v>
      </c>
      <c r="N11" s="35">
        <v>10</v>
      </c>
      <c r="O11" s="31">
        <v>1010034</v>
      </c>
      <c r="P11" s="31" t="s">
        <v>318</v>
      </c>
      <c r="Q11" s="36">
        <v>30</v>
      </c>
      <c r="R11" s="31">
        <v>1000027</v>
      </c>
      <c r="S11" s="31" t="s">
        <v>805</v>
      </c>
      <c r="T11" s="36">
        <v>50</v>
      </c>
      <c r="U11" s="31">
        <v>1000004</v>
      </c>
      <c r="V11" s="31" t="s">
        <v>914</v>
      </c>
      <c r="W11" s="35">
        <v>3</v>
      </c>
      <c r="X11" s="31">
        <v>1000002</v>
      </c>
      <c r="Y11" s="31" t="s">
        <v>912</v>
      </c>
      <c r="Z11" s="35">
        <v>10</v>
      </c>
      <c r="AB11" t="str">
        <f t="shared" si="0"/>
        <v>3;5000</v>
      </c>
      <c r="AE11" t="str">
        <f t="shared" si="1"/>
        <v>1000018;50</v>
      </c>
      <c r="AH11" t="str">
        <f t="shared" si="2"/>
        <v>1000014;1</v>
      </c>
      <c r="AK11" t="str">
        <f t="shared" si="3"/>
        <v>1000022;10</v>
      </c>
      <c r="AN11" t="str">
        <f t="shared" si="4"/>
        <v>1010034;30</v>
      </c>
      <c r="AQ11" t="str">
        <f t="shared" si="5"/>
        <v>1000027;50</v>
      </c>
      <c r="AT11" t="str">
        <f t="shared" si="6"/>
        <v>1000004;3</v>
      </c>
      <c r="AW11" t="str">
        <f t="shared" si="7"/>
        <v>1000002;10</v>
      </c>
      <c r="AY11" t="str">
        <f t="shared" si="8"/>
        <v>3;5000@1000018;50@1000014;1@1000022;10@1010034;30@1000027;50@1000004;3@1000002;10</v>
      </c>
    </row>
    <row r="18" spans="24:26" x14ac:dyDescent="0.2">
      <c r="X18" s="31"/>
      <c r="Y18" s="31"/>
      <c r="Z18" s="35"/>
    </row>
    <row r="19" spans="24:26" x14ac:dyDescent="0.2">
      <c r="X19" s="31"/>
      <c r="Y19" s="31"/>
      <c r="Z19" s="3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68FF-B20C-40E0-B68A-A0A312733434}">
  <dimension ref="A1:AO80"/>
  <sheetViews>
    <sheetView topLeftCell="A43" workbookViewId="0">
      <selection activeCell="F60" sqref="F60"/>
    </sheetView>
  </sheetViews>
  <sheetFormatPr defaultRowHeight="14.25" x14ac:dyDescent="0.2"/>
  <cols>
    <col min="2" max="2" width="11.375" bestFit="1" customWidth="1"/>
    <col min="3" max="5" width="9" style="11"/>
    <col min="7" max="7" width="10.625" customWidth="1"/>
  </cols>
  <sheetData>
    <row r="1" spans="2:41" s="20" customFormat="1" ht="20.100000000000001" customHeight="1" x14ac:dyDescent="0.2">
      <c r="C1" s="12"/>
      <c r="D1" s="12"/>
      <c r="E1" s="12"/>
    </row>
    <row r="2" spans="2:41" s="20" customFormat="1" ht="20.100000000000001" customHeight="1" x14ac:dyDescent="0.2">
      <c r="B2" s="12" t="s">
        <v>999</v>
      </c>
      <c r="C2" s="12"/>
      <c r="D2" s="12"/>
      <c r="E2" s="12"/>
    </row>
    <row r="3" spans="2:41" s="20" customFormat="1" ht="20.100000000000001" customHeight="1" x14ac:dyDescent="0.2">
      <c r="B3" s="12">
        <v>1</v>
      </c>
      <c r="C3" s="12">
        <v>1</v>
      </c>
      <c r="D3" s="12" t="s">
        <v>355</v>
      </c>
      <c r="E3" s="12">
        <v>100000</v>
      </c>
      <c r="F3" s="40">
        <v>1000018</v>
      </c>
      <c r="G3" s="40" t="s">
        <v>994</v>
      </c>
      <c r="H3" s="45">
        <v>50</v>
      </c>
      <c r="I3" s="40">
        <v>1020001</v>
      </c>
      <c r="J3" s="40" t="s">
        <v>917</v>
      </c>
      <c r="K3" s="41">
        <v>500</v>
      </c>
      <c r="L3" s="40">
        <v>1000019</v>
      </c>
      <c r="M3" s="40" t="s">
        <v>1011</v>
      </c>
      <c r="N3" s="41">
        <v>300</v>
      </c>
      <c r="O3" s="40">
        <v>1010033</v>
      </c>
      <c r="P3" s="40" t="s">
        <v>1009</v>
      </c>
      <c r="Q3" s="41">
        <v>1</v>
      </c>
      <c r="R3" s="40">
        <v>1000012</v>
      </c>
      <c r="S3" s="40" t="s">
        <v>1008</v>
      </c>
      <c r="T3" s="41">
        <v>5</v>
      </c>
      <c r="W3" s="20" t="str">
        <f>C3&amp;","&amp;E3</f>
        <v>1,100000</v>
      </c>
      <c r="X3" s="20" t="s">
        <v>907</v>
      </c>
      <c r="Z3" s="20" t="str">
        <f>F3&amp;","&amp;H3</f>
        <v>1000018,50</v>
      </c>
      <c r="AA3" s="20" t="s">
        <v>907</v>
      </c>
      <c r="AC3" s="20" t="str">
        <f>I3&amp;","&amp;K3</f>
        <v>1020001,500</v>
      </c>
      <c r="AD3" s="20" t="s">
        <v>907</v>
      </c>
      <c r="AF3" s="20" t="str">
        <f>L3&amp;","&amp;N3</f>
        <v>1000019,300</v>
      </c>
      <c r="AG3" s="20" t="s">
        <v>907</v>
      </c>
      <c r="AI3" s="20" t="str">
        <f>O3&amp;","&amp;Q3</f>
        <v>1010033,1</v>
      </c>
      <c r="AJ3" s="20" t="s">
        <v>907</v>
      </c>
      <c r="AL3" s="20" t="str">
        <f>R3&amp;","&amp;T3</f>
        <v>1000012,5</v>
      </c>
      <c r="AO3" s="20" t="str">
        <f>W3&amp;X3&amp;Z3&amp;AA3&amp;AC3&amp;AD3&amp;AF3&amp;AG3&amp;AI3&amp;AJ3&amp;AL3</f>
        <v>1,100000@1000018,50@1020001,500@1000019,300@1010033,1@1000012,5</v>
      </c>
    </row>
    <row r="4" spans="2:41" s="20" customFormat="1" ht="20.100000000000001" customHeight="1" x14ac:dyDescent="0.2">
      <c r="B4" s="12">
        <v>2</v>
      </c>
      <c r="C4" s="12">
        <v>1</v>
      </c>
      <c r="D4" s="12" t="s">
        <v>355</v>
      </c>
      <c r="E4" s="12">
        <v>500000</v>
      </c>
      <c r="F4" s="40">
        <v>1000018</v>
      </c>
      <c r="G4" s="40" t="s">
        <v>994</v>
      </c>
      <c r="H4" s="45">
        <v>40</v>
      </c>
      <c r="I4" s="40">
        <v>1020001</v>
      </c>
      <c r="J4" s="40" t="s">
        <v>917</v>
      </c>
      <c r="K4" s="41">
        <v>300</v>
      </c>
      <c r="L4" s="40">
        <v>1000019</v>
      </c>
      <c r="M4" s="40" t="s">
        <v>1011</v>
      </c>
      <c r="N4" s="41">
        <v>240</v>
      </c>
      <c r="O4" s="40">
        <v>1010033</v>
      </c>
      <c r="P4" s="40" t="s">
        <v>1009</v>
      </c>
      <c r="Q4" s="41">
        <v>1</v>
      </c>
      <c r="R4" s="40">
        <v>1000012</v>
      </c>
      <c r="S4" s="40" t="s">
        <v>1008</v>
      </c>
      <c r="T4" s="41">
        <v>3</v>
      </c>
      <c r="W4" s="20" t="str">
        <f t="shared" ref="W4:W13" si="0">C4&amp;","&amp;E4</f>
        <v>1,500000</v>
      </c>
      <c r="X4" s="20" t="s">
        <v>907</v>
      </c>
      <c r="Z4" s="20" t="str">
        <f t="shared" ref="Z4:Z13" si="1">F4&amp;","&amp;H4</f>
        <v>1000018,40</v>
      </c>
      <c r="AA4" s="20" t="s">
        <v>907</v>
      </c>
      <c r="AC4" s="20" t="str">
        <f t="shared" ref="AC4:AC13" si="2">I4&amp;","&amp;K4</f>
        <v>1020001,300</v>
      </c>
      <c r="AD4" s="20" t="s">
        <v>907</v>
      </c>
      <c r="AF4" s="20" t="str">
        <f t="shared" ref="AF4:AF13" si="3">L4&amp;","&amp;N4</f>
        <v>1000019,240</v>
      </c>
      <c r="AG4" s="20" t="s">
        <v>907</v>
      </c>
      <c r="AI4" s="20" t="str">
        <f t="shared" ref="AI4:AI9" si="4">O4&amp;","&amp;Q4</f>
        <v>1010033,1</v>
      </c>
      <c r="AJ4" s="20" t="s">
        <v>907</v>
      </c>
      <c r="AL4" s="20" t="str">
        <f t="shared" ref="AL4:AL7" si="5">R4&amp;","&amp;T4</f>
        <v>1000012,3</v>
      </c>
      <c r="AO4" s="20" t="str">
        <f t="shared" ref="AO4:AO13" si="6">W4&amp;X4&amp;Z4&amp;AA4&amp;AC4&amp;AD4&amp;AF4&amp;AG4&amp;AI4&amp;AJ4&amp;AL4</f>
        <v>1,500000@1000018,40@1020001,300@1000019,240@1010033,1@1000012,3</v>
      </c>
    </row>
    <row r="5" spans="2:41" s="20" customFormat="1" ht="20.100000000000001" customHeight="1" x14ac:dyDescent="0.2">
      <c r="B5" s="12">
        <v>3</v>
      </c>
      <c r="C5" s="12">
        <v>1</v>
      </c>
      <c r="D5" s="12" t="s">
        <v>355</v>
      </c>
      <c r="E5" s="12">
        <v>300000</v>
      </c>
      <c r="F5" s="40">
        <v>1000018</v>
      </c>
      <c r="G5" s="40" t="s">
        <v>994</v>
      </c>
      <c r="H5" s="45">
        <v>30</v>
      </c>
      <c r="I5" s="40">
        <v>1020001</v>
      </c>
      <c r="J5" s="40" t="s">
        <v>917</v>
      </c>
      <c r="K5" s="41">
        <v>200</v>
      </c>
      <c r="L5" s="40">
        <v>1000019</v>
      </c>
      <c r="M5" s="40" t="s">
        <v>1011</v>
      </c>
      <c r="N5" s="41">
        <v>180</v>
      </c>
      <c r="O5" s="40">
        <v>1010033</v>
      </c>
      <c r="P5" s="40" t="s">
        <v>1009</v>
      </c>
      <c r="Q5" s="41">
        <v>1</v>
      </c>
      <c r="R5" s="40">
        <v>1000012</v>
      </c>
      <c r="S5" s="40" t="s">
        <v>1008</v>
      </c>
      <c r="T5" s="41">
        <v>3</v>
      </c>
      <c r="W5" s="20" t="str">
        <f t="shared" si="0"/>
        <v>1,300000</v>
      </c>
      <c r="X5" s="20" t="s">
        <v>907</v>
      </c>
      <c r="Z5" s="20" t="str">
        <f t="shared" si="1"/>
        <v>1000018,30</v>
      </c>
      <c r="AA5" s="20" t="s">
        <v>907</v>
      </c>
      <c r="AC5" s="20" t="str">
        <f t="shared" si="2"/>
        <v>1020001,200</v>
      </c>
      <c r="AD5" s="20" t="s">
        <v>907</v>
      </c>
      <c r="AF5" s="20" t="str">
        <f t="shared" si="3"/>
        <v>1000019,180</v>
      </c>
      <c r="AG5" s="20" t="s">
        <v>907</v>
      </c>
      <c r="AI5" s="20" t="str">
        <f t="shared" si="4"/>
        <v>1010033,1</v>
      </c>
      <c r="AJ5" s="20" t="s">
        <v>907</v>
      </c>
      <c r="AL5" s="20" t="str">
        <f t="shared" si="5"/>
        <v>1000012,3</v>
      </c>
      <c r="AO5" s="20" t="str">
        <f t="shared" si="6"/>
        <v>1,300000@1000018,30@1020001,200@1000019,180@1010033,1@1000012,3</v>
      </c>
    </row>
    <row r="6" spans="2:41" s="20" customFormat="1" ht="20.100000000000001" customHeight="1" x14ac:dyDescent="0.2">
      <c r="B6" s="46" t="s">
        <v>1000</v>
      </c>
      <c r="C6" s="12">
        <v>1</v>
      </c>
      <c r="D6" s="12" t="s">
        <v>355</v>
      </c>
      <c r="E6" s="12">
        <v>200000</v>
      </c>
      <c r="F6" s="40">
        <v>1000018</v>
      </c>
      <c r="G6" s="40" t="s">
        <v>994</v>
      </c>
      <c r="H6" s="45">
        <v>25</v>
      </c>
      <c r="I6" s="40">
        <v>1020001</v>
      </c>
      <c r="J6" s="40" t="s">
        <v>917</v>
      </c>
      <c r="K6" s="41">
        <v>150</v>
      </c>
      <c r="L6" s="40">
        <v>1000019</v>
      </c>
      <c r="M6" s="40" t="s">
        <v>1011</v>
      </c>
      <c r="N6" s="41">
        <v>150</v>
      </c>
      <c r="O6" s="40">
        <v>1010032</v>
      </c>
      <c r="P6" s="40" t="s">
        <v>1010</v>
      </c>
      <c r="Q6" s="42">
        <v>1</v>
      </c>
      <c r="R6" s="40">
        <v>1000012</v>
      </c>
      <c r="S6" s="40" t="s">
        <v>1008</v>
      </c>
      <c r="T6" s="41">
        <v>2</v>
      </c>
      <c r="W6" s="20" t="str">
        <f t="shared" si="0"/>
        <v>1,200000</v>
      </c>
      <c r="X6" s="20" t="s">
        <v>907</v>
      </c>
      <c r="Z6" s="20" t="str">
        <f t="shared" si="1"/>
        <v>1000018,25</v>
      </c>
      <c r="AA6" s="20" t="s">
        <v>907</v>
      </c>
      <c r="AC6" s="20" t="str">
        <f t="shared" si="2"/>
        <v>1020001,150</v>
      </c>
      <c r="AD6" s="20" t="s">
        <v>907</v>
      </c>
      <c r="AF6" s="20" t="str">
        <f t="shared" si="3"/>
        <v>1000019,150</v>
      </c>
      <c r="AG6" s="20" t="s">
        <v>907</v>
      </c>
      <c r="AI6" s="20" t="str">
        <f t="shared" si="4"/>
        <v>1010032,1</v>
      </c>
      <c r="AJ6" s="20" t="s">
        <v>907</v>
      </c>
      <c r="AL6" s="20" t="str">
        <f t="shared" si="5"/>
        <v>1000012,2</v>
      </c>
      <c r="AO6" s="20" t="str">
        <f t="shared" si="6"/>
        <v>1,200000@1000018,25@1020001,150@1000019,150@1010032,1@1000012,2</v>
      </c>
    </row>
    <row r="7" spans="2:41" s="20" customFormat="1" ht="20.100000000000001" customHeight="1" x14ac:dyDescent="0.2">
      <c r="B7" s="47" t="s">
        <v>1001</v>
      </c>
      <c r="C7" s="12">
        <v>1</v>
      </c>
      <c r="D7" s="12" t="s">
        <v>355</v>
      </c>
      <c r="E7" s="12">
        <v>150000</v>
      </c>
      <c r="F7" s="40">
        <v>1000018</v>
      </c>
      <c r="G7" s="40" t="s">
        <v>994</v>
      </c>
      <c r="H7" s="45">
        <v>20</v>
      </c>
      <c r="I7" s="40">
        <v>1020001</v>
      </c>
      <c r="J7" s="40" t="s">
        <v>917</v>
      </c>
      <c r="K7" s="41">
        <v>100</v>
      </c>
      <c r="L7" s="40">
        <v>1000019</v>
      </c>
      <c r="M7" s="40" t="s">
        <v>1011</v>
      </c>
      <c r="N7" s="41">
        <v>120</v>
      </c>
      <c r="O7" s="40">
        <v>1010032</v>
      </c>
      <c r="P7" s="40" t="s">
        <v>1010</v>
      </c>
      <c r="Q7" s="42">
        <v>1</v>
      </c>
      <c r="R7" s="40">
        <v>1000012</v>
      </c>
      <c r="S7" s="40" t="s">
        <v>1008</v>
      </c>
      <c r="T7" s="41">
        <v>1</v>
      </c>
      <c r="W7" s="20" t="str">
        <f t="shared" si="0"/>
        <v>1,150000</v>
      </c>
      <c r="X7" s="20" t="s">
        <v>907</v>
      </c>
      <c r="Z7" s="20" t="str">
        <f t="shared" si="1"/>
        <v>1000018,20</v>
      </c>
      <c r="AA7" s="20" t="s">
        <v>907</v>
      </c>
      <c r="AC7" s="20" t="str">
        <f t="shared" si="2"/>
        <v>1020001,100</v>
      </c>
      <c r="AD7" s="20" t="s">
        <v>907</v>
      </c>
      <c r="AF7" s="20" t="str">
        <f t="shared" si="3"/>
        <v>1000019,120</v>
      </c>
      <c r="AG7" s="20" t="s">
        <v>907</v>
      </c>
      <c r="AI7" s="20" t="str">
        <f t="shared" si="4"/>
        <v>1010032,1</v>
      </c>
      <c r="AJ7" s="20" t="s">
        <v>907</v>
      </c>
      <c r="AL7" s="20" t="str">
        <f t="shared" si="5"/>
        <v>1000012,1</v>
      </c>
      <c r="AO7" s="20" t="str">
        <f t="shared" si="6"/>
        <v>1,150000@1000018,20@1020001,100@1000019,120@1010032,1@1000012,1</v>
      </c>
    </row>
    <row r="8" spans="2:41" s="20" customFormat="1" ht="20.100000000000001" customHeight="1" x14ac:dyDescent="0.2">
      <c r="B8" s="47" t="s">
        <v>1004</v>
      </c>
      <c r="C8" s="12">
        <v>1</v>
      </c>
      <c r="D8" s="12" t="s">
        <v>355</v>
      </c>
      <c r="E8" s="12">
        <v>100000</v>
      </c>
      <c r="F8" s="40">
        <v>1000018</v>
      </c>
      <c r="G8" s="40" t="s">
        <v>994</v>
      </c>
      <c r="H8" s="45">
        <v>15</v>
      </c>
      <c r="I8" s="40">
        <v>1020001</v>
      </c>
      <c r="J8" s="40" t="s">
        <v>917</v>
      </c>
      <c r="K8" s="41">
        <v>90</v>
      </c>
      <c r="L8" s="40">
        <v>1000019</v>
      </c>
      <c r="M8" s="40" t="s">
        <v>1011</v>
      </c>
      <c r="N8" s="41">
        <v>90</v>
      </c>
      <c r="O8" s="40">
        <v>1010032</v>
      </c>
      <c r="P8" s="40" t="s">
        <v>1010</v>
      </c>
      <c r="Q8" s="42">
        <v>1</v>
      </c>
      <c r="W8" s="20" t="str">
        <f t="shared" si="0"/>
        <v>1,100000</v>
      </c>
      <c r="X8" s="20" t="s">
        <v>907</v>
      </c>
      <c r="Z8" s="20" t="str">
        <f t="shared" si="1"/>
        <v>1000018,15</v>
      </c>
      <c r="AA8" s="20" t="s">
        <v>907</v>
      </c>
      <c r="AC8" s="20" t="str">
        <f t="shared" si="2"/>
        <v>1020001,90</v>
      </c>
      <c r="AD8" s="20" t="s">
        <v>907</v>
      </c>
      <c r="AF8" s="20" t="str">
        <f t="shared" si="3"/>
        <v>1000019,90</v>
      </c>
      <c r="AG8" s="20" t="s">
        <v>907</v>
      </c>
      <c r="AI8" s="20" t="str">
        <f t="shared" si="4"/>
        <v>1010032,1</v>
      </c>
      <c r="AJ8" s="20" t="s">
        <v>907</v>
      </c>
      <c r="AO8" s="20" t="str">
        <f t="shared" si="6"/>
        <v>1,100000@1000018,15@1020001,90@1000019,90@1010032,1@</v>
      </c>
    </row>
    <row r="9" spans="2:41" s="20" customFormat="1" ht="20.100000000000001" customHeight="1" x14ac:dyDescent="0.2">
      <c r="B9" s="47" t="s">
        <v>1002</v>
      </c>
      <c r="C9" s="12">
        <v>1</v>
      </c>
      <c r="D9" s="12" t="s">
        <v>355</v>
      </c>
      <c r="E9" s="12">
        <v>80000</v>
      </c>
      <c r="F9" s="40">
        <v>1000018</v>
      </c>
      <c r="G9" s="40" t="s">
        <v>994</v>
      </c>
      <c r="H9" s="45">
        <v>10</v>
      </c>
      <c r="I9" s="40">
        <v>1020001</v>
      </c>
      <c r="J9" s="40" t="s">
        <v>917</v>
      </c>
      <c r="K9" s="41">
        <v>80</v>
      </c>
      <c r="L9" s="40">
        <v>1000019</v>
      </c>
      <c r="M9" s="40" t="s">
        <v>1011</v>
      </c>
      <c r="N9" s="41">
        <v>60</v>
      </c>
      <c r="O9" s="40">
        <v>1010032</v>
      </c>
      <c r="P9" s="40" t="s">
        <v>1010</v>
      </c>
      <c r="Q9" s="42">
        <v>1</v>
      </c>
      <c r="W9" s="20" t="str">
        <f t="shared" si="0"/>
        <v>1,80000</v>
      </c>
      <c r="X9" s="20" t="s">
        <v>907</v>
      </c>
      <c r="Z9" s="20" t="str">
        <f t="shared" si="1"/>
        <v>1000018,10</v>
      </c>
      <c r="AA9" s="20" t="s">
        <v>907</v>
      </c>
      <c r="AC9" s="20" t="str">
        <f t="shared" si="2"/>
        <v>1020001,80</v>
      </c>
      <c r="AD9" s="20" t="s">
        <v>907</v>
      </c>
      <c r="AF9" s="20" t="str">
        <f t="shared" si="3"/>
        <v>1000019,60</v>
      </c>
      <c r="AG9" s="20" t="s">
        <v>907</v>
      </c>
      <c r="AI9" s="20" t="str">
        <f t="shared" si="4"/>
        <v>1010032,1</v>
      </c>
      <c r="AJ9" s="20" t="s">
        <v>907</v>
      </c>
      <c r="AO9" s="20" t="str">
        <f t="shared" si="6"/>
        <v>1,80000@1000018,10@1020001,80@1000019,60@1010032,1@</v>
      </c>
    </row>
    <row r="10" spans="2:41" s="20" customFormat="1" ht="20.100000000000001" customHeight="1" x14ac:dyDescent="0.2">
      <c r="B10" s="47" t="s">
        <v>1003</v>
      </c>
      <c r="C10" s="12">
        <v>1</v>
      </c>
      <c r="D10" s="12" t="s">
        <v>355</v>
      </c>
      <c r="E10" s="12">
        <v>60000</v>
      </c>
      <c r="F10" s="40">
        <v>1000018</v>
      </c>
      <c r="G10" s="40" t="s">
        <v>994</v>
      </c>
      <c r="H10" s="45">
        <v>5</v>
      </c>
      <c r="I10" s="40">
        <v>1020001</v>
      </c>
      <c r="J10" s="40" t="s">
        <v>917</v>
      </c>
      <c r="K10" s="41">
        <v>70</v>
      </c>
      <c r="L10" s="40">
        <v>1000019</v>
      </c>
      <c r="M10" s="40" t="s">
        <v>1011</v>
      </c>
      <c r="N10" s="41">
        <v>40</v>
      </c>
      <c r="W10" s="20" t="str">
        <f t="shared" si="0"/>
        <v>1,60000</v>
      </c>
      <c r="X10" s="20" t="s">
        <v>907</v>
      </c>
      <c r="Z10" s="20" t="str">
        <f t="shared" si="1"/>
        <v>1000018,5</v>
      </c>
      <c r="AA10" s="20" t="s">
        <v>907</v>
      </c>
      <c r="AC10" s="20" t="str">
        <f t="shared" si="2"/>
        <v>1020001,70</v>
      </c>
      <c r="AD10" s="20" t="s">
        <v>907</v>
      </c>
      <c r="AF10" s="20" t="str">
        <f t="shared" si="3"/>
        <v>1000019,40</v>
      </c>
      <c r="AO10" s="20" t="str">
        <f t="shared" si="6"/>
        <v>1,60000@1000018,5@1020001,70@1000019,40</v>
      </c>
    </row>
    <row r="11" spans="2:41" s="20" customFormat="1" ht="20.100000000000001" customHeight="1" x14ac:dyDescent="0.2">
      <c r="B11" s="47" t="s">
        <v>1005</v>
      </c>
      <c r="C11" s="12">
        <v>1</v>
      </c>
      <c r="D11" s="12" t="s">
        <v>355</v>
      </c>
      <c r="E11" s="12">
        <v>50000</v>
      </c>
      <c r="F11" s="40">
        <v>1000018</v>
      </c>
      <c r="G11" s="40" t="s">
        <v>994</v>
      </c>
      <c r="H11" s="45">
        <v>3</v>
      </c>
      <c r="I11" s="40">
        <v>1020001</v>
      </c>
      <c r="J11" s="40" t="s">
        <v>917</v>
      </c>
      <c r="K11" s="41">
        <v>60</v>
      </c>
      <c r="L11" s="40">
        <v>1000019</v>
      </c>
      <c r="M11" s="40" t="s">
        <v>1011</v>
      </c>
      <c r="N11" s="41">
        <v>30</v>
      </c>
      <c r="W11" s="20" t="str">
        <f t="shared" si="0"/>
        <v>1,50000</v>
      </c>
      <c r="X11" s="20" t="s">
        <v>907</v>
      </c>
      <c r="Z11" s="20" t="str">
        <f t="shared" si="1"/>
        <v>1000018,3</v>
      </c>
      <c r="AA11" s="20" t="s">
        <v>907</v>
      </c>
      <c r="AC11" s="20" t="str">
        <f t="shared" si="2"/>
        <v>1020001,60</v>
      </c>
      <c r="AD11" s="20" t="s">
        <v>907</v>
      </c>
      <c r="AF11" s="20" t="str">
        <f t="shared" si="3"/>
        <v>1000019,30</v>
      </c>
      <c r="AO11" s="20" t="str">
        <f t="shared" si="6"/>
        <v>1,50000@1000018,3@1020001,60@1000019,30</v>
      </c>
    </row>
    <row r="12" spans="2:41" s="20" customFormat="1" ht="20.100000000000001" customHeight="1" x14ac:dyDescent="0.2">
      <c r="B12" s="47" t="s">
        <v>1006</v>
      </c>
      <c r="C12" s="12">
        <v>1</v>
      </c>
      <c r="D12" s="12" t="s">
        <v>355</v>
      </c>
      <c r="E12" s="12">
        <v>25000</v>
      </c>
      <c r="F12" s="40">
        <v>1000018</v>
      </c>
      <c r="G12" s="40" t="s">
        <v>994</v>
      </c>
      <c r="H12" s="45">
        <v>2</v>
      </c>
      <c r="I12" s="40">
        <v>1020001</v>
      </c>
      <c r="J12" s="40" t="s">
        <v>917</v>
      </c>
      <c r="K12" s="41">
        <v>40</v>
      </c>
      <c r="L12" s="40">
        <v>1000019</v>
      </c>
      <c r="M12" s="40" t="s">
        <v>1011</v>
      </c>
      <c r="N12" s="41">
        <v>20</v>
      </c>
      <c r="W12" s="20" t="str">
        <f t="shared" si="0"/>
        <v>1,25000</v>
      </c>
      <c r="X12" s="20" t="s">
        <v>907</v>
      </c>
      <c r="Z12" s="20" t="str">
        <f t="shared" si="1"/>
        <v>1000018,2</v>
      </c>
      <c r="AA12" s="20" t="s">
        <v>907</v>
      </c>
      <c r="AC12" s="20" t="str">
        <f t="shared" si="2"/>
        <v>1020001,40</v>
      </c>
      <c r="AD12" s="20" t="s">
        <v>907</v>
      </c>
      <c r="AF12" s="20" t="str">
        <f t="shared" si="3"/>
        <v>1000019,20</v>
      </c>
      <c r="AO12" s="20" t="str">
        <f t="shared" si="6"/>
        <v>1,25000@1000018,2@1020001,40@1000019,20</v>
      </c>
    </row>
    <row r="13" spans="2:41" s="20" customFormat="1" ht="20.100000000000001" customHeight="1" x14ac:dyDescent="0.2">
      <c r="B13" s="47" t="s">
        <v>1007</v>
      </c>
      <c r="C13" s="12">
        <v>1</v>
      </c>
      <c r="D13" s="12" t="s">
        <v>355</v>
      </c>
      <c r="E13" s="12">
        <v>10000</v>
      </c>
      <c r="F13" s="40">
        <v>1000018</v>
      </c>
      <c r="G13" s="40" t="s">
        <v>994</v>
      </c>
      <c r="H13" s="45">
        <v>1</v>
      </c>
      <c r="I13" s="40">
        <v>1020001</v>
      </c>
      <c r="J13" s="40" t="s">
        <v>917</v>
      </c>
      <c r="K13" s="41">
        <v>20</v>
      </c>
      <c r="L13" s="40">
        <v>1000019</v>
      </c>
      <c r="M13" s="40" t="s">
        <v>1011</v>
      </c>
      <c r="N13" s="41">
        <v>10</v>
      </c>
      <c r="W13" s="20" t="str">
        <f t="shared" si="0"/>
        <v>1,10000</v>
      </c>
      <c r="X13" s="20" t="s">
        <v>907</v>
      </c>
      <c r="Z13" s="20" t="str">
        <f t="shared" si="1"/>
        <v>1000018,1</v>
      </c>
      <c r="AA13" s="20" t="s">
        <v>907</v>
      </c>
      <c r="AC13" s="20" t="str">
        <f t="shared" si="2"/>
        <v>1020001,20</v>
      </c>
      <c r="AD13" s="20" t="s">
        <v>907</v>
      </c>
      <c r="AF13" s="20" t="str">
        <f t="shared" si="3"/>
        <v>1000019,10</v>
      </c>
      <c r="AO13" s="20" t="str">
        <f t="shared" si="6"/>
        <v>1,10000@1000018,1@1020001,20@1000019,10</v>
      </c>
    </row>
    <row r="14" spans="2:41" s="20" customFormat="1" ht="20.100000000000001" customHeight="1" x14ac:dyDescent="0.2">
      <c r="B14" s="12"/>
      <c r="C14" s="12"/>
      <c r="D14" s="12"/>
      <c r="E14" s="12"/>
    </row>
    <row r="15" spans="2:41" s="20" customFormat="1" ht="20.100000000000001" customHeight="1" x14ac:dyDescent="0.2">
      <c r="B15" s="12"/>
      <c r="C15" s="12"/>
      <c r="D15" s="12"/>
      <c r="E15" s="12"/>
    </row>
    <row r="16" spans="2:41" s="20" customFormat="1" ht="20.100000000000001" customHeight="1" x14ac:dyDescent="0.2">
      <c r="B16" s="12"/>
      <c r="C16" s="12"/>
      <c r="D16" s="12"/>
      <c r="E16" s="12"/>
    </row>
    <row r="17" spans="2:41" s="20" customFormat="1" ht="20.100000000000001" customHeight="1" x14ac:dyDescent="0.2">
      <c r="B17" s="12"/>
      <c r="C17" s="12"/>
      <c r="D17" s="12"/>
      <c r="E17" s="12"/>
    </row>
    <row r="18" spans="2:41" s="20" customFormat="1" ht="20.100000000000001" customHeight="1" x14ac:dyDescent="0.2">
      <c r="B18" s="12"/>
      <c r="C18" s="12"/>
      <c r="D18" s="12"/>
      <c r="E18" s="12"/>
    </row>
    <row r="19" spans="2:41" s="20" customFormat="1" ht="20.100000000000001" customHeight="1" x14ac:dyDescent="0.2">
      <c r="B19" s="12" t="s">
        <v>1012</v>
      </c>
      <c r="C19" s="12"/>
      <c r="D19" s="12"/>
      <c r="E19" s="12"/>
    </row>
    <row r="20" spans="2:41" s="20" customFormat="1" ht="20.100000000000001" customHeight="1" x14ac:dyDescent="0.2">
      <c r="B20" s="12">
        <v>1</v>
      </c>
      <c r="C20" s="12">
        <v>1</v>
      </c>
      <c r="D20" s="12" t="s">
        <v>355</v>
      </c>
      <c r="E20" s="12">
        <v>1000000</v>
      </c>
      <c r="F20" s="40">
        <v>1000001</v>
      </c>
      <c r="G20" s="40" t="s">
        <v>800</v>
      </c>
      <c r="H20" s="12">
        <v>50</v>
      </c>
      <c r="I20" s="40">
        <v>1000028</v>
      </c>
      <c r="J20" s="40" t="s">
        <v>806</v>
      </c>
      <c r="K20" s="12">
        <v>50</v>
      </c>
      <c r="L20" s="40">
        <v>1000027</v>
      </c>
      <c r="M20" s="40" t="s">
        <v>805</v>
      </c>
      <c r="N20" s="45">
        <v>50</v>
      </c>
      <c r="O20" s="40">
        <v>1000020</v>
      </c>
      <c r="P20" s="40" t="s">
        <v>801</v>
      </c>
      <c r="Q20" s="41">
        <v>6</v>
      </c>
      <c r="R20" s="31">
        <v>1000035</v>
      </c>
      <c r="S20" s="31" t="s">
        <v>943</v>
      </c>
      <c r="T20" s="41">
        <v>1</v>
      </c>
      <c r="W20" s="20" t="str">
        <f>C20&amp;","&amp;E20</f>
        <v>1,1000000</v>
      </c>
      <c r="X20" s="20" t="s">
        <v>907</v>
      </c>
      <c r="Z20" s="20" t="str">
        <f>F20&amp;","&amp;H20</f>
        <v>1000001,50</v>
      </c>
      <c r="AA20" s="20" t="s">
        <v>907</v>
      </c>
      <c r="AC20" s="20" t="str">
        <f>I20&amp;","&amp;K20</f>
        <v>1000028,50</v>
      </c>
      <c r="AD20" s="20" t="s">
        <v>907</v>
      </c>
      <c r="AF20" s="20" t="str">
        <f>L20&amp;","&amp;N20</f>
        <v>1000027,50</v>
      </c>
      <c r="AG20" s="20" t="s">
        <v>907</v>
      </c>
      <c r="AI20" s="20" t="str">
        <f>O20&amp;","&amp;Q20</f>
        <v>1000020,6</v>
      </c>
      <c r="AJ20" s="20" t="s">
        <v>907</v>
      </c>
      <c r="AL20" s="20" t="str">
        <f>R20&amp;","&amp;T20</f>
        <v>1000035,1</v>
      </c>
      <c r="AO20" s="20" t="str">
        <f>W20&amp;X20&amp;Z20&amp;AA20&amp;AC20&amp;AD20&amp;AF20&amp;AG20&amp;AI20&amp;AJ20&amp;AL20</f>
        <v>1,1000000@1000001,50@1000028,50@1000027,50@1000020,6@1000035,1</v>
      </c>
    </row>
    <row r="21" spans="2:41" s="20" customFormat="1" ht="20.100000000000001" customHeight="1" x14ac:dyDescent="0.2">
      <c r="B21" s="12">
        <v>2</v>
      </c>
      <c r="C21" s="12">
        <v>1</v>
      </c>
      <c r="D21" s="12" t="s">
        <v>355</v>
      </c>
      <c r="E21" s="12">
        <v>500000</v>
      </c>
      <c r="F21" s="40">
        <v>1000001</v>
      </c>
      <c r="G21" s="40" t="s">
        <v>800</v>
      </c>
      <c r="H21" s="12">
        <v>40</v>
      </c>
      <c r="I21" s="40">
        <v>1000028</v>
      </c>
      <c r="J21" s="40" t="s">
        <v>806</v>
      </c>
      <c r="K21" s="12">
        <v>40</v>
      </c>
      <c r="L21" s="40">
        <v>1000027</v>
      </c>
      <c r="M21" s="40" t="s">
        <v>805</v>
      </c>
      <c r="N21" s="45">
        <v>40</v>
      </c>
      <c r="O21" s="40">
        <v>1000020</v>
      </c>
      <c r="P21" s="40" t="s">
        <v>801</v>
      </c>
      <c r="Q21" s="41">
        <v>4</v>
      </c>
      <c r="R21" s="31">
        <v>1000035</v>
      </c>
      <c r="S21" s="31" t="s">
        <v>943</v>
      </c>
      <c r="T21" s="41">
        <v>1</v>
      </c>
      <c r="W21" s="20" t="str">
        <f t="shared" ref="W21:W30" si="7">C21&amp;","&amp;E21</f>
        <v>1,500000</v>
      </c>
      <c r="X21" s="20" t="s">
        <v>907</v>
      </c>
      <c r="Z21" s="20" t="str">
        <f t="shared" ref="Z21:Z30" si="8">F21&amp;","&amp;H21</f>
        <v>1000001,40</v>
      </c>
      <c r="AA21" s="20" t="s">
        <v>907</v>
      </c>
      <c r="AC21" s="20" t="str">
        <f t="shared" ref="AC21:AC30" si="9">I21&amp;","&amp;K21</f>
        <v>1000028,40</v>
      </c>
      <c r="AD21" s="20" t="s">
        <v>907</v>
      </c>
      <c r="AF21" s="20" t="str">
        <f t="shared" ref="AF21:AF29" si="10">L21&amp;","&amp;N21</f>
        <v>1000027,40</v>
      </c>
      <c r="AG21" s="20" t="s">
        <v>907</v>
      </c>
      <c r="AI21" s="20" t="str">
        <f t="shared" ref="AI21:AI25" si="11">O21&amp;","&amp;Q21</f>
        <v>1000020,4</v>
      </c>
      <c r="AJ21" s="20" t="s">
        <v>907</v>
      </c>
      <c r="AL21" s="20" t="str">
        <f t="shared" ref="AL21:AL24" si="12">R21&amp;","&amp;T21</f>
        <v>1000035,1</v>
      </c>
      <c r="AO21" s="20" t="str">
        <f t="shared" ref="AO21:AO30" si="13">W21&amp;X21&amp;Z21&amp;AA21&amp;AC21&amp;AD21&amp;AF21&amp;AG21&amp;AI21&amp;AJ21&amp;AL21</f>
        <v>1,500000@1000001,40@1000028,40@1000027,40@1000020,4@1000035,1</v>
      </c>
    </row>
    <row r="22" spans="2:41" s="20" customFormat="1" ht="20.100000000000001" customHeight="1" x14ac:dyDescent="0.2">
      <c r="B22" s="12">
        <v>3</v>
      </c>
      <c r="C22" s="12">
        <v>1</v>
      </c>
      <c r="D22" s="12" t="s">
        <v>355</v>
      </c>
      <c r="E22" s="12">
        <v>300000</v>
      </c>
      <c r="F22" s="40">
        <v>1000001</v>
      </c>
      <c r="G22" s="40" t="s">
        <v>800</v>
      </c>
      <c r="H22" s="12">
        <v>30</v>
      </c>
      <c r="I22" s="40">
        <v>1000028</v>
      </c>
      <c r="J22" s="40" t="s">
        <v>806</v>
      </c>
      <c r="K22" s="12">
        <v>30</v>
      </c>
      <c r="L22" s="40">
        <v>1000027</v>
      </c>
      <c r="M22" s="40" t="s">
        <v>805</v>
      </c>
      <c r="N22" s="45">
        <v>30</v>
      </c>
      <c r="O22" s="40">
        <v>1000020</v>
      </c>
      <c r="P22" s="40" t="s">
        <v>801</v>
      </c>
      <c r="Q22" s="41">
        <v>3</v>
      </c>
      <c r="R22" s="31">
        <v>1000035</v>
      </c>
      <c r="S22" s="31" t="s">
        <v>943</v>
      </c>
      <c r="T22" s="41">
        <v>1</v>
      </c>
      <c r="W22" s="20" t="str">
        <f t="shared" si="7"/>
        <v>1,300000</v>
      </c>
      <c r="X22" s="20" t="s">
        <v>907</v>
      </c>
      <c r="Z22" s="20" t="str">
        <f t="shared" si="8"/>
        <v>1000001,30</v>
      </c>
      <c r="AA22" s="20" t="s">
        <v>907</v>
      </c>
      <c r="AC22" s="20" t="str">
        <f t="shared" si="9"/>
        <v>1000028,30</v>
      </c>
      <c r="AD22" s="20" t="s">
        <v>907</v>
      </c>
      <c r="AF22" s="20" t="str">
        <f t="shared" si="10"/>
        <v>1000027,30</v>
      </c>
      <c r="AG22" s="20" t="s">
        <v>907</v>
      </c>
      <c r="AI22" s="20" t="str">
        <f t="shared" si="11"/>
        <v>1000020,3</v>
      </c>
      <c r="AJ22" s="20" t="s">
        <v>907</v>
      </c>
      <c r="AL22" s="20" t="str">
        <f t="shared" si="12"/>
        <v>1000035,1</v>
      </c>
      <c r="AO22" s="20" t="str">
        <f t="shared" si="13"/>
        <v>1,300000@1000001,30@1000028,30@1000027,30@1000020,3@1000035,1</v>
      </c>
    </row>
    <row r="23" spans="2:41" s="20" customFormat="1" ht="20.100000000000001" customHeight="1" x14ac:dyDescent="0.2">
      <c r="B23" s="46" t="s">
        <v>1000</v>
      </c>
      <c r="C23" s="12">
        <v>1</v>
      </c>
      <c r="D23" s="12" t="s">
        <v>355</v>
      </c>
      <c r="E23" s="12">
        <v>200000</v>
      </c>
      <c r="F23" s="40">
        <v>1000001</v>
      </c>
      <c r="G23" s="40" t="s">
        <v>800</v>
      </c>
      <c r="H23" s="12">
        <v>25</v>
      </c>
      <c r="I23" s="40">
        <v>1000028</v>
      </c>
      <c r="J23" s="40" t="s">
        <v>806</v>
      </c>
      <c r="K23" s="12">
        <v>25</v>
      </c>
      <c r="L23" s="40">
        <v>1000027</v>
      </c>
      <c r="M23" s="40" t="s">
        <v>805</v>
      </c>
      <c r="N23" s="45">
        <v>20</v>
      </c>
      <c r="O23" s="40">
        <v>1000020</v>
      </c>
      <c r="P23" s="40" t="s">
        <v>801</v>
      </c>
      <c r="Q23" s="41">
        <v>2</v>
      </c>
      <c r="R23" s="31">
        <v>1000034</v>
      </c>
      <c r="S23" s="31" t="s">
        <v>942</v>
      </c>
      <c r="T23" s="42">
        <v>1</v>
      </c>
      <c r="W23" s="20" t="str">
        <f t="shared" si="7"/>
        <v>1,200000</v>
      </c>
      <c r="X23" s="20" t="s">
        <v>907</v>
      </c>
      <c r="Z23" s="20" t="str">
        <f t="shared" si="8"/>
        <v>1000001,25</v>
      </c>
      <c r="AA23" s="20" t="s">
        <v>907</v>
      </c>
      <c r="AC23" s="20" t="str">
        <f t="shared" si="9"/>
        <v>1000028,25</v>
      </c>
      <c r="AD23" s="20" t="s">
        <v>907</v>
      </c>
      <c r="AF23" s="20" t="str">
        <f t="shared" si="10"/>
        <v>1000027,20</v>
      </c>
      <c r="AG23" s="20" t="s">
        <v>907</v>
      </c>
      <c r="AI23" s="20" t="str">
        <f t="shared" si="11"/>
        <v>1000020,2</v>
      </c>
      <c r="AJ23" s="20" t="s">
        <v>907</v>
      </c>
      <c r="AL23" s="20" t="str">
        <f t="shared" si="12"/>
        <v>1000034,1</v>
      </c>
      <c r="AO23" s="20" t="str">
        <f t="shared" si="13"/>
        <v>1,200000@1000001,25@1000028,25@1000027,20@1000020,2@1000034,1</v>
      </c>
    </row>
    <row r="24" spans="2:41" s="20" customFormat="1" ht="20.100000000000001" customHeight="1" x14ac:dyDescent="0.2">
      <c r="B24" s="47" t="s">
        <v>1001</v>
      </c>
      <c r="C24" s="12">
        <v>1</v>
      </c>
      <c r="D24" s="12" t="s">
        <v>355</v>
      </c>
      <c r="E24" s="12">
        <v>150000</v>
      </c>
      <c r="F24" s="40">
        <v>1000001</v>
      </c>
      <c r="G24" s="40" t="s">
        <v>800</v>
      </c>
      <c r="H24" s="12">
        <v>20</v>
      </c>
      <c r="I24" s="40">
        <v>1000028</v>
      </c>
      <c r="J24" s="40" t="s">
        <v>806</v>
      </c>
      <c r="K24" s="12">
        <v>20</v>
      </c>
      <c r="L24" s="40">
        <v>1000027</v>
      </c>
      <c r="M24" s="40" t="s">
        <v>805</v>
      </c>
      <c r="N24" s="45">
        <v>10</v>
      </c>
      <c r="O24" s="40">
        <v>1000020</v>
      </c>
      <c r="P24" s="40" t="s">
        <v>801</v>
      </c>
      <c r="Q24" s="41">
        <v>2</v>
      </c>
      <c r="R24" s="31">
        <v>1000034</v>
      </c>
      <c r="S24" s="31" t="s">
        <v>942</v>
      </c>
      <c r="T24" s="42">
        <v>1</v>
      </c>
      <c r="W24" s="20" t="str">
        <f t="shared" si="7"/>
        <v>1,150000</v>
      </c>
      <c r="X24" s="20" t="s">
        <v>907</v>
      </c>
      <c r="Z24" s="20" t="str">
        <f t="shared" si="8"/>
        <v>1000001,20</v>
      </c>
      <c r="AA24" s="20" t="s">
        <v>907</v>
      </c>
      <c r="AC24" s="20" t="str">
        <f t="shared" si="9"/>
        <v>1000028,20</v>
      </c>
      <c r="AD24" s="20" t="s">
        <v>907</v>
      </c>
      <c r="AF24" s="20" t="str">
        <f t="shared" si="10"/>
        <v>1000027,10</v>
      </c>
      <c r="AG24" s="20" t="s">
        <v>907</v>
      </c>
      <c r="AI24" s="20" t="str">
        <f t="shared" si="11"/>
        <v>1000020,2</v>
      </c>
      <c r="AJ24" s="20" t="s">
        <v>907</v>
      </c>
      <c r="AL24" s="20" t="str">
        <f t="shared" si="12"/>
        <v>1000034,1</v>
      </c>
      <c r="AO24" s="20" t="str">
        <f t="shared" si="13"/>
        <v>1,150000@1000001,20@1000028,20@1000027,10@1000020,2@1000034,1</v>
      </c>
    </row>
    <row r="25" spans="2:41" s="20" customFormat="1" ht="20.100000000000001" customHeight="1" x14ac:dyDescent="0.2">
      <c r="B25" s="47" t="s">
        <v>1004</v>
      </c>
      <c r="C25" s="12">
        <v>1</v>
      </c>
      <c r="D25" s="12" t="s">
        <v>355</v>
      </c>
      <c r="E25" s="12">
        <v>100000</v>
      </c>
      <c r="F25" s="40">
        <v>1000001</v>
      </c>
      <c r="G25" s="40" t="s">
        <v>800</v>
      </c>
      <c r="H25" s="12">
        <v>15</v>
      </c>
      <c r="I25" s="40">
        <v>1000028</v>
      </c>
      <c r="J25" s="40" t="s">
        <v>806</v>
      </c>
      <c r="K25" s="12">
        <v>15</v>
      </c>
      <c r="L25" s="40">
        <v>1000027</v>
      </c>
      <c r="M25" s="40" t="s">
        <v>805</v>
      </c>
      <c r="N25" s="45">
        <v>5</v>
      </c>
      <c r="O25" s="40">
        <v>1000020</v>
      </c>
      <c r="P25" s="40" t="s">
        <v>801</v>
      </c>
      <c r="Q25" s="41">
        <v>1</v>
      </c>
      <c r="R25" s="31"/>
      <c r="S25" s="31"/>
      <c r="T25" s="42"/>
      <c r="W25" s="20" t="str">
        <f t="shared" si="7"/>
        <v>1,100000</v>
      </c>
      <c r="X25" s="20" t="s">
        <v>907</v>
      </c>
      <c r="Z25" s="20" t="str">
        <f t="shared" si="8"/>
        <v>1000001,15</v>
      </c>
      <c r="AA25" s="20" t="s">
        <v>907</v>
      </c>
      <c r="AC25" s="20" t="str">
        <f t="shared" si="9"/>
        <v>1000028,15</v>
      </c>
      <c r="AD25" s="20" t="s">
        <v>907</v>
      </c>
      <c r="AF25" s="20" t="str">
        <f t="shared" si="10"/>
        <v>1000027,5</v>
      </c>
      <c r="AG25" s="20" t="s">
        <v>907</v>
      </c>
      <c r="AI25" s="20" t="str">
        <f t="shared" si="11"/>
        <v>1000020,1</v>
      </c>
      <c r="AO25" s="20" t="str">
        <f t="shared" si="13"/>
        <v>1,100000@1000001,15@1000028,15@1000027,5@1000020,1</v>
      </c>
    </row>
    <row r="26" spans="2:41" s="20" customFormat="1" ht="20.100000000000001" customHeight="1" x14ac:dyDescent="0.2">
      <c r="B26" s="47" t="s">
        <v>1002</v>
      </c>
      <c r="C26" s="12">
        <v>1</v>
      </c>
      <c r="D26" s="12" t="s">
        <v>355</v>
      </c>
      <c r="E26" s="12">
        <v>80000</v>
      </c>
      <c r="F26" s="40">
        <v>1000001</v>
      </c>
      <c r="G26" s="40" t="s">
        <v>800</v>
      </c>
      <c r="H26" s="12">
        <v>10</v>
      </c>
      <c r="I26" s="40">
        <v>1000028</v>
      </c>
      <c r="J26" s="40" t="s">
        <v>806</v>
      </c>
      <c r="K26" s="12">
        <v>10</v>
      </c>
      <c r="L26" s="40">
        <v>1000027</v>
      </c>
      <c r="M26" s="40" t="s">
        <v>805</v>
      </c>
      <c r="N26" s="45">
        <v>5</v>
      </c>
      <c r="O26" s="40"/>
      <c r="P26" s="40"/>
      <c r="Q26" s="41"/>
      <c r="R26" s="31"/>
      <c r="S26" s="31"/>
      <c r="T26" s="42"/>
      <c r="W26" s="20" t="str">
        <f t="shared" si="7"/>
        <v>1,80000</v>
      </c>
      <c r="X26" s="20" t="s">
        <v>907</v>
      </c>
      <c r="Z26" s="20" t="str">
        <f t="shared" si="8"/>
        <v>1000001,10</v>
      </c>
      <c r="AA26" s="20" t="s">
        <v>907</v>
      </c>
      <c r="AC26" s="20" t="str">
        <f t="shared" si="9"/>
        <v>1000028,10</v>
      </c>
      <c r="AD26" s="20" t="s">
        <v>907</v>
      </c>
      <c r="AF26" s="20" t="str">
        <f t="shared" si="10"/>
        <v>1000027,5</v>
      </c>
      <c r="AO26" s="20" t="str">
        <f t="shared" si="13"/>
        <v>1,80000@1000001,10@1000028,10@1000027,5</v>
      </c>
    </row>
    <row r="27" spans="2:41" s="20" customFormat="1" ht="20.100000000000001" customHeight="1" x14ac:dyDescent="0.2">
      <c r="B27" s="47" t="s">
        <v>1003</v>
      </c>
      <c r="C27" s="12">
        <v>1</v>
      </c>
      <c r="D27" s="12" t="s">
        <v>355</v>
      </c>
      <c r="E27" s="12">
        <v>60000</v>
      </c>
      <c r="F27" s="40">
        <v>1000001</v>
      </c>
      <c r="G27" s="40" t="s">
        <v>800</v>
      </c>
      <c r="H27" s="12">
        <v>5</v>
      </c>
      <c r="I27" s="40">
        <v>1000028</v>
      </c>
      <c r="J27" s="40" t="s">
        <v>806</v>
      </c>
      <c r="K27" s="12">
        <v>5</v>
      </c>
      <c r="L27" s="40">
        <v>1000027</v>
      </c>
      <c r="M27" s="40" t="s">
        <v>805</v>
      </c>
      <c r="N27" s="45">
        <v>3</v>
      </c>
      <c r="W27" s="20" t="str">
        <f t="shared" si="7"/>
        <v>1,60000</v>
      </c>
      <c r="X27" s="20" t="s">
        <v>907</v>
      </c>
      <c r="Z27" s="20" t="str">
        <f t="shared" si="8"/>
        <v>1000001,5</v>
      </c>
      <c r="AA27" s="20" t="s">
        <v>907</v>
      </c>
      <c r="AC27" s="20" t="str">
        <f t="shared" si="9"/>
        <v>1000028,5</v>
      </c>
      <c r="AD27" s="20" t="s">
        <v>907</v>
      </c>
      <c r="AF27" s="20" t="str">
        <f t="shared" si="10"/>
        <v>1000027,3</v>
      </c>
      <c r="AO27" s="20" t="str">
        <f t="shared" si="13"/>
        <v>1,60000@1000001,5@1000028,5@1000027,3</v>
      </c>
    </row>
    <row r="28" spans="2:41" s="20" customFormat="1" ht="20.100000000000001" customHeight="1" x14ac:dyDescent="0.2">
      <c r="B28" s="47" t="s">
        <v>1005</v>
      </c>
      <c r="C28" s="12">
        <v>1</v>
      </c>
      <c r="D28" s="12" t="s">
        <v>355</v>
      </c>
      <c r="E28" s="12">
        <v>50000</v>
      </c>
      <c r="F28" s="40">
        <v>1000001</v>
      </c>
      <c r="G28" s="40" t="s">
        <v>800</v>
      </c>
      <c r="H28" s="12">
        <v>3</v>
      </c>
      <c r="I28" s="40">
        <v>1000028</v>
      </c>
      <c r="J28" s="40" t="s">
        <v>806</v>
      </c>
      <c r="K28" s="12">
        <v>3</v>
      </c>
      <c r="L28" s="40">
        <v>1000027</v>
      </c>
      <c r="M28" s="40" t="s">
        <v>805</v>
      </c>
      <c r="N28" s="45">
        <v>2</v>
      </c>
      <c r="W28" s="20" t="str">
        <f t="shared" si="7"/>
        <v>1,50000</v>
      </c>
      <c r="X28" s="20" t="s">
        <v>907</v>
      </c>
      <c r="Z28" s="20" t="str">
        <f t="shared" si="8"/>
        <v>1000001,3</v>
      </c>
      <c r="AA28" s="20" t="s">
        <v>907</v>
      </c>
      <c r="AC28" s="20" t="str">
        <f t="shared" si="9"/>
        <v>1000028,3</v>
      </c>
      <c r="AD28" s="20" t="s">
        <v>907</v>
      </c>
      <c r="AF28" s="20" t="str">
        <f t="shared" si="10"/>
        <v>1000027,2</v>
      </c>
      <c r="AO28" s="20" t="str">
        <f t="shared" si="13"/>
        <v>1,50000@1000001,3@1000028,3@1000027,2</v>
      </c>
    </row>
    <row r="29" spans="2:41" s="20" customFormat="1" ht="20.100000000000001" customHeight="1" x14ac:dyDescent="0.2">
      <c r="B29" s="47" t="s">
        <v>1006</v>
      </c>
      <c r="C29" s="12">
        <v>1</v>
      </c>
      <c r="D29" s="12" t="s">
        <v>355</v>
      </c>
      <c r="E29" s="12">
        <v>25000</v>
      </c>
      <c r="F29" s="40">
        <v>1000001</v>
      </c>
      <c r="G29" s="40" t="s">
        <v>800</v>
      </c>
      <c r="H29" s="12">
        <v>2</v>
      </c>
      <c r="I29" s="40">
        <v>1000028</v>
      </c>
      <c r="J29" s="40" t="s">
        <v>806</v>
      </c>
      <c r="K29" s="12">
        <v>2</v>
      </c>
      <c r="L29" s="40">
        <v>1000027</v>
      </c>
      <c r="M29" s="40" t="s">
        <v>805</v>
      </c>
      <c r="N29" s="45">
        <v>1</v>
      </c>
      <c r="W29" s="20" t="str">
        <f t="shared" si="7"/>
        <v>1,25000</v>
      </c>
      <c r="X29" s="20" t="s">
        <v>907</v>
      </c>
      <c r="Z29" s="20" t="str">
        <f t="shared" si="8"/>
        <v>1000001,2</v>
      </c>
      <c r="AA29" s="20" t="s">
        <v>907</v>
      </c>
      <c r="AC29" s="20" t="str">
        <f t="shared" si="9"/>
        <v>1000028,2</v>
      </c>
      <c r="AD29" s="20" t="s">
        <v>907</v>
      </c>
      <c r="AF29" s="20" t="str">
        <f t="shared" si="10"/>
        <v>1000027,1</v>
      </c>
      <c r="AO29" s="20" t="str">
        <f t="shared" si="13"/>
        <v>1,25000@1000001,2@1000028,2@1000027,1</v>
      </c>
    </row>
    <row r="30" spans="2:41" s="20" customFormat="1" ht="20.100000000000001" customHeight="1" x14ac:dyDescent="0.2">
      <c r="B30" s="47" t="s">
        <v>1007</v>
      </c>
      <c r="C30" s="12">
        <v>1</v>
      </c>
      <c r="D30" s="12" t="s">
        <v>355</v>
      </c>
      <c r="E30" s="12">
        <v>10000</v>
      </c>
      <c r="F30" s="40">
        <v>1000001</v>
      </c>
      <c r="G30" s="40" t="s">
        <v>800</v>
      </c>
      <c r="H30" s="12">
        <v>1</v>
      </c>
      <c r="I30" s="40">
        <v>1000028</v>
      </c>
      <c r="J30" s="40" t="s">
        <v>806</v>
      </c>
      <c r="K30" s="12">
        <v>1</v>
      </c>
      <c r="L30" s="40"/>
      <c r="M30" s="40"/>
      <c r="N30" s="45"/>
      <c r="W30" s="20" t="str">
        <f t="shared" si="7"/>
        <v>1,10000</v>
      </c>
      <c r="X30" s="20" t="s">
        <v>907</v>
      </c>
      <c r="Z30" s="20" t="str">
        <f t="shared" si="8"/>
        <v>1000001,1</v>
      </c>
      <c r="AA30" s="20" t="s">
        <v>907</v>
      </c>
      <c r="AC30" s="20" t="str">
        <f t="shared" si="9"/>
        <v>1000028,1</v>
      </c>
      <c r="AO30" s="20" t="str">
        <f t="shared" si="13"/>
        <v>1,10000@1000001,1@1000028,1</v>
      </c>
    </row>
    <row r="31" spans="2:41" s="20" customFormat="1" ht="20.100000000000001" customHeight="1" x14ac:dyDescent="0.2">
      <c r="C31" s="12"/>
      <c r="D31" s="12"/>
      <c r="E31" s="12"/>
    </row>
    <row r="32" spans="2:41" s="20" customFormat="1" ht="20.100000000000001" customHeight="1" x14ac:dyDescent="0.2">
      <c r="C32" s="12"/>
      <c r="D32" s="12"/>
      <c r="E32" s="12"/>
    </row>
    <row r="33" spans="1:34" s="20" customFormat="1" ht="20.100000000000001" customHeight="1" x14ac:dyDescent="0.2">
      <c r="C33" s="12"/>
      <c r="D33" s="12"/>
      <c r="E33" s="12"/>
    </row>
    <row r="34" spans="1:34" s="20" customFormat="1" ht="20.100000000000001" customHeight="1" x14ac:dyDescent="0.2">
      <c r="A34" s="45"/>
      <c r="B34" s="45" t="s">
        <v>1031</v>
      </c>
      <c r="C34" s="12"/>
      <c r="D34" s="12"/>
      <c r="E34" s="12"/>
    </row>
    <row r="35" spans="1:34" s="20" customFormat="1" ht="20.100000000000001" customHeight="1" x14ac:dyDescent="0.2">
      <c r="A35" s="12">
        <v>1</v>
      </c>
      <c r="B35" s="12">
        <v>1</v>
      </c>
      <c r="C35" s="12">
        <v>1</v>
      </c>
      <c r="D35" s="12" t="s">
        <v>355</v>
      </c>
      <c r="E35" s="12">
        <v>30000</v>
      </c>
      <c r="F35" s="40">
        <v>1021008</v>
      </c>
      <c r="G35" s="40" t="s">
        <v>918</v>
      </c>
      <c r="H35" s="12">
        <v>1</v>
      </c>
      <c r="I35" s="40">
        <v>1000018</v>
      </c>
      <c r="J35" s="40" t="s">
        <v>994</v>
      </c>
      <c r="K35" s="12">
        <v>5</v>
      </c>
      <c r="T35" s="20">
        <f>A35*10+B35</f>
        <v>11</v>
      </c>
      <c r="U35" s="20" t="str">
        <f>C35&amp;";"&amp;E35&amp;"@"&amp;F35&amp;";"&amp;H35&amp;"@"&amp;I35&amp;";"&amp;K35</f>
        <v>1;30000@1021008;1@1000018;5</v>
      </c>
      <c r="AC35" s="12">
        <v>11</v>
      </c>
      <c r="AD35" s="12" t="str">
        <f>LOOKUP(AC35,$T$35:$T$49,$U$35:$U$49)</f>
        <v>1;30000@1021008;1@1000018;5</v>
      </c>
      <c r="AE35" s="12">
        <v>12</v>
      </c>
      <c r="AF35" s="12" t="str">
        <f>LOOKUP(AE35,$T$35:$T$49,$U$35:$U$49)</f>
        <v>1;50000@1021008;1@1000018;5@1000022;1</v>
      </c>
      <c r="AG35" s="12">
        <v>13</v>
      </c>
      <c r="AH35" s="12" t="str">
        <f>LOOKUP(AG35,$T$35:$T$49,$U$35:$U$49)</f>
        <v>1;100000@1021009;1@1000018;10@1000022;1@1010033;1</v>
      </c>
    </row>
    <row r="36" spans="1:34" s="20" customFormat="1" ht="20.100000000000001" customHeight="1" x14ac:dyDescent="0.2">
      <c r="A36" s="12">
        <v>1</v>
      </c>
      <c r="B36" s="12">
        <v>2</v>
      </c>
      <c r="C36" s="12">
        <v>1</v>
      </c>
      <c r="D36" s="12" t="s">
        <v>355</v>
      </c>
      <c r="E36" s="12">
        <v>50000</v>
      </c>
      <c r="F36" s="40">
        <v>1021008</v>
      </c>
      <c r="G36" s="40" t="s">
        <v>918</v>
      </c>
      <c r="H36" s="12">
        <v>1</v>
      </c>
      <c r="I36" s="40">
        <v>1000018</v>
      </c>
      <c r="J36" s="40" t="s">
        <v>994</v>
      </c>
      <c r="K36" s="12">
        <v>5</v>
      </c>
      <c r="L36" s="40">
        <v>1000022</v>
      </c>
      <c r="M36" s="40" t="s">
        <v>996</v>
      </c>
      <c r="N36" s="12">
        <v>1</v>
      </c>
      <c r="T36" s="20">
        <f t="shared" ref="T36:T49" si="14">A36*10+B36</f>
        <v>12</v>
      </c>
      <c r="U36" s="20" t="str">
        <f>C36&amp;";"&amp;E36&amp;"@"&amp;F36&amp;";"&amp;H36&amp;"@"&amp;I36&amp;";"&amp;K36&amp;"@"&amp;L36&amp;";"&amp;N36</f>
        <v>1;50000@1021008;1@1000018;5@1000022;1</v>
      </c>
      <c r="AC36" s="12">
        <v>21</v>
      </c>
      <c r="AD36" s="12" t="str">
        <f t="shared" ref="AD36:AF39" si="15">LOOKUP(AC36,$T$35:$T$49,$U$35:$U$49)</f>
        <v>1;50000@1022008;1@1000018;5</v>
      </c>
      <c r="AE36" s="12">
        <v>22</v>
      </c>
      <c r="AF36" s="12" t="str">
        <f t="shared" si="15"/>
        <v>1;100000@1022008;1@1000018;5@1000022;1</v>
      </c>
      <c r="AG36" s="12">
        <v>23</v>
      </c>
      <c r="AH36" s="12" t="str">
        <f t="shared" ref="AH36" si="16">LOOKUP(AG36,$T$35:$T$49,$U$35:$U$49)</f>
        <v>1;150000@1022009;1@1000018;10@1000022;1@1010033;1</v>
      </c>
    </row>
    <row r="37" spans="1:34" s="20" customFormat="1" ht="20.100000000000001" customHeight="1" x14ac:dyDescent="0.2">
      <c r="A37" s="12">
        <v>1</v>
      </c>
      <c r="B37" s="12">
        <v>3</v>
      </c>
      <c r="C37" s="12">
        <v>1</v>
      </c>
      <c r="D37" s="12" t="s">
        <v>355</v>
      </c>
      <c r="E37" s="12">
        <v>100000</v>
      </c>
      <c r="F37" s="40">
        <v>1021009</v>
      </c>
      <c r="G37" s="40" t="s">
        <v>47</v>
      </c>
      <c r="H37" s="12">
        <v>1</v>
      </c>
      <c r="I37" s="40">
        <v>1000018</v>
      </c>
      <c r="J37" s="40" t="s">
        <v>994</v>
      </c>
      <c r="K37" s="12">
        <v>10</v>
      </c>
      <c r="L37" s="40">
        <v>1000022</v>
      </c>
      <c r="M37" s="40" t="s">
        <v>996</v>
      </c>
      <c r="N37" s="12">
        <v>1</v>
      </c>
      <c r="O37" s="40">
        <v>1010033</v>
      </c>
      <c r="P37" s="40" t="s">
        <v>1009</v>
      </c>
      <c r="Q37" s="12">
        <v>1</v>
      </c>
      <c r="T37" s="20">
        <f t="shared" si="14"/>
        <v>13</v>
      </c>
      <c r="U37" s="20" t="str">
        <f>C37&amp;";"&amp;E37&amp;"@"&amp;F37&amp;";"&amp;H37&amp;"@"&amp;I37&amp;";"&amp;K37&amp;"@"&amp;L37&amp;";"&amp;N37&amp;"@"&amp;O37&amp;";"&amp;Q37</f>
        <v>1;100000@1021009;1@1000018;10@1000022;1@1010033;1</v>
      </c>
      <c r="AC37" s="12">
        <v>31</v>
      </c>
      <c r="AD37" s="12" t="str">
        <f t="shared" si="15"/>
        <v>1;100000@1023008;1@1000018;5</v>
      </c>
      <c r="AE37" s="12">
        <v>32</v>
      </c>
      <c r="AF37" s="12" t="str">
        <f t="shared" si="15"/>
        <v>1;150000@1023008;1@1000018;5@1000022;1</v>
      </c>
      <c r="AG37" s="12">
        <v>33</v>
      </c>
      <c r="AH37" s="12" t="str">
        <f t="shared" ref="AH37" si="17">LOOKUP(AG37,$T$35:$T$49,$U$35:$U$49)</f>
        <v>1;200000@1023009;1@1000018;10@1000022;1@1010033;1</v>
      </c>
    </row>
    <row r="38" spans="1:34" s="20" customFormat="1" ht="20.100000000000001" customHeight="1" x14ac:dyDescent="0.2">
      <c r="A38" s="12">
        <v>2</v>
      </c>
      <c r="B38" s="12">
        <v>1</v>
      </c>
      <c r="C38" s="12">
        <v>1</v>
      </c>
      <c r="D38" s="12" t="s">
        <v>355</v>
      </c>
      <c r="E38" s="12">
        <v>50000</v>
      </c>
      <c r="F38" s="40">
        <v>1022008</v>
      </c>
      <c r="G38" s="40" t="s">
        <v>919</v>
      </c>
      <c r="H38" s="12">
        <v>1</v>
      </c>
      <c r="I38" s="40">
        <v>1000018</v>
      </c>
      <c r="J38" s="40" t="s">
        <v>994</v>
      </c>
      <c r="K38" s="12">
        <v>5</v>
      </c>
      <c r="N38" s="12"/>
      <c r="T38" s="20">
        <f t="shared" si="14"/>
        <v>21</v>
      </c>
      <c r="U38" s="20" t="str">
        <f>C38&amp;";"&amp;E38&amp;"@"&amp;F38&amp;";"&amp;H38&amp;"@"&amp;I38&amp;";"&amp;K38</f>
        <v>1;50000@1022008;1@1000018;5</v>
      </c>
      <c r="AC38" s="12">
        <v>41</v>
      </c>
      <c r="AD38" s="12" t="str">
        <f t="shared" si="15"/>
        <v>1;100000@1024008;1@1000018;5</v>
      </c>
      <c r="AE38" s="12">
        <v>42</v>
      </c>
      <c r="AF38" s="12" t="str">
        <f t="shared" si="15"/>
        <v>1;150000@1024008;1@1000018;5@1000022;1</v>
      </c>
      <c r="AG38" s="12">
        <v>43</v>
      </c>
      <c r="AH38" s="12" t="str">
        <f t="shared" ref="AH38" si="18">LOOKUP(AG38,$T$35:$T$49,$U$35:$U$49)</f>
        <v>1;200000@1024009;1@1000018;10@1000022;1@1010033;1</v>
      </c>
    </row>
    <row r="39" spans="1:34" s="20" customFormat="1" ht="20.100000000000001" customHeight="1" x14ac:dyDescent="0.2">
      <c r="A39" s="12">
        <v>2</v>
      </c>
      <c r="B39" s="12">
        <v>2</v>
      </c>
      <c r="C39" s="12">
        <v>1</v>
      </c>
      <c r="D39" s="12" t="s">
        <v>355</v>
      </c>
      <c r="E39" s="12">
        <v>100000</v>
      </c>
      <c r="F39" s="40">
        <v>1022008</v>
      </c>
      <c r="G39" s="40" t="s">
        <v>919</v>
      </c>
      <c r="H39" s="12">
        <v>1</v>
      </c>
      <c r="I39" s="40">
        <v>1000018</v>
      </c>
      <c r="J39" s="40" t="s">
        <v>994</v>
      </c>
      <c r="K39" s="12">
        <v>5</v>
      </c>
      <c r="L39" s="40">
        <v>1000022</v>
      </c>
      <c r="M39" s="40" t="s">
        <v>996</v>
      </c>
      <c r="N39" s="12">
        <v>1</v>
      </c>
      <c r="T39" s="20">
        <f t="shared" si="14"/>
        <v>22</v>
      </c>
      <c r="U39" s="20" t="str">
        <f>C39&amp;";"&amp;E39&amp;"@"&amp;F39&amp;";"&amp;H39&amp;"@"&amp;I39&amp;";"&amp;K39&amp;"@"&amp;L39&amp;";"&amp;N39</f>
        <v>1;100000@1022008;1@1000018;5@1000022;1</v>
      </c>
      <c r="AC39" s="12">
        <v>51</v>
      </c>
      <c r="AD39" s="12" t="str">
        <f t="shared" si="15"/>
        <v>1;100000@1025008;1@1000018;5</v>
      </c>
      <c r="AE39" s="12">
        <v>52</v>
      </c>
      <c r="AF39" s="12" t="str">
        <f t="shared" si="15"/>
        <v>1;150000@1025008;1@1000018;5@1000022;1</v>
      </c>
      <c r="AG39" s="12">
        <v>53</v>
      </c>
      <c r="AH39" s="12" t="str">
        <f t="shared" ref="AH39" si="19">LOOKUP(AG39,$T$35:$T$49,$U$35:$U$49)</f>
        <v>1;200000@1025009;1@1000018;10@1000022;1@1010033;1</v>
      </c>
    </row>
    <row r="40" spans="1:34" s="20" customFormat="1" ht="20.100000000000001" customHeight="1" x14ac:dyDescent="0.2">
      <c r="A40" s="12">
        <v>2</v>
      </c>
      <c r="B40" s="12">
        <v>3</v>
      </c>
      <c r="C40" s="12">
        <v>1</v>
      </c>
      <c r="D40" s="12" t="s">
        <v>355</v>
      </c>
      <c r="E40" s="12">
        <v>150000</v>
      </c>
      <c r="F40" s="40">
        <v>1022009</v>
      </c>
      <c r="G40" s="40" t="s">
        <v>920</v>
      </c>
      <c r="H40" s="12">
        <v>1</v>
      </c>
      <c r="I40" s="40">
        <v>1000018</v>
      </c>
      <c r="J40" s="40" t="s">
        <v>994</v>
      </c>
      <c r="K40" s="12">
        <v>10</v>
      </c>
      <c r="L40" s="40">
        <v>1000022</v>
      </c>
      <c r="M40" s="40" t="s">
        <v>996</v>
      </c>
      <c r="N40" s="12">
        <v>1</v>
      </c>
      <c r="O40" s="40">
        <v>1010033</v>
      </c>
      <c r="P40" s="40" t="s">
        <v>1009</v>
      </c>
      <c r="Q40" s="12">
        <v>1</v>
      </c>
      <c r="T40" s="20">
        <f t="shared" si="14"/>
        <v>23</v>
      </c>
      <c r="U40" s="20" t="str">
        <f>C40&amp;";"&amp;E40&amp;"@"&amp;F40&amp;";"&amp;H40&amp;"@"&amp;I40&amp;";"&amp;K40&amp;"@"&amp;L40&amp;";"&amp;N40&amp;"@"&amp;O40&amp;";"&amp;Q40</f>
        <v>1;150000@1022009;1@1000018;10@1000022;1@1010033;1</v>
      </c>
    </row>
    <row r="41" spans="1:34" s="20" customFormat="1" ht="20.100000000000001" customHeight="1" x14ac:dyDescent="0.2">
      <c r="A41" s="12">
        <v>3</v>
      </c>
      <c r="B41" s="12">
        <v>1</v>
      </c>
      <c r="C41" s="12">
        <v>1</v>
      </c>
      <c r="D41" s="12" t="s">
        <v>355</v>
      </c>
      <c r="E41" s="12">
        <v>100000</v>
      </c>
      <c r="F41" s="40">
        <v>1023008</v>
      </c>
      <c r="G41" s="40" t="s">
        <v>921</v>
      </c>
      <c r="H41" s="12">
        <v>1</v>
      </c>
      <c r="I41" s="40">
        <v>1000018</v>
      </c>
      <c r="J41" s="40" t="s">
        <v>994</v>
      </c>
      <c r="K41" s="12">
        <v>5</v>
      </c>
      <c r="N41" s="12"/>
      <c r="T41" s="20">
        <f t="shared" si="14"/>
        <v>31</v>
      </c>
      <c r="U41" s="20" t="str">
        <f>C41&amp;";"&amp;E41&amp;"@"&amp;F41&amp;";"&amp;H41&amp;"@"&amp;I41&amp;";"&amp;K41</f>
        <v>1;100000@1023008;1@1000018;5</v>
      </c>
    </row>
    <row r="42" spans="1:34" s="20" customFormat="1" ht="20.100000000000001" customHeight="1" x14ac:dyDescent="0.2">
      <c r="A42" s="12">
        <v>3</v>
      </c>
      <c r="B42" s="12">
        <v>2</v>
      </c>
      <c r="C42" s="12">
        <v>1</v>
      </c>
      <c r="D42" s="12" t="s">
        <v>355</v>
      </c>
      <c r="E42" s="12">
        <v>150000</v>
      </c>
      <c r="F42" s="40">
        <v>1023008</v>
      </c>
      <c r="G42" s="40" t="s">
        <v>921</v>
      </c>
      <c r="H42" s="12">
        <v>1</v>
      </c>
      <c r="I42" s="40">
        <v>1000018</v>
      </c>
      <c r="J42" s="40" t="s">
        <v>994</v>
      </c>
      <c r="K42" s="12">
        <v>5</v>
      </c>
      <c r="L42" s="40">
        <v>1000022</v>
      </c>
      <c r="M42" s="40" t="s">
        <v>996</v>
      </c>
      <c r="N42" s="12">
        <v>1</v>
      </c>
      <c r="T42" s="20">
        <f t="shared" si="14"/>
        <v>32</v>
      </c>
      <c r="U42" s="20" t="str">
        <f>C42&amp;";"&amp;E42&amp;"@"&amp;F42&amp;";"&amp;H42&amp;"@"&amp;I42&amp;";"&amp;K42&amp;"@"&amp;L42&amp;";"&amp;N42</f>
        <v>1;150000@1023008;1@1000018;5@1000022;1</v>
      </c>
    </row>
    <row r="43" spans="1:34" s="20" customFormat="1" ht="20.100000000000001" customHeight="1" x14ac:dyDescent="0.2">
      <c r="A43" s="12">
        <v>3</v>
      </c>
      <c r="B43" s="12">
        <v>3</v>
      </c>
      <c r="C43" s="12">
        <v>1</v>
      </c>
      <c r="D43" s="12" t="s">
        <v>355</v>
      </c>
      <c r="E43" s="12">
        <v>200000</v>
      </c>
      <c r="F43" s="40">
        <v>1023009</v>
      </c>
      <c r="G43" s="40" t="s">
        <v>922</v>
      </c>
      <c r="H43" s="12">
        <v>1</v>
      </c>
      <c r="I43" s="40">
        <v>1000018</v>
      </c>
      <c r="J43" s="40" t="s">
        <v>994</v>
      </c>
      <c r="K43" s="12">
        <v>10</v>
      </c>
      <c r="L43" s="40">
        <v>1000022</v>
      </c>
      <c r="M43" s="40" t="s">
        <v>996</v>
      </c>
      <c r="N43" s="12">
        <v>1</v>
      </c>
      <c r="O43" s="40">
        <v>1010033</v>
      </c>
      <c r="P43" s="40" t="s">
        <v>1009</v>
      </c>
      <c r="Q43" s="12">
        <v>1</v>
      </c>
      <c r="T43" s="20">
        <f t="shared" si="14"/>
        <v>33</v>
      </c>
      <c r="U43" s="20" t="str">
        <f>C43&amp;";"&amp;E43&amp;"@"&amp;F43&amp;";"&amp;H43&amp;"@"&amp;I43&amp;";"&amp;K43&amp;"@"&amp;L43&amp;";"&amp;N43&amp;"@"&amp;O43&amp;";"&amp;Q43</f>
        <v>1;200000@1023009;1@1000018;10@1000022;1@1010033;1</v>
      </c>
    </row>
    <row r="44" spans="1:34" s="20" customFormat="1" ht="20.100000000000001" customHeight="1" x14ac:dyDescent="0.2">
      <c r="A44" s="12">
        <v>4</v>
      </c>
      <c r="B44" s="12">
        <v>1</v>
      </c>
      <c r="C44" s="12">
        <v>1</v>
      </c>
      <c r="D44" s="12" t="s">
        <v>355</v>
      </c>
      <c r="E44" s="12">
        <v>100000</v>
      </c>
      <c r="F44" s="40">
        <v>1024008</v>
      </c>
      <c r="G44" s="40" t="s">
        <v>923</v>
      </c>
      <c r="H44" s="12">
        <v>1</v>
      </c>
      <c r="I44" s="40">
        <v>1000018</v>
      </c>
      <c r="J44" s="40" t="s">
        <v>994</v>
      </c>
      <c r="K44" s="12">
        <v>5</v>
      </c>
      <c r="N44" s="12"/>
      <c r="T44" s="20">
        <f t="shared" si="14"/>
        <v>41</v>
      </c>
      <c r="U44" s="20" t="str">
        <f>C44&amp;";"&amp;E44&amp;"@"&amp;F44&amp;";"&amp;H44&amp;"@"&amp;I44&amp;";"&amp;K44</f>
        <v>1;100000@1024008;1@1000018;5</v>
      </c>
    </row>
    <row r="45" spans="1:34" s="20" customFormat="1" ht="20.100000000000001" customHeight="1" x14ac:dyDescent="0.2">
      <c r="A45" s="12">
        <v>4</v>
      </c>
      <c r="B45" s="12">
        <v>2</v>
      </c>
      <c r="C45" s="12">
        <v>1</v>
      </c>
      <c r="D45" s="12" t="s">
        <v>355</v>
      </c>
      <c r="E45" s="12">
        <v>150000</v>
      </c>
      <c r="F45" s="40">
        <v>1024008</v>
      </c>
      <c r="G45" s="40" t="s">
        <v>923</v>
      </c>
      <c r="H45" s="12">
        <v>1</v>
      </c>
      <c r="I45" s="40">
        <v>1000018</v>
      </c>
      <c r="J45" s="40" t="s">
        <v>994</v>
      </c>
      <c r="K45" s="12">
        <v>5</v>
      </c>
      <c r="L45" s="40">
        <v>1000022</v>
      </c>
      <c r="M45" s="40" t="s">
        <v>996</v>
      </c>
      <c r="N45" s="12">
        <v>1</v>
      </c>
      <c r="T45" s="20">
        <f t="shared" si="14"/>
        <v>42</v>
      </c>
      <c r="U45" s="20" t="str">
        <f>C45&amp;";"&amp;E45&amp;"@"&amp;F45&amp;";"&amp;H45&amp;"@"&amp;I45&amp;";"&amp;K45&amp;"@"&amp;L45&amp;";"&amp;N45</f>
        <v>1;150000@1024008;1@1000018;5@1000022;1</v>
      </c>
    </row>
    <row r="46" spans="1:34" s="20" customFormat="1" ht="20.100000000000001" customHeight="1" x14ac:dyDescent="0.2">
      <c r="A46" s="12">
        <v>4</v>
      </c>
      <c r="B46" s="12">
        <v>3</v>
      </c>
      <c r="C46" s="12">
        <v>1</v>
      </c>
      <c r="D46" s="12" t="s">
        <v>355</v>
      </c>
      <c r="E46" s="12">
        <v>200000</v>
      </c>
      <c r="F46" s="40">
        <v>1024009</v>
      </c>
      <c r="G46" s="40" t="s">
        <v>924</v>
      </c>
      <c r="H46" s="12">
        <v>1</v>
      </c>
      <c r="I46" s="40">
        <v>1000018</v>
      </c>
      <c r="J46" s="40" t="s">
        <v>994</v>
      </c>
      <c r="K46" s="12">
        <v>10</v>
      </c>
      <c r="L46" s="40">
        <v>1000022</v>
      </c>
      <c r="M46" s="40" t="s">
        <v>996</v>
      </c>
      <c r="N46" s="12">
        <v>1</v>
      </c>
      <c r="O46" s="40">
        <v>1010033</v>
      </c>
      <c r="P46" s="40" t="s">
        <v>1009</v>
      </c>
      <c r="Q46" s="12">
        <v>1</v>
      </c>
      <c r="T46" s="20">
        <f t="shared" si="14"/>
        <v>43</v>
      </c>
      <c r="U46" s="20" t="str">
        <f>C46&amp;";"&amp;E46&amp;"@"&amp;F46&amp;";"&amp;H46&amp;"@"&amp;I46&amp;";"&amp;K46&amp;"@"&amp;L46&amp;";"&amp;N46&amp;"@"&amp;O46&amp;";"&amp;Q46</f>
        <v>1;200000@1024009;1@1000018;10@1000022;1@1010033;1</v>
      </c>
    </row>
    <row r="47" spans="1:34" s="20" customFormat="1" ht="20.100000000000001" customHeight="1" x14ac:dyDescent="0.2">
      <c r="A47" s="12">
        <v>5</v>
      </c>
      <c r="B47" s="12">
        <v>1</v>
      </c>
      <c r="C47" s="12">
        <v>1</v>
      </c>
      <c r="D47" s="12" t="s">
        <v>355</v>
      </c>
      <c r="E47" s="12">
        <v>100000</v>
      </c>
      <c r="F47" s="40">
        <v>1025008</v>
      </c>
      <c r="G47" s="40" t="s">
        <v>925</v>
      </c>
      <c r="H47" s="12">
        <v>1</v>
      </c>
      <c r="I47" s="40">
        <v>1000018</v>
      </c>
      <c r="J47" s="40" t="s">
        <v>994</v>
      </c>
      <c r="K47" s="12">
        <v>5</v>
      </c>
      <c r="N47" s="12"/>
      <c r="T47" s="20">
        <f t="shared" si="14"/>
        <v>51</v>
      </c>
      <c r="U47" s="20" t="str">
        <f>C47&amp;";"&amp;E47&amp;"@"&amp;F47&amp;";"&amp;H47&amp;"@"&amp;I47&amp;";"&amp;K47</f>
        <v>1;100000@1025008;1@1000018;5</v>
      </c>
    </row>
    <row r="48" spans="1:34" s="20" customFormat="1" ht="20.100000000000001" customHeight="1" x14ac:dyDescent="0.2">
      <c r="A48" s="12">
        <v>5</v>
      </c>
      <c r="B48" s="12">
        <v>2</v>
      </c>
      <c r="C48" s="12">
        <v>1</v>
      </c>
      <c r="D48" s="12" t="s">
        <v>355</v>
      </c>
      <c r="E48" s="12">
        <v>150000</v>
      </c>
      <c r="F48" s="40">
        <v>1025008</v>
      </c>
      <c r="G48" s="40" t="s">
        <v>925</v>
      </c>
      <c r="H48" s="12">
        <v>1</v>
      </c>
      <c r="I48" s="40">
        <v>1000018</v>
      </c>
      <c r="J48" s="40" t="s">
        <v>994</v>
      </c>
      <c r="K48" s="12">
        <v>5</v>
      </c>
      <c r="L48" s="40">
        <v>1000022</v>
      </c>
      <c r="M48" s="40" t="s">
        <v>996</v>
      </c>
      <c r="N48" s="12">
        <v>1</v>
      </c>
      <c r="T48" s="20">
        <f t="shared" si="14"/>
        <v>52</v>
      </c>
      <c r="U48" s="20" t="str">
        <f>C48&amp;";"&amp;E48&amp;"@"&amp;F48&amp;";"&amp;H48&amp;"@"&amp;I48&amp;";"&amp;K48&amp;"@"&amp;L48&amp;";"&amp;N48</f>
        <v>1;150000@1025008;1@1000018;5@1000022;1</v>
      </c>
    </row>
    <row r="49" spans="1:21" s="20" customFormat="1" ht="20.100000000000001" customHeight="1" x14ac:dyDescent="0.2">
      <c r="A49" s="12">
        <v>5</v>
      </c>
      <c r="B49" s="12">
        <v>3</v>
      </c>
      <c r="C49" s="12">
        <v>1</v>
      </c>
      <c r="D49" s="12" t="s">
        <v>355</v>
      </c>
      <c r="E49" s="12">
        <v>200000</v>
      </c>
      <c r="F49" s="40">
        <v>1025009</v>
      </c>
      <c r="G49" s="40" t="s">
        <v>926</v>
      </c>
      <c r="H49" s="12">
        <v>1</v>
      </c>
      <c r="I49" s="40">
        <v>1000018</v>
      </c>
      <c r="J49" s="40" t="s">
        <v>994</v>
      </c>
      <c r="K49" s="12">
        <v>10</v>
      </c>
      <c r="L49" s="40">
        <v>1000022</v>
      </c>
      <c r="M49" s="40" t="s">
        <v>996</v>
      </c>
      <c r="N49" s="12">
        <v>1</v>
      </c>
      <c r="O49" s="40">
        <v>1010033</v>
      </c>
      <c r="P49" s="40" t="s">
        <v>1009</v>
      </c>
      <c r="Q49" s="12">
        <v>1</v>
      </c>
      <c r="T49" s="20">
        <f t="shared" si="14"/>
        <v>53</v>
      </c>
      <c r="U49" s="20" t="str">
        <f>C49&amp;";"&amp;E49&amp;"@"&amp;F49&amp;";"&amp;H49&amp;"@"&amp;I49&amp;";"&amp;K49&amp;"@"&amp;L49&amp;";"&amp;N49&amp;"@"&amp;O49&amp;";"&amp;Q49</f>
        <v>1;200000@1025009;1@1000018;10@1000022;1@1010033;1</v>
      </c>
    </row>
    <row r="50" spans="1:21" s="20" customFormat="1" ht="20.100000000000001" customHeight="1" x14ac:dyDescent="0.2">
      <c r="C50" s="12"/>
      <c r="D50" s="12"/>
      <c r="E50" s="12"/>
    </row>
    <row r="51" spans="1:21" s="20" customFormat="1" ht="20.100000000000001" customHeight="1" x14ac:dyDescent="0.2">
      <c r="C51" s="12"/>
      <c r="D51" s="12"/>
      <c r="E51" s="12"/>
    </row>
    <row r="52" spans="1:21" s="20" customFormat="1" ht="20.100000000000001" customHeight="1" x14ac:dyDescent="0.2">
      <c r="B52" s="20" t="s">
        <v>1033</v>
      </c>
      <c r="C52" s="12"/>
      <c r="D52" s="12"/>
      <c r="E52" s="12"/>
    </row>
    <row r="53" spans="1:21" s="20" customFormat="1" ht="20.100000000000001" customHeight="1" x14ac:dyDescent="0.2">
      <c r="B53" s="12">
        <v>1</v>
      </c>
      <c r="C53" s="12">
        <v>1</v>
      </c>
      <c r="D53" s="12" t="s">
        <v>355</v>
      </c>
      <c r="E53" s="12">
        <v>500000</v>
      </c>
      <c r="F53" s="12">
        <v>1000018</v>
      </c>
      <c r="G53" s="12" t="s">
        <v>994</v>
      </c>
      <c r="H53" s="12">
        <v>30</v>
      </c>
      <c r="I53" s="40">
        <v>1010038</v>
      </c>
      <c r="J53" s="40" t="s">
        <v>1034</v>
      </c>
      <c r="K53" s="20">
        <v>1</v>
      </c>
      <c r="L53" s="40">
        <v>1000022</v>
      </c>
      <c r="M53" s="40" t="s">
        <v>996</v>
      </c>
      <c r="N53" s="12">
        <v>1</v>
      </c>
      <c r="O53" s="40">
        <v>1010033</v>
      </c>
      <c r="P53" s="40" t="s">
        <v>1009</v>
      </c>
      <c r="Q53" s="12">
        <v>1</v>
      </c>
      <c r="U53" s="20" t="str">
        <f>C53&amp;";"&amp;E53&amp;"@"&amp;F53&amp;";"&amp;H53&amp;"@"&amp;I53&amp;";"&amp;K53&amp;"@"&amp;L53&amp;";"&amp;N53&amp;"@"&amp;O53&amp;";"&amp;Q53</f>
        <v>1;500000@1000018;30@1010038;1@1000022;1@1010033;1</v>
      </c>
    </row>
    <row r="54" spans="1:21" s="20" customFormat="1" ht="20.100000000000001" customHeight="1" x14ac:dyDescent="0.2">
      <c r="B54" s="12">
        <v>2</v>
      </c>
      <c r="C54" s="12">
        <v>1</v>
      </c>
      <c r="D54" s="12" t="s">
        <v>355</v>
      </c>
      <c r="E54" s="12">
        <v>300000</v>
      </c>
      <c r="F54" s="12">
        <v>1000018</v>
      </c>
      <c r="G54" s="12" t="s">
        <v>994</v>
      </c>
      <c r="H54" s="12">
        <v>25</v>
      </c>
      <c r="I54" s="40">
        <v>1010038</v>
      </c>
      <c r="J54" s="40" t="s">
        <v>1034</v>
      </c>
      <c r="K54" s="20">
        <v>1</v>
      </c>
      <c r="L54" s="40">
        <v>1000022</v>
      </c>
      <c r="M54" s="40" t="s">
        <v>996</v>
      </c>
      <c r="N54" s="12">
        <v>1</v>
      </c>
      <c r="U54" s="20" t="str">
        <f>C54&amp;";"&amp;E54&amp;"@"&amp;F54&amp;";"&amp;H54&amp;"@"&amp;I54&amp;";"&amp;K54&amp;"@"&amp;L54&amp;";"&amp;N54</f>
        <v>1;300000@1000018;25@1010038;1@1000022;1</v>
      </c>
    </row>
    <row r="55" spans="1:21" s="20" customFormat="1" ht="20.100000000000001" customHeight="1" x14ac:dyDescent="0.2">
      <c r="B55" s="12">
        <v>3</v>
      </c>
      <c r="C55" s="12">
        <v>1</v>
      </c>
      <c r="D55" s="12" t="s">
        <v>355</v>
      </c>
      <c r="E55" s="12">
        <v>200000</v>
      </c>
      <c r="F55" s="12">
        <v>1000018</v>
      </c>
      <c r="G55" s="12" t="s">
        <v>994</v>
      </c>
      <c r="H55" s="12">
        <v>20</v>
      </c>
      <c r="I55" s="40">
        <v>1010038</v>
      </c>
      <c r="J55" s="40" t="s">
        <v>1034</v>
      </c>
      <c r="K55" s="20">
        <v>1</v>
      </c>
      <c r="L55" s="40">
        <v>1000022</v>
      </c>
      <c r="M55" s="40" t="s">
        <v>996</v>
      </c>
      <c r="N55" s="12">
        <v>1</v>
      </c>
      <c r="U55" s="20" t="str">
        <f>C55&amp;";"&amp;E55&amp;"@"&amp;F55&amp;";"&amp;H55&amp;"@"&amp;I55&amp;";"&amp;K55&amp;"@"&amp;L55&amp;";"&amp;N55</f>
        <v>1;200000@1000018;20@1010038;1@1000022;1</v>
      </c>
    </row>
    <row r="56" spans="1:21" s="20" customFormat="1" ht="20.100000000000001" customHeight="1" x14ac:dyDescent="0.2">
      <c r="B56" s="46" t="s">
        <v>1000</v>
      </c>
      <c r="C56" s="12">
        <v>1</v>
      </c>
      <c r="D56" s="12" t="s">
        <v>355</v>
      </c>
      <c r="E56" s="12">
        <v>150000</v>
      </c>
      <c r="F56" s="12">
        <v>1000018</v>
      </c>
      <c r="G56" s="12" t="s">
        <v>994</v>
      </c>
      <c r="H56" s="12">
        <v>15</v>
      </c>
      <c r="I56" s="40">
        <v>1010038</v>
      </c>
      <c r="J56" s="40" t="s">
        <v>1034</v>
      </c>
      <c r="K56" s="20">
        <v>1</v>
      </c>
      <c r="U56" s="20" t="str">
        <f>C56&amp;";"&amp;E56&amp;"@"&amp;F56&amp;";"&amp;H56&amp;"@"&amp;I56&amp;";"&amp;K56</f>
        <v>1;150000@1000018;15@1010038;1</v>
      </c>
    </row>
    <row r="57" spans="1:21" s="20" customFormat="1" ht="20.100000000000001" customHeight="1" x14ac:dyDescent="0.2">
      <c r="B57" s="47" t="s">
        <v>1001</v>
      </c>
      <c r="C57" s="12">
        <v>1</v>
      </c>
      <c r="D57" s="12" t="s">
        <v>355</v>
      </c>
      <c r="E57" s="12">
        <v>100000</v>
      </c>
      <c r="F57" s="12">
        <v>1000018</v>
      </c>
      <c r="G57" s="12" t="s">
        <v>994</v>
      </c>
      <c r="H57" s="12">
        <v>10</v>
      </c>
      <c r="I57" s="40">
        <v>1010038</v>
      </c>
      <c r="J57" s="40" t="s">
        <v>1034</v>
      </c>
      <c r="K57" s="20">
        <v>1</v>
      </c>
      <c r="U57" s="20" t="str">
        <f>C57&amp;";"&amp;E57&amp;"@"&amp;F57&amp;";"&amp;H57&amp;"@"&amp;I57&amp;";"&amp;K57</f>
        <v>1;100000@1000018;10@1010038;1</v>
      </c>
    </row>
    <row r="58" spans="1:21" s="20" customFormat="1" ht="20.100000000000001" customHeight="1" x14ac:dyDescent="0.2">
      <c r="B58" s="47" t="s">
        <v>1004</v>
      </c>
      <c r="C58" s="12">
        <v>1</v>
      </c>
      <c r="D58" s="12" t="s">
        <v>355</v>
      </c>
      <c r="E58" s="12">
        <v>80000</v>
      </c>
      <c r="F58" s="12">
        <v>1000018</v>
      </c>
      <c r="G58" s="12" t="s">
        <v>994</v>
      </c>
      <c r="H58" s="12">
        <v>5</v>
      </c>
      <c r="I58" s="12"/>
      <c r="J58" s="12"/>
      <c r="U58" s="20" t="str">
        <f>C58&amp;";"&amp;E58&amp;"@"&amp;F58&amp;";"&amp;H58</f>
        <v>1;80000@1000018;5</v>
      </c>
    </row>
    <row r="59" spans="1:21" s="20" customFormat="1" ht="20.100000000000001" customHeight="1" x14ac:dyDescent="0.2">
      <c r="B59" s="47" t="s">
        <v>1002</v>
      </c>
      <c r="C59" s="12">
        <v>1</v>
      </c>
      <c r="D59" s="12" t="s">
        <v>355</v>
      </c>
      <c r="E59" s="12">
        <v>60000</v>
      </c>
      <c r="F59" s="12">
        <v>1000018</v>
      </c>
      <c r="G59" s="12" t="s">
        <v>994</v>
      </c>
      <c r="H59" s="12">
        <v>3</v>
      </c>
      <c r="I59" s="12"/>
      <c r="J59" s="12"/>
      <c r="U59" s="20" t="str">
        <f t="shared" ref="U59" si="20">C59&amp;";"&amp;E59&amp;"@"&amp;F59&amp;";"&amp;H59</f>
        <v>1;60000@1000018;3</v>
      </c>
    </row>
    <row r="60" spans="1:21" s="20" customFormat="1" ht="20.100000000000001" customHeight="1" x14ac:dyDescent="0.2">
      <c r="B60" s="47" t="s">
        <v>1003</v>
      </c>
      <c r="C60" s="12">
        <v>1</v>
      </c>
      <c r="D60" s="12" t="s">
        <v>355</v>
      </c>
      <c r="E60" s="12">
        <v>50000</v>
      </c>
      <c r="F60" s="12"/>
      <c r="G60" s="12"/>
      <c r="H60" s="12"/>
      <c r="I60" s="12"/>
      <c r="J60" s="12"/>
      <c r="U60" s="20" t="str">
        <f>C60&amp;";"&amp;E60</f>
        <v>1;50000</v>
      </c>
    </row>
    <row r="61" spans="1:21" ht="20.100000000000001" customHeight="1" x14ac:dyDescent="0.2">
      <c r="B61" s="47" t="s">
        <v>1005</v>
      </c>
      <c r="C61" s="12">
        <v>1</v>
      </c>
      <c r="D61" s="12" t="s">
        <v>355</v>
      </c>
      <c r="E61" s="12">
        <v>30000</v>
      </c>
      <c r="F61" s="12"/>
      <c r="G61" s="12"/>
      <c r="H61" s="12"/>
      <c r="I61" s="12"/>
      <c r="J61" s="12"/>
      <c r="U61" s="20" t="str">
        <f t="shared" ref="U61:U62" si="21">C61&amp;";"&amp;E61</f>
        <v>1;30000</v>
      </c>
    </row>
    <row r="62" spans="1:21" ht="20.100000000000001" customHeight="1" x14ac:dyDescent="0.2">
      <c r="B62" s="47" t="s">
        <v>1006</v>
      </c>
      <c r="C62" s="12">
        <v>1</v>
      </c>
      <c r="D62" s="12" t="s">
        <v>355</v>
      </c>
      <c r="E62" s="12">
        <v>20000</v>
      </c>
      <c r="F62" s="12"/>
      <c r="G62" s="12"/>
      <c r="H62" s="12"/>
      <c r="I62" s="12"/>
      <c r="J62" s="12"/>
      <c r="U62" s="20" t="str">
        <f t="shared" si="21"/>
        <v>1;20000</v>
      </c>
    </row>
    <row r="63" spans="1:21" ht="20.100000000000001" customHeight="1" x14ac:dyDescent="0.2">
      <c r="F63" s="12"/>
      <c r="G63" s="12"/>
      <c r="H63" s="12"/>
      <c r="I63" s="12"/>
      <c r="J63" s="12"/>
    </row>
    <row r="64" spans="1:21" ht="20.100000000000001" customHeight="1" x14ac:dyDescent="0.2">
      <c r="F64" s="12"/>
      <c r="G64" s="12"/>
      <c r="H64" s="12"/>
      <c r="I64" s="12"/>
      <c r="J64" s="12"/>
    </row>
    <row r="65" spans="6:10" ht="20.100000000000001" customHeight="1" x14ac:dyDescent="0.2">
      <c r="F65" s="12"/>
      <c r="G65" s="12"/>
      <c r="H65" s="12"/>
      <c r="I65" s="12"/>
      <c r="J65" s="12"/>
    </row>
    <row r="66" spans="6:10" ht="20.100000000000001" customHeight="1" x14ac:dyDescent="0.2"/>
    <row r="67" spans="6:10" ht="20.100000000000001" customHeight="1" x14ac:dyDescent="0.2"/>
    <row r="68" spans="6:10" ht="20.100000000000001" customHeight="1" x14ac:dyDescent="0.2"/>
    <row r="69" spans="6:10" ht="20.100000000000001" customHeight="1" x14ac:dyDescent="0.2"/>
    <row r="70" spans="6:10" ht="20.100000000000001" customHeight="1" x14ac:dyDescent="0.2"/>
    <row r="71" spans="6:10" ht="20.100000000000001" customHeight="1" x14ac:dyDescent="0.2"/>
    <row r="72" spans="6:10" ht="20.100000000000001" customHeight="1" x14ac:dyDescent="0.2"/>
    <row r="73" spans="6:10" ht="20.100000000000001" customHeight="1" x14ac:dyDescent="0.2"/>
    <row r="74" spans="6:10" ht="20.100000000000001" customHeight="1" x14ac:dyDescent="0.2"/>
    <row r="75" spans="6:10" ht="20.100000000000001" customHeight="1" x14ac:dyDescent="0.2"/>
    <row r="76" spans="6:10" ht="20.100000000000001" customHeight="1" x14ac:dyDescent="0.2"/>
    <row r="77" spans="6:10" ht="20.100000000000001" customHeight="1" x14ac:dyDescent="0.2"/>
    <row r="78" spans="6:10" ht="20.100000000000001" customHeight="1" x14ac:dyDescent="0.2"/>
    <row r="79" spans="6:10" ht="20.100000000000001" customHeight="1" x14ac:dyDescent="0.2"/>
    <row r="80" spans="6:10" ht="20.100000000000001" customHeight="1" x14ac:dyDescent="0.2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23B4-D691-4E26-B51B-E66CF3F32A4E}">
  <dimension ref="A1:AH120"/>
  <sheetViews>
    <sheetView topLeftCell="N69" workbookViewId="0">
      <selection activeCell="AF103" sqref="AF80:AF103"/>
    </sheetView>
  </sheetViews>
  <sheetFormatPr defaultRowHeight="14.25" x14ac:dyDescent="0.2"/>
  <cols>
    <col min="5" max="5" width="37.25" bestFit="1" customWidth="1"/>
    <col min="20" max="20" width="39.25" bestFit="1" customWidth="1"/>
  </cols>
  <sheetData>
    <row r="1" spans="1:34" s="12" customFormat="1" ht="20.100000000000001" customHeight="1" x14ac:dyDescent="0.2"/>
    <row r="2" spans="1:34" s="12" customFormat="1" ht="20.100000000000001" customHeight="1" x14ac:dyDescent="0.2">
      <c r="C2" s="12" t="s">
        <v>1013</v>
      </c>
      <c r="W2" s="12" t="s">
        <v>1026</v>
      </c>
      <c r="X2" s="12" t="s">
        <v>1027</v>
      </c>
    </row>
    <row r="3" spans="1:34" s="12" customFormat="1" ht="20.100000000000001" customHeight="1" x14ac:dyDescent="0.2">
      <c r="A3" s="12" t="s">
        <v>1020</v>
      </c>
      <c r="B3" s="12">
        <v>1</v>
      </c>
      <c r="C3" s="12">
        <v>1</v>
      </c>
      <c r="D3" s="12">
        <v>1</v>
      </c>
      <c r="E3" s="12" t="s">
        <v>355</v>
      </c>
      <c r="F3" s="12">
        <v>30000</v>
      </c>
      <c r="G3" s="40">
        <v>1020001</v>
      </c>
      <c r="H3" s="40" t="s">
        <v>917</v>
      </c>
      <c r="I3" s="12">
        <v>40</v>
      </c>
      <c r="J3" s="40">
        <v>1021008</v>
      </c>
      <c r="K3" s="40" t="s">
        <v>918</v>
      </c>
      <c r="L3" s="12">
        <v>1</v>
      </c>
      <c r="M3" s="40">
        <v>1010035</v>
      </c>
      <c r="N3" s="40" t="s">
        <v>1019</v>
      </c>
      <c r="O3" s="12">
        <v>2</v>
      </c>
      <c r="S3" s="12">
        <v>111</v>
      </c>
      <c r="T3" s="43" t="str">
        <f>D3&amp;";"&amp;F3&amp;"@"&amp;G3&amp;";"&amp;I3&amp;"@"&amp;J3&amp;";"&amp;L3&amp;"@"&amp;M3&amp;";"&amp;O3</f>
        <v>1;30000@1020001;40@1021008;1@1010035;2</v>
      </c>
      <c r="X3" s="12">
        <v>1</v>
      </c>
      <c r="Y3" s="12" t="s">
        <v>355</v>
      </c>
      <c r="Z3" s="12">
        <f>F3/2</f>
        <v>15000</v>
      </c>
      <c r="AA3" s="40">
        <v>1010035</v>
      </c>
      <c r="AB3" s="40" t="s">
        <v>1019</v>
      </c>
      <c r="AC3" s="12">
        <v>2</v>
      </c>
      <c r="AG3" s="12">
        <v>111</v>
      </c>
      <c r="AH3" s="43" t="str">
        <f>X3&amp;";"&amp;Z3&amp;"@"&amp;AA3&amp;";"&amp;AC3</f>
        <v>1;15000@1010035;2</v>
      </c>
    </row>
    <row r="4" spans="1:34" s="12" customFormat="1" ht="20.100000000000001" customHeight="1" x14ac:dyDescent="0.2">
      <c r="C4" s="12">
        <v>2</v>
      </c>
      <c r="D4" s="12">
        <v>1</v>
      </c>
      <c r="E4" s="12" t="s">
        <v>355</v>
      </c>
      <c r="F4" s="12">
        <v>50000</v>
      </c>
      <c r="G4" s="40">
        <v>1020001</v>
      </c>
      <c r="H4" s="40" t="s">
        <v>917</v>
      </c>
      <c r="I4" s="12">
        <v>60</v>
      </c>
      <c r="J4" s="40">
        <v>1021008</v>
      </c>
      <c r="K4" s="40" t="s">
        <v>918</v>
      </c>
      <c r="L4" s="12">
        <v>1</v>
      </c>
      <c r="M4" s="40">
        <v>1010035</v>
      </c>
      <c r="N4" s="40" t="s">
        <v>1019</v>
      </c>
      <c r="O4" s="12">
        <v>3</v>
      </c>
      <c r="S4" s="12">
        <v>112</v>
      </c>
      <c r="T4" s="43" t="str">
        <f t="shared" ref="T4:T67" si="0">D4&amp;";"&amp;F4&amp;"@"&amp;G4&amp;";"&amp;I4&amp;"@"&amp;J4&amp;";"&amp;L4&amp;"@"&amp;M4&amp;";"&amp;O4</f>
        <v>1;50000@1020001;60@1021008;1@1010035;3</v>
      </c>
      <c r="X4" s="12">
        <v>1</v>
      </c>
      <c r="Y4" s="12" t="s">
        <v>355</v>
      </c>
      <c r="Z4" s="12">
        <f t="shared" ref="Z4:Z67" si="1">F4/2</f>
        <v>25000</v>
      </c>
      <c r="AA4" s="40">
        <v>1010035</v>
      </c>
      <c r="AB4" s="40" t="s">
        <v>1019</v>
      </c>
      <c r="AC4" s="12">
        <v>3</v>
      </c>
      <c r="AG4" s="12">
        <v>112</v>
      </c>
      <c r="AH4" s="43" t="str">
        <f>X4&amp;";"&amp;Z4&amp;"@"&amp;AA4&amp;";"&amp;AC4</f>
        <v>1;25000@1010035;3</v>
      </c>
    </row>
    <row r="5" spans="1:34" s="12" customFormat="1" ht="20.100000000000001" customHeight="1" x14ac:dyDescent="0.2">
      <c r="C5" s="12">
        <v>3</v>
      </c>
      <c r="D5" s="12">
        <v>1</v>
      </c>
      <c r="E5" s="12" t="s">
        <v>355</v>
      </c>
      <c r="F5" s="12">
        <v>100000</v>
      </c>
      <c r="G5" s="40">
        <v>1020001</v>
      </c>
      <c r="H5" s="40" t="s">
        <v>917</v>
      </c>
      <c r="I5" s="12">
        <v>100</v>
      </c>
      <c r="J5" s="40">
        <v>1021009</v>
      </c>
      <c r="K5" s="40" t="s">
        <v>47</v>
      </c>
      <c r="L5" s="12">
        <v>1</v>
      </c>
      <c r="M5" s="40">
        <v>1010035</v>
      </c>
      <c r="N5" s="40" t="s">
        <v>1019</v>
      </c>
      <c r="O5" s="12">
        <v>5</v>
      </c>
      <c r="P5" s="40">
        <v>1010021</v>
      </c>
      <c r="Q5" s="40" t="s">
        <v>1014</v>
      </c>
      <c r="R5" s="12">
        <v>1</v>
      </c>
      <c r="S5" s="12">
        <v>113</v>
      </c>
      <c r="T5" s="43" t="str">
        <f>D5&amp;";"&amp;F5&amp;"@"&amp;G5&amp;";"&amp;I5&amp;"@"&amp;J5&amp;";"&amp;L5&amp;"@"&amp;M5&amp;";"&amp;O5&amp;"@"&amp;P5&amp;";"&amp;R5</f>
        <v>1;100000@1020001;100@1021009;1@1010035;5@1010021;1</v>
      </c>
      <c r="X5" s="12">
        <v>1</v>
      </c>
      <c r="Y5" s="12" t="s">
        <v>355</v>
      </c>
      <c r="Z5" s="12">
        <f t="shared" si="1"/>
        <v>50000</v>
      </c>
      <c r="AA5" s="40">
        <v>1010035</v>
      </c>
      <c r="AB5" s="40" t="s">
        <v>1019</v>
      </c>
      <c r="AC5" s="12">
        <v>5</v>
      </c>
      <c r="AD5" s="40">
        <v>1000018</v>
      </c>
      <c r="AE5" s="40" t="s">
        <v>994</v>
      </c>
      <c r="AF5" s="12">
        <v>5</v>
      </c>
      <c r="AG5" s="12">
        <v>113</v>
      </c>
      <c r="AH5" s="43" t="str">
        <f>X5&amp;";"&amp;Z5&amp;"@"&amp;AA5&amp;";"&amp;AC5&amp;"@"&amp;AD5&amp;";"&amp;AF5</f>
        <v>1;50000@1010035;5@1000018;5</v>
      </c>
    </row>
    <row r="6" spans="1:34" s="12" customFormat="1" ht="20.100000000000001" customHeight="1" x14ac:dyDescent="0.2">
      <c r="B6" s="12">
        <v>2</v>
      </c>
      <c r="C6" s="12">
        <v>1</v>
      </c>
      <c r="D6" s="12">
        <v>1</v>
      </c>
      <c r="E6" s="12" t="s">
        <v>355</v>
      </c>
      <c r="F6" s="12">
        <v>30000</v>
      </c>
      <c r="G6" s="40">
        <v>1020001</v>
      </c>
      <c r="H6" s="40" t="s">
        <v>917</v>
      </c>
      <c r="I6" s="12">
        <v>40</v>
      </c>
      <c r="J6" s="40">
        <v>1021008</v>
      </c>
      <c r="K6" s="40" t="s">
        <v>918</v>
      </c>
      <c r="L6" s="12">
        <v>1</v>
      </c>
      <c r="M6" s="40">
        <v>1010035</v>
      </c>
      <c r="N6" s="40" t="s">
        <v>1019</v>
      </c>
      <c r="O6" s="12">
        <v>2</v>
      </c>
      <c r="S6" s="12">
        <f>S3+10</f>
        <v>121</v>
      </c>
      <c r="T6" s="43" t="str">
        <f>D6&amp;";"&amp;F6&amp;"@"&amp;G6&amp;";"&amp;I6&amp;"@"&amp;J6&amp;";"&amp;L6&amp;"@"&amp;M6&amp;";"&amp;O6</f>
        <v>1;30000@1020001;40@1021008;1@1010035;2</v>
      </c>
      <c r="X6" s="12">
        <v>1</v>
      </c>
      <c r="Y6" s="12" t="s">
        <v>355</v>
      </c>
      <c r="Z6" s="12">
        <f t="shared" si="1"/>
        <v>15000</v>
      </c>
      <c r="AA6" s="40">
        <v>1010035</v>
      </c>
      <c r="AB6" s="40" t="s">
        <v>1019</v>
      </c>
      <c r="AC6" s="12">
        <v>2</v>
      </c>
      <c r="AG6" s="12">
        <f>AG3+10</f>
        <v>121</v>
      </c>
      <c r="AH6" s="43" t="str">
        <f>X6&amp;";"&amp;Z6&amp;"@"&amp;AA6&amp;";"&amp;AC6</f>
        <v>1;15000@1010035;2</v>
      </c>
    </row>
    <row r="7" spans="1:34" s="12" customFormat="1" ht="20.100000000000001" customHeight="1" x14ac:dyDescent="0.2">
      <c r="C7" s="12">
        <v>2</v>
      </c>
      <c r="D7" s="12">
        <v>1</v>
      </c>
      <c r="E7" s="12" t="s">
        <v>355</v>
      </c>
      <c r="F7" s="12">
        <v>50000</v>
      </c>
      <c r="G7" s="40">
        <v>1020001</v>
      </c>
      <c r="H7" s="40" t="s">
        <v>917</v>
      </c>
      <c r="I7" s="12">
        <v>60</v>
      </c>
      <c r="J7" s="40">
        <v>1021008</v>
      </c>
      <c r="K7" s="40" t="s">
        <v>918</v>
      </c>
      <c r="L7" s="12">
        <v>1</v>
      </c>
      <c r="M7" s="40">
        <v>1010035</v>
      </c>
      <c r="N7" s="40" t="s">
        <v>1019</v>
      </c>
      <c r="O7" s="12">
        <v>3</v>
      </c>
      <c r="S7" s="12">
        <f t="shared" ref="S7:S14" si="2">S4+10</f>
        <v>122</v>
      </c>
      <c r="T7" s="43" t="str">
        <f t="shared" si="0"/>
        <v>1;50000@1020001;60@1021008;1@1010035;3</v>
      </c>
      <c r="X7" s="12">
        <v>1</v>
      </c>
      <c r="Y7" s="12" t="s">
        <v>355</v>
      </c>
      <c r="Z7" s="12">
        <f t="shared" si="1"/>
        <v>25000</v>
      </c>
      <c r="AA7" s="40">
        <v>1010035</v>
      </c>
      <c r="AB7" s="40" t="s">
        <v>1019</v>
      </c>
      <c r="AC7" s="12">
        <v>3</v>
      </c>
      <c r="AG7" s="12">
        <f t="shared" ref="AG7:AG14" si="3">AG4+10</f>
        <v>122</v>
      </c>
      <c r="AH7" s="43" t="str">
        <f>X7&amp;";"&amp;Z7&amp;"@"&amp;AA7&amp;";"&amp;AC7</f>
        <v>1;25000@1010035;3</v>
      </c>
    </row>
    <row r="8" spans="1:34" s="12" customFormat="1" ht="20.100000000000001" customHeight="1" x14ac:dyDescent="0.2">
      <c r="C8" s="12">
        <v>3</v>
      </c>
      <c r="D8" s="12">
        <v>1</v>
      </c>
      <c r="E8" s="12" t="s">
        <v>355</v>
      </c>
      <c r="F8" s="12">
        <v>100000</v>
      </c>
      <c r="G8" s="40">
        <v>1020001</v>
      </c>
      <c r="H8" s="40" t="s">
        <v>917</v>
      </c>
      <c r="I8" s="12">
        <v>100</v>
      </c>
      <c r="J8" s="40">
        <v>1021009</v>
      </c>
      <c r="K8" s="40" t="s">
        <v>47</v>
      </c>
      <c r="L8" s="12">
        <v>1</v>
      </c>
      <c r="M8" s="40">
        <v>1010035</v>
      </c>
      <c r="N8" s="40" t="s">
        <v>1019</v>
      </c>
      <c r="O8" s="12">
        <v>5</v>
      </c>
      <c r="P8" s="40">
        <v>1010021</v>
      </c>
      <c r="Q8" s="40" t="s">
        <v>1014</v>
      </c>
      <c r="R8" s="12">
        <v>1</v>
      </c>
      <c r="S8" s="12">
        <f t="shared" si="2"/>
        <v>123</v>
      </c>
      <c r="T8" s="43" t="str">
        <f>D8&amp;";"&amp;F8&amp;"@"&amp;G8&amp;";"&amp;I8&amp;"@"&amp;J8&amp;";"&amp;L8&amp;"@"&amp;M8&amp;";"&amp;O8&amp;"@"&amp;P8&amp;";"&amp;R8</f>
        <v>1;100000@1020001;100@1021009;1@1010035;5@1010021;1</v>
      </c>
      <c r="X8" s="12">
        <v>1</v>
      </c>
      <c r="Y8" s="12" t="s">
        <v>355</v>
      </c>
      <c r="Z8" s="12">
        <f t="shared" si="1"/>
        <v>50000</v>
      </c>
      <c r="AA8" s="40">
        <v>1010035</v>
      </c>
      <c r="AB8" s="40" t="s">
        <v>1019</v>
      </c>
      <c r="AC8" s="12">
        <v>5</v>
      </c>
      <c r="AD8" s="40">
        <v>1021008</v>
      </c>
      <c r="AE8" s="40" t="s">
        <v>918</v>
      </c>
      <c r="AF8" s="12">
        <v>1</v>
      </c>
      <c r="AG8" s="12">
        <f t="shared" si="3"/>
        <v>123</v>
      </c>
      <c r="AH8" s="43" t="str">
        <f>X8&amp;";"&amp;Z8&amp;"@"&amp;AA8&amp;";"&amp;AC8&amp;"@"&amp;AD8&amp;";"&amp;AF8</f>
        <v>1;50000@1010035;5@1021008;1</v>
      </c>
    </row>
    <row r="9" spans="1:34" s="12" customFormat="1" ht="20.100000000000001" customHeight="1" x14ac:dyDescent="0.2">
      <c r="B9" s="12">
        <v>3</v>
      </c>
      <c r="C9" s="12">
        <v>1</v>
      </c>
      <c r="D9" s="12">
        <v>1</v>
      </c>
      <c r="E9" s="12" t="s">
        <v>355</v>
      </c>
      <c r="F9" s="12">
        <v>30000</v>
      </c>
      <c r="G9" s="40">
        <v>1020001</v>
      </c>
      <c r="H9" s="40" t="s">
        <v>917</v>
      </c>
      <c r="I9" s="12">
        <v>40</v>
      </c>
      <c r="J9" s="40">
        <v>1021008</v>
      </c>
      <c r="K9" s="40" t="s">
        <v>918</v>
      </c>
      <c r="L9" s="12">
        <v>1</v>
      </c>
      <c r="M9" s="40">
        <v>1010035</v>
      </c>
      <c r="N9" s="40" t="s">
        <v>1019</v>
      </c>
      <c r="O9" s="12">
        <v>2</v>
      </c>
      <c r="S9" s="12">
        <f t="shared" si="2"/>
        <v>131</v>
      </c>
      <c r="T9" s="43" t="str">
        <f>D9&amp;";"&amp;F9&amp;"@"&amp;G9&amp;";"&amp;I9&amp;"@"&amp;J9&amp;";"&amp;L9&amp;"@"&amp;M9&amp;";"&amp;O9</f>
        <v>1;30000@1020001;40@1021008;1@1010035;2</v>
      </c>
      <c r="X9" s="12">
        <v>1</v>
      </c>
      <c r="Y9" s="12" t="s">
        <v>355</v>
      </c>
      <c r="Z9" s="12">
        <f t="shared" si="1"/>
        <v>15000</v>
      </c>
      <c r="AA9" s="40">
        <v>1010035</v>
      </c>
      <c r="AB9" s="40" t="s">
        <v>1019</v>
      </c>
      <c r="AC9" s="12">
        <v>2</v>
      </c>
      <c r="AG9" s="12">
        <f t="shared" si="3"/>
        <v>131</v>
      </c>
      <c r="AH9" s="43" t="str">
        <f>X9&amp;";"&amp;Z9&amp;"@"&amp;AA9&amp;";"&amp;AC9</f>
        <v>1;15000@1010035;2</v>
      </c>
    </row>
    <row r="10" spans="1:34" s="12" customFormat="1" ht="20.100000000000001" customHeight="1" x14ac:dyDescent="0.2">
      <c r="C10" s="12">
        <v>2</v>
      </c>
      <c r="D10" s="12">
        <v>1</v>
      </c>
      <c r="E10" s="12" t="s">
        <v>355</v>
      </c>
      <c r="F10" s="12">
        <v>50000</v>
      </c>
      <c r="G10" s="40">
        <v>1020001</v>
      </c>
      <c r="H10" s="40" t="s">
        <v>917</v>
      </c>
      <c r="I10" s="12">
        <v>60</v>
      </c>
      <c r="J10" s="40">
        <v>1021008</v>
      </c>
      <c r="K10" s="40" t="s">
        <v>918</v>
      </c>
      <c r="L10" s="12">
        <v>1</v>
      </c>
      <c r="M10" s="40">
        <v>1010035</v>
      </c>
      <c r="N10" s="40" t="s">
        <v>1019</v>
      </c>
      <c r="O10" s="12">
        <v>3</v>
      </c>
      <c r="S10" s="12">
        <f t="shared" si="2"/>
        <v>132</v>
      </c>
      <c r="T10" s="43" t="str">
        <f t="shared" si="0"/>
        <v>1;50000@1020001;60@1021008;1@1010035;3</v>
      </c>
      <c r="X10" s="12">
        <v>1</v>
      </c>
      <c r="Y10" s="12" t="s">
        <v>355</v>
      </c>
      <c r="Z10" s="12">
        <f t="shared" si="1"/>
        <v>25000</v>
      </c>
      <c r="AA10" s="40">
        <v>1010035</v>
      </c>
      <c r="AB10" s="40" t="s">
        <v>1019</v>
      </c>
      <c r="AC10" s="12">
        <v>3</v>
      </c>
      <c r="AG10" s="12">
        <f t="shared" si="3"/>
        <v>132</v>
      </c>
      <c r="AH10" s="43" t="str">
        <f>X10&amp;";"&amp;Z10&amp;"@"&amp;AA10&amp;";"&amp;AC10</f>
        <v>1;25000@1010035;3</v>
      </c>
    </row>
    <row r="11" spans="1:34" s="12" customFormat="1" ht="20.100000000000001" customHeight="1" x14ac:dyDescent="0.2">
      <c r="C11" s="12">
        <v>3</v>
      </c>
      <c r="D11" s="12">
        <v>1</v>
      </c>
      <c r="E11" s="12" t="s">
        <v>355</v>
      </c>
      <c r="F11" s="12">
        <v>100000</v>
      </c>
      <c r="G11" s="40">
        <v>1020001</v>
      </c>
      <c r="H11" s="40" t="s">
        <v>917</v>
      </c>
      <c r="I11" s="12">
        <v>100</v>
      </c>
      <c r="J11" s="40">
        <v>1021009</v>
      </c>
      <c r="K11" s="40" t="s">
        <v>47</v>
      </c>
      <c r="L11" s="12">
        <v>1</v>
      </c>
      <c r="M11" s="40">
        <v>1010035</v>
      </c>
      <c r="N11" s="40" t="s">
        <v>1019</v>
      </c>
      <c r="O11" s="12">
        <v>5</v>
      </c>
      <c r="P11" s="40">
        <v>1010021</v>
      </c>
      <c r="Q11" s="40" t="s">
        <v>1014</v>
      </c>
      <c r="R11" s="12">
        <v>1</v>
      </c>
      <c r="S11" s="12">
        <f t="shared" si="2"/>
        <v>133</v>
      </c>
      <c r="T11" s="43" t="str">
        <f>D11&amp;";"&amp;F11&amp;"@"&amp;G11&amp;";"&amp;I11&amp;"@"&amp;J11&amp;";"&amp;L11&amp;"@"&amp;M11&amp;";"&amp;O11&amp;"@"&amp;P11&amp;";"&amp;R11</f>
        <v>1;100000@1020001;100@1021009;1@1010035;5@1010021;1</v>
      </c>
      <c r="X11" s="12">
        <v>1</v>
      </c>
      <c r="Y11" s="12" t="s">
        <v>355</v>
      </c>
      <c r="Z11" s="12">
        <f t="shared" si="1"/>
        <v>50000</v>
      </c>
      <c r="AA11" s="40">
        <v>1010035</v>
      </c>
      <c r="AB11" s="40" t="s">
        <v>1019</v>
      </c>
      <c r="AC11" s="12">
        <v>5</v>
      </c>
      <c r="AD11" s="40">
        <v>1021009</v>
      </c>
      <c r="AE11" s="40" t="s">
        <v>47</v>
      </c>
      <c r="AF11" s="12">
        <v>1</v>
      </c>
      <c r="AG11" s="12">
        <f t="shared" si="3"/>
        <v>133</v>
      </c>
      <c r="AH11" s="43" t="str">
        <f>X11&amp;";"&amp;Z11&amp;"@"&amp;AA11&amp;";"&amp;AC11&amp;"@"&amp;AD11&amp;";"&amp;AF11</f>
        <v>1;50000@1010035;5@1021009;1</v>
      </c>
    </row>
    <row r="12" spans="1:34" s="12" customFormat="1" ht="20.100000000000001" customHeight="1" x14ac:dyDescent="0.2">
      <c r="B12" s="12">
        <v>4</v>
      </c>
      <c r="C12" s="12">
        <v>1</v>
      </c>
      <c r="D12" s="12">
        <v>1</v>
      </c>
      <c r="E12" s="12" t="s">
        <v>355</v>
      </c>
      <c r="F12" s="12">
        <v>30000</v>
      </c>
      <c r="G12" s="40">
        <v>1020001</v>
      </c>
      <c r="H12" s="40" t="s">
        <v>917</v>
      </c>
      <c r="I12" s="12">
        <v>40</v>
      </c>
      <c r="J12" s="40">
        <v>1021008</v>
      </c>
      <c r="K12" s="40" t="s">
        <v>918</v>
      </c>
      <c r="L12" s="12">
        <v>1</v>
      </c>
      <c r="M12" s="40">
        <v>1010035</v>
      </c>
      <c r="N12" s="40" t="s">
        <v>1019</v>
      </c>
      <c r="O12" s="12">
        <v>2</v>
      </c>
      <c r="S12" s="12">
        <f t="shared" si="2"/>
        <v>141</v>
      </c>
      <c r="T12" s="43" t="str">
        <f>D12&amp;";"&amp;F12&amp;"@"&amp;G12&amp;";"&amp;I12&amp;"@"&amp;J12&amp;";"&amp;L12&amp;"@"&amp;M12&amp;";"&amp;O12</f>
        <v>1;30000@1020001;40@1021008;1@1010035;2</v>
      </c>
      <c r="X12" s="12">
        <v>1</v>
      </c>
      <c r="Y12" s="12" t="s">
        <v>355</v>
      </c>
      <c r="Z12" s="12">
        <f t="shared" si="1"/>
        <v>15000</v>
      </c>
      <c r="AA12" s="40">
        <v>1010035</v>
      </c>
      <c r="AB12" s="40" t="s">
        <v>1019</v>
      </c>
      <c r="AC12" s="12">
        <v>2</v>
      </c>
      <c r="AG12" s="12">
        <f t="shared" si="3"/>
        <v>141</v>
      </c>
      <c r="AH12" s="43" t="str">
        <f>X12&amp;";"&amp;Z12&amp;"@"&amp;AA12&amp;";"&amp;AC12</f>
        <v>1;15000@1010035;2</v>
      </c>
    </row>
    <row r="13" spans="1:34" s="12" customFormat="1" ht="20.100000000000001" customHeight="1" x14ac:dyDescent="0.2">
      <c r="C13" s="12">
        <v>2</v>
      </c>
      <c r="D13" s="12">
        <v>1</v>
      </c>
      <c r="E13" s="12" t="s">
        <v>355</v>
      </c>
      <c r="F13" s="12">
        <v>50000</v>
      </c>
      <c r="G13" s="40">
        <v>1020001</v>
      </c>
      <c r="H13" s="40" t="s">
        <v>917</v>
      </c>
      <c r="I13" s="12">
        <v>60</v>
      </c>
      <c r="J13" s="40">
        <v>1021008</v>
      </c>
      <c r="K13" s="40" t="s">
        <v>918</v>
      </c>
      <c r="L13" s="12">
        <v>1</v>
      </c>
      <c r="M13" s="40">
        <v>1010035</v>
      </c>
      <c r="N13" s="40" t="s">
        <v>1019</v>
      </c>
      <c r="O13" s="12">
        <v>3</v>
      </c>
      <c r="S13" s="12">
        <f t="shared" si="2"/>
        <v>142</v>
      </c>
      <c r="T13" s="43" t="str">
        <f t="shared" si="0"/>
        <v>1;50000@1020001;60@1021008;1@1010035;3</v>
      </c>
      <c r="X13" s="12">
        <v>1</v>
      </c>
      <c r="Y13" s="12" t="s">
        <v>355</v>
      </c>
      <c r="Z13" s="12">
        <f t="shared" si="1"/>
        <v>25000</v>
      </c>
      <c r="AA13" s="40">
        <v>1010035</v>
      </c>
      <c r="AB13" s="40" t="s">
        <v>1019</v>
      </c>
      <c r="AC13" s="12">
        <v>3</v>
      </c>
      <c r="AG13" s="12">
        <f t="shared" si="3"/>
        <v>142</v>
      </c>
      <c r="AH13" s="43" t="str">
        <f>X13&amp;";"&amp;Z13&amp;"@"&amp;AA13&amp;";"&amp;AC13</f>
        <v>1;25000@1010035;3</v>
      </c>
    </row>
    <row r="14" spans="1:34" s="12" customFormat="1" ht="20.100000000000001" customHeight="1" x14ac:dyDescent="0.2">
      <c r="C14" s="12">
        <v>3</v>
      </c>
      <c r="D14" s="12">
        <v>1</v>
      </c>
      <c r="E14" s="12" t="s">
        <v>355</v>
      </c>
      <c r="F14" s="12">
        <v>100000</v>
      </c>
      <c r="G14" s="40">
        <v>1020001</v>
      </c>
      <c r="H14" s="40" t="s">
        <v>917</v>
      </c>
      <c r="I14" s="12">
        <v>100</v>
      </c>
      <c r="J14" s="40">
        <v>1021009</v>
      </c>
      <c r="K14" s="40" t="s">
        <v>47</v>
      </c>
      <c r="L14" s="12">
        <v>1</v>
      </c>
      <c r="M14" s="40">
        <v>1010035</v>
      </c>
      <c r="N14" s="40" t="s">
        <v>1019</v>
      </c>
      <c r="O14" s="12">
        <v>5</v>
      </c>
      <c r="P14" s="40">
        <v>1010021</v>
      </c>
      <c r="Q14" s="40" t="s">
        <v>1014</v>
      </c>
      <c r="R14" s="12">
        <v>1</v>
      </c>
      <c r="S14" s="12">
        <f t="shared" si="2"/>
        <v>143</v>
      </c>
      <c r="T14" s="43" t="str">
        <f>D14&amp;";"&amp;F14&amp;"@"&amp;G14&amp;";"&amp;I14&amp;"@"&amp;J14&amp;";"&amp;L14&amp;"@"&amp;M14&amp;";"&amp;O14&amp;"@"&amp;P14&amp;";"&amp;R14</f>
        <v>1;100000@1020001;100@1021009;1@1010035;5@1010021;1</v>
      </c>
      <c r="X14" s="12">
        <v>1</v>
      </c>
      <c r="Y14" s="12" t="s">
        <v>355</v>
      </c>
      <c r="Z14" s="12">
        <f t="shared" si="1"/>
        <v>50000</v>
      </c>
      <c r="AA14" s="40">
        <v>1010035</v>
      </c>
      <c r="AB14" s="40" t="s">
        <v>1019</v>
      </c>
      <c r="AC14" s="12">
        <v>5</v>
      </c>
      <c r="AD14" s="40">
        <v>1010021</v>
      </c>
      <c r="AE14" s="40" t="s">
        <v>1014</v>
      </c>
      <c r="AF14" s="12">
        <v>1</v>
      </c>
      <c r="AG14" s="12">
        <f t="shared" si="3"/>
        <v>143</v>
      </c>
      <c r="AH14" s="43" t="str">
        <f>X14&amp;";"&amp;Z14&amp;"@"&amp;AA14&amp;";"&amp;AC14&amp;"@"&amp;AD14&amp;";"&amp;AF14</f>
        <v>1;50000@1010035;5@1010021;1</v>
      </c>
    </row>
    <row r="15" spans="1:34" s="12" customFormat="1" ht="20.100000000000001" customHeight="1" x14ac:dyDescent="0.2">
      <c r="A15" s="12" t="s">
        <v>1021</v>
      </c>
      <c r="B15" s="12">
        <v>1</v>
      </c>
      <c r="C15" s="12">
        <v>1</v>
      </c>
      <c r="D15" s="12">
        <v>1</v>
      </c>
      <c r="E15" s="12" t="s">
        <v>355</v>
      </c>
      <c r="F15" s="12">
        <v>50000</v>
      </c>
      <c r="G15" s="40">
        <v>1020001</v>
      </c>
      <c r="H15" s="40" t="s">
        <v>917</v>
      </c>
      <c r="I15" s="12">
        <v>40</v>
      </c>
      <c r="J15" s="40">
        <v>1022008</v>
      </c>
      <c r="K15" s="40" t="s">
        <v>919</v>
      </c>
      <c r="L15" s="12">
        <v>1</v>
      </c>
      <c r="M15" s="40">
        <v>1010035</v>
      </c>
      <c r="N15" s="40" t="s">
        <v>1019</v>
      </c>
      <c r="O15" s="12">
        <v>2</v>
      </c>
      <c r="S15" s="12">
        <f>S3+100</f>
        <v>211</v>
      </c>
      <c r="T15" s="43" t="str">
        <f>D15&amp;";"&amp;F15&amp;"@"&amp;G15&amp;";"&amp;I15&amp;"@"&amp;J15&amp;";"&amp;L15&amp;"@"&amp;M15&amp;";"&amp;O15</f>
        <v>1;50000@1020001;40@1022008;1@1010035;2</v>
      </c>
      <c r="X15" s="12">
        <v>1</v>
      </c>
      <c r="Y15" s="12" t="s">
        <v>355</v>
      </c>
      <c r="Z15" s="12">
        <f t="shared" si="1"/>
        <v>25000</v>
      </c>
      <c r="AA15" s="40">
        <v>1010035</v>
      </c>
      <c r="AB15" s="40" t="s">
        <v>1019</v>
      </c>
      <c r="AC15" s="12">
        <v>2</v>
      </c>
      <c r="AG15" s="12">
        <f>AG3+100</f>
        <v>211</v>
      </c>
      <c r="AH15" s="43" t="str">
        <f>X15&amp;";"&amp;Z15&amp;"@"&amp;AA15&amp;";"&amp;AC15</f>
        <v>1;25000@1010035;2</v>
      </c>
    </row>
    <row r="16" spans="1:34" s="12" customFormat="1" ht="20.100000000000001" customHeight="1" x14ac:dyDescent="0.2">
      <c r="C16" s="12">
        <v>2</v>
      </c>
      <c r="D16" s="12">
        <v>1</v>
      </c>
      <c r="E16" s="12" t="s">
        <v>355</v>
      </c>
      <c r="F16" s="12">
        <v>100000</v>
      </c>
      <c r="G16" s="40">
        <v>1020001</v>
      </c>
      <c r="H16" s="40" t="s">
        <v>917</v>
      </c>
      <c r="I16" s="12">
        <v>60</v>
      </c>
      <c r="J16" s="40">
        <v>1022008</v>
      </c>
      <c r="K16" s="40" t="s">
        <v>919</v>
      </c>
      <c r="L16" s="12">
        <v>1</v>
      </c>
      <c r="M16" s="40">
        <v>1010035</v>
      </c>
      <c r="N16" s="40" t="s">
        <v>1019</v>
      </c>
      <c r="O16" s="12">
        <v>3</v>
      </c>
      <c r="S16" s="12">
        <f t="shared" ref="S16:S26" si="4">S4+100</f>
        <v>212</v>
      </c>
      <c r="T16" s="43" t="str">
        <f t="shared" si="0"/>
        <v>1;100000@1020001;60@1022008;1@1010035;3</v>
      </c>
      <c r="X16" s="12">
        <v>1</v>
      </c>
      <c r="Y16" s="12" t="s">
        <v>355</v>
      </c>
      <c r="Z16" s="12">
        <f t="shared" si="1"/>
        <v>50000</v>
      </c>
      <c r="AA16" s="40">
        <v>1010035</v>
      </c>
      <c r="AB16" s="40" t="s">
        <v>1019</v>
      </c>
      <c r="AC16" s="12">
        <v>3</v>
      </c>
      <c r="AG16" s="12">
        <f t="shared" ref="AG16:AG26" si="5">AG4+100</f>
        <v>212</v>
      </c>
      <c r="AH16" s="43" t="str">
        <f>X16&amp;";"&amp;Z16&amp;"@"&amp;AA16&amp;";"&amp;AC16</f>
        <v>1;50000@1010035;3</v>
      </c>
    </row>
    <row r="17" spans="1:34" s="12" customFormat="1" ht="20.100000000000001" customHeight="1" x14ac:dyDescent="0.2">
      <c r="C17" s="12">
        <v>3</v>
      </c>
      <c r="D17" s="12">
        <v>1</v>
      </c>
      <c r="E17" s="12" t="s">
        <v>355</v>
      </c>
      <c r="F17" s="12">
        <v>150000</v>
      </c>
      <c r="G17" s="40">
        <v>1020001</v>
      </c>
      <c r="H17" s="40" t="s">
        <v>917</v>
      </c>
      <c r="I17" s="12">
        <v>100</v>
      </c>
      <c r="J17" s="40">
        <v>1022009</v>
      </c>
      <c r="K17" s="40" t="s">
        <v>920</v>
      </c>
      <c r="L17" s="12">
        <v>1</v>
      </c>
      <c r="M17" s="40">
        <v>1010035</v>
      </c>
      <c r="N17" s="40" t="s">
        <v>1019</v>
      </c>
      <c r="O17" s="12">
        <v>5</v>
      </c>
      <c r="P17" s="40">
        <v>1010022</v>
      </c>
      <c r="Q17" s="40" t="s">
        <v>1015</v>
      </c>
      <c r="R17" s="12">
        <v>1</v>
      </c>
      <c r="S17" s="12">
        <f t="shared" si="4"/>
        <v>213</v>
      </c>
      <c r="T17" s="43" t="str">
        <f>D17&amp;";"&amp;F17&amp;"@"&amp;G17&amp;";"&amp;I17&amp;"@"&amp;J17&amp;";"&amp;L17&amp;"@"&amp;M17&amp;";"&amp;O17&amp;"@"&amp;P17&amp;";"&amp;R17</f>
        <v>1;150000@1020001;100@1022009;1@1010035;5@1010022;1</v>
      </c>
      <c r="X17" s="12">
        <v>1</v>
      </c>
      <c r="Y17" s="12" t="s">
        <v>355</v>
      </c>
      <c r="Z17" s="12">
        <f t="shared" si="1"/>
        <v>75000</v>
      </c>
      <c r="AA17" s="40">
        <v>1010035</v>
      </c>
      <c r="AB17" s="40" t="s">
        <v>1019</v>
      </c>
      <c r="AC17" s="12">
        <v>5</v>
      </c>
      <c r="AD17" s="40">
        <v>1000018</v>
      </c>
      <c r="AE17" s="40" t="s">
        <v>994</v>
      </c>
      <c r="AF17" s="12">
        <v>5</v>
      </c>
      <c r="AG17" s="12">
        <f t="shared" si="5"/>
        <v>213</v>
      </c>
      <c r="AH17" s="43" t="str">
        <f>X17&amp;";"&amp;Z17&amp;"@"&amp;AA17&amp;";"&amp;AC17&amp;"@"&amp;AD17&amp;";"&amp;AF17</f>
        <v>1;75000@1010035;5@1000018;5</v>
      </c>
    </row>
    <row r="18" spans="1:34" s="12" customFormat="1" ht="20.100000000000001" customHeight="1" x14ac:dyDescent="0.2">
      <c r="B18" s="12">
        <v>2</v>
      </c>
      <c r="C18" s="12">
        <v>1</v>
      </c>
      <c r="D18" s="12">
        <v>1</v>
      </c>
      <c r="E18" s="12" t="s">
        <v>355</v>
      </c>
      <c r="F18" s="12">
        <v>50000</v>
      </c>
      <c r="G18" s="40">
        <v>1020001</v>
      </c>
      <c r="H18" s="40" t="s">
        <v>917</v>
      </c>
      <c r="I18" s="12">
        <v>40</v>
      </c>
      <c r="J18" s="40">
        <v>1022008</v>
      </c>
      <c r="K18" s="40" t="s">
        <v>919</v>
      </c>
      <c r="L18" s="12">
        <v>1</v>
      </c>
      <c r="M18" s="40">
        <v>1010035</v>
      </c>
      <c r="N18" s="40" t="s">
        <v>1019</v>
      </c>
      <c r="O18" s="12">
        <v>2</v>
      </c>
      <c r="S18" s="12">
        <f t="shared" si="4"/>
        <v>221</v>
      </c>
      <c r="T18" s="43" t="str">
        <f>D18&amp;";"&amp;F18&amp;"@"&amp;G18&amp;";"&amp;I18&amp;"@"&amp;J18&amp;";"&amp;L18&amp;"@"&amp;M18&amp;";"&amp;O18</f>
        <v>1;50000@1020001;40@1022008;1@1010035;2</v>
      </c>
      <c r="X18" s="12">
        <v>1</v>
      </c>
      <c r="Y18" s="12" t="s">
        <v>355</v>
      </c>
      <c r="Z18" s="12">
        <f t="shared" si="1"/>
        <v>25000</v>
      </c>
      <c r="AA18" s="40">
        <v>1010035</v>
      </c>
      <c r="AB18" s="40" t="s">
        <v>1019</v>
      </c>
      <c r="AC18" s="12">
        <v>2</v>
      </c>
      <c r="AG18" s="12">
        <f t="shared" si="5"/>
        <v>221</v>
      </c>
      <c r="AH18" s="43" t="str">
        <f>X18&amp;";"&amp;Z18&amp;"@"&amp;AA18&amp;";"&amp;AC18</f>
        <v>1;25000@1010035;2</v>
      </c>
    </row>
    <row r="19" spans="1:34" s="12" customFormat="1" ht="20.100000000000001" customHeight="1" x14ac:dyDescent="0.2">
      <c r="C19" s="12">
        <v>2</v>
      </c>
      <c r="D19" s="12">
        <v>1</v>
      </c>
      <c r="E19" s="12" t="s">
        <v>355</v>
      </c>
      <c r="F19" s="12">
        <v>100000</v>
      </c>
      <c r="G19" s="40">
        <v>1020001</v>
      </c>
      <c r="H19" s="40" t="s">
        <v>917</v>
      </c>
      <c r="I19" s="12">
        <v>60</v>
      </c>
      <c r="J19" s="40">
        <v>1022008</v>
      </c>
      <c r="K19" s="40" t="s">
        <v>919</v>
      </c>
      <c r="L19" s="12">
        <v>1</v>
      </c>
      <c r="M19" s="40">
        <v>1010035</v>
      </c>
      <c r="N19" s="40" t="s">
        <v>1019</v>
      </c>
      <c r="O19" s="12">
        <v>3</v>
      </c>
      <c r="S19" s="12">
        <f t="shared" si="4"/>
        <v>222</v>
      </c>
      <c r="T19" s="43" t="str">
        <f t="shared" si="0"/>
        <v>1;100000@1020001;60@1022008;1@1010035;3</v>
      </c>
      <c r="X19" s="12">
        <v>1</v>
      </c>
      <c r="Y19" s="12" t="s">
        <v>355</v>
      </c>
      <c r="Z19" s="12">
        <f t="shared" si="1"/>
        <v>50000</v>
      </c>
      <c r="AA19" s="40">
        <v>1010035</v>
      </c>
      <c r="AB19" s="40" t="s">
        <v>1019</v>
      </c>
      <c r="AC19" s="12">
        <v>3</v>
      </c>
      <c r="AG19" s="12">
        <f t="shared" si="5"/>
        <v>222</v>
      </c>
      <c r="AH19" s="43" t="str">
        <f>X19&amp;";"&amp;Z19&amp;"@"&amp;AA19&amp;";"&amp;AC19</f>
        <v>1;50000@1010035;3</v>
      </c>
    </row>
    <row r="20" spans="1:34" s="12" customFormat="1" ht="20.100000000000001" customHeight="1" x14ac:dyDescent="0.2">
      <c r="C20" s="12">
        <v>3</v>
      </c>
      <c r="D20" s="12">
        <v>1</v>
      </c>
      <c r="E20" s="12" t="s">
        <v>355</v>
      </c>
      <c r="F20" s="12">
        <v>150000</v>
      </c>
      <c r="G20" s="40">
        <v>1020001</v>
      </c>
      <c r="H20" s="40" t="s">
        <v>917</v>
      </c>
      <c r="I20" s="12">
        <v>100</v>
      </c>
      <c r="J20" s="40">
        <v>1022009</v>
      </c>
      <c r="K20" s="40" t="s">
        <v>920</v>
      </c>
      <c r="L20" s="12">
        <v>1</v>
      </c>
      <c r="M20" s="40">
        <v>1010035</v>
      </c>
      <c r="N20" s="40" t="s">
        <v>1019</v>
      </c>
      <c r="O20" s="12">
        <v>5</v>
      </c>
      <c r="P20" s="40">
        <v>1010022</v>
      </c>
      <c r="Q20" s="40" t="s">
        <v>1015</v>
      </c>
      <c r="R20" s="12">
        <v>1</v>
      </c>
      <c r="S20" s="12">
        <f t="shared" si="4"/>
        <v>223</v>
      </c>
      <c r="T20" s="43" t="str">
        <f>D20&amp;";"&amp;F20&amp;"@"&amp;G20&amp;";"&amp;I20&amp;"@"&amp;J20&amp;";"&amp;L20&amp;"@"&amp;M20&amp;";"&amp;O20&amp;"@"&amp;P20&amp;";"&amp;R20</f>
        <v>1;150000@1020001;100@1022009;1@1010035;5@1010022;1</v>
      </c>
      <c r="X20" s="12">
        <v>1</v>
      </c>
      <c r="Y20" s="12" t="s">
        <v>355</v>
      </c>
      <c r="Z20" s="12">
        <f t="shared" si="1"/>
        <v>75000</v>
      </c>
      <c r="AA20" s="40">
        <v>1010035</v>
      </c>
      <c r="AB20" s="40" t="s">
        <v>1019</v>
      </c>
      <c r="AC20" s="12">
        <v>5</v>
      </c>
      <c r="AD20" s="40">
        <v>1000018</v>
      </c>
      <c r="AE20" s="40" t="s">
        <v>994</v>
      </c>
      <c r="AF20" s="12">
        <v>5</v>
      </c>
      <c r="AG20" s="12">
        <f t="shared" si="5"/>
        <v>223</v>
      </c>
      <c r="AH20" s="43" t="str">
        <f>X20&amp;";"&amp;Z20&amp;"@"&amp;AA20&amp;";"&amp;AC20&amp;"@"&amp;AD20&amp;";"&amp;AF20</f>
        <v>1;75000@1010035;5@1000018;5</v>
      </c>
    </row>
    <row r="21" spans="1:34" s="12" customFormat="1" ht="20.100000000000001" customHeight="1" x14ac:dyDescent="0.2">
      <c r="B21" s="12">
        <v>3</v>
      </c>
      <c r="C21" s="12">
        <v>1</v>
      </c>
      <c r="D21" s="12">
        <v>1</v>
      </c>
      <c r="E21" s="12" t="s">
        <v>355</v>
      </c>
      <c r="F21" s="12">
        <v>50000</v>
      </c>
      <c r="G21" s="40">
        <v>1020001</v>
      </c>
      <c r="H21" s="40" t="s">
        <v>917</v>
      </c>
      <c r="I21" s="12">
        <v>40</v>
      </c>
      <c r="J21" s="40">
        <v>1022008</v>
      </c>
      <c r="K21" s="40" t="s">
        <v>919</v>
      </c>
      <c r="L21" s="12">
        <v>1</v>
      </c>
      <c r="M21" s="40">
        <v>1010035</v>
      </c>
      <c r="N21" s="40" t="s">
        <v>1019</v>
      </c>
      <c r="O21" s="12">
        <v>2</v>
      </c>
      <c r="S21" s="12">
        <f t="shared" si="4"/>
        <v>231</v>
      </c>
      <c r="T21" s="43" t="str">
        <f>D21&amp;";"&amp;F21&amp;"@"&amp;G21&amp;";"&amp;I21&amp;"@"&amp;J21&amp;";"&amp;L21&amp;"@"&amp;M21&amp;";"&amp;O21</f>
        <v>1;50000@1020001;40@1022008;1@1010035;2</v>
      </c>
      <c r="X21" s="12">
        <v>1</v>
      </c>
      <c r="Y21" s="12" t="s">
        <v>355</v>
      </c>
      <c r="Z21" s="12">
        <f t="shared" si="1"/>
        <v>25000</v>
      </c>
      <c r="AA21" s="40">
        <v>1010035</v>
      </c>
      <c r="AB21" s="40" t="s">
        <v>1019</v>
      </c>
      <c r="AC21" s="12">
        <v>2</v>
      </c>
      <c r="AG21" s="12">
        <f t="shared" si="5"/>
        <v>231</v>
      </c>
      <c r="AH21" s="43" t="str">
        <f>X21&amp;";"&amp;Z21&amp;"@"&amp;AA21&amp;";"&amp;AC21</f>
        <v>1;25000@1010035;2</v>
      </c>
    </row>
    <row r="22" spans="1:34" s="12" customFormat="1" ht="20.100000000000001" customHeight="1" x14ac:dyDescent="0.2">
      <c r="C22" s="12">
        <v>2</v>
      </c>
      <c r="D22" s="12">
        <v>1</v>
      </c>
      <c r="E22" s="12" t="s">
        <v>355</v>
      </c>
      <c r="F22" s="12">
        <v>100000</v>
      </c>
      <c r="G22" s="40">
        <v>1020001</v>
      </c>
      <c r="H22" s="40" t="s">
        <v>917</v>
      </c>
      <c r="I22" s="12">
        <v>60</v>
      </c>
      <c r="J22" s="40">
        <v>1022008</v>
      </c>
      <c r="K22" s="40" t="s">
        <v>919</v>
      </c>
      <c r="L22" s="12">
        <v>1</v>
      </c>
      <c r="M22" s="40">
        <v>1010035</v>
      </c>
      <c r="N22" s="40" t="s">
        <v>1019</v>
      </c>
      <c r="O22" s="12">
        <v>3</v>
      </c>
      <c r="S22" s="12">
        <f t="shared" si="4"/>
        <v>232</v>
      </c>
      <c r="T22" s="43" t="str">
        <f t="shared" si="0"/>
        <v>1;100000@1020001;60@1022008;1@1010035;3</v>
      </c>
      <c r="X22" s="12">
        <v>1</v>
      </c>
      <c r="Y22" s="12" t="s">
        <v>355</v>
      </c>
      <c r="Z22" s="12">
        <f t="shared" si="1"/>
        <v>50000</v>
      </c>
      <c r="AA22" s="40">
        <v>1010035</v>
      </c>
      <c r="AB22" s="40" t="s">
        <v>1019</v>
      </c>
      <c r="AC22" s="12">
        <v>3</v>
      </c>
      <c r="AG22" s="12">
        <f t="shared" si="5"/>
        <v>232</v>
      </c>
      <c r="AH22" s="43" t="str">
        <f>X22&amp;";"&amp;Z22&amp;"@"&amp;AA22&amp;";"&amp;AC22</f>
        <v>1;50000@1010035;3</v>
      </c>
    </row>
    <row r="23" spans="1:34" s="12" customFormat="1" ht="20.100000000000001" customHeight="1" x14ac:dyDescent="0.2">
      <c r="C23" s="12">
        <v>3</v>
      </c>
      <c r="D23" s="12">
        <v>1</v>
      </c>
      <c r="E23" s="12" t="s">
        <v>355</v>
      </c>
      <c r="F23" s="12">
        <v>150000</v>
      </c>
      <c r="G23" s="40">
        <v>1020001</v>
      </c>
      <c r="H23" s="40" t="s">
        <v>917</v>
      </c>
      <c r="I23" s="12">
        <v>100</v>
      </c>
      <c r="J23" s="40">
        <v>1022009</v>
      </c>
      <c r="K23" s="40" t="s">
        <v>920</v>
      </c>
      <c r="L23" s="12">
        <v>1</v>
      </c>
      <c r="M23" s="40">
        <v>1010035</v>
      </c>
      <c r="N23" s="40" t="s">
        <v>1019</v>
      </c>
      <c r="O23" s="12">
        <v>5</v>
      </c>
      <c r="P23" s="40">
        <v>1010022</v>
      </c>
      <c r="Q23" s="40" t="s">
        <v>1015</v>
      </c>
      <c r="R23" s="12">
        <v>1</v>
      </c>
      <c r="S23" s="12">
        <f t="shared" si="4"/>
        <v>233</v>
      </c>
      <c r="T23" s="43" t="str">
        <f>D23&amp;";"&amp;F23&amp;"@"&amp;G23&amp;";"&amp;I23&amp;"@"&amp;J23&amp;";"&amp;L23&amp;"@"&amp;M23&amp;";"&amp;O23&amp;"@"&amp;P23&amp;";"&amp;R23</f>
        <v>1;150000@1020001;100@1022009;1@1010035;5@1010022;1</v>
      </c>
      <c r="X23" s="12">
        <v>1</v>
      </c>
      <c r="Y23" s="12" t="s">
        <v>355</v>
      </c>
      <c r="Z23" s="12">
        <f t="shared" si="1"/>
        <v>75000</v>
      </c>
      <c r="AA23" s="40">
        <v>1010035</v>
      </c>
      <c r="AB23" s="40" t="s">
        <v>1019</v>
      </c>
      <c r="AC23" s="12">
        <v>5</v>
      </c>
      <c r="AD23" s="40">
        <v>1022008</v>
      </c>
      <c r="AE23" s="40" t="s">
        <v>919</v>
      </c>
      <c r="AF23" s="12">
        <v>1</v>
      </c>
      <c r="AG23" s="12">
        <f t="shared" si="5"/>
        <v>233</v>
      </c>
      <c r="AH23" s="43" t="str">
        <f>X23&amp;";"&amp;Z23&amp;"@"&amp;AA23&amp;";"&amp;AC23&amp;"@"&amp;AD23&amp;";"&amp;AF23</f>
        <v>1;75000@1010035;5@1022008;1</v>
      </c>
    </row>
    <row r="24" spans="1:34" s="12" customFormat="1" ht="20.100000000000001" customHeight="1" x14ac:dyDescent="0.2">
      <c r="B24" s="12">
        <v>4</v>
      </c>
      <c r="C24" s="12">
        <v>1</v>
      </c>
      <c r="D24" s="12">
        <v>1</v>
      </c>
      <c r="E24" s="12" t="s">
        <v>355</v>
      </c>
      <c r="F24" s="12">
        <v>50000</v>
      </c>
      <c r="G24" s="40">
        <v>1020001</v>
      </c>
      <c r="H24" s="40" t="s">
        <v>917</v>
      </c>
      <c r="I24" s="12">
        <v>40</v>
      </c>
      <c r="J24" s="40">
        <v>1022008</v>
      </c>
      <c r="K24" s="40" t="s">
        <v>919</v>
      </c>
      <c r="L24" s="12">
        <v>1</v>
      </c>
      <c r="M24" s="40">
        <v>1010035</v>
      </c>
      <c r="N24" s="40" t="s">
        <v>1019</v>
      </c>
      <c r="O24" s="12">
        <v>2</v>
      </c>
      <c r="S24" s="12">
        <f t="shared" si="4"/>
        <v>241</v>
      </c>
      <c r="T24" s="43" t="str">
        <f>D24&amp;";"&amp;F24&amp;"@"&amp;G24&amp;";"&amp;I24&amp;"@"&amp;J24&amp;";"&amp;L24&amp;"@"&amp;M24&amp;";"&amp;O24</f>
        <v>1;50000@1020001;40@1022008;1@1010035;2</v>
      </c>
      <c r="X24" s="12">
        <v>1</v>
      </c>
      <c r="Y24" s="12" t="s">
        <v>355</v>
      </c>
      <c r="Z24" s="12">
        <f t="shared" si="1"/>
        <v>25000</v>
      </c>
      <c r="AA24" s="40">
        <v>1010035</v>
      </c>
      <c r="AB24" s="40" t="s">
        <v>1019</v>
      </c>
      <c r="AC24" s="12">
        <v>2</v>
      </c>
      <c r="AG24" s="12">
        <f t="shared" si="5"/>
        <v>241</v>
      </c>
      <c r="AH24" s="43" t="str">
        <f>X24&amp;";"&amp;Z24&amp;"@"&amp;AA24&amp;";"&amp;AC24</f>
        <v>1;25000@1010035;2</v>
      </c>
    </row>
    <row r="25" spans="1:34" s="12" customFormat="1" ht="20.100000000000001" customHeight="1" x14ac:dyDescent="0.2">
      <c r="C25" s="12">
        <v>2</v>
      </c>
      <c r="D25" s="12">
        <v>1</v>
      </c>
      <c r="E25" s="12" t="s">
        <v>355</v>
      </c>
      <c r="F25" s="12">
        <v>100000</v>
      </c>
      <c r="G25" s="40">
        <v>1020001</v>
      </c>
      <c r="H25" s="40" t="s">
        <v>917</v>
      </c>
      <c r="I25" s="12">
        <v>60</v>
      </c>
      <c r="J25" s="40">
        <v>1022008</v>
      </c>
      <c r="K25" s="40" t="s">
        <v>919</v>
      </c>
      <c r="L25" s="12">
        <v>1</v>
      </c>
      <c r="M25" s="40">
        <v>1010035</v>
      </c>
      <c r="N25" s="40" t="s">
        <v>1019</v>
      </c>
      <c r="O25" s="12">
        <v>3</v>
      </c>
      <c r="S25" s="12">
        <f t="shared" si="4"/>
        <v>242</v>
      </c>
      <c r="T25" s="43" t="str">
        <f t="shared" si="0"/>
        <v>1;100000@1020001;60@1022008;1@1010035;3</v>
      </c>
      <c r="X25" s="12">
        <v>1</v>
      </c>
      <c r="Y25" s="12" t="s">
        <v>355</v>
      </c>
      <c r="Z25" s="12">
        <f t="shared" si="1"/>
        <v>50000</v>
      </c>
      <c r="AA25" s="40">
        <v>1010035</v>
      </c>
      <c r="AB25" s="40" t="s">
        <v>1019</v>
      </c>
      <c r="AC25" s="12">
        <v>3</v>
      </c>
      <c r="AG25" s="12">
        <f t="shared" si="5"/>
        <v>242</v>
      </c>
      <c r="AH25" s="43" t="str">
        <f>X25&amp;";"&amp;Z25&amp;"@"&amp;AA25&amp;";"&amp;AC25</f>
        <v>1;50000@1010035;3</v>
      </c>
    </row>
    <row r="26" spans="1:34" s="12" customFormat="1" ht="20.100000000000001" customHeight="1" x14ac:dyDescent="0.2">
      <c r="C26" s="12">
        <v>3</v>
      </c>
      <c r="D26" s="12">
        <v>1</v>
      </c>
      <c r="E26" s="12" t="s">
        <v>355</v>
      </c>
      <c r="F26" s="12">
        <v>150000</v>
      </c>
      <c r="G26" s="40">
        <v>1020001</v>
      </c>
      <c r="H26" s="40" t="s">
        <v>917</v>
      </c>
      <c r="I26" s="12">
        <v>100</v>
      </c>
      <c r="J26" s="40">
        <v>1022009</v>
      </c>
      <c r="K26" s="40" t="s">
        <v>920</v>
      </c>
      <c r="L26" s="12">
        <v>1</v>
      </c>
      <c r="M26" s="40">
        <v>1010035</v>
      </c>
      <c r="N26" s="40" t="s">
        <v>1019</v>
      </c>
      <c r="O26" s="12">
        <v>5</v>
      </c>
      <c r="P26" s="40">
        <v>1010022</v>
      </c>
      <c r="Q26" s="40" t="s">
        <v>1015</v>
      </c>
      <c r="R26" s="12">
        <v>1</v>
      </c>
      <c r="S26" s="12">
        <f t="shared" si="4"/>
        <v>243</v>
      </c>
      <c r="T26" s="43" t="str">
        <f>D26&amp;";"&amp;F26&amp;"@"&amp;G26&amp;";"&amp;I26&amp;"@"&amp;J26&amp;";"&amp;L26&amp;"@"&amp;M26&amp;";"&amp;O26&amp;"@"&amp;P26&amp;";"&amp;R26</f>
        <v>1;150000@1020001;100@1022009;1@1010035;5@1010022;1</v>
      </c>
      <c r="X26" s="12">
        <v>1</v>
      </c>
      <c r="Y26" s="12" t="s">
        <v>355</v>
      </c>
      <c r="Z26" s="12">
        <f t="shared" si="1"/>
        <v>75000</v>
      </c>
      <c r="AA26" s="40">
        <v>1010035</v>
      </c>
      <c r="AB26" s="40" t="s">
        <v>1019</v>
      </c>
      <c r="AC26" s="12">
        <v>5</v>
      </c>
      <c r="AD26" s="40">
        <v>1022008</v>
      </c>
      <c r="AE26" s="40" t="s">
        <v>919</v>
      </c>
      <c r="AF26" s="12">
        <v>1</v>
      </c>
      <c r="AG26" s="12">
        <f t="shared" si="5"/>
        <v>243</v>
      </c>
      <c r="AH26" s="43" t="str">
        <f>X26&amp;";"&amp;Z26&amp;"@"&amp;AA26&amp;";"&amp;AC26&amp;"@"&amp;AD26&amp;";"&amp;AF26</f>
        <v>1;75000@1010035;5@1022008;1</v>
      </c>
    </row>
    <row r="27" spans="1:34" s="12" customFormat="1" ht="20.100000000000001" customHeight="1" x14ac:dyDescent="0.2">
      <c r="B27" s="12">
        <v>5</v>
      </c>
      <c r="C27" s="12">
        <v>1</v>
      </c>
      <c r="D27" s="12">
        <v>1</v>
      </c>
      <c r="E27" s="12" t="s">
        <v>355</v>
      </c>
      <c r="F27" s="12">
        <v>50000</v>
      </c>
      <c r="G27" s="40">
        <v>1020001</v>
      </c>
      <c r="H27" s="40" t="s">
        <v>917</v>
      </c>
      <c r="I27" s="12">
        <v>40</v>
      </c>
      <c r="J27" s="40">
        <v>1022008</v>
      </c>
      <c r="K27" s="40" t="s">
        <v>919</v>
      </c>
      <c r="L27" s="12">
        <v>1</v>
      </c>
      <c r="M27" s="40">
        <v>1010035</v>
      </c>
      <c r="N27" s="40" t="s">
        <v>1019</v>
      </c>
      <c r="O27" s="12">
        <v>2</v>
      </c>
      <c r="S27" s="12">
        <f>S24+10</f>
        <v>251</v>
      </c>
      <c r="T27" s="43" t="str">
        <f>D27&amp;";"&amp;F27&amp;"@"&amp;G27&amp;";"&amp;I27&amp;"@"&amp;J27&amp;";"&amp;L27&amp;"@"&amp;M27&amp;";"&amp;O27</f>
        <v>1;50000@1020001;40@1022008;1@1010035;2</v>
      </c>
      <c r="X27" s="12">
        <v>1</v>
      </c>
      <c r="Y27" s="12" t="s">
        <v>355</v>
      </c>
      <c r="Z27" s="12">
        <f t="shared" si="1"/>
        <v>25000</v>
      </c>
      <c r="AA27" s="40">
        <v>1010035</v>
      </c>
      <c r="AB27" s="40" t="s">
        <v>1019</v>
      </c>
      <c r="AC27" s="12">
        <v>2</v>
      </c>
      <c r="AG27" s="12">
        <f>AG24+10</f>
        <v>251</v>
      </c>
      <c r="AH27" s="43" t="str">
        <f>X27&amp;";"&amp;Z27&amp;"@"&amp;AA27&amp;";"&amp;AC27</f>
        <v>1;25000@1010035;2</v>
      </c>
    </row>
    <row r="28" spans="1:34" s="12" customFormat="1" ht="20.100000000000001" customHeight="1" x14ac:dyDescent="0.2">
      <c r="C28" s="12">
        <v>2</v>
      </c>
      <c r="D28" s="12">
        <v>1</v>
      </c>
      <c r="E28" s="12" t="s">
        <v>355</v>
      </c>
      <c r="F28" s="12">
        <v>100000</v>
      </c>
      <c r="G28" s="40">
        <v>1020001</v>
      </c>
      <c r="H28" s="40" t="s">
        <v>917</v>
      </c>
      <c r="I28" s="12">
        <v>60</v>
      </c>
      <c r="J28" s="40">
        <v>1022008</v>
      </c>
      <c r="K28" s="40" t="s">
        <v>919</v>
      </c>
      <c r="L28" s="12">
        <v>1</v>
      </c>
      <c r="M28" s="40">
        <v>1010035</v>
      </c>
      <c r="N28" s="40" t="s">
        <v>1019</v>
      </c>
      <c r="O28" s="12">
        <v>3</v>
      </c>
      <c r="S28" s="12">
        <f t="shared" ref="S28:S29" si="6">S25+10</f>
        <v>252</v>
      </c>
      <c r="T28" s="43" t="str">
        <f t="shared" si="0"/>
        <v>1;100000@1020001;60@1022008;1@1010035;3</v>
      </c>
      <c r="X28" s="12">
        <v>1</v>
      </c>
      <c r="Y28" s="12" t="s">
        <v>355</v>
      </c>
      <c r="Z28" s="12">
        <f t="shared" si="1"/>
        <v>50000</v>
      </c>
      <c r="AA28" s="40">
        <v>1010035</v>
      </c>
      <c r="AB28" s="40" t="s">
        <v>1019</v>
      </c>
      <c r="AC28" s="12">
        <v>3</v>
      </c>
      <c r="AG28" s="12">
        <f t="shared" ref="AG28:AG29" si="7">AG25+10</f>
        <v>252</v>
      </c>
      <c r="AH28" s="43" t="str">
        <f>X28&amp;";"&amp;Z28&amp;"@"&amp;AA28&amp;";"&amp;AC28</f>
        <v>1;50000@1010035;3</v>
      </c>
    </row>
    <row r="29" spans="1:34" s="12" customFormat="1" ht="20.100000000000001" customHeight="1" x14ac:dyDescent="0.2">
      <c r="C29" s="12">
        <v>3</v>
      </c>
      <c r="D29" s="12">
        <v>1</v>
      </c>
      <c r="E29" s="12" t="s">
        <v>355</v>
      </c>
      <c r="F29" s="12">
        <v>150000</v>
      </c>
      <c r="G29" s="40">
        <v>1020001</v>
      </c>
      <c r="H29" s="40" t="s">
        <v>917</v>
      </c>
      <c r="I29" s="12">
        <v>100</v>
      </c>
      <c r="J29" s="40">
        <v>1022009</v>
      </c>
      <c r="K29" s="40" t="s">
        <v>920</v>
      </c>
      <c r="L29" s="12">
        <v>1</v>
      </c>
      <c r="M29" s="40">
        <v>1010035</v>
      </c>
      <c r="N29" s="40" t="s">
        <v>1019</v>
      </c>
      <c r="O29" s="12">
        <v>5</v>
      </c>
      <c r="P29" s="40">
        <v>1010022</v>
      </c>
      <c r="Q29" s="40" t="s">
        <v>1015</v>
      </c>
      <c r="R29" s="12">
        <v>1</v>
      </c>
      <c r="S29" s="12">
        <f t="shared" si="6"/>
        <v>253</v>
      </c>
      <c r="T29" s="43" t="str">
        <f>D29&amp;";"&amp;F29&amp;"@"&amp;G29&amp;";"&amp;I29&amp;"@"&amp;J29&amp;";"&amp;L29&amp;"@"&amp;M29&amp;";"&amp;O29&amp;"@"&amp;P29&amp;";"&amp;R29</f>
        <v>1;150000@1020001;100@1022009;1@1010035;5@1010022;1</v>
      </c>
      <c r="X29" s="12">
        <v>1</v>
      </c>
      <c r="Y29" s="12" t="s">
        <v>355</v>
      </c>
      <c r="Z29" s="12">
        <f t="shared" si="1"/>
        <v>75000</v>
      </c>
      <c r="AA29" s="40">
        <v>1010035</v>
      </c>
      <c r="AB29" s="40" t="s">
        <v>1019</v>
      </c>
      <c r="AC29" s="12">
        <v>5</v>
      </c>
      <c r="AD29" s="40">
        <v>1010022</v>
      </c>
      <c r="AE29" s="40" t="s">
        <v>1015</v>
      </c>
      <c r="AF29" s="12">
        <v>1</v>
      </c>
      <c r="AG29" s="12">
        <f t="shared" si="7"/>
        <v>253</v>
      </c>
      <c r="AH29" s="43" t="str">
        <f>X29&amp;";"&amp;Z29&amp;"@"&amp;AA29&amp;";"&amp;AC29&amp;"@"&amp;AD29&amp;";"&amp;AF29</f>
        <v>1;75000@1010035;5@1010022;1</v>
      </c>
    </row>
    <row r="30" spans="1:34" s="12" customFormat="1" ht="20.100000000000001" customHeight="1" x14ac:dyDescent="0.2">
      <c r="A30" s="12" t="s">
        <v>1022</v>
      </c>
      <c r="B30" s="12">
        <v>1</v>
      </c>
      <c r="C30" s="12">
        <v>1</v>
      </c>
      <c r="D30" s="12">
        <v>1</v>
      </c>
      <c r="E30" s="12" t="s">
        <v>355</v>
      </c>
      <c r="F30" s="12">
        <v>50000</v>
      </c>
      <c r="G30" s="40">
        <v>1020001</v>
      </c>
      <c r="H30" s="40" t="s">
        <v>917</v>
      </c>
      <c r="I30" s="12">
        <v>40</v>
      </c>
      <c r="J30" s="40">
        <v>1023008</v>
      </c>
      <c r="K30" s="40" t="s">
        <v>921</v>
      </c>
      <c r="L30" s="12">
        <v>1</v>
      </c>
      <c r="M30" s="40">
        <v>1010035</v>
      </c>
      <c r="N30" s="40" t="s">
        <v>1019</v>
      </c>
      <c r="O30" s="12">
        <v>2</v>
      </c>
      <c r="S30" s="12">
        <f>S15+100</f>
        <v>311</v>
      </c>
      <c r="T30" s="43" t="str">
        <f>D30&amp;";"&amp;F30&amp;"@"&amp;G30&amp;";"&amp;I30&amp;"@"&amp;J30&amp;";"&amp;L30&amp;"@"&amp;M30&amp;";"&amp;O30</f>
        <v>1;50000@1020001;40@1023008;1@1010035;2</v>
      </c>
      <c r="X30" s="12">
        <v>1</v>
      </c>
      <c r="Y30" s="12" t="s">
        <v>355</v>
      </c>
      <c r="Z30" s="12">
        <f t="shared" si="1"/>
        <v>25000</v>
      </c>
      <c r="AA30" s="40">
        <v>1010035</v>
      </c>
      <c r="AB30" s="40" t="s">
        <v>1019</v>
      </c>
      <c r="AC30" s="12">
        <v>2</v>
      </c>
      <c r="AG30" s="12">
        <f>AG15+100</f>
        <v>311</v>
      </c>
      <c r="AH30" s="43" t="str">
        <f>X30&amp;";"&amp;Z30&amp;"@"&amp;AA30&amp;";"&amp;AC30</f>
        <v>1;25000@1010035;2</v>
      </c>
    </row>
    <row r="31" spans="1:34" s="12" customFormat="1" ht="20.100000000000001" customHeight="1" x14ac:dyDescent="0.2">
      <c r="C31" s="12">
        <v>2</v>
      </c>
      <c r="D31" s="12">
        <v>1</v>
      </c>
      <c r="E31" s="12" t="s">
        <v>355</v>
      </c>
      <c r="F31" s="12">
        <v>100000</v>
      </c>
      <c r="G31" s="40">
        <v>1020001</v>
      </c>
      <c r="H31" s="40" t="s">
        <v>917</v>
      </c>
      <c r="I31" s="12">
        <v>60</v>
      </c>
      <c r="J31" s="40">
        <v>1023008</v>
      </c>
      <c r="K31" s="40" t="s">
        <v>921</v>
      </c>
      <c r="L31" s="12">
        <v>1</v>
      </c>
      <c r="M31" s="40">
        <v>1010035</v>
      </c>
      <c r="N31" s="40" t="s">
        <v>1019</v>
      </c>
      <c r="O31" s="12">
        <v>3</v>
      </c>
      <c r="S31" s="12">
        <f t="shared" ref="S31:S74" si="8">S16+100</f>
        <v>312</v>
      </c>
      <c r="T31" s="43" t="str">
        <f t="shared" si="0"/>
        <v>1;100000@1020001;60@1023008;1@1010035;3</v>
      </c>
      <c r="X31" s="12">
        <v>1</v>
      </c>
      <c r="Y31" s="12" t="s">
        <v>355</v>
      </c>
      <c r="Z31" s="12">
        <f t="shared" si="1"/>
        <v>50000</v>
      </c>
      <c r="AA31" s="40">
        <v>1010035</v>
      </c>
      <c r="AB31" s="40" t="s">
        <v>1019</v>
      </c>
      <c r="AC31" s="12">
        <v>3</v>
      </c>
      <c r="AG31" s="12">
        <f t="shared" ref="AG31:AG74" si="9">AG16+100</f>
        <v>312</v>
      </c>
      <c r="AH31" s="43" t="str">
        <f>X31&amp;";"&amp;Z31&amp;"@"&amp;AA31&amp;";"&amp;AC31</f>
        <v>1;50000@1010035;3</v>
      </c>
    </row>
    <row r="32" spans="1:34" s="12" customFormat="1" ht="20.100000000000001" customHeight="1" x14ac:dyDescent="0.2">
      <c r="C32" s="12">
        <v>3</v>
      </c>
      <c r="D32" s="12">
        <v>1</v>
      </c>
      <c r="E32" s="12" t="s">
        <v>355</v>
      </c>
      <c r="F32" s="12">
        <v>150000</v>
      </c>
      <c r="G32" s="40">
        <v>1020001</v>
      </c>
      <c r="H32" s="40" t="s">
        <v>917</v>
      </c>
      <c r="I32" s="12">
        <v>100</v>
      </c>
      <c r="J32" s="40">
        <v>1023009</v>
      </c>
      <c r="K32" s="40" t="s">
        <v>922</v>
      </c>
      <c r="L32" s="12">
        <v>1</v>
      </c>
      <c r="M32" s="40">
        <v>1010035</v>
      </c>
      <c r="N32" s="40" t="s">
        <v>1019</v>
      </c>
      <c r="O32" s="12">
        <v>5</v>
      </c>
      <c r="P32" s="40">
        <v>1010023</v>
      </c>
      <c r="Q32" s="40" t="s">
        <v>1016</v>
      </c>
      <c r="R32" s="12">
        <v>1</v>
      </c>
      <c r="S32" s="12">
        <f t="shared" si="8"/>
        <v>313</v>
      </c>
      <c r="T32" s="43" t="str">
        <f>D32&amp;";"&amp;F32&amp;"@"&amp;G32&amp;";"&amp;I32&amp;"@"&amp;J32&amp;";"&amp;L32&amp;"@"&amp;M32&amp;";"&amp;O32&amp;"@"&amp;P32&amp;";"&amp;R32</f>
        <v>1;150000@1020001;100@1023009;1@1010035;5@1010023;1</v>
      </c>
      <c r="X32" s="12">
        <v>1</v>
      </c>
      <c r="Y32" s="12" t="s">
        <v>355</v>
      </c>
      <c r="Z32" s="12">
        <f t="shared" si="1"/>
        <v>75000</v>
      </c>
      <c r="AA32" s="40">
        <v>1010035</v>
      </c>
      <c r="AB32" s="40" t="s">
        <v>1019</v>
      </c>
      <c r="AC32" s="12">
        <v>5</v>
      </c>
      <c r="AD32" s="40">
        <v>1000018</v>
      </c>
      <c r="AE32" s="40" t="s">
        <v>994</v>
      </c>
      <c r="AF32" s="12">
        <v>5</v>
      </c>
      <c r="AG32" s="12">
        <f t="shared" si="9"/>
        <v>313</v>
      </c>
      <c r="AH32" s="43" t="str">
        <f>X32&amp;";"&amp;Z32&amp;"@"&amp;AA32&amp;";"&amp;AC32&amp;"@"&amp;AD32&amp;";"&amp;AF32</f>
        <v>1;75000@1010035;5@1000018;5</v>
      </c>
    </row>
    <row r="33" spans="1:34" s="12" customFormat="1" ht="20.100000000000001" customHeight="1" x14ac:dyDescent="0.2">
      <c r="B33" s="12">
        <v>2</v>
      </c>
      <c r="C33" s="12">
        <v>1</v>
      </c>
      <c r="D33" s="12">
        <v>1</v>
      </c>
      <c r="E33" s="12" t="s">
        <v>355</v>
      </c>
      <c r="F33" s="12">
        <v>50000</v>
      </c>
      <c r="G33" s="40">
        <v>1020001</v>
      </c>
      <c r="H33" s="40" t="s">
        <v>917</v>
      </c>
      <c r="I33" s="12">
        <v>40</v>
      </c>
      <c r="J33" s="40">
        <v>1023008</v>
      </c>
      <c r="K33" s="40" t="s">
        <v>921</v>
      </c>
      <c r="L33" s="12">
        <v>1</v>
      </c>
      <c r="M33" s="40">
        <v>1010035</v>
      </c>
      <c r="N33" s="40" t="s">
        <v>1019</v>
      </c>
      <c r="O33" s="12">
        <v>2</v>
      </c>
      <c r="S33" s="12">
        <f t="shared" si="8"/>
        <v>321</v>
      </c>
      <c r="T33" s="43" t="str">
        <f>D33&amp;";"&amp;F33&amp;"@"&amp;G33&amp;";"&amp;I33&amp;"@"&amp;J33&amp;";"&amp;L33&amp;"@"&amp;M33&amp;";"&amp;O33</f>
        <v>1;50000@1020001;40@1023008;1@1010035;2</v>
      </c>
      <c r="X33" s="12">
        <v>1</v>
      </c>
      <c r="Y33" s="12" t="s">
        <v>355</v>
      </c>
      <c r="Z33" s="12">
        <f t="shared" si="1"/>
        <v>25000</v>
      </c>
      <c r="AA33" s="40">
        <v>1010035</v>
      </c>
      <c r="AB33" s="40" t="s">
        <v>1019</v>
      </c>
      <c r="AC33" s="12">
        <v>2</v>
      </c>
      <c r="AG33" s="12">
        <f t="shared" si="9"/>
        <v>321</v>
      </c>
      <c r="AH33" s="43" t="str">
        <f>X33&amp;";"&amp;Z33&amp;"@"&amp;AA33&amp;";"&amp;AC33</f>
        <v>1;25000@1010035;2</v>
      </c>
    </row>
    <row r="34" spans="1:34" s="12" customFormat="1" ht="20.100000000000001" customHeight="1" x14ac:dyDescent="0.2">
      <c r="C34" s="12">
        <v>2</v>
      </c>
      <c r="D34" s="12">
        <v>1</v>
      </c>
      <c r="E34" s="12" t="s">
        <v>355</v>
      </c>
      <c r="F34" s="12">
        <v>100000</v>
      </c>
      <c r="G34" s="40">
        <v>1020001</v>
      </c>
      <c r="H34" s="40" t="s">
        <v>917</v>
      </c>
      <c r="I34" s="12">
        <v>60</v>
      </c>
      <c r="J34" s="40">
        <v>1023008</v>
      </c>
      <c r="K34" s="40" t="s">
        <v>921</v>
      </c>
      <c r="L34" s="12">
        <v>1</v>
      </c>
      <c r="M34" s="40">
        <v>1010035</v>
      </c>
      <c r="N34" s="40" t="s">
        <v>1019</v>
      </c>
      <c r="O34" s="12">
        <v>3</v>
      </c>
      <c r="S34" s="12">
        <f t="shared" si="8"/>
        <v>322</v>
      </c>
      <c r="T34" s="43" t="str">
        <f t="shared" si="0"/>
        <v>1;100000@1020001;60@1023008;1@1010035;3</v>
      </c>
      <c r="X34" s="12">
        <v>1</v>
      </c>
      <c r="Y34" s="12" t="s">
        <v>355</v>
      </c>
      <c r="Z34" s="12">
        <f t="shared" si="1"/>
        <v>50000</v>
      </c>
      <c r="AA34" s="40">
        <v>1010035</v>
      </c>
      <c r="AB34" s="40" t="s">
        <v>1019</v>
      </c>
      <c r="AC34" s="12">
        <v>3</v>
      </c>
      <c r="AG34" s="12">
        <f t="shared" si="9"/>
        <v>322</v>
      </c>
      <c r="AH34" s="43" t="str">
        <f>X34&amp;";"&amp;Z34&amp;"@"&amp;AA34&amp;";"&amp;AC34</f>
        <v>1;50000@1010035;3</v>
      </c>
    </row>
    <row r="35" spans="1:34" s="12" customFormat="1" ht="20.100000000000001" customHeight="1" x14ac:dyDescent="0.2">
      <c r="C35" s="12">
        <v>3</v>
      </c>
      <c r="D35" s="12">
        <v>1</v>
      </c>
      <c r="E35" s="12" t="s">
        <v>355</v>
      </c>
      <c r="F35" s="12">
        <v>150000</v>
      </c>
      <c r="G35" s="40">
        <v>1020001</v>
      </c>
      <c r="H35" s="40" t="s">
        <v>917</v>
      </c>
      <c r="I35" s="12">
        <v>100</v>
      </c>
      <c r="J35" s="40">
        <v>1023009</v>
      </c>
      <c r="K35" s="40" t="s">
        <v>922</v>
      </c>
      <c r="L35" s="12">
        <v>1</v>
      </c>
      <c r="M35" s="40">
        <v>1010035</v>
      </c>
      <c r="N35" s="40" t="s">
        <v>1019</v>
      </c>
      <c r="O35" s="12">
        <v>5</v>
      </c>
      <c r="P35" s="40">
        <v>1010023</v>
      </c>
      <c r="Q35" s="40" t="s">
        <v>1016</v>
      </c>
      <c r="R35" s="12">
        <v>1</v>
      </c>
      <c r="S35" s="12">
        <f t="shared" si="8"/>
        <v>323</v>
      </c>
      <c r="T35" s="43" t="str">
        <f>D35&amp;";"&amp;F35&amp;"@"&amp;G35&amp;";"&amp;I35&amp;"@"&amp;J35&amp;";"&amp;L35&amp;"@"&amp;M35&amp;";"&amp;O35&amp;"@"&amp;P35&amp;";"&amp;R35</f>
        <v>1;150000@1020001;100@1023009;1@1010035;5@1010023;1</v>
      </c>
      <c r="X35" s="12">
        <v>1</v>
      </c>
      <c r="Y35" s="12" t="s">
        <v>355</v>
      </c>
      <c r="Z35" s="12">
        <f t="shared" si="1"/>
        <v>75000</v>
      </c>
      <c r="AA35" s="40">
        <v>1010035</v>
      </c>
      <c r="AB35" s="40" t="s">
        <v>1019</v>
      </c>
      <c r="AC35" s="12">
        <v>5</v>
      </c>
      <c r="AD35" s="40">
        <v>1000018</v>
      </c>
      <c r="AE35" s="40" t="s">
        <v>994</v>
      </c>
      <c r="AF35" s="12">
        <v>5</v>
      </c>
      <c r="AG35" s="12">
        <f t="shared" si="9"/>
        <v>323</v>
      </c>
      <c r="AH35" s="43" t="str">
        <f>X35&amp;";"&amp;Z35&amp;"@"&amp;AA35&amp;";"&amp;AC35&amp;"@"&amp;AD35&amp;";"&amp;AF35</f>
        <v>1;75000@1010035;5@1000018;5</v>
      </c>
    </row>
    <row r="36" spans="1:34" ht="20.100000000000001" customHeight="1" x14ac:dyDescent="0.2">
      <c r="A36" s="12"/>
      <c r="B36" s="12">
        <v>3</v>
      </c>
      <c r="C36" s="12">
        <v>1</v>
      </c>
      <c r="D36" s="12">
        <v>1</v>
      </c>
      <c r="E36" s="12" t="s">
        <v>355</v>
      </c>
      <c r="F36" s="12">
        <v>50000</v>
      </c>
      <c r="G36" s="40">
        <v>1020001</v>
      </c>
      <c r="H36" s="40" t="s">
        <v>917</v>
      </c>
      <c r="I36" s="12">
        <v>40</v>
      </c>
      <c r="J36" s="40">
        <v>1023008</v>
      </c>
      <c r="K36" s="40" t="s">
        <v>921</v>
      </c>
      <c r="L36" s="12">
        <v>1</v>
      </c>
      <c r="M36" s="40">
        <v>1010035</v>
      </c>
      <c r="N36" s="40" t="s">
        <v>1019</v>
      </c>
      <c r="O36" s="12">
        <v>2</v>
      </c>
      <c r="S36" s="12">
        <f t="shared" si="8"/>
        <v>331</v>
      </c>
      <c r="T36" s="43" t="str">
        <f>D36&amp;";"&amp;F36&amp;"@"&amp;G36&amp;";"&amp;I36&amp;"@"&amp;J36&amp;";"&amp;L36&amp;"@"&amp;M36&amp;";"&amp;O36</f>
        <v>1;50000@1020001;40@1023008;1@1010035;2</v>
      </c>
      <c r="X36" s="12">
        <v>1</v>
      </c>
      <c r="Y36" s="12" t="s">
        <v>355</v>
      </c>
      <c r="Z36" s="12">
        <f t="shared" si="1"/>
        <v>25000</v>
      </c>
      <c r="AA36" s="40">
        <v>1010035</v>
      </c>
      <c r="AB36" s="40" t="s">
        <v>1019</v>
      </c>
      <c r="AC36" s="12">
        <v>2</v>
      </c>
      <c r="AG36" s="12">
        <f t="shared" si="9"/>
        <v>331</v>
      </c>
      <c r="AH36" s="43" t="str">
        <f>X36&amp;";"&amp;Z36&amp;"@"&amp;AA36&amp;";"&amp;AC36</f>
        <v>1;25000@1010035;2</v>
      </c>
    </row>
    <row r="37" spans="1:34" ht="20.100000000000001" customHeight="1" x14ac:dyDescent="0.2">
      <c r="A37" s="12"/>
      <c r="B37" s="12"/>
      <c r="C37" s="12">
        <v>2</v>
      </c>
      <c r="D37" s="12">
        <v>1</v>
      </c>
      <c r="E37" s="12" t="s">
        <v>355</v>
      </c>
      <c r="F37" s="12">
        <v>100000</v>
      </c>
      <c r="G37" s="40">
        <v>1020001</v>
      </c>
      <c r="H37" s="40" t="s">
        <v>917</v>
      </c>
      <c r="I37" s="12">
        <v>60</v>
      </c>
      <c r="J37" s="40">
        <v>1023008</v>
      </c>
      <c r="K37" s="40" t="s">
        <v>921</v>
      </c>
      <c r="L37" s="12">
        <v>1</v>
      </c>
      <c r="M37" s="40">
        <v>1010035</v>
      </c>
      <c r="N37" s="40" t="s">
        <v>1019</v>
      </c>
      <c r="O37" s="12">
        <v>3</v>
      </c>
      <c r="S37" s="12">
        <f t="shared" si="8"/>
        <v>332</v>
      </c>
      <c r="T37" s="43" t="str">
        <f t="shared" si="0"/>
        <v>1;100000@1020001;60@1023008;1@1010035;3</v>
      </c>
      <c r="X37" s="12">
        <v>1</v>
      </c>
      <c r="Y37" s="12" t="s">
        <v>355</v>
      </c>
      <c r="Z37" s="12">
        <f t="shared" si="1"/>
        <v>50000</v>
      </c>
      <c r="AA37" s="40">
        <v>1010035</v>
      </c>
      <c r="AB37" s="40" t="s">
        <v>1019</v>
      </c>
      <c r="AC37" s="12">
        <v>3</v>
      </c>
      <c r="AG37" s="12">
        <f t="shared" si="9"/>
        <v>332</v>
      </c>
      <c r="AH37" s="43" t="str">
        <f>X37&amp;";"&amp;Z37&amp;"@"&amp;AA37&amp;";"&amp;AC37</f>
        <v>1;50000@1010035;3</v>
      </c>
    </row>
    <row r="38" spans="1:34" ht="20.100000000000001" customHeight="1" x14ac:dyDescent="0.2">
      <c r="A38" s="12"/>
      <c r="B38" s="12"/>
      <c r="C38" s="12">
        <v>3</v>
      </c>
      <c r="D38" s="12">
        <v>1</v>
      </c>
      <c r="E38" s="12" t="s">
        <v>355</v>
      </c>
      <c r="F38" s="12">
        <v>150000</v>
      </c>
      <c r="G38" s="40">
        <v>1020001</v>
      </c>
      <c r="H38" s="40" t="s">
        <v>917</v>
      </c>
      <c r="I38" s="12">
        <v>100</v>
      </c>
      <c r="J38" s="40">
        <v>1023009</v>
      </c>
      <c r="K38" s="40" t="s">
        <v>922</v>
      </c>
      <c r="L38" s="12">
        <v>1</v>
      </c>
      <c r="M38" s="40">
        <v>1010035</v>
      </c>
      <c r="N38" s="40" t="s">
        <v>1019</v>
      </c>
      <c r="O38" s="12">
        <v>5</v>
      </c>
      <c r="P38" s="40">
        <v>1010023</v>
      </c>
      <c r="Q38" s="40" t="s">
        <v>1016</v>
      </c>
      <c r="R38" s="41">
        <v>1</v>
      </c>
      <c r="S38" s="12">
        <f t="shared" si="8"/>
        <v>333</v>
      </c>
      <c r="T38" s="43" t="str">
        <f>D38&amp;";"&amp;F38&amp;"@"&amp;G38&amp;";"&amp;I38&amp;"@"&amp;J38&amp;";"&amp;L38&amp;"@"&amp;M38&amp;";"&amp;O38&amp;"@"&amp;P38&amp;";"&amp;R38</f>
        <v>1;150000@1020001;100@1023009;1@1010035;5@1010023;1</v>
      </c>
      <c r="X38" s="12">
        <v>1</v>
      </c>
      <c r="Y38" s="12" t="s">
        <v>355</v>
      </c>
      <c r="Z38" s="12">
        <f t="shared" si="1"/>
        <v>75000</v>
      </c>
      <c r="AA38" s="40">
        <v>1010035</v>
      </c>
      <c r="AB38" s="40" t="s">
        <v>1019</v>
      </c>
      <c r="AC38" s="12">
        <v>5</v>
      </c>
      <c r="AD38" s="40">
        <v>1023008</v>
      </c>
      <c r="AE38" s="40" t="s">
        <v>921</v>
      </c>
      <c r="AF38" s="41">
        <v>1</v>
      </c>
      <c r="AG38" s="12">
        <f t="shared" si="9"/>
        <v>333</v>
      </c>
      <c r="AH38" s="43" t="str">
        <f>X38&amp;";"&amp;Z38&amp;"@"&amp;AA38&amp;";"&amp;AC38&amp;"@"&amp;AD38&amp;";"&amp;AF38</f>
        <v>1;75000@1010035;5@1023008;1</v>
      </c>
    </row>
    <row r="39" spans="1:34" ht="20.100000000000001" customHeight="1" x14ac:dyDescent="0.2">
      <c r="A39" s="12"/>
      <c r="B39" s="12">
        <v>4</v>
      </c>
      <c r="C39" s="12">
        <v>1</v>
      </c>
      <c r="D39" s="12">
        <v>1</v>
      </c>
      <c r="E39" s="12" t="s">
        <v>355</v>
      </c>
      <c r="F39" s="12">
        <v>50000</v>
      </c>
      <c r="G39" s="40">
        <v>1020001</v>
      </c>
      <c r="H39" s="40" t="s">
        <v>917</v>
      </c>
      <c r="I39" s="12">
        <v>40</v>
      </c>
      <c r="J39" s="40">
        <v>1023008</v>
      </c>
      <c r="K39" s="40" t="s">
        <v>921</v>
      </c>
      <c r="L39" s="12">
        <v>1</v>
      </c>
      <c r="M39" s="40">
        <v>1010035</v>
      </c>
      <c r="N39" s="40" t="s">
        <v>1019</v>
      </c>
      <c r="O39" s="12">
        <v>2</v>
      </c>
      <c r="S39" s="12">
        <f t="shared" si="8"/>
        <v>341</v>
      </c>
      <c r="T39" s="43" t="str">
        <f>D39&amp;";"&amp;F39&amp;"@"&amp;G39&amp;";"&amp;I39&amp;"@"&amp;J39&amp;";"&amp;L39&amp;"@"&amp;M39&amp;";"&amp;O39</f>
        <v>1;50000@1020001;40@1023008;1@1010035;2</v>
      </c>
      <c r="X39" s="12">
        <v>1</v>
      </c>
      <c r="Y39" s="12" t="s">
        <v>355</v>
      </c>
      <c r="Z39" s="12">
        <f t="shared" si="1"/>
        <v>25000</v>
      </c>
      <c r="AA39" s="40">
        <v>1010035</v>
      </c>
      <c r="AB39" s="40" t="s">
        <v>1019</v>
      </c>
      <c r="AC39" s="12">
        <v>2</v>
      </c>
      <c r="AG39" s="12">
        <f t="shared" si="9"/>
        <v>341</v>
      </c>
      <c r="AH39" s="43" t="str">
        <f>X39&amp;";"&amp;Z39&amp;"@"&amp;AA39&amp;";"&amp;AC39</f>
        <v>1;25000@1010035;2</v>
      </c>
    </row>
    <row r="40" spans="1:34" ht="20.100000000000001" customHeight="1" x14ac:dyDescent="0.2">
      <c r="A40" s="12"/>
      <c r="B40" s="12"/>
      <c r="C40" s="12">
        <v>2</v>
      </c>
      <c r="D40" s="12">
        <v>1</v>
      </c>
      <c r="E40" s="12" t="s">
        <v>355</v>
      </c>
      <c r="F40" s="12">
        <v>100000</v>
      </c>
      <c r="G40" s="40">
        <v>1020001</v>
      </c>
      <c r="H40" s="40" t="s">
        <v>917</v>
      </c>
      <c r="I40" s="12">
        <v>60</v>
      </c>
      <c r="J40" s="40">
        <v>1023008</v>
      </c>
      <c r="K40" s="40" t="s">
        <v>921</v>
      </c>
      <c r="L40" s="12">
        <v>1</v>
      </c>
      <c r="M40" s="40">
        <v>1010035</v>
      </c>
      <c r="N40" s="40" t="s">
        <v>1019</v>
      </c>
      <c r="O40" s="12">
        <v>3</v>
      </c>
      <c r="S40" s="12">
        <f t="shared" si="8"/>
        <v>342</v>
      </c>
      <c r="T40" s="43" t="str">
        <f t="shared" si="0"/>
        <v>1;100000@1020001;60@1023008;1@1010035;3</v>
      </c>
      <c r="X40" s="12">
        <v>1</v>
      </c>
      <c r="Y40" s="12" t="s">
        <v>355</v>
      </c>
      <c r="Z40" s="12">
        <f t="shared" si="1"/>
        <v>50000</v>
      </c>
      <c r="AA40" s="40">
        <v>1010035</v>
      </c>
      <c r="AB40" s="40" t="s">
        <v>1019</v>
      </c>
      <c r="AC40" s="12">
        <v>3</v>
      </c>
      <c r="AG40" s="12">
        <f t="shared" si="9"/>
        <v>342</v>
      </c>
      <c r="AH40" s="43" t="str">
        <f>X40&amp;";"&amp;Z40&amp;"@"&amp;AA40&amp;";"&amp;AC40</f>
        <v>1;50000@1010035;3</v>
      </c>
    </row>
    <row r="41" spans="1:34" ht="20.100000000000001" customHeight="1" x14ac:dyDescent="0.2">
      <c r="A41" s="12"/>
      <c r="B41" s="12"/>
      <c r="C41" s="12">
        <v>3</v>
      </c>
      <c r="D41" s="12">
        <v>1</v>
      </c>
      <c r="E41" s="12" t="s">
        <v>355</v>
      </c>
      <c r="F41" s="12">
        <v>150000</v>
      </c>
      <c r="G41" s="40">
        <v>1020001</v>
      </c>
      <c r="H41" s="40" t="s">
        <v>917</v>
      </c>
      <c r="I41" s="12">
        <v>100</v>
      </c>
      <c r="J41" s="40">
        <v>1023009</v>
      </c>
      <c r="K41" s="40" t="s">
        <v>922</v>
      </c>
      <c r="L41" s="12">
        <v>1</v>
      </c>
      <c r="M41" s="40">
        <v>1010035</v>
      </c>
      <c r="N41" s="40" t="s">
        <v>1019</v>
      </c>
      <c r="O41" s="12">
        <v>5</v>
      </c>
      <c r="P41" s="40">
        <v>1010023</v>
      </c>
      <c r="Q41" s="40" t="s">
        <v>1016</v>
      </c>
      <c r="R41" s="41">
        <v>1</v>
      </c>
      <c r="S41" s="12">
        <f t="shared" si="8"/>
        <v>343</v>
      </c>
      <c r="T41" s="43" t="str">
        <f>D41&amp;";"&amp;F41&amp;"@"&amp;G41&amp;";"&amp;I41&amp;"@"&amp;J41&amp;";"&amp;L41&amp;"@"&amp;M41&amp;";"&amp;O41&amp;"@"&amp;P41&amp;";"&amp;R41</f>
        <v>1;150000@1020001;100@1023009;1@1010035;5@1010023;1</v>
      </c>
      <c r="X41" s="12">
        <v>1</v>
      </c>
      <c r="Y41" s="12" t="s">
        <v>355</v>
      </c>
      <c r="Z41" s="12">
        <f t="shared" si="1"/>
        <v>75000</v>
      </c>
      <c r="AA41" s="40">
        <v>1010035</v>
      </c>
      <c r="AB41" s="40" t="s">
        <v>1019</v>
      </c>
      <c r="AC41" s="12">
        <v>5</v>
      </c>
      <c r="AD41" s="40">
        <v>1023009</v>
      </c>
      <c r="AE41" s="40" t="s">
        <v>922</v>
      </c>
      <c r="AF41" s="41">
        <v>1</v>
      </c>
      <c r="AG41" s="12">
        <f t="shared" si="9"/>
        <v>343</v>
      </c>
      <c r="AH41" s="43" t="str">
        <f>X41&amp;";"&amp;Z41&amp;"@"&amp;AA41&amp;";"&amp;AC41&amp;"@"&amp;AD41&amp;";"&amp;AF41</f>
        <v>1;75000@1010035;5@1023009;1</v>
      </c>
    </row>
    <row r="42" spans="1:34" ht="20.100000000000001" customHeight="1" x14ac:dyDescent="0.2">
      <c r="A42" s="12"/>
      <c r="B42" s="12">
        <v>5</v>
      </c>
      <c r="C42" s="12">
        <v>1</v>
      </c>
      <c r="D42" s="12">
        <v>1</v>
      </c>
      <c r="E42" s="12" t="s">
        <v>355</v>
      </c>
      <c r="F42" s="12">
        <v>50000</v>
      </c>
      <c r="G42" s="40">
        <v>1020001</v>
      </c>
      <c r="H42" s="40" t="s">
        <v>917</v>
      </c>
      <c r="I42" s="12">
        <v>40</v>
      </c>
      <c r="J42" s="40">
        <v>1023008</v>
      </c>
      <c r="K42" s="40" t="s">
        <v>921</v>
      </c>
      <c r="L42" s="12">
        <v>1</v>
      </c>
      <c r="M42" s="40">
        <v>1010035</v>
      </c>
      <c r="N42" s="40" t="s">
        <v>1019</v>
      </c>
      <c r="O42" s="12">
        <v>2</v>
      </c>
      <c r="S42" s="12">
        <f t="shared" si="8"/>
        <v>351</v>
      </c>
      <c r="T42" s="43" t="str">
        <f>D42&amp;";"&amp;F42&amp;"@"&amp;G42&amp;";"&amp;I42&amp;"@"&amp;J42&amp;";"&amp;L42&amp;"@"&amp;M42&amp;";"&amp;O42</f>
        <v>1;50000@1020001;40@1023008;1@1010035;2</v>
      </c>
      <c r="X42" s="12">
        <v>1</v>
      </c>
      <c r="Y42" s="12" t="s">
        <v>355</v>
      </c>
      <c r="Z42" s="12">
        <f t="shared" si="1"/>
        <v>25000</v>
      </c>
      <c r="AA42" s="40">
        <v>1010035</v>
      </c>
      <c r="AB42" s="40" t="s">
        <v>1019</v>
      </c>
      <c r="AC42" s="12">
        <v>2</v>
      </c>
      <c r="AG42" s="12">
        <f t="shared" si="9"/>
        <v>351</v>
      </c>
      <c r="AH42" s="43" t="str">
        <f>X42&amp;";"&amp;Z42&amp;"@"&amp;AA42&amp;";"&amp;AC42</f>
        <v>1;25000@1010035;2</v>
      </c>
    </row>
    <row r="43" spans="1:34" ht="20.100000000000001" customHeight="1" x14ac:dyDescent="0.2">
      <c r="A43" s="12"/>
      <c r="B43" s="12"/>
      <c r="C43" s="12">
        <v>2</v>
      </c>
      <c r="D43" s="12">
        <v>1</v>
      </c>
      <c r="E43" s="12" t="s">
        <v>355</v>
      </c>
      <c r="F43" s="12">
        <v>100000</v>
      </c>
      <c r="G43" s="40">
        <v>1020001</v>
      </c>
      <c r="H43" s="40" t="s">
        <v>917</v>
      </c>
      <c r="I43" s="12">
        <v>60</v>
      </c>
      <c r="J43" s="40">
        <v>1023008</v>
      </c>
      <c r="K43" s="40" t="s">
        <v>921</v>
      </c>
      <c r="L43" s="12">
        <v>1</v>
      </c>
      <c r="M43" s="40">
        <v>1010035</v>
      </c>
      <c r="N43" s="40" t="s">
        <v>1019</v>
      </c>
      <c r="O43" s="12">
        <v>3</v>
      </c>
      <c r="S43" s="12">
        <f t="shared" si="8"/>
        <v>352</v>
      </c>
      <c r="T43" s="43" t="str">
        <f t="shared" si="0"/>
        <v>1;100000@1020001;60@1023008;1@1010035;3</v>
      </c>
      <c r="X43" s="12">
        <v>1</v>
      </c>
      <c r="Y43" s="12" t="s">
        <v>355</v>
      </c>
      <c r="Z43" s="12">
        <f t="shared" si="1"/>
        <v>50000</v>
      </c>
      <c r="AA43" s="40">
        <v>1010035</v>
      </c>
      <c r="AB43" s="40" t="s">
        <v>1019</v>
      </c>
      <c r="AC43" s="12">
        <v>3</v>
      </c>
      <c r="AG43" s="12">
        <f t="shared" si="9"/>
        <v>352</v>
      </c>
      <c r="AH43" s="43" t="str">
        <f>X43&amp;";"&amp;Z43&amp;"@"&amp;AA43&amp;";"&amp;AC43</f>
        <v>1;50000@1010035;3</v>
      </c>
    </row>
    <row r="44" spans="1:34" ht="20.100000000000001" customHeight="1" x14ac:dyDescent="0.2">
      <c r="A44" s="12"/>
      <c r="B44" s="12"/>
      <c r="C44" s="12">
        <v>3</v>
      </c>
      <c r="D44" s="12">
        <v>1</v>
      </c>
      <c r="E44" s="12" t="s">
        <v>355</v>
      </c>
      <c r="F44" s="12">
        <v>150000</v>
      </c>
      <c r="G44" s="40">
        <v>1020001</v>
      </c>
      <c r="H44" s="40" t="s">
        <v>917</v>
      </c>
      <c r="I44" s="12">
        <v>100</v>
      </c>
      <c r="J44" s="40">
        <v>1023009</v>
      </c>
      <c r="K44" s="40" t="s">
        <v>922</v>
      </c>
      <c r="L44" s="12">
        <v>1</v>
      </c>
      <c r="M44" s="40">
        <v>1010035</v>
      </c>
      <c r="N44" s="40" t="s">
        <v>1019</v>
      </c>
      <c r="O44" s="12">
        <v>5</v>
      </c>
      <c r="P44" s="40">
        <v>1010023</v>
      </c>
      <c r="Q44" s="40" t="s">
        <v>1016</v>
      </c>
      <c r="R44" s="41">
        <v>1</v>
      </c>
      <c r="S44" s="12">
        <f t="shared" si="8"/>
        <v>353</v>
      </c>
      <c r="T44" s="43" t="str">
        <f>D44&amp;";"&amp;F44&amp;"@"&amp;G44&amp;";"&amp;I44&amp;"@"&amp;J44&amp;";"&amp;L44&amp;"@"&amp;M44&amp;";"&amp;O44&amp;"@"&amp;P44&amp;";"&amp;R44</f>
        <v>1;150000@1020001;100@1023009;1@1010035;5@1010023;1</v>
      </c>
      <c r="X44" s="12">
        <v>1</v>
      </c>
      <c r="Y44" s="12" t="s">
        <v>355</v>
      </c>
      <c r="Z44" s="12">
        <f t="shared" si="1"/>
        <v>75000</v>
      </c>
      <c r="AA44" s="40">
        <v>1010035</v>
      </c>
      <c r="AB44" s="40" t="s">
        <v>1019</v>
      </c>
      <c r="AC44" s="12">
        <v>5</v>
      </c>
      <c r="AD44" s="40">
        <v>1010023</v>
      </c>
      <c r="AE44" s="40" t="s">
        <v>1016</v>
      </c>
      <c r="AF44" s="41">
        <v>1</v>
      </c>
      <c r="AG44" s="12">
        <f t="shared" si="9"/>
        <v>353</v>
      </c>
      <c r="AH44" s="43" t="str">
        <f>X44&amp;";"&amp;Z44&amp;"@"&amp;AA44&amp;";"&amp;AC44&amp;"@"&amp;AD44&amp;";"&amp;AF44</f>
        <v>1;75000@1010035;5@1010023;1</v>
      </c>
    </row>
    <row r="45" spans="1:34" s="12" customFormat="1" ht="20.100000000000001" customHeight="1" x14ac:dyDescent="0.2">
      <c r="A45" s="12" t="s">
        <v>1023</v>
      </c>
      <c r="B45" s="12">
        <v>1</v>
      </c>
      <c r="C45" s="12">
        <v>1</v>
      </c>
      <c r="D45" s="12">
        <v>1</v>
      </c>
      <c r="E45" s="12" t="s">
        <v>355</v>
      </c>
      <c r="F45" s="12">
        <v>100000</v>
      </c>
      <c r="G45" s="40">
        <v>1020001</v>
      </c>
      <c r="H45" s="40" t="s">
        <v>917</v>
      </c>
      <c r="I45" s="12">
        <v>40</v>
      </c>
      <c r="J45" s="40">
        <v>1024008</v>
      </c>
      <c r="K45" s="40" t="s">
        <v>923</v>
      </c>
      <c r="L45" s="12">
        <v>1</v>
      </c>
      <c r="M45" s="40">
        <v>1010035</v>
      </c>
      <c r="N45" s="40" t="s">
        <v>1019</v>
      </c>
      <c r="O45" s="12">
        <v>2</v>
      </c>
      <c r="S45" s="12">
        <f t="shared" si="8"/>
        <v>411</v>
      </c>
      <c r="T45" s="43" t="str">
        <f>D45&amp;";"&amp;F45&amp;"@"&amp;G45&amp;";"&amp;I45&amp;"@"&amp;J45&amp;";"&amp;L45&amp;"@"&amp;M45&amp;";"&amp;O45</f>
        <v>1;100000@1020001;40@1024008;1@1010035;2</v>
      </c>
      <c r="X45" s="12">
        <v>1</v>
      </c>
      <c r="Y45" s="12" t="s">
        <v>355</v>
      </c>
      <c r="Z45" s="12">
        <f t="shared" si="1"/>
        <v>50000</v>
      </c>
      <c r="AA45" s="40">
        <v>1010035</v>
      </c>
      <c r="AB45" s="40" t="s">
        <v>1019</v>
      </c>
      <c r="AC45" s="12">
        <v>2</v>
      </c>
      <c r="AG45" s="12">
        <f t="shared" si="9"/>
        <v>411</v>
      </c>
      <c r="AH45" s="43" t="str">
        <f>X45&amp;";"&amp;Z45&amp;"@"&amp;AA45&amp;";"&amp;AC45</f>
        <v>1;50000@1010035;2</v>
      </c>
    </row>
    <row r="46" spans="1:34" s="12" customFormat="1" ht="20.100000000000001" customHeight="1" x14ac:dyDescent="0.2">
      <c r="C46" s="12">
        <v>2</v>
      </c>
      <c r="D46" s="12">
        <v>1</v>
      </c>
      <c r="E46" s="12" t="s">
        <v>355</v>
      </c>
      <c r="F46" s="12">
        <v>150000</v>
      </c>
      <c r="G46" s="40">
        <v>1020001</v>
      </c>
      <c r="H46" s="40" t="s">
        <v>917</v>
      </c>
      <c r="I46" s="12">
        <v>60</v>
      </c>
      <c r="J46" s="40">
        <v>1024008</v>
      </c>
      <c r="K46" s="40" t="s">
        <v>923</v>
      </c>
      <c r="L46" s="12">
        <v>1</v>
      </c>
      <c r="M46" s="40">
        <v>1010035</v>
      </c>
      <c r="N46" s="40" t="s">
        <v>1019</v>
      </c>
      <c r="O46" s="12">
        <v>3</v>
      </c>
      <c r="S46" s="12">
        <f t="shared" si="8"/>
        <v>412</v>
      </c>
      <c r="T46" s="43" t="str">
        <f t="shared" si="0"/>
        <v>1;150000@1020001;60@1024008;1@1010035;3</v>
      </c>
      <c r="X46" s="12">
        <v>1</v>
      </c>
      <c r="Y46" s="12" t="s">
        <v>355</v>
      </c>
      <c r="Z46" s="12">
        <f t="shared" si="1"/>
        <v>75000</v>
      </c>
      <c r="AA46" s="40">
        <v>1010035</v>
      </c>
      <c r="AB46" s="40" t="s">
        <v>1019</v>
      </c>
      <c r="AC46" s="12">
        <v>3</v>
      </c>
      <c r="AG46" s="12">
        <f t="shared" si="9"/>
        <v>412</v>
      </c>
      <c r="AH46" s="43" t="str">
        <f>X46&amp;";"&amp;Z46&amp;"@"&amp;AA46&amp;";"&amp;AC46</f>
        <v>1;75000@1010035;3</v>
      </c>
    </row>
    <row r="47" spans="1:34" s="12" customFormat="1" ht="20.100000000000001" customHeight="1" x14ac:dyDescent="0.2">
      <c r="C47" s="12">
        <v>3</v>
      </c>
      <c r="D47" s="12">
        <v>1</v>
      </c>
      <c r="E47" s="12" t="s">
        <v>355</v>
      </c>
      <c r="F47" s="12">
        <v>200000</v>
      </c>
      <c r="G47" s="40">
        <v>1020001</v>
      </c>
      <c r="H47" s="40" t="s">
        <v>917</v>
      </c>
      <c r="I47" s="12">
        <v>100</v>
      </c>
      <c r="J47" s="40">
        <v>1024009</v>
      </c>
      <c r="K47" s="40" t="s">
        <v>924</v>
      </c>
      <c r="L47" s="12">
        <v>1</v>
      </c>
      <c r="M47" s="40">
        <v>1010035</v>
      </c>
      <c r="N47" s="40" t="s">
        <v>1019</v>
      </c>
      <c r="O47" s="12">
        <v>5</v>
      </c>
      <c r="P47" s="40">
        <v>1010024</v>
      </c>
      <c r="Q47" s="40" t="s">
        <v>1017</v>
      </c>
      <c r="R47" s="12">
        <v>1</v>
      </c>
      <c r="S47" s="12">
        <f t="shared" si="8"/>
        <v>413</v>
      </c>
      <c r="T47" s="43" t="str">
        <f>D47&amp;";"&amp;F47&amp;"@"&amp;G47&amp;";"&amp;I47&amp;"@"&amp;J47&amp;";"&amp;L47&amp;"@"&amp;M47&amp;";"&amp;O47&amp;"@"&amp;P47&amp;";"&amp;R47</f>
        <v>1;200000@1020001;100@1024009;1@1010035;5@1010024;1</v>
      </c>
      <c r="X47" s="12">
        <v>1</v>
      </c>
      <c r="Y47" s="12" t="s">
        <v>355</v>
      </c>
      <c r="Z47" s="12">
        <f t="shared" si="1"/>
        <v>100000</v>
      </c>
      <c r="AA47" s="40">
        <v>1010035</v>
      </c>
      <c r="AB47" s="40" t="s">
        <v>1019</v>
      </c>
      <c r="AC47" s="12">
        <v>5</v>
      </c>
      <c r="AD47" s="40">
        <v>1000018</v>
      </c>
      <c r="AE47" s="40" t="s">
        <v>994</v>
      </c>
      <c r="AF47" s="12">
        <v>5</v>
      </c>
      <c r="AG47" s="12">
        <f t="shared" si="9"/>
        <v>413</v>
      </c>
      <c r="AH47" s="43" t="str">
        <f>X47&amp;";"&amp;Z47&amp;"@"&amp;AA47&amp;";"&amp;AC47&amp;"@"&amp;AD47&amp;";"&amp;AF47</f>
        <v>1;100000@1010035;5@1000018;5</v>
      </c>
    </row>
    <row r="48" spans="1:34" s="12" customFormat="1" ht="20.100000000000001" customHeight="1" x14ac:dyDescent="0.2">
      <c r="B48" s="12">
        <v>2</v>
      </c>
      <c r="C48" s="12">
        <v>1</v>
      </c>
      <c r="D48" s="12">
        <v>1</v>
      </c>
      <c r="E48" s="12" t="s">
        <v>355</v>
      </c>
      <c r="F48" s="12">
        <v>100000</v>
      </c>
      <c r="G48" s="40">
        <v>1020001</v>
      </c>
      <c r="H48" s="40" t="s">
        <v>917</v>
      </c>
      <c r="I48" s="12">
        <v>40</v>
      </c>
      <c r="J48" s="40">
        <v>1024008</v>
      </c>
      <c r="K48" s="40" t="s">
        <v>923</v>
      </c>
      <c r="L48" s="12">
        <v>1</v>
      </c>
      <c r="M48" s="40">
        <v>1010035</v>
      </c>
      <c r="N48" s="40" t="s">
        <v>1019</v>
      </c>
      <c r="O48" s="12">
        <v>2</v>
      </c>
      <c r="S48" s="12">
        <f t="shared" si="8"/>
        <v>421</v>
      </c>
      <c r="T48" s="43" t="str">
        <f>D48&amp;";"&amp;F48&amp;"@"&amp;G48&amp;";"&amp;I48&amp;"@"&amp;J48&amp;";"&amp;L48&amp;"@"&amp;M48&amp;";"&amp;O48</f>
        <v>1;100000@1020001;40@1024008;1@1010035;2</v>
      </c>
      <c r="X48" s="12">
        <v>1</v>
      </c>
      <c r="Y48" s="12" t="s">
        <v>355</v>
      </c>
      <c r="Z48" s="12">
        <f t="shared" si="1"/>
        <v>50000</v>
      </c>
      <c r="AA48" s="40">
        <v>1010035</v>
      </c>
      <c r="AB48" s="40" t="s">
        <v>1019</v>
      </c>
      <c r="AC48" s="12">
        <v>2</v>
      </c>
      <c r="AG48" s="12">
        <f t="shared" si="9"/>
        <v>421</v>
      </c>
      <c r="AH48" s="43" t="str">
        <f>X48&amp;";"&amp;Z48&amp;"@"&amp;AA48&amp;";"&amp;AC48</f>
        <v>1;50000@1010035;2</v>
      </c>
    </row>
    <row r="49" spans="1:34" s="12" customFormat="1" ht="20.100000000000001" customHeight="1" x14ac:dyDescent="0.2">
      <c r="C49" s="12">
        <v>2</v>
      </c>
      <c r="D49" s="12">
        <v>1</v>
      </c>
      <c r="E49" s="12" t="s">
        <v>355</v>
      </c>
      <c r="F49" s="12">
        <v>150000</v>
      </c>
      <c r="G49" s="40">
        <v>1020001</v>
      </c>
      <c r="H49" s="40" t="s">
        <v>917</v>
      </c>
      <c r="I49" s="12">
        <v>60</v>
      </c>
      <c r="J49" s="40">
        <v>1024008</v>
      </c>
      <c r="K49" s="40" t="s">
        <v>923</v>
      </c>
      <c r="L49" s="12">
        <v>1</v>
      </c>
      <c r="M49" s="40">
        <v>1010035</v>
      </c>
      <c r="N49" s="40" t="s">
        <v>1019</v>
      </c>
      <c r="O49" s="12">
        <v>3</v>
      </c>
      <c r="S49" s="12">
        <f t="shared" si="8"/>
        <v>422</v>
      </c>
      <c r="T49" s="43" t="str">
        <f t="shared" si="0"/>
        <v>1;150000@1020001;60@1024008;1@1010035;3</v>
      </c>
      <c r="X49" s="12">
        <v>1</v>
      </c>
      <c r="Y49" s="12" t="s">
        <v>355</v>
      </c>
      <c r="Z49" s="12">
        <f t="shared" si="1"/>
        <v>75000</v>
      </c>
      <c r="AA49" s="40">
        <v>1010035</v>
      </c>
      <c r="AB49" s="40" t="s">
        <v>1019</v>
      </c>
      <c r="AC49" s="12">
        <v>3</v>
      </c>
      <c r="AG49" s="12">
        <f t="shared" si="9"/>
        <v>422</v>
      </c>
      <c r="AH49" s="43" t="str">
        <f>X49&amp;";"&amp;Z49&amp;"@"&amp;AA49&amp;";"&amp;AC49</f>
        <v>1;75000@1010035;3</v>
      </c>
    </row>
    <row r="50" spans="1:34" s="12" customFormat="1" ht="20.100000000000001" customHeight="1" x14ac:dyDescent="0.2">
      <c r="C50" s="12">
        <v>3</v>
      </c>
      <c r="D50" s="12">
        <v>1</v>
      </c>
      <c r="E50" s="12" t="s">
        <v>355</v>
      </c>
      <c r="F50" s="12">
        <v>200000</v>
      </c>
      <c r="G50" s="40">
        <v>1020001</v>
      </c>
      <c r="H50" s="40" t="s">
        <v>917</v>
      </c>
      <c r="I50" s="12">
        <v>100</v>
      </c>
      <c r="J50" s="40">
        <v>1024009</v>
      </c>
      <c r="K50" s="40" t="s">
        <v>924</v>
      </c>
      <c r="L50" s="12">
        <v>1</v>
      </c>
      <c r="M50" s="40">
        <v>1010035</v>
      </c>
      <c r="N50" s="40" t="s">
        <v>1019</v>
      </c>
      <c r="O50" s="12">
        <v>5</v>
      </c>
      <c r="P50" s="40">
        <v>1010024</v>
      </c>
      <c r="Q50" s="40" t="s">
        <v>1017</v>
      </c>
      <c r="R50" s="12">
        <v>1</v>
      </c>
      <c r="S50" s="12">
        <f t="shared" si="8"/>
        <v>423</v>
      </c>
      <c r="T50" s="43" t="str">
        <f>D50&amp;";"&amp;F50&amp;"@"&amp;G50&amp;";"&amp;I50&amp;"@"&amp;J50&amp;";"&amp;L50&amp;"@"&amp;M50&amp;";"&amp;O50&amp;"@"&amp;P50&amp;";"&amp;R50</f>
        <v>1;200000@1020001;100@1024009;1@1010035;5@1010024;1</v>
      </c>
      <c r="X50" s="12">
        <v>1</v>
      </c>
      <c r="Y50" s="12" t="s">
        <v>355</v>
      </c>
      <c r="Z50" s="12">
        <f t="shared" si="1"/>
        <v>100000</v>
      </c>
      <c r="AA50" s="40">
        <v>1010035</v>
      </c>
      <c r="AB50" s="40" t="s">
        <v>1019</v>
      </c>
      <c r="AC50" s="12">
        <v>5</v>
      </c>
      <c r="AD50" s="40">
        <v>1000018</v>
      </c>
      <c r="AE50" s="40" t="s">
        <v>994</v>
      </c>
      <c r="AF50" s="12">
        <v>5</v>
      </c>
      <c r="AG50" s="12">
        <f t="shared" si="9"/>
        <v>423</v>
      </c>
      <c r="AH50" s="43" t="str">
        <f>X50&amp;";"&amp;Z50&amp;"@"&amp;AA50&amp;";"&amp;AC50&amp;"@"&amp;AD50&amp;";"&amp;AF50</f>
        <v>1;100000@1010035;5@1000018;5</v>
      </c>
    </row>
    <row r="51" spans="1:34" ht="20.100000000000001" customHeight="1" x14ac:dyDescent="0.2">
      <c r="A51" s="12"/>
      <c r="B51" s="12">
        <v>3</v>
      </c>
      <c r="C51" s="12">
        <v>1</v>
      </c>
      <c r="D51" s="12">
        <v>1</v>
      </c>
      <c r="E51" s="12" t="s">
        <v>355</v>
      </c>
      <c r="F51" s="12">
        <v>100000</v>
      </c>
      <c r="G51" s="40">
        <v>1020001</v>
      </c>
      <c r="H51" s="40" t="s">
        <v>917</v>
      </c>
      <c r="I51" s="12">
        <v>40</v>
      </c>
      <c r="J51" s="40">
        <v>1024008</v>
      </c>
      <c r="K51" s="40" t="s">
        <v>923</v>
      </c>
      <c r="L51" s="12">
        <v>1</v>
      </c>
      <c r="M51" s="40">
        <v>1010035</v>
      </c>
      <c r="N51" s="40" t="s">
        <v>1019</v>
      </c>
      <c r="O51" s="12">
        <v>2</v>
      </c>
      <c r="S51" s="12">
        <f t="shared" si="8"/>
        <v>431</v>
      </c>
      <c r="T51" s="43" t="str">
        <f>D51&amp;";"&amp;F51&amp;"@"&amp;G51&amp;";"&amp;I51&amp;"@"&amp;J51&amp;";"&amp;L51&amp;"@"&amp;M51&amp;";"&amp;O51</f>
        <v>1;100000@1020001;40@1024008;1@1010035;2</v>
      </c>
      <c r="X51" s="12">
        <v>1</v>
      </c>
      <c r="Y51" s="12" t="s">
        <v>355</v>
      </c>
      <c r="Z51" s="12">
        <f t="shared" si="1"/>
        <v>50000</v>
      </c>
      <c r="AA51" s="40">
        <v>1010035</v>
      </c>
      <c r="AB51" s="40" t="s">
        <v>1019</v>
      </c>
      <c r="AC51" s="12">
        <v>2</v>
      </c>
      <c r="AG51" s="12">
        <f t="shared" si="9"/>
        <v>431</v>
      </c>
      <c r="AH51" s="43" t="str">
        <f>X51&amp;";"&amp;Z51&amp;"@"&amp;AA51&amp;";"&amp;AC51</f>
        <v>1;50000@1010035;2</v>
      </c>
    </row>
    <row r="52" spans="1:34" ht="20.100000000000001" customHeight="1" x14ac:dyDescent="0.2">
      <c r="A52" s="12"/>
      <c r="B52" s="12"/>
      <c r="C52" s="12">
        <v>2</v>
      </c>
      <c r="D52" s="12">
        <v>1</v>
      </c>
      <c r="E52" s="12" t="s">
        <v>355</v>
      </c>
      <c r="F52" s="12">
        <v>150000</v>
      </c>
      <c r="G52" s="40">
        <v>1020001</v>
      </c>
      <c r="H52" s="40" t="s">
        <v>917</v>
      </c>
      <c r="I52" s="12">
        <v>60</v>
      </c>
      <c r="J52" s="40">
        <v>1024008</v>
      </c>
      <c r="K52" s="40" t="s">
        <v>923</v>
      </c>
      <c r="L52" s="12">
        <v>1</v>
      </c>
      <c r="M52" s="40">
        <v>1010035</v>
      </c>
      <c r="N52" s="40" t="s">
        <v>1019</v>
      </c>
      <c r="O52" s="12">
        <v>3</v>
      </c>
      <c r="S52" s="12">
        <f t="shared" si="8"/>
        <v>432</v>
      </c>
      <c r="T52" s="43" t="str">
        <f t="shared" si="0"/>
        <v>1;150000@1020001;60@1024008;1@1010035;3</v>
      </c>
      <c r="X52" s="12">
        <v>1</v>
      </c>
      <c r="Y52" s="12" t="s">
        <v>355</v>
      </c>
      <c r="Z52" s="12">
        <f t="shared" si="1"/>
        <v>75000</v>
      </c>
      <c r="AA52" s="40">
        <v>1010035</v>
      </c>
      <c r="AB52" s="40" t="s">
        <v>1019</v>
      </c>
      <c r="AC52" s="12">
        <v>3</v>
      </c>
      <c r="AG52" s="12">
        <f t="shared" si="9"/>
        <v>432</v>
      </c>
      <c r="AH52" s="43" t="str">
        <f>X52&amp;";"&amp;Z52&amp;"@"&amp;AA52&amp;";"&amp;AC52</f>
        <v>1;75000@1010035;3</v>
      </c>
    </row>
    <row r="53" spans="1:34" ht="20.100000000000001" customHeight="1" x14ac:dyDescent="0.2">
      <c r="A53" s="12"/>
      <c r="B53" s="12"/>
      <c r="C53" s="12">
        <v>3</v>
      </c>
      <c r="D53" s="12">
        <v>1</v>
      </c>
      <c r="E53" s="12" t="s">
        <v>355</v>
      </c>
      <c r="F53" s="12">
        <v>200000</v>
      </c>
      <c r="G53" s="40">
        <v>1020001</v>
      </c>
      <c r="H53" s="40" t="s">
        <v>917</v>
      </c>
      <c r="I53" s="12">
        <v>100</v>
      </c>
      <c r="J53" s="40">
        <v>1024009</v>
      </c>
      <c r="K53" s="40" t="s">
        <v>924</v>
      </c>
      <c r="L53" s="12">
        <v>1</v>
      </c>
      <c r="M53" s="40">
        <v>1010035</v>
      </c>
      <c r="N53" s="40" t="s">
        <v>1019</v>
      </c>
      <c r="O53" s="12">
        <v>5</v>
      </c>
      <c r="P53" s="40">
        <v>1010024</v>
      </c>
      <c r="Q53" s="40" t="s">
        <v>1017</v>
      </c>
      <c r="R53" s="41">
        <v>1</v>
      </c>
      <c r="S53" s="12">
        <f t="shared" si="8"/>
        <v>433</v>
      </c>
      <c r="T53" s="43" t="str">
        <f>D53&amp;";"&amp;F53&amp;"@"&amp;G53&amp;";"&amp;I53&amp;"@"&amp;J53&amp;";"&amp;L53&amp;"@"&amp;M53&amp;";"&amp;O53&amp;"@"&amp;P53&amp;";"&amp;R53</f>
        <v>1;200000@1020001;100@1024009;1@1010035;5@1010024;1</v>
      </c>
      <c r="X53" s="12">
        <v>1</v>
      </c>
      <c r="Y53" s="12" t="s">
        <v>355</v>
      </c>
      <c r="Z53" s="12">
        <f t="shared" si="1"/>
        <v>100000</v>
      </c>
      <c r="AA53" s="40">
        <v>1010035</v>
      </c>
      <c r="AB53" s="40" t="s">
        <v>1019</v>
      </c>
      <c r="AC53" s="12">
        <v>5</v>
      </c>
      <c r="AD53" s="40">
        <v>1024008</v>
      </c>
      <c r="AE53" s="40" t="s">
        <v>923</v>
      </c>
      <c r="AF53" s="41">
        <v>1</v>
      </c>
      <c r="AG53" s="12">
        <f t="shared" si="9"/>
        <v>433</v>
      </c>
      <c r="AH53" s="43" t="str">
        <f>X53&amp;";"&amp;Z53&amp;"@"&amp;AA53&amp;";"&amp;AC53&amp;"@"&amp;AD53&amp;";"&amp;AF53</f>
        <v>1;100000@1010035;5@1024008;1</v>
      </c>
    </row>
    <row r="54" spans="1:34" ht="20.100000000000001" customHeight="1" x14ac:dyDescent="0.2">
      <c r="A54" s="12"/>
      <c r="B54" s="12">
        <v>4</v>
      </c>
      <c r="C54" s="12">
        <v>1</v>
      </c>
      <c r="D54" s="12">
        <v>1</v>
      </c>
      <c r="E54" s="12" t="s">
        <v>355</v>
      </c>
      <c r="F54" s="12">
        <v>100000</v>
      </c>
      <c r="G54" s="40">
        <v>1020001</v>
      </c>
      <c r="H54" s="40" t="s">
        <v>917</v>
      </c>
      <c r="I54" s="12">
        <v>40</v>
      </c>
      <c r="J54" s="40">
        <v>1024008</v>
      </c>
      <c r="K54" s="40" t="s">
        <v>923</v>
      </c>
      <c r="L54" s="12">
        <v>1</v>
      </c>
      <c r="M54" s="40">
        <v>1010035</v>
      </c>
      <c r="N54" s="40" t="s">
        <v>1019</v>
      </c>
      <c r="O54" s="12">
        <v>2</v>
      </c>
      <c r="S54" s="12">
        <f t="shared" si="8"/>
        <v>441</v>
      </c>
      <c r="T54" s="43" t="str">
        <f>D54&amp;";"&amp;F54&amp;"@"&amp;G54&amp;";"&amp;I54&amp;"@"&amp;J54&amp;";"&amp;L54&amp;"@"&amp;M54&amp;";"&amp;O54</f>
        <v>1;100000@1020001;40@1024008;1@1010035;2</v>
      </c>
      <c r="X54" s="12">
        <v>1</v>
      </c>
      <c r="Y54" s="12" t="s">
        <v>355</v>
      </c>
      <c r="Z54" s="12">
        <f t="shared" si="1"/>
        <v>50000</v>
      </c>
      <c r="AA54" s="40">
        <v>1010035</v>
      </c>
      <c r="AB54" s="40" t="s">
        <v>1019</v>
      </c>
      <c r="AC54" s="12">
        <v>2</v>
      </c>
      <c r="AG54" s="12">
        <f t="shared" si="9"/>
        <v>441</v>
      </c>
      <c r="AH54" s="43" t="str">
        <f>X54&amp;";"&amp;Z54&amp;"@"&amp;AA54&amp;";"&amp;AC54</f>
        <v>1;50000@1010035;2</v>
      </c>
    </row>
    <row r="55" spans="1:34" ht="20.100000000000001" customHeight="1" x14ac:dyDescent="0.2">
      <c r="A55" s="12"/>
      <c r="B55" s="12"/>
      <c r="C55" s="12">
        <v>2</v>
      </c>
      <c r="D55" s="12">
        <v>1</v>
      </c>
      <c r="E55" s="12" t="s">
        <v>355</v>
      </c>
      <c r="F55" s="12">
        <v>150000</v>
      </c>
      <c r="G55" s="40">
        <v>1020001</v>
      </c>
      <c r="H55" s="40" t="s">
        <v>917</v>
      </c>
      <c r="I55" s="12">
        <v>60</v>
      </c>
      <c r="J55" s="40">
        <v>1024008</v>
      </c>
      <c r="K55" s="40" t="s">
        <v>923</v>
      </c>
      <c r="L55" s="12">
        <v>1</v>
      </c>
      <c r="M55" s="40">
        <v>1010035</v>
      </c>
      <c r="N55" s="40" t="s">
        <v>1019</v>
      </c>
      <c r="O55" s="12">
        <v>3</v>
      </c>
      <c r="S55" s="12">
        <f t="shared" si="8"/>
        <v>442</v>
      </c>
      <c r="T55" s="43" t="str">
        <f t="shared" si="0"/>
        <v>1;150000@1020001;60@1024008;1@1010035;3</v>
      </c>
      <c r="X55" s="12">
        <v>1</v>
      </c>
      <c r="Y55" s="12" t="s">
        <v>355</v>
      </c>
      <c r="Z55" s="12">
        <f t="shared" si="1"/>
        <v>75000</v>
      </c>
      <c r="AA55" s="40">
        <v>1010035</v>
      </c>
      <c r="AB55" s="40" t="s">
        <v>1019</v>
      </c>
      <c r="AC55" s="12">
        <v>3</v>
      </c>
      <c r="AG55" s="12">
        <f t="shared" si="9"/>
        <v>442</v>
      </c>
      <c r="AH55" s="43" t="str">
        <f>X55&amp;";"&amp;Z55&amp;"@"&amp;AA55&amp;";"&amp;AC55</f>
        <v>1;75000@1010035;3</v>
      </c>
    </row>
    <row r="56" spans="1:34" ht="20.100000000000001" customHeight="1" x14ac:dyDescent="0.2">
      <c r="A56" s="12"/>
      <c r="B56" s="12"/>
      <c r="C56" s="12">
        <v>3</v>
      </c>
      <c r="D56" s="12">
        <v>1</v>
      </c>
      <c r="E56" s="12" t="s">
        <v>355</v>
      </c>
      <c r="F56" s="12">
        <v>200000</v>
      </c>
      <c r="G56" s="40">
        <v>1020001</v>
      </c>
      <c r="H56" s="40" t="s">
        <v>917</v>
      </c>
      <c r="I56" s="12">
        <v>100</v>
      </c>
      <c r="J56" s="40">
        <v>1024009</v>
      </c>
      <c r="K56" s="40" t="s">
        <v>924</v>
      </c>
      <c r="L56" s="12">
        <v>1</v>
      </c>
      <c r="M56" s="40">
        <v>1010035</v>
      </c>
      <c r="N56" s="40" t="s">
        <v>1019</v>
      </c>
      <c r="O56" s="12">
        <v>5</v>
      </c>
      <c r="P56" s="40">
        <v>1010024</v>
      </c>
      <c r="Q56" s="40" t="s">
        <v>1017</v>
      </c>
      <c r="R56" s="41">
        <v>1</v>
      </c>
      <c r="S56" s="12">
        <f t="shared" si="8"/>
        <v>443</v>
      </c>
      <c r="T56" s="43" t="str">
        <f>D56&amp;";"&amp;F56&amp;"@"&amp;G56&amp;";"&amp;I56&amp;"@"&amp;J56&amp;";"&amp;L56&amp;"@"&amp;M56&amp;";"&amp;O56&amp;"@"&amp;P56&amp;";"&amp;R56</f>
        <v>1;200000@1020001;100@1024009;1@1010035;5@1010024;1</v>
      </c>
      <c r="X56" s="12">
        <v>1</v>
      </c>
      <c r="Y56" s="12" t="s">
        <v>355</v>
      </c>
      <c r="Z56" s="12">
        <f t="shared" si="1"/>
        <v>100000</v>
      </c>
      <c r="AA56" s="40">
        <v>1010035</v>
      </c>
      <c r="AB56" s="40" t="s">
        <v>1019</v>
      </c>
      <c r="AC56" s="12">
        <v>5</v>
      </c>
      <c r="AD56" s="40">
        <v>1024009</v>
      </c>
      <c r="AE56" s="40" t="s">
        <v>924</v>
      </c>
      <c r="AF56" s="41">
        <v>1</v>
      </c>
      <c r="AG56" s="12">
        <f t="shared" si="9"/>
        <v>443</v>
      </c>
      <c r="AH56" s="43" t="str">
        <f>X56&amp;";"&amp;Z56&amp;"@"&amp;AA56&amp;";"&amp;AC56&amp;"@"&amp;AD56&amp;";"&amp;AF56</f>
        <v>1;100000@1010035;5@1024009;1</v>
      </c>
    </row>
    <row r="57" spans="1:34" ht="20.100000000000001" customHeight="1" x14ac:dyDescent="0.2">
      <c r="A57" s="12"/>
      <c r="B57" s="12">
        <v>5</v>
      </c>
      <c r="C57" s="12">
        <v>1</v>
      </c>
      <c r="D57" s="12">
        <v>1</v>
      </c>
      <c r="E57" s="12" t="s">
        <v>355</v>
      </c>
      <c r="F57" s="12">
        <v>100000</v>
      </c>
      <c r="G57" s="40">
        <v>1020001</v>
      </c>
      <c r="H57" s="40" t="s">
        <v>917</v>
      </c>
      <c r="I57" s="12">
        <v>40</v>
      </c>
      <c r="J57" s="40">
        <v>1024008</v>
      </c>
      <c r="K57" s="40" t="s">
        <v>923</v>
      </c>
      <c r="L57" s="12">
        <v>1</v>
      </c>
      <c r="M57" s="40">
        <v>1010035</v>
      </c>
      <c r="N57" s="40" t="s">
        <v>1019</v>
      </c>
      <c r="O57" s="12">
        <v>2</v>
      </c>
      <c r="S57" s="12">
        <f t="shared" si="8"/>
        <v>451</v>
      </c>
      <c r="T57" s="43" t="str">
        <f>D57&amp;";"&amp;F57&amp;"@"&amp;G57&amp;";"&amp;I57&amp;"@"&amp;J57&amp;";"&amp;L57&amp;"@"&amp;M57&amp;";"&amp;O57</f>
        <v>1;100000@1020001;40@1024008;1@1010035;2</v>
      </c>
      <c r="X57" s="12">
        <v>1</v>
      </c>
      <c r="Y57" s="12" t="s">
        <v>355</v>
      </c>
      <c r="Z57" s="12">
        <f t="shared" si="1"/>
        <v>50000</v>
      </c>
      <c r="AA57" s="40">
        <v>1010035</v>
      </c>
      <c r="AB57" s="40" t="s">
        <v>1019</v>
      </c>
      <c r="AC57" s="12">
        <v>2</v>
      </c>
      <c r="AG57" s="12">
        <f t="shared" si="9"/>
        <v>451</v>
      </c>
      <c r="AH57" s="43" t="str">
        <f>X57&amp;";"&amp;Z57&amp;"@"&amp;AA57&amp;";"&amp;AC57</f>
        <v>1;50000@1010035;2</v>
      </c>
    </row>
    <row r="58" spans="1:34" ht="20.100000000000001" customHeight="1" x14ac:dyDescent="0.2">
      <c r="A58" s="12"/>
      <c r="B58" s="12"/>
      <c r="C58" s="12">
        <v>2</v>
      </c>
      <c r="D58" s="12">
        <v>1</v>
      </c>
      <c r="E58" s="12" t="s">
        <v>355</v>
      </c>
      <c r="F58" s="12">
        <v>150000</v>
      </c>
      <c r="G58" s="40">
        <v>1020001</v>
      </c>
      <c r="H58" s="40" t="s">
        <v>917</v>
      </c>
      <c r="I58" s="12">
        <v>60</v>
      </c>
      <c r="J58" s="40">
        <v>1024008</v>
      </c>
      <c r="K58" s="40" t="s">
        <v>923</v>
      </c>
      <c r="L58" s="12">
        <v>1</v>
      </c>
      <c r="M58" s="40">
        <v>1010035</v>
      </c>
      <c r="N58" s="40" t="s">
        <v>1019</v>
      </c>
      <c r="O58" s="12">
        <v>3</v>
      </c>
      <c r="S58" s="12">
        <f t="shared" si="8"/>
        <v>452</v>
      </c>
      <c r="T58" s="43" t="str">
        <f t="shared" si="0"/>
        <v>1;150000@1020001;60@1024008;1@1010035;3</v>
      </c>
      <c r="X58" s="12">
        <v>1</v>
      </c>
      <c r="Y58" s="12" t="s">
        <v>355</v>
      </c>
      <c r="Z58" s="12">
        <f t="shared" si="1"/>
        <v>75000</v>
      </c>
      <c r="AA58" s="40">
        <v>1010035</v>
      </c>
      <c r="AB58" s="40" t="s">
        <v>1019</v>
      </c>
      <c r="AC58" s="12">
        <v>3</v>
      </c>
      <c r="AG58" s="12">
        <f t="shared" si="9"/>
        <v>452</v>
      </c>
      <c r="AH58" s="43" t="str">
        <f>X58&amp;";"&amp;Z58&amp;"@"&amp;AA58&amp;";"&amp;AC58</f>
        <v>1;75000@1010035;3</v>
      </c>
    </row>
    <row r="59" spans="1:34" ht="20.100000000000001" customHeight="1" x14ac:dyDescent="0.2">
      <c r="A59" s="12"/>
      <c r="B59" s="12"/>
      <c r="C59" s="12">
        <v>3</v>
      </c>
      <c r="D59" s="12">
        <v>1</v>
      </c>
      <c r="E59" s="12" t="s">
        <v>355</v>
      </c>
      <c r="F59" s="12">
        <v>200000</v>
      </c>
      <c r="G59" s="40">
        <v>1020001</v>
      </c>
      <c r="H59" s="40" t="s">
        <v>917</v>
      </c>
      <c r="I59" s="12">
        <v>100</v>
      </c>
      <c r="J59" s="40">
        <v>1024009</v>
      </c>
      <c r="K59" s="40" t="s">
        <v>924</v>
      </c>
      <c r="L59" s="12">
        <v>1</v>
      </c>
      <c r="M59" s="40">
        <v>1010035</v>
      </c>
      <c r="N59" s="40" t="s">
        <v>1019</v>
      </c>
      <c r="O59" s="12">
        <v>5</v>
      </c>
      <c r="P59" s="40">
        <v>1010024</v>
      </c>
      <c r="Q59" s="40" t="s">
        <v>1017</v>
      </c>
      <c r="R59" s="41">
        <v>1</v>
      </c>
      <c r="S59" s="12">
        <f t="shared" si="8"/>
        <v>453</v>
      </c>
      <c r="T59" s="43" t="str">
        <f>D59&amp;";"&amp;F59&amp;"@"&amp;G59&amp;";"&amp;I59&amp;"@"&amp;J59&amp;";"&amp;L59&amp;"@"&amp;M59&amp;";"&amp;O59&amp;"@"&amp;P59&amp;";"&amp;R59</f>
        <v>1;200000@1020001;100@1024009;1@1010035;5@1010024;1</v>
      </c>
      <c r="X59" s="12">
        <v>1</v>
      </c>
      <c r="Y59" s="12" t="s">
        <v>355</v>
      </c>
      <c r="Z59" s="12">
        <f t="shared" si="1"/>
        <v>100000</v>
      </c>
      <c r="AA59" s="40">
        <v>1010035</v>
      </c>
      <c r="AB59" s="40" t="s">
        <v>1019</v>
      </c>
      <c r="AC59" s="12">
        <v>5</v>
      </c>
      <c r="AD59" s="40">
        <v>1010024</v>
      </c>
      <c r="AE59" s="40" t="s">
        <v>1017</v>
      </c>
      <c r="AF59" s="41">
        <v>1</v>
      </c>
      <c r="AG59" s="12">
        <f t="shared" si="9"/>
        <v>453</v>
      </c>
      <c r="AH59" s="43" t="str">
        <f>X59&amp;";"&amp;Z59&amp;"@"&amp;AA59&amp;";"&amp;AC59&amp;"@"&amp;AD59&amp;";"&amp;AF59</f>
        <v>1;100000@1010035;5@1010024;1</v>
      </c>
    </row>
    <row r="60" spans="1:34" s="12" customFormat="1" ht="20.100000000000001" customHeight="1" x14ac:dyDescent="0.2">
      <c r="A60" s="12" t="s">
        <v>1024</v>
      </c>
      <c r="B60" s="12">
        <v>1</v>
      </c>
      <c r="C60" s="12">
        <v>1</v>
      </c>
      <c r="D60" s="12">
        <v>1</v>
      </c>
      <c r="E60" s="12" t="s">
        <v>355</v>
      </c>
      <c r="F60" s="12">
        <v>100000</v>
      </c>
      <c r="G60" s="40">
        <v>1020001</v>
      </c>
      <c r="H60" s="40" t="s">
        <v>917</v>
      </c>
      <c r="I60" s="12">
        <v>40</v>
      </c>
      <c r="J60" s="40">
        <v>1025008</v>
      </c>
      <c r="K60" s="40" t="s">
        <v>925</v>
      </c>
      <c r="L60" s="12">
        <v>1</v>
      </c>
      <c r="M60" s="40">
        <v>1010035</v>
      </c>
      <c r="N60" s="40" t="s">
        <v>1019</v>
      </c>
      <c r="O60" s="12">
        <v>2</v>
      </c>
      <c r="S60" s="12">
        <f t="shared" si="8"/>
        <v>511</v>
      </c>
      <c r="T60" s="43" t="str">
        <f>D60&amp;";"&amp;F60&amp;"@"&amp;G60&amp;";"&amp;I60&amp;"@"&amp;J60&amp;";"&amp;L60&amp;"@"&amp;M60&amp;";"&amp;O60</f>
        <v>1;100000@1020001;40@1025008;1@1010035;2</v>
      </c>
      <c r="X60" s="12">
        <v>1</v>
      </c>
      <c r="Y60" s="12" t="s">
        <v>355</v>
      </c>
      <c r="Z60" s="12">
        <f t="shared" si="1"/>
        <v>50000</v>
      </c>
      <c r="AA60" s="40">
        <v>1010035</v>
      </c>
      <c r="AB60" s="40" t="s">
        <v>1019</v>
      </c>
      <c r="AC60" s="12">
        <v>2</v>
      </c>
      <c r="AG60" s="12">
        <f t="shared" si="9"/>
        <v>511</v>
      </c>
      <c r="AH60" s="43" t="str">
        <f>X60&amp;";"&amp;Z60&amp;"@"&amp;AA60&amp;";"&amp;AC60</f>
        <v>1;50000@1010035;2</v>
      </c>
    </row>
    <row r="61" spans="1:34" s="12" customFormat="1" ht="20.100000000000001" customHeight="1" x14ac:dyDescent="0.2">
      <c r="C61" s="12">
        <v>2</v>
      </c>
      <c r="D61" s="12">
        <v>1</v>
      </c>
      <c r="E61" s="12" t="s">
        <v>355</v>
      </c>
      <c r="F61" s="12">
        <v>150000</v>
      </c>
      <c r="G61" s="40">
        <v>1020001</v>
      </c>
      <c r="H61" s="40" t="s">
        <v>917</v>
      </c>
      <c r="I61" s="12">
        <v>60</v>
      </c>
      <c r="J61" s="40">
        <v>1025008</v>
      </c>
      <c r="K61" s="40" t="s">
        <v>925</v>
      </c>
      <c r="L61" s="12">
        <v>1</v>
      </c>
      <c r="M61" s="40">
        <v>1010035</v>
      </c>
      <c r="N61" s="40" t="s">
        <v>1019</v>
      </c>
      <c r="O61" s="12">
        <v>3</v>
      </c>
      <c r="S61" s="12">
        <f t="shared" si="8"/>
        <v>512</v>
      </c>
      <c r="T61" s="43" t="str">
        <f t="shared" si="0"/>
        <v>1;150000@1020001;60@1025008;1@1010035;3</v>
      </c>
      <c r="X61" s="12">
        <v>1</v>
      </c>
      <c r="Y61" s="12" t="s">
        <v>355</v>
      </c>
      <c r="Z61" s="12">
        <f t="shared" si="1"/>
        <v>75000</v>
      </c>
      <c r="AA61" s="40">
        <v>1010035</v>
      </c>
      <c r="AB61" s="40" t="s">
        <v>1019</v>
      </c>
      <c r="AC61" s="12">
        <v>3</v>
      </c>
      <c r="AG61" s="12">
        <f t="shared" si="9"/>
        <v>512</v>
      </c>
      <c r="AH61" s="43" t="str">
        <f>X61&amp;";"&amp;Z61&amp;"@"&amp;AA61&amp;";"&amp;AC61</f>
        <v>1;75000@1010035;3</v>
      </c>
    </row>
    <row r="62" spans="1:34" s="12" customFormat="1" ht="20.100000000000001" customHeight="1" x14ac:dyDescent="0.2">
      <c r="C62" s="12">
        <v>3</v>
      </c>
      <c r="D62" s="12">
        <v>1</v>
      </c>
      <c r="E62" s="12" t="s">
        <v>355</v>
      </c>
      <c r="F62" s="12">
        <v>200000</v>
      </c>
      <c r="G62" s="40">
        <v>1020001</v>
      </c>
      <c r="H62" s="40" t="s">
        <v>917</v>
      </c>
      <c r="I62" s="12">
        <v>100</v>
      </c>
      <c r="J62" s="40">
        <v>1025009</v>
      </c>
      <c r="K62" s="40" t="s">
        <v>926</v>
      </c>
      <c r="L62" s="12">
        <v>1</v>
      </c>
      <c r="M62" s="40">
        <v>1010035</v>
      </c>
      <c r="N62" s="40" t="s">
        <v>1019</v>
      </c>
      <c r="O62" s="12">
        <v>5</v>
      </c>
      <c r="P62" s="40">
        <v>1010025</v>
      </c>
      <c r="Q62" s="40" t="s">
        <v>1018</v>
      </c>
      <c r="R62" s="12">
        <v>1</v>
      </c>
      <c r="S62" s="12">
        <f t="shared" si="8"/>
        <v>513</v>
      </c>
      <c r="T62" s="43" t="str">
        <f>D62&amp;";"&amp;F62&amp;"@"&amp;G62&amp;";"&amp;I62&amp;"@"&amp;J62&amp;";"&amp;L62&amp;"@"&amp;M62&amp;";"&amp;O62&amp;"@"&amp;P62&amp;";"&amp;R62</f>
        <v>1;200000@1020001;100@1025009;1@1010035;5@1010025;1</v>
      </c>
      <c r="X62" s="12">
        <v>1</v>
      </c>
      <c r="Y62" s="12" t="s">
        <v>355</v>
      </c>
      <c r="Z62" s="12">
        <f t="shared" si="1"/>
        <v>100000</v>
      </c>
      <c r="AA62" s="40">
        <v>1010035</v>
      </c>
      <c r="AB62" s="40" t="s">
        <v>1019</v>
      </c>
      <c r="AC62" s="12">
        <v>5</v>
      </c>
      <c r="AD62" s="40">
        <v>1000018</v>
      </c>
      <c r="AE62" s="40" t="s">
        <v>994</v>
      </c>
      <c r="AF62" s="12">
        <v>5</v>
      </c>
      <c r="AG62" s="12">
        <f t="shared" si="9"/>
        <v>513</v>
      </c>
      <c r="AH62" s="43" t="str">
        <f>X62&amp;";"&amp;Z62&amp;"@"&amp;AA62&amp;";"&amp;AC62&amp;"@"&amp;AD62&amp;";"&amp;AF62</f>
        <v>1;100000@1010035;5@1000018;5</v>
      </c>
    </row>
    <row r="63" spans="1:34" s="12" customFormat="1" ht="20.100000000000001" customHeight="1" x14ac:dyDescent="0.2">
      <c r="B63" s="12">
        <v>2</v>
      </c>
      <c r="C63" s="12">
        <v>1</v>
      </c>
      <c r="D63" s="12">
        <v>1</v>
      </c>
      <c r="E63" s="12" t="s">
        <v>355</v>
      </c>
      <c r="F63" s="12">
        <v>100000</v>
      </c>
      <c r="G63" s="40">
        <v>1020001</v>
      </c>
      <c r="H63" s="40" t="s">
        <v>917</v>
      </c>
      <c r="I63" s="12">
        <v>40</v>
      </c>
      <c r="J63" s="40">
        <v>1025008</v>
      </c>
      <c r="K63" s="40" t="s">
        <v>925</v>
      </c>
      <c r="L63" s="12">
        <v>1</v>
      </c>
      <c r="M63" s="40">
        <v>1010035</v>
      </c>
      <c r="N63" s="40" t="s">
        <v>1019</v>
      </c>
      <c r="O63" s="12">
        <v>2</v>
      </c>
      <c r="S63" s="12">
        <f t="shared" si="8"/>
        <v>521</v>
      </c>
      <c r="T63" s="43" t="str">
        <f>D63&amp;";"&amp;F63&amp;"@"&amp;G63&amp;";"&amp;I63&amp;"@"&amp;J63&amp;";"&amp;L63&amp;"@"&amp;M63&amp;";"&amp;O63</f>
        <v>1;100000@1020001;40@1025008;1@1010035;2</v>
      </c>
      <c r="X63" s="12">
        <v>1</v>
      </c>
      <c r="Y63" s="12" t="s">
        <v>355</v>
      </c>
      <c r="Z63" s="12">
        <f t="shared" si="1"/>
        <v>50000</v>
      </c>
      <c r="AA63" s="40">
        <v>1010035</v>
      </c>
      <c r="AB63" s="40" t="s">
        <v>1019</v>
      </c>
      <c r="AC63" s="12">
        <v>2</v>
      </c>
      <c r="AG63" s="12">
        <f t="shared" si="9"/>
        <v>521</v>
      </c>
      <c r="AH63" s="43" t="str">
        <f>X63&amp;";"&amp;Z63&amp;"@"&amp;AA63&amp;";"&amp;AC63</f>
        <v>1;50000@1010035;2</v>
      </c>
    </row>
    <row r="64" spans="1:34" s="12" customFormat="1" ht="20.100000000000001" customHeight="1" x14ac:dyDescent="0.2">
      <c r="C64" s="12">
        <v>2</v>
      </c>
      <c r="D64" s="12">
        <v>1</v>
      </c>
      <c r="E64" s="12" t="s">
        <v>355</v>
      </c>
      <c r="F64" s="12">
        <v>150000</v>
      </c>
      <c r="G64" s="40">
        <v>1020001</v>
      </c>
      <c r="H64" s="40" t="s">
        <v>917</v>
      </c>
      <c r="I64" s="12">
        <v>60</v>
      </c>
      <c r="J64" s="40">
        <v>1025008</v>
      </c>
      <c r="K64" s="40" t="s">
        <v>925</v>
      </c>
      <c r="L64" s="12">
        <v>1</v>
      </c>
      <c r="M64" s="40">
        <v>1010035</v>
      </c>
      <c r="N64" s="40" t="s">
        <v>1019</v>
      </c>
      <c r="O64" s="12">
        <v>3</v>
      </c>
      <c r="S64" s="12">
        <f t="shared" si="8"/>
        <v>522</v>
      </c>
      <c r="T64" s="43" t="str">
        <f t="shared" si="0"/>
        <v>1;150000@1020001;60@1025008;1@1010035;3</v>
      </c>
      <c r="X64" s="12">
        <v>1</v>
      </c>
      <c r="Y64" s="12" t="s">
        <v>355</v>
      </c>
      <c r="Z64" s="12">
        <f t="shared" si="1"/>
        <v>75000</v>
      </c>
      <c r="AA64" s="40">
        <v>1010035</v>
      </c>
      <c r="AB64" s="40" t="s">
        <v>1019</v>
      </c>
      <c r="AC64" s="12">
        <v>3</v>
      </c>
      <c r="AG64" s="12">
        <f t="shared" si="9"/>
        <v>522</v>
      </c>
      <c r="AH64" s="43" t="str">
        <f>X64&amp;";"&amp;Z64&amp;"@"&amp;AA64&amp;";"&amp;AC64</f>
        <v>1;75000@1010035;3</v>
      </c>
    </row>
    <row r="65" spans="1:34" s="12" customFormat="1" ht="20.100000000000001" customHeight="1" x14ac:dyDescent="0.2">
      <c r="C65" s="12">
        <v>3</v>
      </c>
      <c r="D65" s="12">
        <v>1</v>
      </c>
      <c r="E65" s="12" t="s">
        <v>355</v>
      </c>
      <c r="F65" s="12">
        <v>200000</v>
      </c>
      <c r="G65" s="40">
        <v>1020001</v>
      </c>
      <c r="H65" s="40" t="s">
        <v>917</v>
      </c>
      <c r="I65" s="12">
        <v>100</v>
      </c>
      <c r="J65" s="40">
        <v>1025009</v>
      </c>
      <c r="K65" s="40" t="s">
        <v>926</v>
      </c>
      <c r="L65" s="12">
        <v>1</v>
      </c>
      <c r="M65" s="40">
        <v>1010035</v>
      </c>
      <c r="N65" s="40" t="s">
        <v>1019</v>
      </c>
      <c r="O65" s="12">
        <v>5</v>
      </c>
      <c r="P65" s="40">
        <v>1010025</v>
      </c>
      <c r="Q65" s="40" t="s">
        <v>1018</v>
      </c>
      <c r="R65" s="12">
        <v>1</v>
      </c>
      <c r="S65" s="12">
        <f t="shared" si="8"/>
        <v>523</v>
      </c>
      <c r="T65" s="43" t="str">
        <f>D65&amp;";"&amp;F65&amp;"@"&amp;G65&amp;";"&amp;I65&amp;"@"&amp;J65&amp;";"&amp;L65&amp;"@"&amp;M65&amp;";"&amp;O65&amp;"@"&amp;P65&amp;";"&amp;R65</f>
        <v>1;200000@1020001;100@1025009;1@1010035;5@1010025;1</v>
      </c>
      <c r="X65" s="12">
        <v>1</v>
      </c>
      <c r="Y65" s="12" t="s">
        <v>355</v>
      </c>
      <c r="Z65" s="12">
        <f t="shared" si="1"/>
        <v>100000</v>
      </c>
      <c r="AA65" s="40">
        <v>1010035</v>
      </c>
      <c r="AB65" s="40" t="s">
        <v>1019</v>
      </c>
      <c r="AC65" s="12">
        <v>5</v>
      </c>
      <c r="AD65" s="40">
        <v>1000018</v>
      </c>
      <c r="AE65" s="40" t="s">
        <v>994</v>
      </c>
      <c r="AF65" s="12">
        <v>5</v>
      </c>
      <c r="AG65" s="12">
        <f t="shared" si="9"/>
        <v>523</v>
      </c>
      <c r="AH65" s="43" t="str">
        <f>X65&amp;";"&amp;Z65&amp;"@"&amp;AA65&amp;";"&amp;AC65&amp;"@"&amp;AD65&amp;";"&amp;AF65</f>
        <v>1;100000@1010035;5@1000018;5</v>
      </c>
    </row>
    <row r="66" spans="1:34" ht="20.100000000000001" customHeight="1" x14ac:dyDescent="0.2">
      <c r="A66" s="12"/>
      <c r="B66" s="12">
        <v>3</v>
      </c>
      <c r="C66" s="12">
        <v>1</v>
      </c>
      <c r="D66" s="12">
        <v>1</v>
      </c>
      <c r="E66" s="12" t="s">
        <v>355</v>
      </c>
      <c r="F66" s="12">
        <v>100000</v>
      </c>
      <c r="G66" s="40">
        <v>1020001</v>
      </c>
      <c r="H66" s="40" t="s">
        <v>917</v>
      </c>
      <c r="I66" s="12">
        <v>40</v>
      </c>
      <c r="J66" s="40">
        <v>1025008</v>
      </c>
      <c r="K66" s="40" t="s">
        <v>925</v>
      </c>
      <c r="L66" s="12">
        <v>1</v>
      </c>
      <c r="M66" s="40">
        <v>1010035</v>
      </c>
      <c r="N66" s="40" t="s">
        <v>1019</v>
      </c>
      <c r="O66" s="12">
        <v>2</v>
      </c>
      <c r="S66" s="12">
        <f t="shared" si="8"/>
        <v>531</v>
      </c>
      <c r="T66" s="43" t="str">
        <f>D66&amp;";"&amp;F66&amp;"@"&amp;G66&amp;";"&amp;I66&amp;"@"&amp;J66&amp;";"&amp;L66&amp;"@"&amp;M66&amp;";"&amp;O66</f>
        <v>1;100000@1020001;40@1025008;1@1010035;2</v>
      </c>
      <c r="X66" s="12">
        <v>1</v>
      </c>
      <c r="Y66" s="12" t="s">
        <v>355</v>
      </c>
      <c r="Z66" s="12">
        <f t="shared" si="1"/>
        <v>50000</v>
      </c>
      <c r="AA66" s="40">
        <v>1010035</v>
      </c>
      <c r="AB66" s="40" t="s">
        <v>1019</v>
      </c>
      <c r="AC66" s="12">
        <v>2</v>
      </c>
      <c r="AG66" s="12">
        <f t="shared" si="9"/>
        <v>531</v>
      </c>
      <c r="AH66" s="43" t="str">
        <f>X66&amp;";"&amp;Z66&amp;"@"&amp;AA66&amp;";"&amp;AC66</f>
        <v>1;50000@1010035;2</v>
      </c>
    </row>
    <row r="67" spans="1:34" ht="20.100000000000001" customHeight="1" x14ac:dyDescent="0.2">
      <c r="A67" s="12"/>
      <c r="B67" s="12"/>
      <c r="C67" s="12">
        <v>2</v>
      </c>
      <c r="D67" s="12">
        <v>1</v>
      </c>
      <c r="E67" s="12" t="s">
        <v>355</v>
      </c>
      <c r="F67" s="12">
        <v>150000</v>
      </c>
      <c r="G67" s="40">
        <v>1020001</v>
      </c>
      <c r="H67" s="40" t="s">
        <v>917</v>
      </c>
      <c r="I67" s="12">
        <v>60</v>
      </c>
      <c r="J67" s="40">
        <v>1025008</v>
      </c>
      <c r="K67" s="40" t="s">
        <v>925</v>
      </c>
      <c r="L67" s="12">
        <v>1</v>
      </c>
      <c r="M67" s="40">
        <v>1010035</v>
      </c>
      <c r="N67" s="40" t="s">
        <v>1019</v>
      </c>
      <c r="O67" s="12">
        <v>3</v>
      </c>
      <c r="S67" s="12">
        <f t="shared" si="8"/>
        <v>532</v>
      </c>
      <c r="T67" s="43" t="str">
        <f t="shared" si="0"/>
        <v>1;150000@1020001;60@1025008;1@1010035;3</v>
      </c>
      <c r="X67" s="12">
        <v>1</v>
      </c>
      <c r="Y67" s="12" t="s">
        <v>355</v>
      </c>
      <c r="Z67" s="12">
        <f t="shared" si="1"/>
        <v>75000</v>
      </c>
      <c r="AA67" s="40">
        <v>1010035</v>
      </c>
      <c r="AB67" s="40" t="s">
        <v>1019</v>
      </c>
      <c r="AC67" s="12">
        <v>3</v>
      </c>
      <c r="AG67" s="12">
        <f t="shared" si="9"/>
        <v>532</v>
      </c>
      <c r="AH67" s="43" t="str">
        <f>X67&amp;";"&amp;Z67&amp;"@"&amp;AA67&amp;";"&amp;AC67</f>
        <v>1;75000@1010035;3</v>
      </c>
    </row>
    <row r="68" spans="1:34" ht="20.100000000000001" customHeight="1" x14ac:dyDescent="0.2">
      <c r="A68" s="12"/>
      <c r="B68" s="12"/>
      <c r="C68" s="12">
        <v>3</v>
      </c>
      <c r="D68" s="12">
        <v>1</v>
      </c>
      <c r="E68" s="12" t="s">
        <v>355</v>
      </c>
      <c r="F68" s="12">
        <v>200000</v>
      </c>
      <c r="G68" s="40">
        <v>1020001</v>
      </c>
      <c r="H68" s="40" t="s">
        <v>917</v>
      </c>
      <c r="I68" s="12">
        <v>100</v>
      </c>
      <c r="J68" s="40">
        <v>1025009</v>
      </c>
      <c r="K68" s="40" t="s">
        <v>926</v>
      </c>
      <c r="L68" s="12">
        <v>1</v>
      </c>
      <c r="M68" s="40">
        <v>1010035</v>
      </c>
      <c r="N68" s="40" t="s">
        <v>1019</v>
      </c>
      <c r="O68" s="12">
        <v>5</v>
      </c>
      <c r="P68" s="40">
        <v>1010025</v>
      </c>
      <c r="Q68" s="40" t="s">
        <v>1018</v>
      </c>
      <c r="R68" s="41">
        <v>1</v>
      </c>
      <c r="S68" s="12">
        <f t="shared" si="8"/>
        <v>533</v>
      </c>
      <c r="T68" s="43" t="str">
        <f>D68&amp;";"&amp;F68&amp;"@"&amp;G68&amp;";"&amp;I68&amp;"@"&amp;J68&amp;";"&amp;L68&amp;"@"&amp;M68&amp;";"&amp;O68&amp;"@"&amp;P68&amp;";"&amp;R68</f>
        <v>1;200000@1020001;100@1025009;1@1010035;5@1010025;1</v>
      </c>
      <c r="X68" s="12">
        <v>1</v>
      </c>
      <c r="Y68" s="12" t="s">
        <v>355</v>
      </c>
      <c r="Z68" s="12">
        <f t="shared" ref="Z68:Z74" si="10">F68/2</f>
        <v>100000</v>
      </c>
      <c r="AA68" s="40">
        <v>1010035</v>
      </c>
      <c r="AB68" s="40" t="s">
        <v>1019</v>
      </c>
      <c r="AC68" s="12">
        <v>5</v>
      </c>
      <c r="AD68" s="40">
        <v>1025008</v>
      </c>
      <c r="AE68" s="40" t="s">
        <v>925</v>
      </c>
      <c r="AF68" s="41">
        <v>1</v>
      </c>
      <c r="AG68" s="12">
        <f t="shared" si="9"/>
        <v>533</v>
      </c>
      <c r="AH68" s="43" t="str">
        <f>X68&amp;";"&amp;Z68&amp;"@"&amp;AA68&amp;";"&amp;AC68&amp;"@"&amp;AD68&amp;";"&amp;AF68</f>
        <v>1;100000@1010035;5@1025008;1</v>
      </c>
    </row>
    <row r="69" spans="1:34" ht="20.100000000000001" customHeight="1" x14ac:dyDescent="0.2">
      <c r="A69" s="12"/>
      <c r="B69" s="12">
        <v>4</v>
      </c>
      <c r="C69" s="12">
        <v>1</v>
      </c>
      <c r="D69" s="12">
        <v>1</v>
      </c>
      <c r="E69" s="12" t="s">
        <v>355</v>
      </c>
      <c r="F69" s="12">
        <v>100000</v>
      </c>
      <c r="G69" s="40">
        <v>1020001</v>
      </c>
      <c r="H69" s="40" t="s">
        <v>917</v>
      </c>
      <c r="I69" s="12">
        <v>40</v>
      </c>
      <c r="J69" s="40">
        <v>1025008</v>
      </c>
      <c r="K69" s="40" t="s">
        <v>1025</v>
      </c>
      <c r="L69" s="12">
        <v>1</v>
      </c>
      <c r="M69" s="40">
        <v>1010035</v>
      </c>
      <c r="N69" s="40" t="s">
        <v>1019</v>
      </c>
      <c r="O69" s="12">
        <v>2</v>
      </c>
      <c r="S69" s="12">
        <f t="shared" si="8"/>
        <v>541</v>
      </c>
      <c r="T69" s="43" t="str">
        <f>D69&amp;";"&amp;F69&amp;"@"&amp;G69&amp;";"&amp;I69&amp;"@"&amp;J69&amp;";"&amp;L69&amp;"@"&amp;M69&amp;";"&amp;O69</f>
        <v>1;100000@1020001;40@1025008;1@1010035;2</v>
      </c>
      <c r="X69" s="12">
        <v>1</v>
      </c>
      <c r="Y69" s="12" t="s">
        <v>355</v>
      </c>
      <c r="Z69" s="12">
        <f t="shared" si="10"/>
        <v>50000</v>
      </c>
      <c r="AA69" s="40">
        <v>1010035</v>
      </c>
      <c r="AB69" s="40" t="s">
        <v>1019</v>
      </c>
      <c r="AC69" s="12">
        <v>2</v>
      </c>
      <c r="AG69" s="12">
        <f t="shared" si="9"/>
        <v>541</v>
      </c>
      <c r="AH69" s="43" t="str">
        <f>X69&amp;";"&amp;Z69&amp;"@"&amp;AA69&amp;";"&amp;AC69</f>
        <v>1;50000@1010035;2</v>
      </c>
    </row>
    <row r="70" spans="1:34" ht="20.100000000000001" customHeight="1" x14ac:dyDescent="0.2">
      <c r="A70" s="12"/>
      <c r="B70" s="12"/>
      <c r="C70" s="12">
        <v>2</v>
      </c>
      <c r="D70" s="12">
        <v>1</v>
      </c>
      <c r="E70" s="12" t="s">
        <v>355</v>
      </c>
      <c r="F70" s="12">
        <v>150000</v>
      </c>
      <c r="G70" s="40">
        <v>1020001</v>
      </c>
      <c r="H70" s="40" t="s">
        <v>917</v>
      </c>
      <c r="I70" s="12">
        <v>60</v>
      </c>
      <c r="J70" s="40">
        <v>1025008</v>
      </c>
      <c r="K70" s="40" t="s">
        <v>925</v>
      </c>
      <c r="L70" s="12">
        <v>1</v>
      </c>
      <c r="M70" s="40">
        <v>1010035</v>
      </c>
      <c r="N70" s="40" t="s">
        <v>1019</v>
      </c>
      <c r="O70" s="12">
        <v>3</v>
      </c>
      <c r="S70" s="12">
        <f t="shared" si="8"/>
        <v>542</v>
      </c>
      <c r="T70" s="43" t="str">
        <f t="shared" ref="T70:T73" si="11">D70&amp;";"&amp;F70&amp;"@"&amp;G70&amp;";"&amp;I70&amp;"@"&amp;J70&amp;";"&amp;L70&amp;"@"&amp;M70&amp;";"&amp;O70</f>
        <v>1;150000@1020001;60@1025008;1@1010035;3</v>
      </c>
      <c r="X70" s="12">
        <v>1</v>
      </c>
      <c r="Y70" s="12" t="s">
        <v>355</v>
      </c>
      <c r="Z70" s="12">
        <f t="shared" si="10"/>
        <v>75000</v>
      </c>
      <c r="AA70" s="40">
        <v>1010035</v>
      </c>
      <c r="AB70" s="40" t="s">
        <v>1019</v>
      </c>
      <c r="AC70" s="12">
        <v>3</v>
      </c>
      <c r="AG70" s="12">
        <f t="shared" si="9"/>
        <v>542</v>
      </c>
      <c r="AH70" s="43" t="str">
        <f>X70&amp;";"&amp;Z70&amp;"@"&amp;AA70&amp;";"&amp;AC70</f>
        <v>1;75000@1010035;3</v>
      </c>
    </row>
    <row r="71" spans="1:34" ht="20.100000000000001" customHeight="1" x14ac:dyDescent="0.2">
      <c r="A71" s="12"/>
      <c r="B71" s="12"/>
      <c r="C71" s="12">
        <v>3</v>
      </c>
      <c r="D71" s="12">
        <v>1</v>
      </c>
      <c r="E71" s="12" t="s">
        <v>355</v>
      </c>
      <c r="F71" s="12">
        <v>200000</v>
      </c>
      <c r="G71" s="40">
        <v>1020001</v>
      </c>
      <c r="H71" s="40" t="s">
        <v>917</v>
      </c>
      <c r="I71" s="12">
        <v>100</v>
      </c>
      <c r="J71" s="40">
        <v>1025009</v>
      </c>
      <c r="K71" s="40" t="s">
        <v>926</v>
      </c>
      <c r="L71" s="12">
        <v>1</v>
      </c>
      <c r="M71" s="40">
        <v>1010035</v>
      </c>
      <c r="N71" s="40" t="s">
        <v>1019</v>
      </c>
      <c r="O71" s="12">
        <v>5</v>
      </c>
      <c r="P71" s="40">
        <v>1010025</v>
      </c>
      <c r="Q71" s="40" t="s">
        <v>1018</v>
      </c>
      <c r="R71" s="41">
        <v>1</v>
      </c>
      <c r="S71" s="12">
        <f t="shared" si="8"/>
        <v>543</v>
      </c>
      <c r="T71" s="43" t="str">
        <f>D71&amp;";"&amp;F71&amp;"@"&amp;G71&amp;";"&amp;I71&amp;"@"&amp;J71&amp;";"&amp;L71&amp;"@"&amp;M71&amp;";"&amp;O71&amp;"@"&amp;P71&amp;";"&amp;R71</f>
        <v>1;200000@1020001;100@1025009;1@1010035;5@1010025;1</v>
      </c>
      <c r="X71" s="12">
        <v>1</v>
      </c>
      <c r="Y71" s="12" t="s">
        <v>355</v>
      </c>
      <c r="Z71" s="12">
        <f t="shared" si="10"/>
        <v>100000</v>
      </c>
      <c r="AA71" s="40">
        <v>1010035</v>
      </c>
      <c r="AB71" s="40" t="s">
        <v>1019</v>
      </c>
      <c r="AC71" s="12">
        <v>5</v>
      </c>
      <c r="AD71" s="40">
        <v>1025009</v>
      </c>
      <c r="AE71" s="40" t="s">
        <v>926</v>
      </c>
      <c r="AF71" s="41">
        <v>1</v>
      </c>
      <c r="AG71" s="12">
        <f t="shared" si="9"/>
        <v>543</v>
      </c>
      <c r="AH71" s="43" t="str">
        <f>X71&amp;";"&amp;Z71&amp;"@"&amp;AA71&amp;";"&amp;AC71&amp;"@"&amp;AD71&amp;";"&amp;AF71</f>
        <v>1;100000@1010035;5@1025009;1</v>
      </c>
    </row>
    <row r="72" spans="1:34" ht="20.100000000000001" customHeight="1" x14ac:dyDescent="0.2">
      <c r="A72" s="12"/>
      <c r="B72" s="12">
        <v>5</v>
      </c>
      <c r="C72" s="12">
        <v>1</v>
      </c>
      <c r="D72" s="12">
        <v>1</v>
      </c>
      <c r="E72" s="12" t="s">
        <v>355</v>
      </c>
      <c r="F72" s="12">
        <v>100000</v>
      </c>
      <c r="G72" s="40">
        <v>1020001</v>
      </c>
      <c r="H72" s="40" t="s">
        <v>917</v>
      </c>
      <c r="I72" s="12">
        <v>40</v>
      </c>
      <c r="J72" s="40">
        <v>1025008</v>
      </c>
      <c r="K72" s="40" t="s">
        <v>925</v>
      </c>
      <c r="L72" s="12">
        <v>1</v>
      </c>
      <c r="M72" s="40">
        <v>1010035</v>
      </c>
      <c r="N72" s="40" t="s">
        <v>1019</v>
      </c>
      <c r="O72" s="12">
        <v>2</v>
      </c>
      <c r="S72" s="12">
        <f t="shared" si="8"/>
        <v>551</v>
      </c>
      <c r="T72" s="43" t="str">
        <f>D72&amp;";"&amp;F72&amp;"@"&amp;G72&amp;";"&amp;I72&amp;"@"&amp;J72&amp;";"&amp;L72&amp;"@"&amp;M72&amp;";"&amp;O72</f>
        <v>1;100000@1020001;40@1025008;1@1010035;2</v>
      </c>
      <c r="X72" s="12">
        <v>1</v>
      </c>
      <c r="Y72" s="12" t="s">
        <v>355</v>
      </c>
      <c r="Z72" s="12">
        <f t="shared" si="10"/>
        <v>50000</v>
      </c>
      <c r="AA72" s="40">
        <v>1010035</v>
      </c>
      <c r="AB72" s="40" t="s">
        <v>1019</v>
      </c>
      <c r="AC72" s="12">
        <v>2</v>
      </c>
      <c r="AG72" s="12">
        <f t="shared" si="9"/>
        <v>551</v>
      </c>
      <c r="AH72" s="43" t="str">
        <f>X72&amp;";"&amp;Z72&amp;"@"&amp;AA72&amp;";"&amp;AC72</f>
        <v>1;50000@1010035;2</v>
      </c>
    </row>
    <row r="73" spans="1:34" ht="20.100000000000001" customHeight="1" x14ac:dyDescent="0.2">
      <c r="A73" s="12"/>
      <c r="B73" s="12"/>
      <c r="C73" s="12">
        <v>2</v>
      </c>
      <c r="D73" s="12">
        <v>1</v>
      </c>
      <c r="E73" s="12" t="s">
        <v>355</v>
      </c>
      <c r="F73" s="12">
        <v>150000</v>
      </c>
      <c r="G73" s="40">
        <v>1020001</v>
      </c>
      <c r="H73" s="40" t="s">
        <v>917</v>
      </c>
      <c r="I73" s="12">
        <v>60</v>
      </c>
      <c r="J73" s="40">
        <v>1025008</v>
      </c>
      <c r="K73" s="40" t="s">
        <v>925</v>
      </c>
      <c r="L73" s="12">
        <v>1</v>
      </c>
      <c r="M73" s="40">
        <v>1010035</v>
      </c>
      <c r="N73" s="40" t="s">
        <v>1019</v>
      </c>
      <c r="O73" s="12">
        <v>3</v>
      </c>
      <c r="S73" s="12">
        <f t="shared" si="8"/>
        <v>552</v>
      </c>
      <c r="T73" s="43" t="str">
        <f t="shared" si="11"/>
        <v>1;150000@1020001;60@1025008;1@1010035;3</v>
      </c>
      <c r="X73" s="12">
        <v>1</v>
      </c>
      <c r="Y73" s="12" t="s">
        <v>355</v>
      </c>
      <c r="Z73" s="12">
        <f t="shared" si="10"/>
        <v>75000</v>
      </c>
      <c r="AA73" s="40">
        <v>1010035</v>
      </c>
      <c r="AB73" s="40" t="s">
        <v>1019</v>
      </c>
      <c r="AC73" s="12">
        <v>3</v>
      </c>
      <c r="AG73" s="12">
        <f t="shared" si="9"/>
        <v>552</v>
      </c>
      <c r="AH73" s="43" t="str">
        <f>X73&amp;";"&amp;Z73&amp;"@"&amp;AA73&amp;";"&amp;AC73</f>
        <v>1;75000@1010035;3</v>
      </c>
    </row>
    <row r="74" spans="1:34" ht="20.100000000000001" customHeight="1" x14ac:dyDescent="0.2">
      <c r="A74" s="12"/>
      <c r="B74" s="12"/>
      <c r="C74" s="12">
        <v>3</v>
      </c>
      <c r="D74" s="12">
        <v>1</v>
      </c>
      <c r="E74" s="12" t="s">
        <v>355</v>
      </c>
      <c r="F74" s="12">
        <v>200000</v>
      </c>
      <c r="G74" s="40">
        <v>1020001</v>
      </c>
      <c r="H74" s="40" t="s">
        <v>917</v>
      </c>
      <c r="I74" s="12">
        <v>100</v>
      </c>
      <c r="J74" s="40">
        <v>1025009</v>
      </c>
      <c r="K74" s="40" t="s">
        <v>926</v>
      </c>
      <c r="L74" s="12">
        <v>1</v>
      </c>
      <c r="M74" s="40">
        <v>1010035</v>
      </c>
      <c r="N74" s="40" t="s">
        <v>1019</v>
      </c>
      <c r="O74" s="12">
        <v>5</v>
      </c>
      <c r="P74" s="40">
        <v>1010025</v>
      </c>
      <c r="Q74" s="40" t="s">
        <v>1018</v>
      </c>
      <c r="R74" s="41">
        <v>1</v>
      </c>
      <c r="S74" s="12">
        <f t="shared" si="8"/>
        <v>553</v>
      </c>
      <c r="T74" s="43" t="str">
        <f>D74&amp;";"&amp;F74&amp;"@"&amp;G74&amp;";"&amp;I74&amp;"@"&amp;J74&amp;";"&amp;L74&amp;"@"&amp;M74&amp;";"&amp;O74&amp;"@"&amp;P74&amp;";"&amp;R74</f>
        <v>1;200000@1020001;100@1025009;1@1010035;5@1010025;1</v>
      </c>
      <c r="X74" s="12">
        <v>1</v>
      </c>
      <c r="Y74" s="12" t="s">
        <v>355</v>
      </c>
      <c r="Z74" s="12">
        <f t="shared" si="10"/>
        <v>100000</v>
      </c>
      <c r="AA74" s="40">
        <v>1010035</v>
      </c>
      <c r="AB74" s="40" t="s">
        <v>1019</v>
      </c>
      <c r="AC74" s="12">
        <v>5</v>
      </c>
      <c r="AD74" s="40">
        <v>1010025</v>
      </c>
      <c r="AE74" s="40" t="s">
        <v>1018</v>
      </c>
      <c r="AF74" s="41">
        <v>1</v>
      </c>
      <c r="AG74" s="12">
        <f t="shared" si="9"/>
        <v>553</v>
      </c>
      <c r="AH74" s="43" t="str">
        <f>X74&amp;";"&amp;Z74&amp;"@"&amp;AA74&amp;";"&amp;AC74&amp;"@"&amp;AD74&amp;";"&amp;AF74</f>
        <v>1;100000@1010035;5@1010025;1</v>
      </c>
    </row>
    <row r="75" spans="1:34" ht="20.100000000000001" customHeight="1" x14ac:dyDescent="0.2">
      <c r="T75" s="43"/>
    </row>
    <row r="76" spans="1:34" ht="20.100000000000001" customHeight="1" x14ac:dyDescent="0.2">
      <c r="T76" s="43"/>
    </row>
    <row r="77" spans="1:34" ht="20.100000000000001" customHeight="1" x14ac:dyDescent="0.2">
      <c r="T77" s="43"/>
    </row>
    <row r="78" spans="1:34" ht="20.100000000000001" customHeight="1" x14ac:dyDescent="0.2"/>
    <row r="79" spans="1:34" ht="20.100000000000001" customHeight="1" x14ac:dyDescent="0.2"/>
    <row r="80" spans="1:34" ht="20.100000000000001" customHeight="1" x14ac:dyDescent="0.2">
      <c r="D80" s="7">
        <v>111</v>
      </c>
      <c r="E80" s="7" t="str">
        <f>LOOKUP(D80,$S:$S,$T:$T)</f>
        <v>1;30000@1020001;40@1021008;1@1010035;2</v>
      </c>
      <c r="F80" s="7">
        <v>112</v>
      </c>
      <c r="G80" s="44" t="str">
        <f>LOOKUP(F80,$S:$S,$T:$T)</f>
        <v>1;50000@1020001;60@1021008;1@1010035;3</v>
      </c>
      <c r="H80" s="7">
        <v>113</v>
      </c>
      <c r="I80" s="44" t="str">
        <f>LOOKUP(H80,$S:$S,$T:$T)</f>
        <v>1;100000@1020001;100@1021009;1@1010035;5@1010021;1</v>
      </c>
      <c r="AA80" s="7">
        <v>111</v>
      </c>
      <c r="AB80" s="7" t="str">
        <f>LOOKUP(AA80,$AG:$AG,$AH:$AH)</f>
        <v>1;15000@1010035;2</v>
      </c>
      <c r="AC80" s="7">
        <v>112</v>
      </c>
      <c r="AD80" s="7" t="str">
        <f>LOOKUP(AC80,$AG:$AG,$AH:$AH)</f>
        <v>1;25000@1010035;3</v>
      </c>
      <c r="AE80" s="7">
        <v>113</v>
      </c>
      <c r="AF80" s="7" t="str">
        <f>LOOKUP(AE80,$AG:$AG,$AH:$AH)</f>
        <v>1;50000@1010035;5@1000018;5</v>
      </c>
    </row>
    <row r="81" spans="4:32" ht="20.100000000000001" customHeight="1" x14ac:dyDescent="0.2">
      <c r="D81" s="7">
        <v>121</v>
      </c>
      <c r="E81" s="7" t="str">
        <f t="shared" ref="E81:G103" si="12">LOOKUP(D81,$S:$S,$T:$T)</f>
        <v>1;30000@1020001;40@1021008;1@1010035;2</v>
      </c>
      <c r="F81" s="7">
        <v>122</v>
      </c>
      <c r="G81" s="44" t="str">
        <f t="shared" si="12"/>
        <v>1;50000@1020001;60@1021008;1@1010035;3</v>
      </c>
      <c r="H81" s="7">
        <v>123</v>
      </c>
      <c r="I81" s="44" t="str">
        <f t="shared" ref="I81" si="13">LOOKUP(H81,$S:$S,$T:$T)</f>
        <v>1;100000@1020001;100@1021009;1@1010035;5@1010021;1</v>
      </c>
      <c r="AA81" s="7">
        <v>121</v>
      </c>
      <c r="AB81" s="7" t="str">
        <f t="shared" ref="AB81:AD103" si="14">LOOKUP(AA81,$AG:$AG,$AH:$AH)</f>
        <v>1;15000@1010035;2</v>
      </c>
      <c r="AC81" s="7">
        <v>122</v>
      </c>
      <c r="AD81" s="7" t="str">
        <f t="shared" si="14"/>
        <v>1;25000@1010035;3</v>
      </c>
      <c r="AE81" s="7">
        <v>123</v>
      </c>
      <c r="AF81" s="7" t="str">
        <f t="shared" ref="AF81" si="15">LOOKUP(AE81,$AG:$AG,$AH:$AH)</f>
        <v>1;50000@1010035;5@1021008;1</v>
      </c>
    </row>
    <row r="82" spans="4:32" ht="20.100000000000001" customHeight="1" x14ac:dyDescent="0.2">
      <c r="D82" s="7">
        <v>131</v>
      </c>
      <c r="E82" s="7" t="str">
        <f t="shared" si="12"/>
        <v>1;30000@1020001;40@1021008;1@1010035;2</v>
      </c>
      <c r="F82" s="7">
        <v>132</v>
      </c>
      <c r="G82" s="44" t="str">
        <f t="shared" si="12"/>
        <v>1;50000@1020001;60@1021008;1@1010035;3</v>
      </c>
      <c r="H82" s="7">
        <v>133</v>
      </c>
      <c r="I82" s="44" t="str">
        <f t="shared" ref="I82" si="16">LOOKUP(H82,$S:$S,$T:$T)</f>
        <v>1;100000@1020001;100@1021009;1@1010035;5@1010021;1</v>
      </c>
      <c r="AA82" s="7">
        <v>131</v>
      </c>
      <c r="AB82" s="7" t="str">
        <f t="shared" si="14"/>
        <v>1;15000@1010035;2</v>
      </c>
      <c r="AC82" s="7">
        <v>132</v>
      </c>
      <c r="AD82" s="7" t="str">
        <f t="shared" si="14"/>
        <v>1;25000@1010035;3</v>
      </c>
      <c r="AE82" s="7">
        <v>133</v>
      </c>
      <c r="AF82" s="7" t="str">
        <f t="shared" ref="AF82" si="17">LOOKUP(AE82,$AG:$AG,$AH:$AH)</f>
        <v>1;50000@1010035;5@1021009;1</v>
      </c>
    </row>
    <row r="83" spans="4:32" ht="20.100000000000001" customHeight="1" x14ac:dyDescent="0.2">
      <c r="D83" s="7">
        <v>141</v>
      </c>
      <c r="E83" s="7" t="str">
        <f t="shared" si="12"/>
        <v>1;30000@1020001;40@1021008;1@1010035;2</v>
      </c>
      <c r="F83" s="7">
        <v>142</v>
      </c>
      <c r="G83" s="44" t="str">
        <f t="shared" si="12"/>
        <v>1;50000@1020001;60@1021008;1@1010035;3</v>
      </c>
      <c r="H83" s="7">
        <v>143</v>
      </c>
      <c r="I83" s="44" t="str">
        <f t="shared" ref="I83" si="18">LOOKUP(H83,$S:$S,$T:$T)</f>
        <v>1;100000@1020001;100@1021009;1@1010035;5@1010021;1</v>
      </c>
      <c r="AA83" s="7">
        <v>141</v>
      </c>
      <c r="AB83" s="7" t="str">
        <f t="shared" si="14"/>
        <v>1;15000@1010035;2</v>
      </c>
      <c r="AC83" s="7">
        <v>142</v>
      </c>
      <c r="AD83" s="7" t="str">
        <f t="shared" si="14"/>
        <v>1;25000@1010035;3</v>
      </c>
      <c r="AE83" s="7">
        <v>143</v>
      </c>
      <c r="AF83" s="7" t="str">
        <f t="shared" ref="AF83" si="19">LOOKUP(AE83,$AG:$AG,$AH:$AH)</f>
        <v>1;50000@1010035;5@1010021;1</v>
      </c>
    </row>
    <row r="84" spans="4:32" ht="20.100000000000001" customHeight="1" x14ac:dyDescent="0.2">
      <c r="D84" s="7">
        <f>D80+100</f>
        <v>211</v>
      </c>
      <c r="E84" s="7" t="str">
        <f t="shared" si="12"/>
        <v>1;50000@1020001;40@1022008;1@1010035;2</v>
      </c>
      <c r="F84" s="7">
        <f>F80+100</f>
        <v>212</v>
      </c>
      <c r="G84" s="44" t="str">
        <f t="shared" si="12"/>
        <v>1;100000@1020001;60@1022008;1@1010035;3</v>
      </c>
      <c r="H84" s="7">
        <f>H80+100</f>
        <v>213</v>
      </c>
      <c r="I84" s="44" t="str">
        <f t="shared" ref="I84" si="20">LOOKUP(H84,$S:$S,$T:$T)</f>
        <v>1;150000@1020001;100@1022009;1@1010035;5@1010022;1</v>
      </c>
      <c r="AA84" s="7">
        <f>AA80+100</f>
        <v>211</v>
      </c>
      <c r="AB84" s="7" t="str">
        <f t="shared" si="14"/>
        <v>1;25000@1010035;2</v>
      </c>
      <c r="AC84" s="7">
        <f>AC80+100</f>
        <v>212</v>
      </c>
      <c r="AD84" s="7" t="str">
        <f t="shared" si="14"/>
        <v>1;50000@1010035;3</v>
      </c>
      <c r="AE84" s="7">
        <f>AE80+100</f>
        <v>213</v>
      </c>
      <c r="AF84" s="7" t="str">
        <f t="shared" ref="AF84" si="21">LOOKUP(AE84,$AG:$AG,$AH:$AH)</f>
        <v>1;75000@1010035;5@1000018;5</v>
      </c>
    </row>
    <row r="85" spans="4:32" ht="20.100000000000001" customHeight="1" x14ac:dyDescent="0.2">
      <c r="D85" s="7">
        <f t="shared" ref="D85:F87" si="22">D81+100</f>
        <v>221</v>
      </c>
      <c r="E85" s="7" t="str">
        <f t="shared" si="12"/>
        <v>1;50000@1020001;40@1022008;1@1010035;2</v>
      </c>
      <c r="F85" s="7">
        <f t="shared" si="22"/>
        <v>222</v>
      </c>
      <c r="G85" s="44" t="str">
        <f t="shared" si="12"/>
        <v>1;100000@1020001;60@1022008;1@1010035;3</v>
      </c>
      <c r="H85" s="7">
        <f t="shared" ref="H85" si="23">H81+100</f>
        <v>223</v>
      </c>
      <c r="I85" s="44" t="str">
        <f t="shared" ref="I85" si="24">LOOKUP(H85,$S:$S,$T:$T)</f>
        <v>1;150000@1020001;100@1022009;1@1010035;5@1010022;1</v>
      </c>
      <c r="AA85" s="7">
        <f t="shared" ref="AA85" si="25">AA81+100</f>
        <v>221</v>
      </c>
      <c r="AB85" s="7" t="str">
        <f t="shared" si="14"/>
        <v>1;25000@1010035;2</v>
      </c>
      <c r="AC85" s="7">
        <f t="shared" ref="AC85" si="26">AC81+100</f>
        <v>222</v>
      </c>
      <c r="AD85" s="7" t="str">
        <f t="shared" si="14"/>
        <v>1;50000@1010035;3</v>
      </c>
      <c r="AE85" s="7">
        <f t="shared" ref="AE85:AE87" si="27">AE81+100</f>
        <v>223</v>
      </c>
      <c r="AF85" s="7" t="str">
        <f t="shared" ref="AF85" si="28">LOOKUP(AE85,$AG:$AG,$AH:$AH)</f>
        <v>1;75000@1010035;5@1000018;5</v>
      </c>
    </row>
    <row r="86" spans="4:32" ht="20.100000000000001" customHeight="1" x14ac:dyDescent="0.2">
      <c r="D86" s="7">
        <f t="shared" si="22"/>
        <v>231</v>
      </c>
      <c r="E86" s="7" t="str">
        <f t="shared" si="12"/>
        <v>1;50000@1020001;40@1022008;1@1010035;2</v>
      </c>
      <c r="F86" s="7">
        <f t="shared" si="22"/>
        <v>232</v>
      </c>
      <c r="G86" s="44" t="str">
        <f t="shared" si="12"/>
        <v>1;100000@1020001;60@1022008;1@1010035;3</v>
      </c>
      <c r="H86" s="7">
        <f t="shared" ref="H86" si="29">H82+100</f>
        <v>233</v>
      </c>
      <c r="I86" s="44" t="str">
        <f t="shared" ref="I86" si="30">LOOKUP(H86,$S:$S,$T:$T)</f>
        <v>1;150000@1020001;100@1022009;1@1010035;5@1010022;1</v>
      </c>
      <c r="AA86" s="7">
        <f t="shared" ref="AA86" si="31">AA82+100</f>
        <v>231</v>
      </c>
      <c r="AB86" s="7" t="str">
        <f t="shared" si="14"/>
        <v>1;25000@1010035;2</v>
      </c>
      <c r="AC86" s="7">
        <f t="shared" ref="AC86" si="32">AC82+100</f>
        <v>232</v>
      </c>
      <c r="AD86" s="7" t="str">
        <f t="shared" si="14"/>
        <v>1;50000@1010035;3</v>
      </c>
      <c r="AE86" s="7">
        <f t="shared" si="27"/>
        <v>233</v>
      </c>
      <c r="AF86" s="7" t="str">
        <f t="shared" ref="AF86" si="33">LOOKUP(AE86,$AG:$AG,$AH:$AH)</f>
        <v>1;75000@1010035;5@1022008;1</v>
      </c>
    </row>
    <row r="87" spans="4:32" ht="20.100000000000001" customHeight="1" x14ac:dyDescent="0.2">
      <c r="D87" s="7">
        <f t="shared" si="22"/>
        <v>241</v>
      </c>
      <c r="E87" s="7" t="str">
        <f t="shared" si="12"/>
        <v>1;50000@1020001;40@1022008;1@1010035;2</v>
      </c>
      <c r="F87" s="7">
        <f t="shared" si="22"/>
        <v>242</v>
      </c>
      <c r="G87" s="44" t="str">
        <f t="shared" si="12"/>
        <v>1;100000@1020001;60@1022008;1@1010035;3</v>
      </c>
      <c r="H87" s="7">
        <f t="shared" ref="H87" si="34">H83+100</f>
        <v>243</v>
      </c>
      <c r="I87" s="44" t="str">
        <f t="shared" ref="I87" si="35">LOOKUP(H87,$S:$S,$T:$T)</f>
        <v>1;150000@1020001;100@1022009;1@1010035;5@1010022;1</v>
      </c>
      <c r="AA87" s="7">
        <f t="shared" ref="AA87" si="36">AA83+100</f>
        <v>241</v>
      </c>
      <c r="AB87" s="7" t="str">
        <f t="shared" si="14"/>
        <v>1;25000@1010035;2</v>
      </c>
      <c r="AC87" s="7">
        <f t="shared" ref="AC87" si="37">AC83+100</f>
        <v>242</v>
      </c>
      <c r="AD87" s="7" t="str">
        <f t="shared" si="14"/>
        <v>1;50000@1010035;3</v>
      </c>
      <c r="AE87" s="7">
        <f t="shared" si="27"/>
        <v>243</v>
      </c>
      <c r="AF87" s="7" t="str">
        <f t="shared" ref="AF87" si="38">LOOKUP(AE87,$AG:$AG,$AH:$AH)</f>
        <v>1;75000@1010035;5@1022008;1</v>
      </c>
    </row>
    <row r="88" spans="4:32" ht="20.100000000000001" customHeight="1" x14ac:dyDescent="0.2">
      <c r="D88" s="7">
        <f>D87+10</f>
        <v>251</v>
      </c>
      <c r="E88" s="7" t="str">
        <f t="shared" si="12"/>
        <v>1;50000@1020001;40@1022008;1@1010035;2</v>
      </c>
      <c r="F88" s="7">
        <f>F87+10</f>
        <v>252</v>
      </c>
      <c r="G88" s="44" t="str">
        <f t="shared" si="12"/>
        <v>1;100000@1020001;60@1022008;1@1010035;3</v>
      </c>
      <c r="H88" s="7">
        <f>H87+10</f>
        <v>253</v>
      </c>
      <c r="I88" s="44" t="str">
        <f t="shared" ref="I88" si="39">LOOKUP(H88,$S:$S,$T:$T)</f>
        <v>1;150000@1020001;100@1022009;1@1010035;5@1010022;1</v>
      </c>
      <c r="AA88" s="7">
        <f>AA87+10</f>
        <v>251</v>
      </c>
      <c r="AB88" s="7" t="str">
        <f t="shared" si="14"/>
        <v>1;25000@1010035;2</v>
      </c>
      <c r="AC88" s="7">
        <f>AC87+10</f>
        <v>252</v>
      </c>
      <c r="AD88" s="7" t="str">
        <f t="shared" si="14"/>
        <v>1;50000@1010035;3</v>
      </c>
      <c r="AE88" s="7">
        <f>AE87+10</f>
        <v>253</v>
      </c>
      <c r="AF88" s="7" t="str">
        <f t="shared" ref="AF88" si="40">LOOKUP(AE88,$AG:$AG,$AH:$AH)</f>
        <v>1;75000@1010035;5@1010022;1</v>
      </c>
    </row>
    <row r="89" spans="4:32" ht="20.100000000000001" customHeight="1" x14ac:dyDescent="0.2">
      <c r="D89" s="7">
        <f>D84+100</f>
        <v>311</v>
      </c>
      <c r="E89" s="7" t="str">
        <f t="shared" si="12"/>
        <v>1;50000@1020001;40@1023008;1@1010035;2</v>
      </c>
      <c r="F89" s="7">
        <f>F84+100</f>
        <v>312</v>
      </c>
      <c r="G89" s="44" t="str">
        <f t="shared" si="12"/>
        <v>1;100000@1020001;60@1023008;1@1010035;3</v>
      </c>
      <c r="H89" s="7">
        <f>H84+100</f>
        <v>313</v>
      </c>
      <c r="I89" s="44" t="str">
        <f t="shared" ref="I89" si="41">LOOKUP(H89,$S:$S,$T:$T)</f>
        <v>1;150000@1020001;100@1023009;1@1010035;5@1010023;1</v>
      </c>
      <c r="AA89" s="7">
        <f>AA84+100</f>
        <v>311</v>
      </c>
      <c r="AB89" s="7" t="str">
        <f t="shared" si="14"/>
        <v>1;25000@1010035;2</v>
      </c>
      <c r="AC89" s="7">
        <f>AC84+100</f>
        <v>312</v>
      </c>
      <c r="AD89" s="7" t="str">
        <f t="shared" si="14"/>
        <v>1;50000@1010035;3</v>
      </c>
      <c r="AE89" s="7">
        <f>AE84+100</f>
        <v>313</v>
      </c>
      <c r="AF89" s="7" t="str">
        <f t="shared" ref="AF89" si="42">LOOKUP(AE89,$AG:$AG,$AH:$AH)</f>
        <v>1;75000@1010035;5@1000018;5</v>
      </c>
    </row>
    <row r="90" spans="4:32" ht="20.100000000000001" customHeight="1" x14ac:dyDescent="0.2">
      <c r="D90" s="7">
        <f t="shared" ref="D90:F103" si="43">D85+100</f>
        <v>321</v>
      </c>
      <c r="E90" s="7" t="str">
        <f t="shared" si="12"/>
        <v>1;50000@1020001;40@1023008;1@1010035;2</v>
      </c>
      <c r="F90" s="7">
        <f t="shared" si="43"/>
        <v>322</v>
      </c>
      <c r="G90" s="44" t="str">
        <f t="shared" si="12"/>
        <v>1;100000@1020001;60@1023008;1@1010035;3</v>
      </c>
      <c r="H90" s="7">
        <f t="shared" ref="H90" si="44">H85+100</f>
        <v>323</v>
      </c>
      <c r="I90" s="44" t="str">
        <f t="shared" ref="I90" si="45">LOOKUP(H90,$S:$S,$T:$T)</f>
        <v>1;150000@1020001;100@1023009;1@1010035;5@1010023;1</v>
      </c>
      <c r="AA90" s="7">
        <f t="shared" ref="AA90" si="46">AA85+100</f>
        <v>321</v>
      </c>
      <c r="AB90" s="7" t="str">
        <f t="shared" si="14"/>
        <v>1;25000@1010035;2</v>
      </c>
      <c r="AC90" s="7">
        <f t="shared" ref="AC90" si="47">AC85+100</f>
        <v>322</v>
      </c>
      <c r="AD90" s="7" t="str">
        <f t="shared" si="14"/>
        <v>1;50000@1010035;3</v>
      </c>
      <c r="AE90" s="7">
        <f t="shared" ref="AE90:AE103" si="48">AE85+100</f>
        <v>323</v>
      </c>
      <c r="AF90" s="7" t="str">
        <f t="shared" ref="AF90" si="49">LOOKUP(AE90,$AG:$AG,$AH:$AH)</f>
        <v>1;75000@1010035;5@1000018;5</v>
      </c>
    </row>
    <row r="91" spans="4:32" ht="20.100000000000001" customHeight="1" x14ac:dyDescent="0.2">
      <c r="D91" s="7">
        <f t="shared" si="43"/>
        <v>331</v>
      </c>
      <c r="E91" s="7" t="str">
        <f t="shared" si="12"/>
        <v>1;50000@1020001;40@1023008;1@1010035;2</v>
      </c>
      <c r="F91" s="7">
        <f t="shared" si="43"/>
        <v>332</v>
      </c>
      <c r="G91" s="44" t="str">
        <f t="shared" si="12"/>
        <v>1;100000@1020001;60@1023008;1@1010035;3</v>
      </c>
      <c r="H91" s="7">
        <f t="shared" ref="H91" si="50">H86+100</f>
        <v>333</v>
      </c>
      <c r="I91" s="44" t="str">
        <f t="shared" ref="I91" si="51">LOOKUP(H91,$S:$S,$T:$T)</f>
        <v>1;150000@1020001;100@1023009;1@1010035;5@1010023;1</v>
      </c>
      <c r="AA91" s="7">
        <f t="shared" ref="AA91" si="52">AA86+100</f>
        <v>331</v>
      </c>
      <c r="AB91" s="7" t="str">
        <f t="shared" si="14"/>
        <v>1;25000@1010035;2</v>
      </c>
      <c r="AC91" s="7">
        <f t="shared" ref="AC91" si="53">AC86+100</f>
        <v>332</v>
      </c>
      <c r="AD91" s="7" t="str">
        <f t="shared" si="14"/>
        <v>1;50000@1010035;3</v>
      </c>
      <c r="AE91" s="7">
        <f t="shared" si="48"/>
        <v>333</v>
      </c>
      <c r="AF91" s="7" t="str">
        <f t="shared" ref="AF91" si="54">LOOKUP(AE91,$AG:$AG,$AH:$AH)</f>
        <v>1;75000@1010035;5@1023008;1</v>
      </c>
    </row>
    <row r="92" spans="4:32" ht="20.100000000000001" customHeight="1" x14ac:dyDescent="0.2">
      <c r="D92" s="7">
        <f t="shared" si="43"/>
        <v>341</v>
      </c>
      <c r="E92" s="7" t="str">
        <f t="shared" si="12"/>
        <v>1;50000@1020001;40@1023008;1@1010035;2</v>
      </c>
      <c r="F92" s="7">
        <f t="shared" si="43"/>
        <v>342</v>
      </c>
      <c r="G92" s="44" t="str">
        <f t="shared" si="12"/>
        <v>1;100000@1020001;60@1023008;1@1010035;3</v>
      </c>
      <c r="H92" s="7">
        <f t="shared" ref="H92" si="55">H87+100</f>
        <v>343</v>
      </c>
      <c r="I92" s="44" t="str">
        <f t="shared" ref="I92" si="56">LOOKUP(H92,$S:$S,$T:$T)</f>
        <v>1;150000@1020001;100@1023009;1@1010035;5@1010023;1</v>
      </c>
      <c r="AA92" s="7">
        <f t="shared" ref="AA92" si="57">AA87+100</f>
        <v>341</v>
      </c>
      <c r="AB92" s="7" t="str">
        <f t="shared" si="14"/>
        <v>1;25000@1010035;2</v>
      </c>
      <c r="AC92" s="7">
        <f t="shared" ref="AC92" si="58">AC87+100</f>
        <v>342</v>
      </c>
      <c r="AD92" s="7" t="str">
        <f t="shared" si="14"/>
        <v>1;50000@1010035;3</v>
      </c>
      <c r="AE92" s="7">
        <f t="shared" si="48"/>
        <v>343</v>
      </c>
      <c r="AF92" s="7" t="str">
        <f t="shared" ref="AF92" si="59">LOOKUP(AE92,$AG:$AG,$AH:$AH)</f>
        <v>1;75000@1010035;5@1023009;1</v>
      </c>
    </row>
    <row r="93" spans="4:32" ht="20.100000000000001" customHeight="1" x14ac:dyDescent="0.2">
      <c r="D93" s="7">
        <f t="shared" si="43"/>
        <v>351</v>
      </c>
      <c r="E93" s="7" t="str">
        <f t="shared" si="12"/>
        <v>1;50000@1020001;40@1023008;1@1010035;2</v>
      </c>
      <c r="F93" s="7">
        <f t="shared" si="43"/>
        <v>352</v>
      </c>
      <c r="G93" s="44" t="str">
        <f t="shared" si="12"/>
        <v>1;100000@1020001;60@1023008;1@1010035;3</v>
      </c>
      <c r="H93" s="7">
        <f t="shared" ref="H93" si="60">H88+100</f>
        <v>353</v>
      </c>
      <c r="I93" s="44" t="str">
        <f t="shared" ref="I93" si="61">LOOKUP(H93,$S:$S,$T:$T)</f>
        <v>1;150000@1020001;100@1023009;1@1010035;5@1010023;1</v>
      </c>
      <c r="AA93" s="7">
        <f t="shared" ref="AA93" si="62">AA88+100</f>
        <v>351</v>
      </c>
      <c r="AB93" s="7" t="str">
        <f t="shared" si="14"/>
        <v>1;25000@1010035;2</v>
      </c>
      <c r="AC93" s="7">
        <f t="shared" ref="AC93" si="63">AC88+100</f>
        <v>352</v>
      </c>
      <c r="AD93" s="7" t="str">
        <f t="shared" si="14"/>
        <v>1;50000@1010035;3</v>
      </c>
      <c r="AE93" s="7">
        <f t="shared" si="48"/>
        <v>353</v>
      </c>
      <c r="AF93" s="7" t="str">
        <f t="shared" ref="AF93" si="64">LOOKUP(AE93,$AG:$AG,$AH:$AH)</f>
        <v>1;75000@1010035;5@1010023;1</v>
      </c>
    </row>
    <row r="94" spans="4:32" ht="20.100000000000001" customHeight="1" x14ac:dyDescent="0.2">
      <c r="D94" s="7">
        <f t="shared" si="43"/>
        <v>411</v>
      </c>
      <c r="E94" s="7" t="str">
        <f t="shared" si="12"/>
        <v>1;100000@1020001;40@1024008;1@1010035;2</v>
      </c>
      <c r="F94" s="7">
        <f t="shared" si="43"/>
        <v>412</v>
      </c>
      <c r="G94" s="44" t="str">
        <f t="shared" si="12"/>
        <v>1;150000@1020001;60@1024008;1@1010035;3</v>
      </c>
      <c r="H94" s="7">
        <f t="shared" ref="H94" si="65">H89+100</f>
        <v>413</v>
      </c>
      <c r="I94" s="44" t="str">
        <f t="shared" ref="I94" si="66">LOOKUP(H94,$S:$S,$T:$T)</f>
        <v>1;200000@1020001;100@1024009;1@1010035;5@1010024;1</v>
      </c>
      <c r="AA94" s="7">
        <f t="shared" ref="AA94" si="67">AA89+100</f>
        <v>411</v>
      </c>
      <c r="AB94" s="7" t="str">
        <f t="shared" si="14"/>
        <v>1;50000@1010035;2</v>
      </c>
      <c r="AC94" s="7">
        <f t="shared" ref="AC94" si="68">AC89+100</f>
        <v>412</v>
      </c>
      <c r="AD94" s="7" t="str">
        <f t="shared" si="14"/>
        <v>1;75000@1010035;3</v>
      </c>
      <c r="AE94" s="7">
        <f t="shared" si="48"/>
        <v>413</v>
      </c>
      <c r="AF94" s="7" t="str">
        <f t="shared" ref="AF94" si="69">LOOKUP(AE94,$AG:$AG,$AH:$AH)</f>
        <v>1;100000@1010035;5@1000018;5</v>
      </c>
    </row>
    <row r="95" spans="4:32" ht="20.100000000000001" customHeight="1" x14ac:dyDescent="0.2">
      <c r="D95" s="7">
        <f t="shared" si="43"/>
        <v>421</v>
      </c>
      <c r="E95" s="7" t="str">
        <f t="shared" si="12"/>
        <v>1;100000@1020001;40@1024008;1@1010035;2</v>
      </c>
      <c r="F95" s="7">
        <f t="shared" si="43"/>
        <v>422</v>
      </c>
      <c r="G95" s="44" t="str">
        <f t="shared" si="12"/>
        <v>1;150000@1020001;60@1024008;1@1010035;3</v>
      </c>
      <c r="H95" s="7">
        <f t="shared" ref="H95" si="70">H90+100</f>
        <v>423</v>
      </c>
      <c r="I95" s="44" t="str">
        <f t="shared" ref="I95" si="71">LOOKUP(H95,$S:$S,$T:$T)</f>
        <v>1;200000@1020001;100@1024009;1@1010035;5@1010024;1</v>
      </c>
      <c r="AA95" s="7">
        <f t="shared" ref="AA95" si="72">AA90+100</f>
        <v>421</v>
      </c>
      <c r="AB95" s="7" t="str">
        <f t="shared" si="14"/>
        <v>1;50000@1010035;2</v>
      </c>
      <c r="AC95" s="7">
        <f t="shared" ref="AC95" si="73">AC90+100</f>
        <v>422</v>
      </c>
      <c r="AD95" s="7" t="str">
        <f t="shared" si="14"/>
        <v>1;75000@1010035;3</v>
      </c>
      <c r="AE95" s="7">
        <f t="shared" si="48"/>
        <v>423</v>
      </c>
      <c r="AF95" s="7" t="str">
        <f t="shared" ref="AF95" si="74">LOOKUP(AE95,$AG:$AG,$AH:$AH)</f>
        <v>1;100000@1010035;5@1000018;5</v>
      </c>
    </row>
    <row r="96" spans="4:32" ht="20.100000000000001" customHeight="1" x14ac:dyDescent="0.2">
      <c r="D96" s="7">
        <f t="shared" si="43"/>
        <v>431</v>
      </c>
      <c r="E96" s="7" t="str">
        <f t="shared" si="12"/>
        <v>1;100000@1020001;40@1024008;1@1010035;2</v>
      </c>
      <c r="F96" s="7">
        <f t="shared" si="43"/>
        <v>432</v>
      </c>
      <c r="G96" s="44" t="str">
        <f t="shared" si="12"/>
        <v>1;150000@1020001;60@1024008;1@1010035;3</v>
      </c>
      <c r="H96" s="7">
        <f t="shared" ref="H96" si="75">H91+100</f>
        <v>433</v>
      </c>
      <c r="I96" s="44" t="str">
        <f t="shared" ref="I96" si="76">LOOKUP(H96,$S:$S,$T:$T)</f>
        <v>1;200000@1020001;100@1024009;1@1010035;5@1010024;1</v>
      </c>
      <c r="AA96" s="7">
        <f t="shared" ref="AA96" si="77">AA91+100</f>
        <v>431</v>
      </c>
      <c r="AB96" s="7" t="str">
        <f t="shared" si="14"/>
        <v>1;50000@1010035;2</v>
      </c>
      <c r="AC96" s="7">
        <f t="shared" ref="AC96" si="78">AC91+100</f>
        <v>432</v>
      </c>
      <c r="AD96" s="7" t="str">
        <f t="shared" si="14"/>
        <v>1;75000@1010035;3</v>
      </c>
      <c r="AE96" s="7">
        <f t="shared" si="48"/>
        <v>433</v>
      </c>
      <c r="AF96" s="7" t="str">
        <f t="shared" ref="AF96" si="79">LOOKUP(AE96,$AG:$AG,$AH:$AH)</f>
        <v>1;100000@1010035;5@1024008;1</v>
      </c>
    </row>
    <row r="97" spans="4:32" ht="20.100000000000001" customHeight="1" x14ac:dyDescent="0.2">
      <c r="D97" s="7">
        <f t="shared" si="43"/>
        <v>441</v>
      </c>
      <c r="E97" s="7" t="str">
        <f t="shared" si="12"/>
        <v>1;100000@1020001;40@1024008;1@1010035;2</v>
      </c>
      <c r="F97" s="7">
        <f t="shared" si="43"/>
        <v>442</v>
      </c>
      <c r="G97" s="44" t="str">
        <f t="shared" si="12"/>
        <v>1;150000@1020001;60@1024008;1@1010035;3</v>
      </c>
      <c r="H97" s="7">
        <f t="shared" ref="H97" si="80">H92+100</f>
        <v>443</v>
      </c>
      <c r="I97" s="44" t="str">
        <f t="shared" ref="I97" si="81">LOOKUP(H97,$S:$S,$T:$T)</f>
        <v>1;200000@1020001;100@1024009;1@1010035;5@1010024;1</v>
      </c>
      <c r="AA97" s="7">
        <f t="shared" ref="AA97" si="82">AA92+100</f>
        <v>441</v>
      </c>
      <c r="AB97" s="7" t="str">
        <f t="shared" si="14"/>
        <v>1;50000@1010035;2</v>
      </c>
      <c r="AC97" s="7">
        <f t="shared" ref="AC97" si="83">AC92+100</f>
        <v>442</v>
      </c>
      <c r="AD97" s="7" t="str">
        <f t="shared" si="14"/>
        <v>1;75000@1010035;3</v>
      </c>
      <c r="AE97" s="7">
        <f t="shared" si="48"/>
        <v>443</v>
      </c>
      <c r="AF97" s="7" t="str">
        <f t="shared" ref="AF97" si="84">LOOKUP(AE97,$AG:$AG,$AH:$AH)</f>
        <v>1;100000@1010035;5@1024009;1</v>
      </c>
    </row>
    <row r="98" spans="4:32" ht="20.100000000000001" customHeight="1" x14ac:dyDescent="0.2">
      <c r="D98" s="7">
        <f t="shared" si="43"/>
        <v>451</v>
      </c>
      <c r="E98" s="7" t="str">
        <f t="shared" si="12"/>
        <v>1;100000@1020001;40@1024008;1@1010035;2</v>
      </c>
      <c r="F98" s="7">
        <f t="shared" si="43"/>
        <v>452</v>
      </c>
      <c r="G98" s="44" t="str">
        <f t="shared" si="12"/>
        <v>1;150000@1020001;60@1024008;1@1010035;3</v>
      </c>
      <c r="H98" s="7">
        <f t="shared" ref="H98" si="85">H93+100</f>
        <v>453</v>
      </c>
      <c r="I98" s="44" t="str">
        <f t="shared" ref="I98" si="86">LOOKUP(H98,$S:$S,$T:$T)</f>
        <v>1;200000@1020001;100@1024009;1@1010035;5@1010024;1</v>
      </c>
      <c r="AA98" s="7">
        <f t="shared" ref="AA98" si="87">AA93+100</f>
        <v>451</v>
      </c>
      <c r="AB98" s="7" t="str">
        <f t="shared" si="14"/>
        <v>1;50000@1010035;2</v>
      </c>
      <c r="AC98" s="7">
        <f t="shared" ref="AC98" si="88">AC93+100</f>
        <v>452</v>
      </c>
      <c r="AD98" s="7" t="str">
        <f t="shared" si="14"/>
        <v>1;75000@1010035;3</v>
      </c>
      <c r="AE98" s="7">
        <f t="shared" si="48"/>
        <v>453</v>
      </c>
      <c r="AF98" s="7" t="str">
        <f t="shared" ref="AF98" si="89">LOOKUP(AE98,$AG:$AG,$AH:$AH)</f>
        <v>1;100000@1010035;5@1010024;1</v>
      </c>
    </row>
    <row r="99" spans="4:32" ht="20.100000000000001" customHeight="1" x14ac:dyDescent="0.2">
      <c r="D99" s="7">
        <f t="shared" si="43"/>
        <v>511</v>
      </c>
      <c r="E99" s="7" t="str">
        <f t="shared" si="12"/>
        <v>1;100000@1020001;40@1025008;1@1010035;2</v>
      </c>
      <c r="F99" s="7">
        <f t="shared" si="43"/>
        <v>512</v>
      </c>
      <c r="G99" s="44" t="str">
        <f t="shared" si="12"/>
        <v>1;150000@1020001;60@1025008;1@1010035;3</v>
      </c>
      <c r="H99" s="7">
        <f t="shared" ref="H99" si="90">H94+100</f>
        <v>513</v>
      </c>
      <c r="I99" s="44" t="str">
        <f t="shared" ref="I99" si="91">LOOKUP(H99,$S:$S,$T:$T)</f>
        <v>1;200000@1020001;100@1025009;1@1010035;5@1010025;1</v>
      </c>
      <c r="AA99" s="7">
        <f t="shared" ref="AA99" si="92">AA94+100</f>
        <v>511</v>
      </c>
      <c r="AB99" s="7" t="str">
        <f t="shared" si="14"/>
        <v>1;50000@1010035;2</v>
      </c>
      <c r="AC99" s="7">
        <f t="shared" ref="AC99" si="93">AC94+100</f>
        <v>512</v>
      </c>
      <c r="AD99" s="7" t="str">
        <f t="shared" si="14"/>
        <v>1;75000@1010035;3</v>
      </c>
      <c r="AE99" s="7">
        <f t="shared" si="48"/>
        <v>513</v>
      </c>
      <c r="AF99" s="7" t="str">
        <f t="shared" ref="AF99" si="94">LOOKUP(AE99,$AG:$AG,$AH:$AH)</f>
        <v>1;100000@1010035;5@1000018;5</v>
      </c>
    </row>
    <row r="100" spans="4:32" ht="20.100000000000001" customHeight="1" x14ac:dyDescent="0.2">
      <c r="D100" s="7">
        <f t="shared" si="43"/>
        <v>521</v>
      </c>
      <c r="E100" s="7" t="str">
        <f t="shared" si="12"/>
        <v>1;100000@1020001;40@1025008;1@1010035;2</v>
      </c>
      <c r="F100" s="7">
        <f t="shared" si="43"/>
        <v>522</v>
      </c>
      <c r="G100" s="44" t="str">
        <f t="shared" si="12"/>
        <v>1;150000@1020001;60@1025008;1@1010035;3</v>
      </c>
      <c r="H100" s="7">
        <f t="shared" ref="H100" si="95">H95+100</f>
        <v>523</v>
      </c>
      <c r="I100" s="44" t="str">
        <f t="shared" ref="I100" si="96">LOOKUP(H100,$S:$S,$T:$T)</f>
        <v>1;200000@1020001;100@1025009;1@1010035;5@1010025;1</v>
      </c>
      <c r="AA100" s="7">
        <f t="shared" ref="AA100" si="97">AA95+100</f>
        <v>521</v>
      </c>
      <c r="AB100" s="7" t="str">
        <f t="shared" si="14"/>
        <v>1;50000@1010035;2</v>
      </c>
      <c r="AC100" s="7">
        <f t="shared" ref="AC100" si="98">AC95+100</f>
        <v>522</v>
      </c>
      <c r="AD100" s="7" t="str">
        <f t="shared" si="14"/>
        <v>1;75000@1010035;3</v>
      </c>
      <c r="AE100" s="7">
        <f t="shared" si="48"/>
        <v>523</v>
      </c>
      <c r="AF100" s="7" t="str">
        <f t="shared" ref="AF100" si="99">LOOKUP(AE100,$AG:$AG,$AH:$AH)</f>
        <v>1;100000@1010035;5@1000018;5</v>
      </c>
    </row>
    <row r="101" spans="4:32" ht="20.100000000000001" customHeight="1" x14ac:dyDescent="0.2">
      <c r="D101" s="7">
        <f t="shared" si="43"/>
        <v>531</v>
      </c>
      <c r="E101" s="7" t="str">
        <f t="shared" si="12"/>
        <v>1;100000@1020001;40@1025008;1@1010035;2</v>
      </c>
      <c r="F101" s="7">
        <f t="shared" si="43"/>
        <v>532</v>
      </c>
      <c r="G101" s="44" t="str">
        <f t="shared" si="12"/>
        <v>1;150000@1020001;60@1025008;1@1010035;3</v>
      </c>
      <c r="H101" s="7">
        <f t="shared" ref="H101" si="100">H96+100</f>
        <v>533</v>
      </c>
      <c r="I101" s="44" t="str">
        <f t="shared" ref="I101" si="101">LOOKUP(H101,$S:$S,$T:$T)</f>
        <v>1;200000@1020001;100@1025009;1@1010035;5@1010025;1</v>
      </c>
      <c r="AA101" s="7">
        <f t="shared" ref="AA101" si="102">AA96+100</f>
        <v>531</v>
      </c>
      <c r="AB101" s="7" t="str">
        <f t="shared" si="14"/>
        <v>1;50000@1010035;2</v>
      </c>
      <c r="AC101" s="7">
        <f t="shared" ref="AC101" si="103">AC96+100</f>
        <v>532</v>
      </c>
      <c r="AD101" s="7" t="str">
        <f t="shared" si="14"/>
        <v>1;75000@1010035;3</v>
      </c>
      <c r="AE101" s="7">
        <f t="shared" si="48"/>
        <v>533</v>
      </c>
      <c r="AF101" s="7" t="str">
        <f t="shared" ref="AF101" si="104">LOOKUP(AE101,$AG:$AG,$AH:$AH)</f>
        <v>1;100000@1010035;5@1025008;1</v>
      </c>
    </row>
    <row r="102" spans="4:32" ht="20.100000000000001" customHeight="1" x14ac:dyDescent="0.2">
      <c r="D102" s="7">
        <f t="shared" si="43"/>
        <v>541</v>
      </c>
      <c r="E102" s="7" t="str">
        <f t="shared" si="12"/>
        <v>1;100000@1020001;40@1025008;1@1010035;2</v>
      </c>
      <c r="F102" s="7">
        <f t="shared" si="43"/>
        <v>542</v>
      </c>
      <c r="G102" s="44" t="str">
        <f t="shared" si="12"/>
        <v>1;150000@1020001;60@1025008;1@1010035;3</v>
      </c>
      <c r="H102" s="7">
        <f t="shared" ref="H102" si="105">H97+100</f>
        <v>543</v>
      </c>
      <c r="I102" s="44" t="str">
        <f t="shared" ref="I102" si="106">LOOKUP(H102,$S:$S,$T:$T)</f>
        <v>1;200000@1020001;100@1025009;1@1010035;5@1010025;1</v>
      </c>
      <c r="AA102" s="7">
        <f t="shared" ref="AA102" si="107">AA97+100</f>
        <v>541</v>
      </c>
      <c r="AB102" s="7" t="str">
        <f t="shared" si="14"/>
        <v>1;50000@1010035;2</v>
      </c>
      <c r="AC102" s="7">
        <f t="shared" ref="AC102" si="108">AC97+100</f>
        <v>542</v>
      </c>
      <c r="AD102" s="7" t="str">
        <f t="shared" si="14"/>
        <v>1;75000@1010035;3</v>
      </c>
      <c r="AE102" s="7">
        <f t="shared" si="48"/>
        <v>543</v>
      </c>
      <c r="AF102" s="7" t="str">
        <f t="shared" ref="AF102" si="109">LOOKUP(AE102,$AG:$AG,$AH:$AH)</f>
        <v>1;100000@1010035;5@1025009;1</v>
      </c>
    </row>
    <row r="103" spans="4:32" ht="20.100000000000001" customHeight="1" x14ac:dyDescent="0.2">
      <c r="D103" s="7">
        <f t="shared" si="43"/>
        <v>551</v>
      </c>
      <c r="E103" s="7" t="str">
        <f t="shared" si="12"/>
        <v>1;100000@1020001;40@1025008;1@1010035;2</v>
      </c>
      <c r="F103" s="7">
        <f t="shared" si="43"/>
        <v>552</v>
      </c>
      <c r="G103" s="44" t="str">
        <f t="shared" si="12"/>
        <v>1;150000@1020001;60@1025008;1@1010035;3</v>
      </c>
      <c r="H103" s="7">
        <f t="shared" ref="H103" si="110">H98+100</f>
        <v>553</v>
      </c>
      <c r="I103" s="44" t="str">
        <f t="shared" ref="I103" si="111">LOOKUP(H103,$S:$S,$T:$T)</f>
        <v>1;200000@1020001;100@1025009;1@1010035;5@1010025;1</v>
      </c>
      <c r="AA103" s="7">
        <f t="shared" ref="AA103" si="112">AA98+100</f>
        <v>551</v>
      </c>
      <c r="AB103" s="7" t="str">
        <f t="shared" si="14"/>
        <v>1;50000@1010035;2</v>
      </c>
      <c r="AC103" s="7">
        <f t="shared" ref="AC103" si="113">AC98+100</f>
        <v>552</v>
      </c>
      <c r="AD103" s="7" t="str">
        <f t="shared" si="14"/>
        <v>1;75000@1010035;3</v>
      </c>
      <c r="AE103" s="7">
        <f t="shared" si="48"/>
        <v>553</v>
      </c>
      <c r="AF103" s="7" t="str">
        <f t="shared" ref="AF103" si="114">LOOKUP(AE103,$AG:$AG,$AH:$AH)</f>
        <v>1;100000@1010035;5@1010025;1</v>
      </c>
    </row>
    <row r="104" spans="4:32" ht="20.100000000000001" customHeight="1" x14ac:dyDescent="0.2"/>
    <row r="105" spans="4:32" ht="20.100000000000001" customHeight="1" x14ac:dyDescent="0.2"/>
    <row r="106" spans="4:32" ht="20.100000000000001" customHeight="1" x14ac:dyDescent="0.2"/>
    <row r="107" spans="4:32" ht="20.100000000000001" customHeight="1" x14ac:dyDescent="0.2"/>
    <row r="108" spans="4:32" ht="20.100000000000001" customHeight="1" x14ac:dyDescent="0.2"/>
    <row r="109" spans="4:32" ht="20.100000000000001" customHeight="1" x14ac:dyDescent="0.2"/>
    <row r="110" spans="4:32" ht="20.100000000000001" customHeight="1" x14ac:dyDescent="0.2"/>
    <row r="111" spans="4:32" ht="20.100000000000001" customHeight="1" x14ac:dyDescent="0.2"/>
    <row r="112" spans="4:3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A94D-20E0-4F0B-B39F-0FDB821CDBF9}">
  <dimension ref="B1:T20"/>
  <sheetViews>
    <sheetView topLeftCell="B1" workbookViewId="0">
      <selection activeCell="I12" sqref="I12"/>
    </sheetView>
  </sheetViews>
  <sheetFormatPr defaultRowHeight="14.25" x14ac:dyDescent="0.2"/>
  <cols>
    <col min="2" max="2" width="40.25" style="11" bestFit="1" customWidth="1"/>
    <col min="17" max="17" width="34.5" bestFit="1" customWidth="1"/>
  </cols>
  <sheetData>
    <row r="1" spans="2:20" s="19" customFormat="1" ht="20.100000000000001" customHeight="1" x14ac:dyDescent="0.2">
      <c r="B1" s="7"/>
    </row>
    <row r="2" spans="2:20" s="19" customFormat="1" ht="20.100000000000001" customHeight="1" x14ac:dyDescent="0.2">
      <c r="B2" s="19" t="s">
        <v>1028</v>
      </c>
    </row>
    <row r="3" spans="2:20" s="19" customFormat="1" ht="20.100000000000001" customHeight="1" x14ac:dyDescent="0.2">
      <c r="B3" s="6">
        <v>20</v>
      </c>
      <c r="C3" s="6">
        <v>1010041</v>
      </c>
      <c r="D3" s="6" t="s">
        <v>1030</v>
      </c>
      <c r="E3" s="6">
        <v>1</v>
      </c>
      <c r="F3" s="6">
        <v>1010035</v>
      </c>
      <c r="G3" s="6" t="s">
        <v>1019</v>
      </c>
      <c r="H3" s="6">
        <v>1</v>
      </c>
      <c r="I3" s="6"/>
      <c r="J3" s="6"/>
      <c r="K3" s="6"/>
      <c r="L3" s="6"/>
      <c r="M3" s="6"/>
      <c r="N3" s="6"/>
      <c r="O3" s="6"/>
      <c r="P3" s="6"/>
      <c r="Q3" s="6" t="str">
        <f>C3&amp;","&amp;E3&amp;";"&amp;F3&amp;","&amp;H3</f>
        <v>1010041,1;1010035,1</v>
      </c>
      <c r="R3" s="6"/>
      <c r="S3" s="6"/>
      <c r="T3" s="6"/>
    </row>
    <row r="4" spans="2:20" s="19" customFormat="1" ht="20.100000000000001" customHeight="1" x14ac:dyDescent="0.2">
      <c r="B4" s="6">
        <v>40</v>
      </c>
      <c r="C4" s="6">
        <v>1010041</v>
      </c>
      <c r="D4" s="6" t="s">
        <v>1030</v>
      </c>
      <c r="E4" s="6">
        <v>1</v>
      </c>
      <c r="F4" s="6">
        <v>1010035</v>
      </c>
      <c r="G4" s="6" t="s">
        <v>1019</v>
      </c>
      <c r="H4" s="6">
        <v>1</v>
      </c>
      <c r="I4" s="6">
        <v>1010034</v>
      </c>
      <c r="J4" s="6" t="s">
        <v>1029</v>
      </c>
      <c r="K4" s="6">
        <v>1</v>
      </c>
      <c r="L4" s="6"/>
      <c r="M4" s="6"/>
      <c r="N4" s="6"/>
      <c r="O4" s="6"/>
      <c r="P4" s="6"/>
      <c r="Q4" s="6" t="str">
        <f>C4&amp;","&amp;E4&amp;";"&amp;F4&amp;","&amp;H4&amp;";"&amp;I4&amp;","&amp;K4</f>
        <v>1010041,1;1010035,1;1010034,1</v>
      </c>
      <c r="R4" s="6"/>
      <c r="S4" s="6"/>
      <c r="T4" s="6"/>
    </row>
    <row r="5" spans="2:20" s="19" customFormat="1" ht="20.100000000000001" customHeight="1" x14ac:dyDescent="0.2">
      <c r="B5" s="6">
        <v>70</v>
      </c>
      <c r="C5" s="6">
        <v>1010041</v>
      </c>
      <c r="D5" s="6" t="s">
        <v>1030</v>
      </c>
      <c r="E5" s="6">
        <v>1</v>
      </c>
      <c r="F5" s="6">
        <v>1010035</v>
      </c>
      <c r="G5" s="6" t="s">
        <v>1019</v>
      </c>
      <c r="H5" s="6">
        <v>1</v>
      </c>
      <c r="I5" s="6">
        <v>1010034</v>
      </c>
      <c r="J5" s="6" t="s">
        <v>1029</v>
      </c>
      <c r="K5" s="6">
        <v>1</v>
      </c>
      <c r="L5" s="6">
        <v>1010032</v>
      </c>
      <c r="M5" s="6" t="s">
        <v>1010</v>
      </c>
      <c r="N5" s="6">
        <v>1</v>
      </c>
      <c r="O5" s="6"/>
      <c r="P5" s="6"/>
      <c r="Q5" s="6" t="str">
        <f>C5&amp;","&amp;E5&amp;";"&amp;F5&amp;","&amp;H5&amp;";"&amp;I5&amp;","&amp;K5&amp;";"&amp;L5&amp;","&amp;N5</f>
        <v>1010041,1;1010035,1;1010034,1;1010032,1</v>
      </c>
      <c r="R5" s="6"/>
      <c r="S5" s="6"/>
      <c r="T5" s="6"/>
    </row>
    <row r="6" spans="2:20" s="19" customFormat="1" ht="20.100000000000001" customHeight="1" x14ac:dyDescent="0.2">
      <c r="B6" s="6">
        <v>100</v>
      </c>
      <c r="C6" s="6">
        <v>1010041</v>
      </c>
      <c r="D6" s="6" t="s">
        <v>1030</v>
      </c>
      <c r="E6" s="6">
        <v>1</v>
      </c>
      <c r="F6" s="6">
        <v>1010035</v>
      </c>
      <c r="G6" s="6" t="s">
        <v>1019</v>
      </c>
      <c r="H6" s="6">
        <v>1</v>
      </c>
      <c r="I6" s="6">
        <v>1010034</v>
      </c>
      <c r="J6" s="6" t="s">
        <v>1029</v>
      </c>
      <c r="K6" s="6">
        <v>1</v>
      </c>
      <c r="L6" s="6">
        <v>1000018</v>
      </c>
      <c r="M6" s="6" t="s">
        <v>994</v>
      </c>
      <c r="N6" s="6">
        <v>5</v>
      </c>
      <c r="O6" s="6"/>
      <c r="P6" s="6"/>
      <c r="Q6" s="6" t="str">
        <f>C6&amp;","&amp;E6&amp;";"&amp;F6&amp;","&amp;H6&amp;";"&amp;I6&amp;","&amp;K6&amp;";"&amp;L6&amp;","&amp;N6</f>
        <v>1010041,1;1010035,1;1010034,1;1000018,5</v>
      </c>
      <c r="R6" s="6"/>
      <c r="S6" s="6"/>
      <c r="T6" s="6"/>
    </row>
    <row r="7" spans="2:20" s="19" customFormat="1" ht="20.100000000000001" customHeight="1" x14ac:dyDescent="0.2"/>
    <row r="8" spans="2:20" s="19" customFormat="1" ht="20.100000000000001" customHeight="1" x14ac:dyDescent="0.2"/>
    <row r="9" spans="2:20" s="19" customFormat="1" ht="20.100000000000001" customHeight="1" x14ac:dyDescent="0.2">
      <c r="B9" s="7"/>
    </row>
    <row r="10" spans="2:20" s="19" customFormat="1" ht="20.100000000000001" customHeight="1" x14ac:dyDescent="0.2">
      <c r="B10" s="7"/>
    </row>
    <row r="11" spans="2:20" s="19" customFormat="1" ht="20.100000000000001" customHeight="1" x14ac:dyDescent="0.2">
      <c r="B11" s="7"/>
    </row>
    <row r="12" spans="2:20" s="19" customFormat="1" ht="20.100000000000001" customHeight="1" x14ac:dyDescent="0.2">
      <c r="B12" s="7"/>
    </row>
    <row r="13" spans="2:20" s="19" customFormat="1" ht="20.100000000000001" customHeight="1" x14ac:dyDescent="0.2">
      <c r="B13" s="7"/>
    </row>
    <row r="14" spans="2:20" s="19" customFormat="1" ht="20.100000000000001" customHeight="1" x14ac:dyDescent="0.2">
      <c r="B14" s="7"/>
    </row>
    <row r="15" spans="2:20" s="19" customFormat="1" ht="20.100000000000001" customHeight="1" x14ac:dyDescent="0.2">
      <c r="B15" s="7"/>
    </row>
    <row r="16" spans="2:20" s="19" customFormat="1" ht="20.100000000000001" customHeight="1" x14ac:dyDescent="0.2">
      <c r="B16" s="7"/>
    </row>
    <row r="17" spans="2:2" s="19" customFormat="1" ht="20.100000000000001" customHeight="1" x14ac:dyDescent="0.2">
      <c r="B17" s="7"/>
    </row>
    <row r="18" spans="2:2" s="19" customFormat="1" ht="20.100000000000001" customHeight="1" x14ac:dyDescent="0.2">
      <c r="B18" s="7"/>
    </row>
    <row r="19" spans="2:2" s="19" customFormat="1" ht="20.100000000000001" customHeight="1" x14ac:dyDescent="0.2">
      <c r="B19" s="7"/>
    </row>
    <row r="20" spans="2:2" s="19" customFormat="1" ht="20.100000000000001" customHeight="1" x14ac:dyDescent="0.2">
      <c r="B20" s="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BB2B-C676-49EB-9F9B-DE10619606A7}">
  <dimension ref="B2:X31"/>
  <sheetViews>
    <sheetView workbookViewId="0">
      <selection activeCell="X4" sqref="X4:X31"/>
    </sheetView>
  </sheetViews>
  <sheetFormatPr defaultRowHeight="14.25" x14ac:dyDescent="0.2"/>
  <cols>
    <col min="3" max="3" width="11.5" customWidth="1"/>
    <col min="4" max="4" width="11.25" customWidth="1"/>
    <col min="5" max="5" width="12.375" customWidth="1"/>
  </cols>
  <sheetData>
    <row r="2" spans="2:24" x14ac:dyDescent="0.2">
      <c r="D2" t="s">
        <v>930</v>
      </c>
      <c r="H2" t="s">
        <v>931</v>
      </c>
      <c r="L2" t="s">
        <v>932</v>
      </c>
    </row>
    <row r="4" spans="2:24" x14ac:dyDescent="0.2">
      <c r="B4" s="12">
        <v>5</v>
      </c>
      <c r="C4" s="31">
        <v>1030001</v>
      </c>
      <c r="D4" s="31" t="s">
        <v>316</v>
      </c>
      <c r="E4">
        <v>20</v>
      </c>
      <c r="G4" s="31">
        <v>1000021</v>
      </c>
      <c r="H4" s="31" t="s">
        <v>375</v>
      </c>
      <c r="I4">
        <v>1</v>
      </c>
      <c r="K4" s="31">
        <v>1000014</v>
      </c>
      <c r="L4" s="31" t="s">
        <v>350</v>
      </c>
      <c r="M4">
        <v>1</v>
      </c>
      <c r="P4" t="str">
        <f>C4&amp;";"&amp;E4</f>
        <v>1030001;20</v>
      </c>
      <c r="T4" t="str">
        <f>G4&amp;";"&amp;I4</f>
        <v>1000021;1</v>
      </c>
      <c r="X4" t="str">
        <f>K4&amp;";"&amp;M4</f>
        <v>1000014;1</v>
      </c>
    </row>
    <row r="5" spans="2:24" x14ac:dyDescent="0.2">
      <c r="B5" s="12">
        <v>7</v>
      </c>
      <c r="C5" s="31">
        <v>1020001</v>
      </c>
      <c r="D5" s="31" t="s">
        <v>917</v>
      </c>
      <c r="E5">
        <v>20</v>
      </c>
      <c r="G5" s="31">
        <v>1010011</v>
      </c>
      <c r="H5" s="31" t="s">
        <v>326</v>
      </c>
      <c r="I5">
        <v>1</v>
      </c>
      <c r="K5" s="31">
        <v>1010012</v>
      </c>
      <c r="L5" s="31" t="s">
        <v>325</v>
      </c>
      <c r="M5">
        <v>1</v>
      </c>
      <c r="P5" t="str">
        <f t="shared" ref="P5:P31" si="0">C5&amp;";"&amp;E5</f>
        <v>1020001;20</v>
      </c>
      <c r="T5" t="str">
        <f t="shared" ref="T5:T31" si="1">G5&amp;";"&amp;I5</f>
        <v>1010011;1</v>
      </c>
      <c r="X5" t="str">
        <f t="shared" ref="X5:X31" si="2">K5&amp;";"&amp;M5</f>
        <v>1010012;1</v>
      </c>
    </row>
    <row r="6" spans="2:24" x14ac:dyDescent="0.2">
      <c r="B6" s="12">
        <v>9</v>
      </c>
      <c r="C6" s="31">
        <v>1021010</v>
      </c>
      <c r="D6" s="31" t="s">
        <v>929</v>
      </c>
      <c r="E6">
        <v>20</v>
      </c>
      <c r="G6" s="31">
        <v>1000019</v>
      </c>
      <c r="H6" s="31" t="s">
        <v>351</v>
      </c>
      <c r="I6">
        <v>20</v>
      </c>
      <c r="K6" s="31">
        <v>1000031</v>
      </c>
      <c r="L6" s="31" t="s">
        <v>933</v>
      </c>
      <c r="M6">
        <v>1</v>
      </c>
      <c r="P6" t="str">
        <f t="shared" si="0"/>
        <v>1021010;20</v>
      </c>
      <c r="T6" t="str">
        <f t="shared" si="1"/>
        <v>1000019;20</v>
      </c>
      <c r="X6" t="str">
        <f t="shared" si="2"/>
        <v>1000031;1</v>
      </c>
    </row>
    <row r="7" spans="2:24" x14ac:dyDescent="0.2">
      <c r="B7" s="12">
        <v>11</v>
      </c>
      <c r="C7" s="31">
        <v>1010011</v>
      </c>
      <c r="D7" s="31" t="s">
        <v>326</v>
      </c>
      <c r="E7">
        <v>1</v>
      </c>
      <c r="G7" s="31">
        <v>1000018</v>
      </c>
      <c r="H7" s="31" t="s">
        <v>317</v>
      </c>
      <c r="I7">
        <v>5</v>
      </c>
      <c r="K7" s="31">
        <v>1010021</v>
      </c>
      <c r="L7" s="31" t="s">
        <v>320</v>
      </c>
      <c r="M7">
        <v>1</v>
      </c>
      <c r="P7" t="str">
        <f t="shared" si="0"/>
        <v>1010011;1</v>
      </c>
      <c r="T7" t="str">
        <f t="shared" si="1"/>
        <v>1000018;5</v>
      </c>
      <c r="X7" t="str">
        <f t="shared" si="2"/>
        <v>1010021;1</v>
      </c>
    </row>
    <row r="8" spans="2:24" x14ac:dyDescent="0.2">
      <c r="B8" s="12">
        <v>13</v>
      </c>
      <c r="C8" s="31">
        <v>1021008</v>
      </c>
      <c r="D8" s="31" t="s">
        <v>918</v>
      </c>
      <c r="E8">
        <v>1</v>
      </c>
      <c r="G8" s="31">
        <v>1010032</v>
      </c>
      <c r="H8" s="31" t="s">
        <v>361</v>
      </c>
      <c r="I8">
        <v>1</v>
      </c>
      <c r="K8" s="31">
        <v>1000018</v>
      </c>
      <c r="L8" s="31" t="s">
        <v>317</v>
      </c>
      <c r="M8">
        <v>10</v>
      </c>
      <c r="P8" t="str">
        <f t="shared" si="0"/>
        <v>1021008;1</v>
      </c>
      <c r="T8" t="str">
        <f t="shared" si="1"/>
        <v>1010032;1</v>
      </c>
      <c r="X8" t="str">
        <f t="shared" si="2"/>
        <v>1000018;10</v>
      </c>
    </row>
    <row r="9" spans="2:24" x14ac:dyDescent="0.2">
      <c r="B9" s="12">
        <v>15</v>
      </c>
      <c r="C9" s="31">
        <v>1021009</v>
      </c>
      <c r="D9" s="31" t="s">
        <v>47</v>
      </c>
      <c r="E9">
        <v>1</v>
      </c>
      <c r="G9" s="31">
        <v>1000023</v>
      </c>
      <c r="H9" s="31" t="s">
        <v>802</v>
      </c>
      <c r="I9">
        <v>5</v>
      </c>
      <c r="K9" s="31">
        <v>1010045</v>
      </c>
      <c r="L9" s="31" t="s">
        <v>934</v>
      </c>
      <c r="M9">
        <v>1</v>
      </c>
      <c r="P9" t="str">
        <f t="shared" si="0"/>
        <v>1021009;1</v>
      </c>
      <c r="T9" t="str">
        <f t="shared" si="1"/>
        <v>1000023;5</v>
      </c>
      <c r="X9" t="str">
        <f t="shared" si="2"/>
        <v>1010045;1</v>
      </c>
    </row>
    <row r="10" spans="2:24" x14ac:dyDescent="0.2">
      <c r="B10" s="12">
        <v>17</v>
      </c>
      <c r="C10" s="31">
        <v>1000018</v>
      </c>
      <c r="D10" s="31" t="s">
        <v>317</v>
      </c>
      <c r="E10">
        <v>2</v>
      </c>
      <c r="G10" s="31">
        <v>1000020</v>
      </c>
      <c r="H10" s="31" t="s">
        <v>801</v>
      </c>
      <c r="I10">
        <v>1</v>
      </c>
      <c r="K10" s="31">
        <v>1000014</v>
      </c>
      <c r="L10" s="31" t="s">
        <v>350</v>
      </c>
      <c r="M10">
        <v>1</v>
      </c>
      <c r="P10" t="str">
        <f t="shared" si="0"/>
        <v>1000018;2</v>
      </c>
      <c r="T10" t="str">
        <f t="shared" si="1"/>
        <v>1000020;1</v>
      </c>
      <c r="X10" t="str">
        <f t="shared" si="2"/>
        <v>1000014;1</v>
      </c>
    </row>
    <row r="11" spans="2:24" x14ac:dyDescent="0.2">
      <c r="B11" s="12">
        <v>19</v>
      </c>
      <c r="C11" s="31">
        <v>1000026</v>
      </c>
      <c r="D11" s="31" t="s">
        <v>804</v>
      </c>
      <c r="E11">
        <v>5</v>
      </c>
      <c r="G11" s="31">
        <v>1000018</v>
      </c>
      <c r="H11" s="31" t="s">
        <v>317</v>
      </c>
      <c r="I11">
        <v>5</v>
      </c>
      <c r="K11" s="31">
        <v>1000031</v>
      </c>
      <c r="L11" s="31" t="s">
        <v>933</v>
      </c>
      <c r="M11">
        <v>1</v>
      </c>
      <c r="P11" t="str">
        <f t="shared" si="0"/>
        <v>1000026;5</v>
      </c>
      <c r="T11" t="str">
        <f t="shared" si="1"/>
        <v>1000018;5</v>
      </c>
      <c r="X11" t="str">
        <f t="shared" si="2"/>
        <v>1000031;1</v>
      </c>
    </row>
    <row r="12" spans="2:24" x14ac:dyDescent="0.2">
      <c r="B12" s="12">
        <v>21</v>
      </c>
      <c r="C12" s="31">
        <v>1022010</v>
      </c>
      <c r="D12" s="31" t="s">
        <v>928</v>
      </c>
      <c r="E12">
        <v>20</v>
      </c>
      <c r="G12" s="31">
        <v>1010035</v>
      </c>
      <c r="H12" s="31" t="s">
        <v>313</v>
      </c>
      <c r="I12">
        <v>5</v>
      </c>
      <c r="K12" s="31">
        <v>1010022</v>
      </c>
      <c r="L12" s="31" t="s">
        <v>324</v>
      </c>
      <c r="M12">
        <v>1</v>
      </c>
      <c r="P12" t="str">
        <f t="shared" si="0"/>
        <v>1022010;20</v>
      </c>
      <c r="T12" t="str">
        <f t="shared" si="1"/>
        <v>1010035;5</v>
      </c>
      <c r="X12" t="str">
        <f t="shared" si="2"/>
        <v>1010022;1</v>
      </c>
    </row>
    <row r="13" spans="2:24" x14ac:dyDescent="0.2">
      <c r="B13" s="12">
        <v>23</v>
      </c>
      <c r="C13" s="31">
        <v>1000027</v>
      </c>
      <c r="D13" s="31" t="s">
        <v>805</v>
      </c>
      <c r="E13">
        <v>5</v>
      </c>
      <c r="G13" s="31">
        <v>1010022</v>
      </c>
      <c r="H13" s="31" t="s">
        <v>324</v>
      </c>
      <c r="I13">
        <v>1</v>
      </c>
      <c r="K13" s="31">
        <v>1000018</v>
      </c>
      <c r="L13" s="31" t="s">
        <v>317</v>
      </c>
      <c r="M13">
        <v>10</v>
      </c>
      <c r="P13" t="str">
        <f t="shared" si="0"/>
        <v>1000027;5</v>
      </c>
      <c r="T13" t="str">
        <f t="shared" si="1"/>
        <v>1010022;1</v>
      </c>
      <c r="X13" t="str">
        <f t="shared" si="2"/>
        <v>1000018;10</v>
      </c>
    </row>
    <row r="14" spans="2:24" x14ac:dyDescent="0.2">
      <c r="B14" s="12">
        <v>25</v>
      </c>
      <c r="C14" s="31">
        <v>1022008</v>
      </c>
      <c r="D14" s="31" t="s">
        <v>919</v>
      </c>
      <c r="E14">
        <v>1</v>
      </c>
      <c r="G14" s="31">
        <v>1000023</v>
      </c>
      <c r="H14" s="31" t="s">
        <v>802</v>
      </c>
      <c r="I14">
        <v>5</v>
      </c>
      <c r="K14" s="31">
        <v>1010045</v>
      </c>
      <c r="L14" s="31" t="s">
        <v>934</v>
      </c>
      <c r="M14">
        <v>1</v>
      </c>
      <c r="P14" t="str">
        <f t="shared" si="0"/>
        <v>1022008;1</v>
      </c>
      <c r="T14" t="str">
        <f t="shared" si="1"/>
        <v>1000023;5</v>
      </c>
      <c r="X14" t="str">
        <f t="shared" si="2"/>
        <v>1010045;1</v>
      </c>
    </row>
    <row r="15" spans="2:24" x14ac:dyDescent="0.2">
      <c r="B15" s="12">
        <v>27</v>
      </c>
      <c r="C15" s="31">
        <v>1022009</v>
      </c>
      <c r="D15" s="31" t="s">
        <v>920</v>
      </c>
      <c r="E15">
        <v>1</v>
      </c>
      <c r="G15" s="31">
        <v>1000020</v>
      </c>
      <c r="H15" s="31" t="s">
        <v>801</v>
      </c>
      <c r="I15">
        <v>1</v>
      </c>
      <c r="K15" s="31">
        <v>1000027</v>
      </c>
      <c r="L15" s="31" t="s">
        <v>805</v>
      </c>
      <c r="M15">
        <v>10</v>
      </c>
      <c r="P15" t="str">
        <f t="shared" si="0"/>
        <v>1022009;1</v>
      </c>
      <c r="T15" t="str">
        <f t="shared" si="1"/>
        <v>1000020;1</v>
      </c>
      <c r="X15" t="str">
        <f t="shared" si="2"/>
        <v>1000027;10</v>
      </c>
    </row>
    <row r="16" spans="2:24" x14ac:dyDescent="0.2">
      <c r="B16" s="12">
        <v>29</v>
      </c>
      <c r="C16" s="31">
        <v>1000020</v>
      </c>
      <c r="D16" s="31" t="s">
        <v>801</v>
      </c>
      <c r="E16">
        <v>1</v>
      </c>
      <c r="G16" s="31">
        <v>1010043</v>
      </c>
      <c r="H16" s="31" t="s">
        <v>377</v>
      </c>
      <c r="I16">
        <v>1</v>
      </c>
      <c r="K16" s="31">
        <v>1010013</v>
      </c>
      <c r="L16" s="31" t="s">
        <v>336</v>
      </c>
      <c r="M16">
        <v>1</v>
      </c>
      <c r="P16" t="str">
        <f t="shared" si="0"/>
        <v>1000020;1</v>
      </c>
      <c r="T16" t="str">
        <f t="shared" si="1"/>
        <v>1010043;1</v>
      </c>
      <c r="X16" t="str">
        <f t="shared" si="2"/>
        <v>1010013;1</v>
      </c>
    </row>
    <row r="17" spans="2:24" x14ac:dyDescent="0.2">
      <c r="B17" s="12">
        <v>31</v>
      </c>
      <c r="C17" s="31">
        <v>1023010</v>
      </c>
      <c r="D17" s="31" t="s">
        <v>146</v>
      </c>
      <c r="E17">
        <v>20</v>
      </c>
      <c r="G17" s="31">
        <v>1000018</v>
      </c>
      <c r="H17" s="31" t="s">
        <v>317</v>
      </c>
      <c r="I17">
        <v>5</v>
      </c>
      <c r="K17" s="31">
        <v>1010023</v>
      </c>
      <c r="L17" s="31" t="s">
        <v>330</v>
      </c>
      <c r="M17">
        <v>1</v>
      </c>
      <c r="P17" t="str">
        <f t="shared" si="0"/>
        <v>1023010;20</v>
      </c>
      <c r="T17" t="str">
        <f t="shared" si="1"/>
        <v>1000018;5</v>
      </c>
      <c r="X17" t="str">
        <f t="shared" si="2"/>
        <v>1010023;1</v>
      </c>
    </row>
    <row r="18" spans="2:24" x14ac:dyDescent="0.2">
      <c r="B18" s="12">
        <v>33</v>
      </c>
      <c r="C18" s="31">
        <v>1000019</v>
      </c>
      <c r="D18" s="31" t="s">
        <v>351</v>
      </c>
      <c r="E18">
        <v>20</v>
      </c>
      <c r="G18" s="31">
        <v>1010023</v>
      </c>
      <c r="H18" s="31" t="s">
        <v>330</v>
      </c>
      <c r="I18">
        <v>1</v>
      </c>
      <c r="K18" s="31">
        <v>1000031</v>
      </c>
      <c r="L18" s="31" t="s">
        <v>933</v>
      </c>
      <c r="M18">
        <v>1</v>
      </c>
      <c r="P18" t="str">
        <f t="shared" si="0"/>
        <v>1000019;20</v>
      </c>
      <c r="T18" t="str">
        <f t="shared" si="1"/>
        <v>1010023;1</v>
      </c>
      <c r="X18" t="str">
        <f t="shared" si="2"/>
        <v>1000031;1</v>
      </c>
    </row>
    <row r="19" spans="2:24" x14ac:dyDescent="0.2">
      <c r="B19" s="12">
        <v>35</v>
      </c>
      <c r="C19" s="31">
        <v>1023008</v>
      </c>
      <c r="D19" s="31" t="s">
        <v>921</v>
      </c>
      <c r="E19">
        <v>1</v>
      </c>
      <c r="G19" s="31">
        <v>1010035</v>
      </c>
      <c r="H19" s="31" t="s">
        <v>313</v>
      </c>
      <c r="I19">
        <v>5</v>
      </c>
      <c r="K19" s="31">
        <v>1010045</v>
      </c>
      <c r="L19" s="31" t="s">
        <v>934</v>
      </c>
      <c r="M19">
        <v>1</v>
      </c>
      <c r="P19" t="str">
        <f t="shared" si="0"/>
        <v>1023008;1</v>
      </c>
      <c r="T19" t="str">
        <f t="shared" si="1"/>
        <v>1010035;5</v>
      </c>
      <c r="X19" t="str">
        <f t="shared" si="2"/>
        <v>1010045;1</v>
      </c>
    </row>
    <row r="20" spans="2:24" x14ac:dyDescent="0.2">
      <c r="B20" s="12">
        <v>37</v>
      </c>
      <c r="C20" s="31">
        <v>1023009</v>
      </c>
      <c r="D20" s="31" t="s">
        <v>922</v>
      </c>
      <c r="E20">
        <v>1</v>
      </c>
      <c r="G20" s="31">
        <v>1000023</v>
      </c>
      <c r="H20" s="31" t="s">
        <v>802</v>
      </c>
      <c r="I20">
        <v>5</v>
      </c>
      <c r="K20" s="31">
        <v>1000018</v>
      </c>
      <c r="L20" s="31" t="s">
        <v>317</v>
      </c>
      <c r="M20">
        <v>10</v>
      </c>
      <c r="P20" t="str">
        <f t="shared" si="0"/>
        <v>1023009;1</v>
      </c>
      <c r="T20" t="str">
        <f t="shared" si="1"/>
        <v>1000023;5</v>
      </c>
      <c r="X20" t="str">
        <f t="shared" si="2"/>
        <v>1000018;10</v>
      </c>
    </row>
    <row r="21" spans="2:24" x14ac:dyDescent="0.2">
      <c r="B21" s="12">
        <v>39</v>
      </c>
      <c r="C21" s="31">
        <v>1010013</v>
      </c>
      <c r="D21" s="31" t="s">
        <v>336</v>
      </c>
      <c r="E21">
        <v>1</v>
      </c>
      <c r="G21" s="31">
        <v>1000020</v>
      </c>
      <c r="H21" s="31" t="s">
        <v>801</v>
      </c>
      <c r="I21">
        <v>1</v>
      </c>
      <c r="K21" s="31">
        <v>1000027</v>
      </c>
      <c r="L21" s="31" t="s">
        <v>805</v>
      </c>
      <c r="M21">
        <v>10</v>
      </c>
      <c r="P21" t="str">
        <f t="shared" si="0"/>
        <v>1010013;1</v>
      </c>
      <c r="T21" t="str">
        <f t="shared" si="1"/>
        <v>1000020;1</v>
      </c>
      <c r="X21" t="str">
        <f t="shared" si="2"/>
        <v>1000027;10</v>
      </c>
    </row>
    <row r="22" spans="2:24" x14ac:dyDescent="0.2">
      <c r="B22" s="12">
        <v>41</v>
      </c>
      <c r="C22" s="31">
        <v>1024010</v>
      </c>
      <c r="D22" s="31" t="s">
        <v>927</v>
      </c>
      <c r="E22">
        <v>20</v>
      </c>
      <c r="G22" s="31">
        <v>1010024</v>
      </c>
      <c r="H22" s="31" t="s">
        <v>331</v>
      </c>
      <c r="I22">
        <v>1</v>
      </c>
      <c r="K22" s="31">
        <v>1010024</v>
      </c>
      <c r="L22" s="31" t="s">
        <v>331</v>
      </c>
      <c r="M22">
        <v>1</v>
      </c>
      <c r="P22" t="str">
        <f t="shared" si="0"/>
        <v>1024010;20</v>
      </c>
      <c r="T22" t="str">
        <f t="shared" si="1"/>
        <v>1010024;1</v>
      </c>
      <c r="X22" t="str">
        <f t="shared" si="2"/>
        <v>1010024;1</v>
      </c>
    </row>
    <row r="23" spans="2:24" x14ac:dyDescent="0.2">
      <c r="B23" s="12">
        <v>43</v>
      </c>
      <c r="C23" s="31">
        <v>1010032</v>
      </c>
      <c r="D23" s="31" t="s">
        <v>361</v>
      </c>
      <c r="E23">
        <v>1</v>
      </c>
      <c r="G23" s="31">
        <v>1000018</v>
      </c>
      <c r="H23" s="31" t="s">
        <v>317</v>
      </c>
      <c r="I23">
        <v>5</v>
      </c>
      <c r="K23" s="31">
        <v>1000031</v>
      </c>
      <c r="L23" s="31" t="s">
        <v>933</v>
      </c>
      <c r="M23">
        <v>1</v>
      </c>
      <c r="P23" t="str">
        <f t="shared" si="0"/>
        <v>1010032;1</v>
      </c>
      <c r="T23" t="str">
        <f t="shared" si="1"/>
        <v>1000018;5</v>
      </c>
      <c r="X23" t="str">
        <f t="shared" si="2"/>
        <v>1000031;1</v>
      </c>
    </row>
    <row r="24" spans="2:24" x14ac:dyDescent="0.2">
      <c r="B24" s="12">
        <v>45</v>
      </c>
      <c r="C24" s="31">
        <v>1024008</v>
      </c>
      <c r="D24" s="31" t="s">
        <v>923</v>
      </c>
      <c r="E24">
        <v>1</v>
      </c>
      <c r="G24" s="31">
        <v>1000001</v>
      </c>
      <c r="H24" s="31" t="s">
        <v>800</v>
      </c>
      <c r="I24">
        <v>10</v>
      </c>
      <c r="K24" s="31">
        <v>1010045</v>
      </c>
      <c r="L24" s="31" t="s">
        <v>934</v>
      </c>
      <c r="M24">
        <v>1</v>
      </c>
      <c r="P24" t="str">
        <f t="shared" si="0"/>
        <v>1024008;1</v>
      </c>
      <c r="T24" t="str">
        <f t="shared" si="1"/>
        <v>1000001;10</v>
      </c>
      <c r="X24" t="str">
        <f t="shared" si="2"/>
        <v>1010045;1</v>
      </c>
    </row>
    <row r="25" spans="2:24" x14ac:dyDescent="0.2">
      <c r="B25" s="12">
        <v>47</v>
      </c>
      <c r="C25" s="31">
        <v>1024009</v>
      </c>
      <c r="D25" s="31" t="s">
        <v>924</v>
      </c>
      <c r="E25">
        <v>1</v>
      </c>
      <c r="G25" s="31">
        <v>1000027</v>
      </c>
      <c r="H25" s="31" t="s">
        <v>805</v>
      </c>
      <c r="I25">
        <v>5</v>
      </c>
      <c r="K25" s="31">
        <v>1010014</v>
      </c>
      <c r="L25" s="31" t="s">
        <v>337</v>
      </c>
      <c r="M25">
        <v>1</v>
      </c>
      <c r="P25" t="str">
        <f t="shared" si="0"/>
        <v>1024009;1</v>
      </c>
      <c r="T25" t="str">
        <f t="shared" si="1"/>
        <v>1000027;5</v>
      </c>
      <c r="X25" t="str">
        <f t="shared" si="2"/>
        <v>1010014;1</v>
      </c>
    </row>
    <row r="26" spans="2:24" x14ac:dyDescent="0.2">
      <c r="B26" s="12">
        <v>49</v>
      </c>
      <c r="C26" s="31">
        <v>1000023</v>
      </c>
      <c r="D26" s="31" t="s">
        <v>802</v>
      </c>
      <c r="E26">
        <v>5</v>
      </c>
      <c r="G26" s="31">
        <v>1000023</v>
      </c>
      <c r="H26" s="31" t="s">
        <v>802</v>
      </c>
      <c r="I26">
        <v>5</v>
      </c>
      <c r="K26" s="31">
        <v>1000027</v>
      </c>
      <c r="L26" s="31" t="s">
        <v>805</v>
      </c>
      <c r="M26">
        <v>10</v>
      </c>
      <c r="P26" t="str">
        <f t="shared" si="0"/>
        <v>1000023;5</v>
      </c>
      <c r="T26" t="str">
        <f t="shared" si="1"/>
        <v>1000023;5</v>
      </c>
      <c r="X26" t="str">
        <f t="shared" si="2"/>
        <v>1000027;10</v>
      </c>
    </row>
    <row r="27" spans="2:24" x14ac:dyDescent="0.2">
      <c r="B27" s="12">
        <v>51</v>
      </c>
      <c r="C27" s="31">
        <v>1025010</v>
      </c>
      <c r="D27" s="31" t="s">
        <v>225</v>
      </c>
      <c r="E27">
        <v>20</v>
      </c>
      <c r="G27" s="31">
        <v>1010025</v>
      </c>
      <c r="H27" s="31" t="s">
        <v>332</v>
      </c>
      <c r="I27">
        <v>1</v>
      </c>
      <c r="K27" s="31">
        <v>1010025</v>
      </c>
      <c r="L27" s="31" t="s">
        <v>332</v>
      </c>
      <c r="M27">
        <v>1</v>
      </c>
      <c r="P27" t="str">
        <f t="shared" si="0"/>
        <v>1025010;20</v>
      </c>
      <c r="T27" t="str">
        <f t="shared" si="1"/>
        <v>1010025;1</v>
      </c>
      <c r="X27" t="str">
        <f t="shared" si="2"/>
        <v>1010025;1</v>
      </c>
    </row>
    <row r="28" spans="2:24" x14ac:dyDescent="0.2">
      <c r="B28" s="12">
        <v>53</v>
      </c>
      <c r="C28" s="31">
        <v>1000018</v>
      </c>
      <c r="D28" s="31" t="s">
        <v>317</v>
      </c>
      <c r="E28">
        <v>5</v>
      </c>
      <c r="G28" s="31">
        <v>1000001</v>
      </c>
      <c r="H28" s="31" t="s">
        <v>800</v>
      </c>
      <c r="I28">
        <v>10</v>
      </c>
      <c r="K28" s="31">
        <v>1000018</v>
      </c>
      <c r="L28" s="31" t="s">
        <v>317</v>
      </c>
      <c r="M28">
        <v>10</v>
      </c>
      <c r="P28" t="str">
        <f t="shared" si="0"/>
        <v>1000018;5</v>
      </c>
      <c r="T28" t="str">
        <f t="shared" si="1"/>
        <v>1000001;10</v>
      </c>
      <c r="X28" t="str">
        <f t="shared" si="2"/>
        <v>1000018;10</v>
      </c>
    </row>
    <row r="29" spans="2:24" x14ac:dyDescent="0.2">
      <c r="B29" s="12">
        <v>55</v>
      </c>
      <c r="C29" s="31">
        <v>1025008</v>
      </c>
      <c r="D29" s="31" t="s">
        <v>925</v>
      </c>
      <c r="E29">
        <v>1</v>
      </c>
      <c r="G29" s="31">
        <v>1000018</v>
      </c>
      <c r="H29" s="31" t="s">
        <v>317</v>
      </c>
      <c r="I29">
        <v>5</v>
      </c>
      <c r="K29" s="31">
        <v>1010045</v>
      </c>
      <c r="L29" s="31" t="s">
        <v>934</v>
      </c>
      <c r="M29">
        <v>1</v>
      </c>
      <c r="P29" t="str">
        <f t="shared" si="0"/>
        <v>1025008;1</v>
      </c>
      <c r="T29" t="str">
        <f t="shared" si="1"/>
        <v>1000018;5</v>
      </c>
      <c r="X29" t="str">
        <f t="shared" si="2"/>
        <v>1010045;1</v>
      </c>
    </row>
    <row r="30" spans="2:24" x14ac:dyDescent="0.2">
      <c r="B30" s="12">
        <v>57</v>
      </c>
      <c r="C30" s="31">
        <v>1025009</v>
      </c>
      <c r="D30" s="31" t="s">
        <v>926</v>
      </c>
      <c r="E30">
        <v>1</v>
      </c>
      <c r="G30" s="31">
        <v>1000020</v>
      </c>
      <c r="H30" s="31" t="s">
        <v>801</v>
      </c>
      <c r="I30">
        <v>1</v>
      </c>
      <c r="K30" s="31">
        <v>1000031</v>
      </c>
      <c r="L30" s="31" t="s">
        <v>933</v>
      </c>
      <c r="M30">
        <v>1</v>
      </c>
      <c r="P30" t="str">
        <f t="shared" si="0"/>
        <v>1025009;1</v>
      </c>
      <c r="T30" t="str">
        <f t="shared" si="1"/>
        <v>1000020;1</v>
      </c>
      <c r="X30" t="str">
        <f t="shared" si="2"/>
        <v>1000031;1</v>
      </c>
    </row>
    <row r="31" spans="2:24" x14ac:dyDescent="0.2">
      <c r="B31" s="12">
        <v>59</v>
      </c>
      <c r="C31" s="31">
        <v>1000020</v>
      </c>
      <c r="D31" s="31" t="s">
        <v>801</v>
      </c>
      <c r="E31">
        <v>1</v>
      </c>
      <c r="G31" s="31">
        <v>1000027</v>
      </c>
      <c r="H31" s="31" t="s">
        <v>805</v>
      </c>
      <c r="I31">
        <v>10</v>
      </c>
      <c r="K31" s="31">
        <v>1010015</v>
      </c>
      <c r="L31" s="31" t="s">
        <v>338</v>
      </c>
      <c r="M31">
        <v>1</v>
      </c>
      <c r="P31" t="str">
        <f t="shared" si="0"/>
        <v>1000020;1</v>
      </c>
      <c r="T31" t="str">
        <f t="shared" si="1"/>
        <v>1000027;10</v>
      </c>
      <c r="X31" t="str">
        <f t="shared" si="2"/>
        <v>1010015;1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装备ID对应</vt:lpstr>
      <vt:lpstr>宠物</vt:lpstr>
      <vt:lpstr>积分奖励</vt:lpstr>
      <vt:lpstr>其他奖励</vt:lpstr>
      <vt:lpstr>首胜奖励</vt:lpstr>
      <vt:lpstr>活跃度奖励</vt:lpstr>
      <vt:lpstr>令牌</vt:lpstr>
      <vt:lpstr>单笔</vt:lpstr>
      <vt:lpstr>礼包</vt:lpstr>
      <vt:lpstr>宠物抽奖</vt:lpstr>
      <vt:lpstr>西从天降</vt:lpstr>
      <vt:lpstr>每日活跃</vt:lpstr>
      <vt:lpstr>每日签到</vt:lpstr>
      <vt:lpstr>拾光阁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2025-04-24T08:37:26Z</dcterms:modified>
</cp:coreProperties>
</file>