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2677CFFC-3013-49C3-907F-4976E376FD47}" xr6:coauthVersionLast="47" xr6:coauthVersionMax="47" xr10:uidLastSave="{00000000-0000-0000-0000-000000000000}"/>
  <bookViews>
    <workbookView xWindow="-120" yWindow="-120" windowWidth="29040" windowHeight="15840" firstSheet="1"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G20" i="6" l="1"/>
  <c r="H20" i="6"/>
  <c r="I20" i="6"/>
  <c r="J20" i="6"/>
  <c r="G16" i="6"/>
  <c r="H16" i="6"/>
  <c r="I16" i="6"/>
  <c r="J16" i="6"/>
  <c r="G17" i="6"/>
  <c r="H17" i="6"/>
  <c r="I17" i="6"/>
  <c r="J17" i="6"/>
  <c r="G18" i="6"/>
  <c r="H18" i="6"/>
  <c r="I18" i="6"/>
  <c r="J18" i="6"/>
  <c r="G19" i="6"/>
  <c r="H19" i="6"/>
  <c r="I19" i="6"/>
  <c r="J19" i="6"/>
  <c r="G9" i="6"/>
  <c r="H9" i="6"/>
  <c r="I9" i="6"/>
  <c r="J9" i="6"/>
  <c r="G10" i="6"/>
  <c r="H10" i="6"/>
  <c r="I10" i="6"/>
  <c r="J10" i="6"/>
  <c r="G11" i="6"/>
  <c r="H11" i="6"/>
  <c r="I11" i="6"/>
  <c r="J11" i="6"/>
  <c r="G12" i="6"/>
  <c r="H12" i="6"/>
  <c r="I12" i="6"/>
  <c r="J12" i="6"/>
  <c r="G13" i="6"/>
  <c r="H13" i="6"/>
  <c r="I13" i="6"/>
  <c r="J13" i="6"/>
  <c r="G14" i="6"/>
  <c r="H14" i="6"/>
  <c r="I14" i="6"/>
  <c r="J14" i="6"/>
  <c r="G15" i="6"/>
  <c r="H15" i="6"/>
  <c r="I15" i="6"/>
  <c r="J15" i="6"/>
  <c r="F154" i="10"/>
  <c r="F155" i="10"/>
  <c r="F153" i="10"/>
  <c r="G7" i="6"/>
  <c r="H7" i="6"/>
  <c r="I7" i="6"/>
  <c r="J7" i="6"/>
  <c r="G8" i="6"/>
  <c r="H8" i="6"/>
  <c r="I8" i="6"/>
  <c r="J8" i="6"/>
  <c r="N100" i="10"/>
  <c r="N101" i="10"/>
  <c r="N102" i="10"/>
  <c r="N103" i="10"/>
  <c r="N104" i="10"/>
  <c r="N105" i="10"/>
  <c r="N106" i="10"/>
  <c r="N107" i="10"/>
  <c r="N108" i="10"/>
  <c r="N99" i="10"/>
  <c r="E250" i="10"/>
  <c r="F250" i="10" s="1"/>
  <c r="E251" i="10"/>
  <c r="F251" i="10" s="1"/>
  <c r="E249" i="10"/>
  <c r="F249" i="10" s="1"/>
  <c r="G242" i="10"/>
  <c r="G243" i="10"/>
  <c r="E241" i="10"/>
  <c r="G241" i="10" s="1"/>
  <c r="E242" i="10"/>
  <c r="E243" i="10"/>
  <c r="E244" i="10"/>
  <c r="G244" i="10" s="1"/>
  <c r="E245" i="10"/>
  <c r="G245" i="10" s="1"/>
  <c r="E240" i="10"/>
  <c r="G240" i="10" s="1"/>
  <c r="M230" i="10"/>
  <c r="I230" i="10"/>
  <c r="E230" i="10"/>
  <c r="U233" i="10"/>
  <c r="U234" i="10"/>
  <c r="U232" i="10"/>
  <c r="D233" i="10" l="1"/>
  <c r="D234" i="10"/>
  <c r="D232" i="10"/>
  <c r="H220" i="10"/>
  <c r="H221" i="10"/>
  <c r="H219" i="10"/>
  <c r="E221" i="10"/>
  <c r="E220" i="10"/>
  <c r="E219" i="10"/>
  <c r="Y69" i="10"/>
  <c r="Y68" i="10"/>
  <c r="Y67" i="10"/>
  <c r="Y66" i="10"/>
  <c r="Y65" i="10"/>
  <c r="Y64" i="10"/>
  <c r="Y63" i="10"/>
  <c r="Y52" i="10"/>
  <c r="Y53" i="10"/>
  <c r="Y54" i="10"/>
  <c r="Y55" i="10"/>
  <c r="Y56" i="10"/>
  <c r="Y57" i="10"/>
  <c r="Y51" i="10"/>
  <c r="D1" i="10"/>
  <c r="Q187" i="10"/>
  <c r="Q188" i="10"/>
  <c r="Q189" i="10"/>
  <c r="Q190" i="10"/>
  <c r="Q186" i="10"/>
  <c r="J218" i="10" l="1"/>
  <c r="G187" i="10"/>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A233" i="10" l="1"/>
  <c r="A234" i="10"/>
  <c r="A232" i="10"/>
  <c r="U4" i="39"/>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T7" i="6"/>
  <c r="S7" i="6"/>
  <c r="R7" i="6"/>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P7" i="6"/>
  <c r="O7" i="6"/>
  <c r="N7" i="6"/>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AY6" i="6"/>
  <c r="AX6" i="6"/>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AV6" i="6"/>
  <c r="AU6" i="6"/>
  <c r="AT6" i="6"/>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AR6" i="6"/>
  <c r="AQ6" i="6"/>
  <c r="AP6" i="6"/>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AN6" i="6"/>
  <c r="AM6" i="6"/>
  <c r="AL6" i="6"/>
  <c r="AZ7" i="6"/>
  <c r="AY7" i="6"/>
  <c r="AX7" i="6"/>
  <c r="AW7" i="6"/>
  <c r="AV7" i="6"/>
  <c r="AU7" i="6"/>
  <c r="AT7" i="6"/>
  <c r="AS7" i="6"/>
  <c r="AR7" i="6"/>
  <c r="AQ7" i="6"/>
  <c r="AP7" i="6"/>
  <c r="AO7" i="6"/>
  <c r="AN7" i="6"/>
  <c r="AF7" i="6"/>
  <c r="AC7" i="6"/>
  <c r="AA7" i="6"/>
  <c r="Z7" i="6"/>
  <c r="M7" i="6"/>
  <c r="AJ6" i="6"/>
  <c r="AI6" i="6"/>
  <c r="AH6" i="6"/>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<sst xmlns="http://schemas.openxmlformats.org/spreadsheetml/2006/main" count="10131" uniqueCount="2521">
  <si>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</si>
  <si>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</si>
  <si>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</si>
  <si>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</si>
  <si>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</si>
  <si>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</si>
  <si>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</si>
  <si>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</si>
  <si>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</si>
  <si>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</si>
  <si>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</si>
  <si>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</si>
  <si>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</si>
  <si>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</si>
  <si>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</si>
  <si>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</si>
  <si>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</si>
  <si>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</si>
  <si>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</si>
  <si>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</si>
  <si>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</si>
  <si>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</si>
  <si>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</si>
  <si>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</si>
  <si>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</si>
  <si>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</si>
  <si>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</si>
  <si>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</si>
  <si>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</si>
  <si>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</si>
  <si>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</si>
  <si>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</si>
  <si>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</si>
  <si>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</si>
  <si>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</si>
  <si>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</si>
  <si>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</si>
  <si>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</si>
  <si>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</si>
  <si>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</si>
  <si>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</si>
  <si>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</si>
  <si>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</si>
  <si>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</si>
  <si>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</si>
  <si>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</si>
  <si>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</si>
  <si>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</si>
  <si>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</si>
  <si>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</si>
  <si>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</si>
  <si>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</si>
  <si>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</si>
  <si>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</si>
  <si>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</si>
  <si>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</si>
  <si>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</si>
  <si>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</si>
  <si>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</si>
  <si>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</si>
  <si>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</si>
  <si>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</si>
  <si>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</si>
  <si>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</si>
  <si>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</si>
  <si>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</si>
  <si>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</si>
  <si>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</si>
  <si>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</si>
  <si>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</si>
  <si>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</si>
  <si>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</si>
  <si>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</si>
  <si>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</si>
  <si>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</si>
  <si>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</si>
  <si>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</si>
  <si>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</si>
  <si>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</si>
  <si>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</si>
  <si>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</si>
  <si>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</si>
  <si>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</si>
  <si>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</si>
  <si>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</si>
  <si>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</si>
  <si>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</si>
  <si>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</si>
  <si>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</si>
  <si>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</si>
  <si>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</si>
  <si>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</si>
  <si>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</si>
  <si>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</si>
  <si>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</si>
  <si>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</si>
  <si>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</si>
  <si>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</si>
  <si>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</si>
  <si>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</si>
  <si>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</si>
  <si>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</si>
  <si>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</si>
  <si>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</si>
  <si>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</si>
  <si>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</si>
  <si>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</si>
  <si>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</si>
  <si>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</si>
  <si>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</si>
  <si>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</si>
  <si>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</si>
  <si>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</si>
  <si>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</si>
  <si>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</si>
  <si>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</si>
  <si>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</si>
  <si>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</si>
  <si>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</si>
  <si>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</si>
  <si>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</si>
  <si>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</si>
  <si>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</si>
  <si>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</si>
  <si>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</si>
  <si>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</si>
  <si>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</si>
  <si>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</si>
  <si>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</si>
  <si>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</si>
  <si>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</si>
  <si>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</si>
  <si>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</si>
  <si>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</si>
  <si>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</si>
  <si>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</si>
  <si>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</si>
  <si>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</si>
  <si>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</si>
  <si>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</si>
  <si>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</si>
  <si>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</si>
  <si>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</si>
  <si>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</si>
  <si>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</si>
  <si>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</si>
  <si>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</si>
  <si>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</si>
  <si>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</si>
  <si>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</si>
  <si>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</si>
  <si>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</si>
  <si>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</si>
  <si>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</si>
  <si>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</si>
  <si>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</si>
  <si>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</si>
  <si>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</si>
  <si>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</si>
  <si>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</si>
  <si>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</si>
  <si>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</si>
  <si>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</si>
  <si>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</si>
  <si>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</si>
  <si>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</si>
  <si>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</si>
  <si>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</si>
  <si>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</si>
  <si>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</si>
  <si>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</si>
  <si>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</si>
  <si>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</si>
  <si>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</si>
  <si>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</si>
  <si>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</si>
  <si>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</si>
  <si>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</si>
  <si>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</si>
  <si>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</si>
  <si>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</si>
  <si>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</si>
  <si>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</si>
  <si>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</si>
  <si>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</si>
  <si>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</si>
  <si>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</si>
  <si>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</si>
  <si>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</si>
  <si>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</si>
  <si>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</si>
  <si>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</si>
  <si>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</si>
  <si>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</si>
  <si>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</si>
  <si>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</si>
  <si>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</si>
  <si>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</si>
  <si>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</si>
  <si>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</si>
  <si>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</si>
  <si>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</si>
  <si>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</si>
  <si>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</si>
  <si>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</si>
  <si>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</si>
  <si>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</si>
  <si>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</si>
  <si>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</si>
  <si>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</si>
  <si>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</si>
  <si>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</si>
  <si>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</si>
  <si>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</si>
  <si>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</si>
  <si>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</si>
  <si>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</si>
  <si>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</si>
  <si>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</si>
  <si>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</si>
  <si>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</si>
  <si>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</si>
  <si>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</si>
  <si>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</si>
  <si>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</si>
  <si>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</si>
  <si>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</si>
  <si>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</si>
  <si>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</si>
  <si>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</si>
  <si>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</si>
  <si>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</si>
  <si>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</si>
  <si>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</si>
  <si>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</si>
  <si>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</si>
  <si>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</si>
  <si>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</si>
  <si>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</si>
  <si>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</si>
  <si>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</si>
  <si>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</si>
  <si>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</si>
  <si>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</si>
  <si>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</si>
  <si>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</si>
  <si>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</si>
  <si>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</si>
  <si>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</si>
  <si>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</si>
  <si>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</si>
  <si>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</si>
  <si>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</si>
  <si>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</si>
  <si>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</si>
  <si>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</si>
  <si>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</si>
  <si>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</si>
  <si>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</si>
  <si>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</si>
  <si>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</si>
  <si>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</si>
  <si>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</si>
  <si>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</si>
  <si>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</si>
  <si>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</si>
  <si>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</si>
  <si>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</si>
  <si>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</si>
  <si>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</si>
  <si>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</si>
  <si>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</si>
  <si>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</si>
  <si>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</si>
  <si>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</si>
  <si>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</si>
  <si>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</si>
  <si>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</si>
  <si>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</si>
  <si>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</si>
  <si>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</si>
  <si>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</si>
  <si>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</si>
  <si>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</si>
  <si>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</si>
  <si>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</si>
  <si>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</si>
  <si>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</si>
  <si>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</si>
  <si>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</si>
  <si>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</si>
  <si>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</si>
  <si>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</si>
  <si>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</si>
  <si>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</si>
  <si>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</si>
  <si>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</si>
  <si>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</si>
  <si>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</si>
  <si>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</si>
  <si>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</si>
  <si>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</si>
  <si>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</si>
  <si>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</si>
  <si>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</si>
  <si>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</si>
  <si>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</si>
  <si>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</si>
  <si>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</si>
  <si>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</si>
  <si>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</si>
  <si>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</si>
  <si>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</si>
  <si>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</si>
  <si>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</si>
  <si>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</si>
  <si>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</si>
  <si>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</si>
  <si>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</si>
  <si>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</si>
  <si>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</si>
  <si>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</si>
  <si>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</si>
  <si>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</si>
  <si>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</si>
  <si>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</si>
  <si>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</si>
  <si>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</si>
  <si>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</si>
  <si>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</si>
  <si>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</si>
  <si>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</si>
  <si>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</si>
  <si>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</si>
  <si>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</si>
  <si>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</si>
  <si>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</si>
  <si>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</si>
  <si>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</si>
  <si>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</si>
  <si>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</si>
  <si>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</si>
  <si>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</si>
  <si>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</si>
  <si>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</si>
  <si>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</si>
  <si>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</si>
  <si>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</si>
  <si>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</si>
  <si>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</si>
  <si>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</si>
  <si>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</si>
  <si>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</si>
  <si>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</si>
  <si>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</si>
  <si>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</si>
  <si>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</si>
  <si>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</si>
  <si>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</si>
  <si>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</si>
  <si>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</si>
  <si>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</si>
  <si>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</si>
  <si>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</si>
  <si>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</si>
  <si>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</si>
  <si>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</si>
  <si>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</si>
  <si>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</si>
  <si>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</si>
  <si>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</si>
  <si>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</si>
  <si>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</si>
  <si>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</si>
  <si>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</si>
  <si>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</si>
  <si>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</si>
  <si>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</si>
  <si>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</si>
  <si>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</si>
  <si>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</si>
  <si>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</si>
  <si>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</si>
  <si>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</si>
  <si>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</si>
  <si>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</si>
  <si>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</si>
  <si>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</si>
  <si>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</si>
  <si>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</si>
  <si>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</si>
  <si>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</si>
  <si>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</si>
  <si>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</si>
  <si>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</si>
  <si>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</si>
  <si>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</si>
  <si>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</si>
  <si>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</si>
  <si>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</si>
  <si>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</si>
  <si>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</si>
  <si>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</si>
  <si>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</si>
  <si>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</si>
  <si>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</si>
  <si>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</si>
  <si>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</si>
  <si>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</si>
  <si>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</si>
  <si>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</si>
  <si>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</si>
  <si>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</si>
  <si>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</si>
  <si>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</si>
  <si>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</si>
  <si>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</si>
  <si>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</si>
  <si>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</si>
  <si>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</si>
  <si>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</si>
  <si>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</si>
  <si>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</si>
  <si>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</si>
  <si>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</si>
  <si>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</si>
  <si>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</si>
  <si>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</si>
  <si>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</si>
  <si>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</si>
  <si>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</si>
  <si>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</si>
  <si>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</si>
  <si>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</si>
  <si>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</si>
  <si>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</si>
  <si>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</si>
  <si>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</si>
  <si>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</si>
  <si>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</si>
  <si>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</si>
  <si>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</si>
  <si>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</si>
  <si>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</si>
  <si>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</si>
  <si>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</si>
  <si>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</si>
  <si>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</si>
  <si>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</si>
  <si>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</si>
  <si>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</si>
  <si>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</si>
  <si>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</si>
  <si>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</si>
  <si>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</si>
  <si>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</si>
  <si>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</si>
  <si>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</si>
  <si>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</si>
  <si>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</si>
  <si>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</si>
  <si>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</si>
  <si>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</si>
  <si>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</si>
  <si>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</si>
  <si>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</si>
  <si>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</si>
  <si>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</si>
  <si>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</si>
  <si>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</si>
  <si>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</si>
  <si>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</si>
  <si>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</si>
  <si>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</si>
  <si>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</si>
  <si>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</si>
  <si>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</si>
  <si>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</si>
  <si>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</si>
  <si>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</si>
  <si>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</si>
  <si>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</si>
  <si>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</si>
  <si>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</si>
  <si>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</si>
  <si>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</si>
  <si>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</si>
  <si>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</si>
  <si>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</si>
  <si>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</si>
  <si>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</si>
  <si>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</si>
  <si>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</si>
  <si>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</si>
  <si>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</si>
  <si>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</si>
  <si>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</si>
  <si>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</si>
  <si>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</si>
  <si>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</si>
  <si>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</si>
  <si>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</si>
  <si>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</si>
  <si>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</si>
  <si>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</si>
  <si>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</si>
  <si>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</si>
  <si>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</si>
  <si>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</si>
  <si>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</si>
  <si>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</si>
  <si>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</si>
  <si>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</si>
  <si>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</si>
  <si>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</si>
  <si>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</si>
  <si>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</si>
  <si>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</si>
  <si>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</si>
  <si>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</si>
  <si>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</si>
  <si>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</si>
  <si>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</si>
  <si>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</si>
  <si>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</si>
  <si>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</si>
  <si>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</si>
  <si>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</si>
  <si>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</si>
  <si>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</si>
  <si>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</si>
  <si>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</si>
  <si>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</si>
  <si>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</si>
  <si>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</si>
  <si>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</si>
  <si>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</si>
  <si>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</si>
  <si>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</si>
  <si>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</si>
  <si>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</si>
  <si>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</si>
  <si>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</si>
  <si>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</si>
  <si>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</si>
  <si>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</si>
  <si>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</si>
  <si>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</si>
  <si>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</si>
  <si>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</si>
  <si>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</si>
  <si>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</si>
  <si>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</si>
  <si>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</si>
  <si>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</si>
  <si>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</si>
  <si>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</si>
  <si>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</si>
  <si>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</si>
  <si>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</si>
  <si>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</si>
  <si>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</si>
  <si>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</si>
  <si>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</si>
  <si>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</si>
  <si>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</si>
  <si>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</si>
  <si>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</si>
  <si>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</si>
  <si>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</si>
  <si>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</si>
  <si>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</si>
  <si>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</si>
  <si>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</si>
  <si>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</si>
  <si>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</si>
  <si>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</si>
  <si>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</si>
  <si>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</si>
  <si>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</si>
  <si>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</si>
  <si>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</si>
  <si>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</si>
  <si>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</si>
  <si>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</si>
  <si>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</si>
  <si>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</si>
  <si>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</si>
  <si>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</si>
  <si>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</si>
  <si>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</si>
  <si>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</si>
  <si>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</si>
  <si>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</si>
  <si>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</si>
  <si>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</si>
  <si>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</si>
  <si>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</si>
  <si>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</si>
  <si>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</si>
  <si>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</si>
  <si>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</si>
  <si>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</si>
  <si>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</si>
  <si>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</si>
  <si>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</si>
  <si>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</si>
  <si>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</si>
  <si>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</si>
  <si>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</si>
  <si>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</si>
  <si>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</si>
  <si>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</si>
  <si>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</si>
  <si>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</si>
  <si>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</si>
  <si>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</si>
  <si>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</si>
  <si>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</si>
  <si>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</si>
  <si>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</si>
  <si>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</si>
  <si>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</si>
  <si>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</si>
  <si>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</si>
  <si>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</si>
  <si>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</si>
  <si>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</si>
  <si>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</si>
  <si>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</si>
  <si>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</si>
  <si>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</si>
  <si>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</si>
  <si>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</si>
  <si>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</si>
  <si>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</si>
  <si>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</si>
  <si>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</si>
  <si>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</si>
  <si>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</si>
  <si>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</si>
  <si>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</si>
  <si>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</si>
  <si>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</si>
  <si>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</si>
  <si>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</si>
  <si>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</si>
  <si>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</si>
  <si>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</si>
  <si>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</si>
  <si>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</si>
  <si>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</si>
  <si>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</si>
  <si>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</si>
  <si>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</si>
  <si>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</si>
  <si>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</si>
  <si>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</si>
  <si>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</si>
  <si>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</si>
  <si>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</si>
  <si>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</si>
  <si>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</si>
  <si>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</si>
  <si>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</si>
  <si>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</si>
  <si>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</si>
  <si>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</si>
  <si>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</si>
  <si>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</si>
  <si>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</si>
  <si>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</si>
  <si>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</si>
  <si>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</si>
  <si>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</si>
  <si>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</si>
  <si>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</si>
  <si>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</si>
  <si>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</si>
  <si>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</si>
  <si>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</si>
  <si>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</si>
  <si>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</si>
  <si>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</si>
  <si>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</si>
  <si>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</si>
  <si>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</si>
  <si>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</si>
  <si>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</si>
  <si>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</si>
  <si>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</si>
  <si>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</si>
  <si>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</si>
  <si>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</si>
  <si>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</si>
  <si>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</si>
  <si>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</si>
  <si>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</si>
  <si>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</si>
  <si>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</si>
  <si>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</si>
  <si>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</si>
  <si>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</si>
  <si>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</si>
  <si>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</si>
  <si>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</si>
  <si>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</si>
  <si>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</si>
  <si>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</si>
  <si>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</si>
  <si>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</si>
  <si>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</si>
  <si>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</si>
  <si>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</si>
  <si>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</si>
  <si>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</si>
  <si>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</si>
  <si>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</si>
  <si>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</si>
  <si>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</si>
  <si>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</si>
  <si>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</si>
  <si>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</si>
  <si>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</si>
  <si>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</si>
  <si>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</si>
  <si>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</si>
  <si>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</si>
  <si>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</si>
  <si>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</si>
  <si>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</si>
  <si>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</si>
  <si>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</si>
  <si>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</si>
  <si>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</si>
  <si>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</si>
  <si>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</si>
  <si>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</si>
  <si>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</si>
  <si>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</si>
  <si>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</si>
  <si>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</si>
  <si>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</si>
  <si>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</si>
  <si>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</si>
  <si>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</si>
  <si>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</si>
  <si>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</si>
  <si>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</si>
  <si>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</si>
  <si>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</si>
  <si>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</si>
  <si>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</si>
  <si>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</si>
  <si>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</si>
  <si>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</si>
  <si>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</si>
  <si>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</si>
  <si>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</si>
  <si>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</si>
  <si>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</si>
  <si>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</si>
  <si>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</si>
  <si>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</si>
  <si>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</si>
  <si>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</si>
  <si>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</si>
  <si>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</si>
  <si>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</si>
  <si>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</si>
  <si>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</si>
  <si>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</si>
  <si>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</si>
  <si>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</si>
  <si>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</si>
  <si>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</si>
  <si>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</si>
  <si>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</si>
  <si>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</si>
  <si>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</si>
  <si>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</si>
  <si>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</si>
  <si>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</si>
  <si>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</si>
  <si>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</si>
  <si>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</si>
  <si>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</si>
  <si>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</si>
  <si>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</si>
  <si>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</si>
  <si>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</si>
  <si>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</si>
  <si>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</si>
  <si>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</si>
  <si>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</si>
  <si>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</si>
  <si>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</si>
  <si>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</si>
  <si>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</si>
  <si>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</si>
  <si>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</si>
  <si>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</si>
  <si>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</si>
  <si>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</si>
  <si>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</si>
  <si>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</si>
  <si>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</si>
  <si>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</si>
  <si>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</si>
  <si>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</si>
  <si>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</si>
  <si>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</si>
  <si>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</si>
  <si>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</si>
  <si>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</si>
  <si>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</si>
  <si>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</si>
  <si>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</si>
  <si>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</si>
  <si>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</si>
  <si>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</si>
  <si>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</si>
  <si>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</si>
  <si>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</si>
  <si>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</si>
  <si>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</si>
  <si>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</si>
  <si>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</si>
  <si>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</si>
  <si>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</si>
  <si>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</si>
  <si>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</si>
  <si>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</si>
  <si>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</si>
  <si>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</si>
  <si>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</si>
  <si>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</si>
  <si>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</si>
  <si>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</si>
  <si>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</si>
  <si>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</si>
  <si>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</si>
  <si>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</si>
  <si>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</si>
  <si>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</si>
  <si>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</si>
  <si>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</si>
  <si>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</si>
  <si>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</si>
  <si>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</si>
  <si>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</si>
  <si>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</si>
  <si>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</si>
  <si>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</si>
  <si>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</si>
  <si>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</si>
  <si>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</si>
  <si>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</si>
  <si>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</si>
  <si>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</si>
  <si>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</si>
  <si>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</si>
  <si>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</si>
  <si>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</si>
  <si>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</si>
  <si>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</si>
  <si>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</si>
  <si>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</si>
  <si>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</si>
  <si>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</si>
  <si>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</si>
  <si>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</si>
  <si>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</si>
  <si>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</si>
  <si>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</si>
  <si>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</si>
  <si>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</si>
  <si>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</si>
  <si>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</si>
  <si>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</si>
  <si>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</si>
  <si>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</si>
  <si>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</si>
  <si>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</si>
  <si>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</si>
  <si>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</si>
  <si>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</si>
  <si>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</si>
  <si>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</si>
  <si>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</si>
  <si>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</si>
  <si>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</si>
  <si>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</si>
  <si>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</si>
  <si>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</si>
  <si>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</si>
  <si>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</si>
  <si>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</si>
  <si>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</si>
  <si>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</si>
  <si>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</si>
  <si>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</si>
  <si>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</si>
  <si>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</si>
  <si>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</si>
  <si>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</si>
  <si>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</si>
  <si>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</si>
  <si>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</si>
  <si>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</si>
  <si>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</si>
  <si>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</si>
  <si>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</si>
  <si>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</si>
  <si>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</si>
  <si>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</si>
  <si>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</si>
  <si>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</si>
  <si>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</si>
  <si>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</si>
  <si>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</si>
  <si>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</si>
  <si>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</si>
  <si>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</si>
  <si>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</si>
  <si>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</si>
  <si>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</si>
  <si>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</si>
  <si>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</si>
  <si>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</si>
  <si>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</si>
  <si>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</si>
  <si>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</si>
  <si>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</si>
  <si>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</si>
  <si>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</si>
  <si>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</si>
  <si>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</si>
  <si>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</si>
  <si>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</si>
  <si>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</si>
  <si>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</si>
  <si>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</si>
  <si>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</si>
  <si>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</si>
  <si>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</si>
  <si>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</si>
  <si>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</si>
  <si>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</si>
  <si>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</si>
  <si>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</si>
  <si>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</si>
  <si>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</si>
  <si>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</si>
  <si>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</si>
  <si>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</si>
  <si>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</si>
  <si>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</si>
  <si>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</si>
  <si>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</si>
  <si>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</si>
  <si>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</si>
  <si>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</si>
  <si>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</si>
  <si>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</si>
  <si>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</si>
  <si>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</si>
  <si>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</si>
  <si>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</si>
  <si>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</si>
  <si>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</si>
  <si>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</si>
  <si>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</si>
  <si>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</si>
  <si>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</si>
  <si>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</si>
  <si>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</si>
  <si>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</si>
  <si>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</si>
  <si>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</si>
  <si>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</si>
  <si>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</si>
  <si>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</si>
  <si>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</si>
  <si>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</si>
  <si>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</si>
  <si>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</si>
  <si>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</si>
  <si>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</si>
  <si>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</si>
  <si>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</si>
  <si>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</si>
  <si>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</si>
  <si>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</si>
  <si>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</si>
  <si>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</si>
  <si>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</si>
  <si>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</si>
  <si>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</si>
  <si>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</si>
  <si>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</si>
  <si>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</si>
  <si>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</si>
  <si>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</si>
  <si>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</si>
  <si>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</si>
  <si>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</si>
  <si>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</si>
  <si>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</si>
  <si>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</si>
  <si>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</si>
  <si>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</si>
  <si>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</si>
  <si>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</si>
  <si>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</si>
  <si>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</si>
  <si>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</si>
  <si>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</si>
  <si>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</si>
  <si>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</si>
  <si>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</si>
  <si>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</si>
  <si>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</si>
  <si>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</si>
  <si>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</si>
  <si>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</si>
  <si>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</si>
  <si>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</si>
  <si>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</si>
  <si>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</si>
  <si>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</si>
  <si>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</si>
  <si>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</si>
  <si>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</si>
  <si>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</si>
  <si>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</si>
  <si>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</si>
  <si>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</si>
  <si>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</si>
  <si>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</si>
  <si>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</si>
  <si>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</si>
  <si>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</si>
  <si>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</si>
  <si>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</si>
  <si>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</si>
  <si>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</si>
  <si>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</si>
  <si>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</si>
  <si>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</si>
  <si>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</si>
  <si>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</si>
  <si>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</si>
  <si>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</si>
  <si>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</si>
  <si>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</si>
  <si>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</si>
  <si>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</si>
  <si>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</si>
  <si>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</si>
  <si>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</si>
  <si>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</si>
  <si>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</si>
  <si>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</si>
  <si>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</si>
  <si>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</si>
  <si>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</si>
  <si>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</si>
  <si>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</si>
  <si>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</si>
  <si>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</si>
  <si>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</si>
  <si>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</si>
  <si>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</si>
  <si>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</si>
  <si>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</si>
  <si>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</si>
  <si>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</si>
  <si>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</si>
  <si>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</si>
  <si>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</si>
  <si>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</si>
  <si>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</si>
  <si>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</si>
  <si>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</si>
  <si>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</si>
  <si>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</si>
  <si>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</si>
  <si>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</si>
  <si>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</si>
  <si>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</si>
  <si>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</si>
  <si>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</si>
  <si>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</si>
  <si>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</si>
  <si>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</si>
  <si>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</si>
  <si>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</si>
  <si>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</si>
  <si>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</si>
  <si>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</si>
  <si>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</si>
  <si>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</si>
  <si>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</si>
  <si>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</si>
  <si>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</si>
  <si>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</si>
  <si>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</si>
  <si>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</si>
  <si>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</si>
  <si>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</si>
  <si>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</si>
  <si>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</si>
  <si>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</si>
  <si>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</si>
  <si>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</si>
  <si>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</si>
  <si>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</si>
  <si>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</si>
  <si>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</si>
  <si>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</si>
  <si>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</si>
  <si>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</si>
  <si>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</si>
  <si>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</si>
  <si>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</si>
  <si>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</si>
  <si>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</si>
  <si>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</si>
  <si>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</si>
  <si>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</si>
  <si>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</si>
  <si>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</si>
  <si>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</si>
  <si>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</si>
  <si>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</si>
  <si>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</si>
  <si>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</si>
  <si>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</si>
  <si>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</si>
  <si>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</si>
  <si>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</si>
  <si>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</si>
  <si>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</si>
  <si>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</si>
  <si>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</si>
  <si>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</si>
  <si>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</si>
  <si>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</si>
  <si>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</si>
  <si>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</si>
  <si>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</si>
  <si>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</si>
  <si>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</si>
  <si>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</si>
  <si>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</si>
  <si>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</si>
  <si>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</si>
  <si>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</si>
  <si>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</si>
  <si>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</si>
  <si>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</si>
  <si>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</si>
  <si>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</si>
  <si>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</si>
  <si>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</si>
  <si>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</si>
  <si>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</si>
  <si>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</si>
  <si>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</si>
  <si>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</si>
  <si>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</si>
  <si>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</si>
  <si>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</si>
  <si>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</si>
  <si>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</si>
  <si>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</si>
  <si>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</si>
  <si>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</si>
  <si>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</si>
  <si>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</si>
  <si>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</si>
  <si>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</si>
  <si>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</si>
  <si>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</si>
  <si>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</si>
  <si>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</si>
  <si>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</si>
  <si>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</si>
  <si>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</si>
  <si>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</si>
  <si>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</si>
  <si>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</si>
  <si>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</si>
  <si>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</si>
  <si>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</si>
  <si>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</si>
  <si>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</si>
  <si>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</si>
  <si>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</si>
  <si>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</si>
  <si>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</si>
  <si>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</si>
  <si>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</si>
  <si>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</si>
  <si>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</si>
  <si>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</si>
  <si>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</si>
  <si>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</si>
  <si>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</si>
  <si>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</si>
  <si>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</si>
  <si>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</si>
  <si>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</si>
  <si>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</si>
  <si>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</si>
  <si>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</si>
  <si>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</si>
  <si>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</si>
  <si>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</si>
  <si>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</si>
  <si>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</si>
  <si>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</si>
  <si>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</si>
  <si>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</si>
  <si>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</si>
  <si>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</si>
  <si>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</si>
  <si>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</si>
  <si>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</si>
  <si>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</si>
  <si>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</si>
  <si>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</si>
  <si>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</si>
  <si>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</si>
  <si>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</si>
  <si>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</si>
  <si>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</si>
  <si>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</si>
  <si>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</si>
  <si>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</si>
  <si>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</si>
  <si>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</si>
  <si>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</si>
  <si>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</si>
  <si>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</si>
  <si>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</si>
  <si>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</si>
  <si>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</si>
  <si>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</si>
  <si>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</si>
  <si>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</si>
  <si>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</si>
  <si>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</si>
  <si>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</si>
  <si>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</si>
  <si>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</si>
  <si>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</si>
  <si>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</si>
  <si>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</si>
  <si>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</si>
  <si>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</si>
  <si>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</si>
  <si>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</si>
  <si>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</si>
  <si>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</si>
  <si>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</si>
  <si>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</si>
  <si>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</si>
  <si>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</si>
  <si>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</si>
  <si>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</si>
  <si>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</si>
  <si>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</si>
  <si>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</si>
  <si>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</si>
  <si>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</si>
  <si>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</si>
  <si>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</si>
  <si>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</si>
  <si>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</si>
  <si>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</si>
  <si>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</si>
  <si>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</si>
  <si>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</si>
  <si>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</si>
  <si>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</si>
  <si>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</si>
  <si>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</si>
  <si>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</si>
  <si>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</si>
  <si>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</si>
  <si>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</si>
  <si>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</si>
  <si>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</si>
  <si>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</si>
  <si>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</si>
  <si>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</si>
  <si>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</si>
  <si>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</si>
  <si>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</si>
  <si>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</si>
  <si>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</si>
  <si>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</si>
  <si>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</si>
  <si>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</si>
  <si>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</si>
  <si>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</si>
  <si>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</si>
  <si>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</si>
  <si>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</si>
  <si>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</si>
  <si>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</si>
  <si>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</si>
  <si>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</si>
  <si>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</si>
  <si>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</si>
  <si>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</si>
  <si>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</si>
  <si>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</si>
  <si>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</si>
  <si>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</si>
  <si>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</si>
  <si>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</si>
  <si>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</si>
  <si>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</si>
  <si>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</si>
  <si>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</si>
  <si>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</si>
  <si>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</si>
  <si>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</si>
  <si>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</si>
  <si>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</si>
  <si>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</si>
  <si>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</si>
  <si>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</si>
  <si>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</si>
  <si>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</si>
  <si>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</si>
  <si>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</si>
  <si>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</si>
  <si>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</si>
  <si>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</si>
  <si>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</si>
  <si>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</si>
  <si>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</si>
  <si>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</si>
  <si>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</si>
  <si>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</si>
  <si>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</si>
  <si>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</si>
  <si>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</si>
  <si>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</si>
  <si>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</si>
  <si>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</si>
  <si>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</si>
  <si>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</si>
  <si>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</si>
  <si>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</si>
  <si>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</si>
  <si>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</si>
  <si>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</si>
  <si>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</si>
  <si>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</si>
  <si>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</si>
  <si>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</si>
  <si>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</si>
  <si>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</si>
  <si>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</si>
  <si>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</si>
  <si>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</si>
  <si>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</si>
  <si>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</si>
  <si>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</si>
  <si>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</si>
  <si>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</si>
  <si>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</si>
  <si>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</si>
  <si>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</si>
  <si>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</si>
  <si>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</si>
  <si>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</si>
  <si>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</si>
  <si>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</si>
  <si>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</si>
  <si>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</si>
  <si>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</si>
  <si>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</si>
  <si>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</si>
  <si>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</si>
  <si>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</si>
  <si>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</si>
  <si>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</si>
  <si>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</si>
  <si>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</si>
  <si>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</si>
  <si>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</si>
  <si>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</si>
  <si>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</si>
  <si>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</si>
  <si>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</si>
  <si>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</si>
  <si>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</si>
  <si>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</si>
  <si>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</si>
  <si>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</si>
  <si>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</si>
  <si>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</si>
  <si>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</si>
  <si>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</si>
  <si>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</si>
  <si>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</si>
  <si>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</si>
  <si>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</si>
  <si>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</si>
  <si>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</si>
  <si>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</si>
  <si>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</si>
  <si>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</si>
  <si>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</si>
  <si>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</si>
  <si>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</si>
  <si>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</si>
  <si>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</si>
  <si>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</si>
  <si>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</si>
  <si>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</si>
  <si>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</si>
  <si>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</si>
  <si>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</si>
  <si>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</si>
  <si>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</si>
  <si>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</si>
  <si>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</si>
  <si>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</si>
  <si>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</si>
  <si>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</si>
  <si>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</si>
  <si>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</si>
  <si>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</si>
  <si>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</si>
  <si>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</si>
  <si>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</si>
  <si>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</si>
  <si>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</si>
  <si>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</si>
  <si>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</si>
  <si>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</si>
  <si>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</si>
  <si>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</si>
  <si>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</si>
  <si>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</si>
  <si>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</si>
  <si>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</si>
  <si>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</si>
  <si>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</si>
  <si>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</si>
  <si>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</si>
  <si>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</si>
  <si>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</si>
  <si>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</si>
  <si>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</si>
  <si>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</si>
  <si>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</si>
  <si>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</si>
  <si>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</si>
  <si>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</si>
  <si>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</si>
  <si>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</si>
  <si>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</si>
  <si>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</si>
  <si>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</si>
  <si>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</si>
  <si>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</si>
  <si>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</si>
  <si>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</si>
  <si>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</si>
  <si>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</si>
  <si>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</si>
  <si>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</si>
  <si>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</si>
  <si>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</si>
  <si>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</si>
  <si>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</si>
  <si>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</si>
  <si>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</si>
  <si>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</si>
  <si>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</si>
  <si>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</si>
  <si>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</si>
  <si>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</si>
  <si>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</si>
  <si>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</si>
  <si>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</si>
  <si>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</si>
  <si>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</si>
  <si>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</si>
  <si>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</si>
  <si>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</si>
  <si>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</si>
  <si>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</si>
  <si>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</si>
  <si>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</si>
  <si>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</si>
  <si>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</si>
  <si>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</si>
  <si>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</si>
  <si>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</si>
  <si>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</si>
  <si>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</si>
  <si>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</si>
  <si>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</si>
  <si>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</si>
  <si>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</si>
  <si>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</si>
  <si>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</si>
  <si>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</si>
  <si>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</si>
  <si>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</si>
  <si>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</si>
  <si>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</si>
  <si>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</si>
  <si>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</si>
  <si>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</si>
  <si>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</si>
  <si>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</si>
  <si>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</si>
  <si>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</si>
  <si>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</si>
  <si>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</si>
  <si>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</si>
  <si>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</si>
  <si>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</si>
  <si>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</si>
  <si>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</si>
  <si>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</si>
  <si>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</si>
  <si>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</si>
  <si>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</si>
  <si>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</si>
  <si>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</si>
  <si>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</si>
  <si>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</si>
  <si>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</si>
  <si>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</si>
  <si>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</si>
  <si>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</si>
  <si>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</si>
  <si>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</si>
  <si>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</si>
  <si>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</si>
  <si>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</si>
  <si>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</si>
  <si>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</si>
  <si>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</si>
  <si>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</si>
  <si>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</si>
  <si>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</si>
  <si>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</si>
  <si>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</si>
  <si>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</si>
  <si>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</si>
  <si>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</si>
  <si>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</si>
  <si>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</si>
  <si>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</si>
  <si>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</si>
  <si>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</si>
  <si>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</si>
  <si>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</si>
  <si>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</si>
  <si>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</si>
  <si>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</si>
  <si>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</si>
  <si>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</si>
  <si>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</si>
  <si>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</si>
  <si>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</si>
  <si>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</si>
  <si>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</si>
  <si>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</si>
  <si>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</si>
  <si>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</si>
  <si>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</si>
  <si>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</si>
  <si>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</si>
  <si>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</si>
  <si>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</si>
  <si>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</si>
  <si>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</si>
  <si>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</si>
  <si>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</si>
  <si>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</si>
  <si>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</si>
  <si>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</si>
  <si>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</si>
  <si>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</si>
  <si>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</si>
  <si>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</si>
  <si>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</si>
  <si>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</si>
  <si>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</si>
  <si>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</si>
  <si>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</si>
  <si>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</si>
  <si>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</si>
  <si>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</si>
  <si>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</si>
  <si>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</si>
  <si>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</si>
  <si>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</si>
  <si>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</si>
  <si>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</si>
  <si>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</si>
  <si>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</si>
  <si>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</si>
  <si>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</si>
  <si>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</si>
  <si>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</si>
  <si>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</si>
  <si>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</si>
  <si>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</si>
  <si>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</si>
  <si>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</si>
  <si>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</si>
  <si>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</si>
  <si>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</si>
  <si>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</si>
  <si>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</si>
  <si>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</si>
  <si>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</si>
  <si>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</si>
  <si>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</si>
  <si>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</si>
  <si>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</si>
  <si>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</si>
  <si>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</si>
  <si>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</si>
  <si>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</si>
  <si>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</si>
  <si>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</si>
  <si>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</si>
  <si>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</si>
  <si>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</si>
  <si>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</si>
  <si>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</si>
  <si>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</si>
  <si>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</si>
  <si>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</si>
  <si>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</si>
  <si>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</si>
  <si>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</si>
  <si>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</si>
  <si>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</si>
  <si>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</si>
  <si>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</si>
  <si>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</si>
  <si>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</si>
  <si>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</si>
  <si>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</si>
  <si>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</si>
  <si>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</si>
  <si>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</si>
  <si>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</si>
  <si>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</si>
  <si>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</si>
  <si>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</si>
  <si>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</si>
  <si>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</si>
  <si>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</si>
  <si>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</si>
  <si>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</si>
  <si>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</si>
  <si>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</si>
  <si>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</si>
  <si>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</si>
  <si>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</si>
  <si>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</si>
  <si>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</si>
  <si>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</si>
  <si>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</si>
  <si>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</si>
  <si>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</si>
  <si>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</si>
  <si>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</si>
  <si>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</si>
  <si>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</si>
  <si>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</si>
  <si>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</si>
  <si>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</si>
  <si>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</si>
  <si>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</si>
  <si>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</si>
  <si>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</si>
  <si>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</si>
  <si>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</si>
  <si>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</si>
  <si>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</si>
  <si>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</si>
  <si>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</si>
  <si>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</si>
  <si>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</si>
  <si>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</si>
  <si>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</si>
  <si>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</si>
  <si>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</si>
  <si>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</si>
  <si>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</si>
  <si>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</si>
  <si>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</si>
  <si>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</si>
  <si>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</si>
  <si>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</si>
  <si>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</si>
  <si>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</si>
  <si>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</si>
  <si>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</si>
  <si>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</si>
  <si>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</si>
  <si>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</si>
  <si>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</si>
  <si>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</si>
  <si>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</si>
  <si>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</si>
  <si>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</si>
  <si>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</si>
  <si>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</si>
  <si>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</si>
  <si>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</si>
  <si>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</si>
  <si>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</si>
  <si>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</si>
  <si>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</si>
  <si>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</si>
  <si>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</si>
  <si>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</si>
  <si>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</si>
  <si>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</si>
  <si>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</si>
  <si>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</si>
  <si>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</si>
  <si>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</si>
  <si>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</si>
  <si>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</si>
  <si>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</si>
  <si>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</si>
  <si>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</si>
  <si>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</si>
  <si>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</si>
  <si>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</si>
  <si>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</si>
  <si>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</si>
  <si>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</si>
  <si>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</si>
  <si>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</si>
  <si>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</si>
  <si>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</si>
  <si>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</si>
  <si>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</si>
  <si>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</si>
  <si>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</si>
  <si>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</si>
  <si>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</si>
  <si>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</si>
  <si>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</si>
  <si>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</si>
  <si>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</si>
  <si>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</si>
  <si>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</si>
  <si>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</si>
  <si>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</si>
  <si>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</si>
  <si>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</si>
  <si>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</si>
  <si>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</si>
  <si>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</si>
  <si>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</si>
  <si>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</si>
  <si>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</si>
  <si>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</si>
  <si>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</si>
  <si>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</si>
  <si>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</si>
  <si>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</si>
  <si>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</si>
  <si>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</si>
  <si>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</si>
  <si>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</si>
  <si>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</si>
  <si>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</si>
  <si>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</si>
  <si>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</si>
  <si>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</si>
  <si>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</si>
  <si>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</si>
  <si>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</si>
  <si>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</si>
  <si>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</si>
  <si>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</si>
  <si>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</si>
  <si>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</si>
  <si>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</si>
  <si>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</si>
  <si>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</si>
  <si>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</si>
  <si>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</si>
  <si>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</si>
  <si>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</si>
  <si>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</si>
  <si>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</si>
  <si>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</si>
  <si>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</si>
  <si>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</si>
  <si>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</si>
  <si>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</si>
  <si>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</si>
  <si>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</si>
  <si>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</si>
  <si>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</si>
  <si>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</si>
  <si>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</si>
  <si>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</si>
  <si>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</si>
  <si>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</si>
  <si>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</si>
  <si>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</si>
  <si>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</si>
  <si>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</si>
  <si>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</si>
  <si>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</si>
  <si>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</si>
  <si>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</si>
  <si>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</si>
  <si>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</si>
  <si>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</si>
  <si>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</si>
  <si>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</si>
  <si>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</si>
  <si>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</si>
  <si>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</si>
  <si>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</si>
  <si>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</si>
  <si>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</si>
  <si>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</si>
  <si>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</si>
  <si>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</si>
  <si>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</si>
  <si>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</si>
  <si>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</si>
  <si>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</si>
  <si>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</si>
  <si>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</si>
  <si>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</si>
  <si>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</si>
  <si>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</si>
  <si>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</si>
  <si>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</si>
  <si>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</si>
  <si>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</si>
  <si>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</si>
  <si>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</si>
  <si>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</si>
  <si>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</si>
  <si>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</si>
  <si>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</si>
  <si>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</si>
  <si>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</si>
  <si>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</si>
  <si>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</si>
  <si>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</si>
  <si>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</si>
  <si>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</si>
  <si>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</si>
  <si>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</si>
  <si>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</si>
  <si>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</si>
  <si>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</si>
  <si>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</si>
  <si>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</si>
  <si>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</si>
  <si>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</si>
  <si>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</si>
  <si>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</si>
  <si>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</si>
  <si>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</si>
  <si>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</si>
  <si>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</si>
  <si>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</si>
  <si>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</si>
  <si>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</si>
  <si>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</si>
  <si>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</si>
  <si>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</si>
  <si>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</si>
  <si>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</si>
  <si>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</si>
  <si>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</si>
  <si>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</si>
  <si>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</si>
  <si>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</si>
  <si>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</si>
  <si>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</si>
  <si>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</si>
  <si>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</si>
  <si>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</si>
  <si>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</si>
  <si>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</si>
  <si>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</si>
  <si>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</si>
  <si>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</si>
  <si>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</si>
  <si>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</si>
  <si>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</si>
  <si>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</si>
  <si>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</si>
  <si>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</si>
  <si>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</si>
  <si>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</si>
  <si>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</si>
  <si>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</si>
  <si>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</si>
  <si>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</si>
  <si>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</si>
  <si>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</si>
  <si>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</si>
  <si>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</si>
  <si>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</si>
  <si>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</si>
  <si>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</si>
  <si>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</si>
  <si>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</si>
  <si>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</si>
  <si>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</si>
  <si>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</si>
  <si>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</si>
  <si>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</si>
  <si>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</si>
  <si>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</si>
  <si>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</si>
  <si>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</si>
  <si>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</si>
  <si>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</si>
  <si>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</si>
  <si>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</si>
  <si>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</si>
  <si>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</si>
  <si>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</si>
  <si>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</si>
  <si>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</si>
  <si>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</si>
  <si>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</si>
  <si>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</si>
  <si>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</si>
  <si>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</si>
  <si>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</si>
  <si>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</si>
  <si>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</si>
  <si>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</si>
  <si>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</si>
  <si>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</si>
  <si>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</si>
  <si>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</si>
  <si>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</si>
  <si>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</si>
  <si>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</si>
  <si>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</si>
  <si>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</si>
  <si>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</si>
  <si>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</si>
  <si>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</si>
  <si>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</si>
  <si>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</si>
  <si>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</si>
  <si>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</si>
  <si>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</si>
  <si>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</si>
  <si>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</si>
  <si>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</si>
  <si>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</si>
  <si>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</si>
  <si>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</si>
  <si>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</si>
  <si>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</si>
  <si>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</si>
  <si>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</si>
  <si>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</si>
  <si>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</si>
  <si>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</si>
  <si>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</si>
  <si>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</si>
  <si>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</si>
  <si>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</si>
  <si>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</si>
  <si>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</si>
  <si>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</si>
  <si>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</si>
  <si>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</si>
  <si>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</si>
  <si>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</si>
  <si>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</si>
  <si>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</si>
  <si>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</si>
  <si>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</si>
  <si>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</si>
  <si>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</si>
  <si>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</si>
  <si>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</si>
  <si>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</si>
  <si>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</si>
  <si>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</si>
  <si>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</si>
  <si>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</si>
  <si>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</si>
  <si>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</si>
  <si>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</si>
  <si>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</si>
  <si>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</si>
  <si>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</si>
  <si>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</si>
  <si>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</si>
  <si>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</si>
  <si>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</si>
  <si>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</si>
  <si>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</si>
  <si>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</si>
  <si>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</si>
  <si>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</si>
  <si>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</si>
  <si>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</si>
  <si>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</si>
  <si>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</si>
  <si>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</si>
  <si>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</si>
  <si>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</si>
  <si>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</si>
  <si>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</si>
  <si>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</si>
  <si>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</si>
  <si>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</si>
  <si>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</si>
  <si>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</si>
  <si>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</si>
  <si>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</si>
  <si>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</si>
  <si>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</si>
  <si>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</si>
  <si>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</si>
  <si>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</si>
  <si>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</si>
  <si>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</si>
  <si>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</si>
  <si>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</si>
  <si>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</si>
  <si>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</si>
  <si>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</si>
  <si>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</si>
  <si>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</si>
  <si>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</si>
  <si>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</si>
  <si>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</si>
  <si>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</si>
  <si>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</si>
  <si>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</si>
  <si>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</si>
  <si>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</si>
  <si>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</si>
  <si>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</si>
  <si>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</si>
  <si>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</si>
  <si>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</si>
  <si>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</si>
  <si>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</si>
  <si>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</si>
  <si>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</si>
  <si>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</si>
  <si>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</si>
  <si>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</si>
  <si>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</si>
  <si>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</si>
  <si>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</si>
  <si>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</si>
  <si>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</si>
  <si>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</si>
  <si>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</si>
  <si>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</si>
  <si>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</si>
  <si>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</si>
  <si>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</si>
  <si>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</si>
  <si>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</si>
  <si>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</si>
  <si>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</si>
  <si>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</si>
  <si>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</si>
  <si>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</si>
  <si>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</si>
  <si>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</si>
  <si>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</si>
  <si>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</si>
  <si>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</si>
  <si>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</si>
  <si>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</si>
  <si>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</si>
  <si>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</si>
  <si>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</si>
  <si>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</si>
  <si>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</si>
  <si>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</si>
  <si>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</si>
  <si>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</si>
  <si>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</si>
  <si>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</si>
  <si>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</si>
  <si>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</si>
  <si>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</si>
  <si>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</si>
  <si>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</si>
  <si>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</si>
  <si>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</si>
  <si>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</si>
  <si>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</si>
  <si>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</si>
  <si>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</si>
  <si>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</si>
  <si>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</si>
  <si>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</si>
  <si>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</si>
  <si>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</si>
  <si>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</si>
  <si>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</si>
  <si>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</si>
  <si>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</si>
  <si>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</si>
  <si>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</si>
  <si>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</si>
  <si>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</si>
  <si>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</si>
  <si>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</si>
  <si>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</si>
  <si>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</si>
  <si>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</si>
  <si>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</si>
  <si>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</si>
  <si>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</si>
  <si>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</si>
  <si>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</si>
  <si>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</si>
  <si>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</si>
  <si>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</si>
  <si>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</si>
  <si>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</si>
  <si>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</si>
  <si>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</si>
  <si>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</si>
  <si>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</si>
  <si>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</si>
  <si>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</si>
  <si>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</si>
  <si>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</si>
  <si>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</si>
  <si>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</si>
  <si>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</si>
  <si>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</si>
  <si>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</si>
  <si>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</si>
  <si>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</si>
  <si>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</si>
  <si>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</si>
  <si>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</si>
  <si>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</si>
  <si>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</si>
  <si>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</si>
  <si>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</si>
  <si>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</si>
  <si>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</si>
  <si>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</si>
  <si>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</si>
  <si>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</si>
  <si>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</si>
  <si>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</si>
  <si>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</si>
  <si>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</si>
  <si>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</si>
  <si>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</si>
  <si>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</si>
  <si>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</si>
  <si>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</si>
  <si>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</si>
  <si>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</si>
  <si>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</si>
  <si>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</si>
  <si>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</si>
  <si>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</si>
  <si>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</si>
  <si>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</si>
  <si>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</si>
  <si>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</si>
  <si>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</si>
  <si>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</si>
  <si>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</si>
  <si>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</si>
  <si>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</si>
  <si>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</si>
  <si>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</si>
  <si>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</si>
  <si>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</si>
  <si>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</si>
  <si>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</si>
  <si>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</si>
  <si>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</si>
  <si>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</si>
  <si>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</si>
  <si>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</si>
  <si>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</si>
  <si>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</si>
  <si>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</si>
  <si>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</si>
  <si>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</si>
  <si>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</si>
  <si>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</si>
  <si>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</si>
  <si>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</si>
  <si>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</si>
  <si>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</si>
  <si>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</si>
  <si>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</si>
  <si>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</si>
  <si>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</si>
  <si>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</si>
  <si>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</si>
  <si>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</si>
  <si>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</si>
  <si>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</si>
  <si>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</si>
  <si>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</si>
  <si>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</si>
  <si>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</si>
  <si>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</si>
  <si>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</si>
  <si>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</si>
  <si>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</si>
  <si>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</si>
  <si>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</si>
  <si>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</si>
  <si>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</si>
  <si>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</si>
  <si>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</si>
  <si>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</si>
  <si>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</si>
  <si>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</si>
  <si>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</si>
  <si>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</si>
  <si>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</si>
  <si>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</si>
  <si>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</si>
  <si>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</si>
  <si>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</si>
  <si>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</si>
  <si>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</si>
  <si>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</si>
  <si>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</si>
  <si>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</si>
  <si>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</si>
  <si>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</si>
  <si>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</si>
  <si>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</si>
  <si>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</si>
  <si>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</si>
  <si>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</si>
  <si>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</si>
  <si>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</si>
  <si>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</si>
  <si>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</si>
  <si>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</si>
  <si>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</si>
  <si>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</si>
  <si>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</si>
  <si>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</si>
  <si>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</si>
  <si>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</si>
  <si>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</si>
  <si>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</si>
  <si>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</si>
  <si>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</si>
  <si>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</si>
  <si>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</si>
  <si>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</si>
  <si>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</si>
  <si>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</si>
  <si>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</si>
  <si>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</si>
  <si>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</si>
  <si>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</si>
  <si>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</si>
  <si>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</si>
  <si>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</si>
  <si>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</si>
  <si>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</si>
  <si>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</si>
  <si>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</si>
  <si>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</si>
  <si>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</si>
  <si>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</si>
  <si>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</si>
  <si>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</si>
  <si>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</si>
  <si>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</si>
  <si>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</si>
  <si>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</si>
  <si>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</si>
  <si>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</si>
  <si>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</si>
  <si>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</si>
  <si>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</si>
  <si>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</si>
  <si>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</si>
  <si>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</si>
  <si>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</si>
  <si>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</si>
  <si>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</si>
  <si>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</si>
  <si>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</si>
  <si>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</si>
  <si>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</si>
  <si>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</si>
  <si>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</si>
  <si>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</si>
  <si>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</si>
  <si>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</si>
  <si>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</si>
  <si>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</si>
  <si>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</si>
  <si>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</si>
  <si>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</si>
  <si>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</si>
  <si>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</si>
  <si>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</si>
  <si>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</si>
  <si>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</si>
  <si>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</si>
  <si>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</si>
  <si>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</si>
  <si>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</si>
  <si>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</si>
  <si>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</si>
  <si>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</si>
  <si>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</si>
  <si>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</si>
  <si>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</si>
  <si>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</si>
  <si>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</si>
  <si>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</si>
  <si>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</si>
  <si>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</si>
  <si>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</si>
  <si>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</si>
  <si>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</si>
  <si>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</si>
  <si>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</si>
  <si>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</si>
  <si>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</si>
  <si>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</si>
  <si>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</si>
  <si>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</si>
  <si>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</si>
  <si>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</si>
  <si>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</si>
  <si>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</si>
  <si>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</si>
  <si>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</si>
  <si>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</si>
  <si>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</si>
  <si>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</si>
  <si>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</si>
  <si>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</si>
  <si>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</si>
  <si>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</si>
  <si>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</si>
  <si>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</si>
  <si>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</si>
  <si>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</si>
  <si>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</si>
  <si>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</si>
  <si>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</si>
  <si>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</si>
  <si>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</si>
  <si>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</si>
  <si>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</si>
  <si>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</si>
  <si>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</si>
  <si>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</si>
  <si>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</si>
  <si>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</si>
  <si>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</si>
  <si>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</si>
  <si>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</si>
  <si>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</si>
  <si>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</si>
  <si>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</si>
  <si>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</si>
  <si>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</si>
  <si>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</si>
  <si>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</si>
  <si>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</si>
  <si>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</si>
  <si>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</si>
  <si>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</si>
  <si>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</si>
  <si>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</si>
  <si>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</si>
  <si>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</si>
  <si>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</si>
  <si>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</si>
  <si>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</si>
  <si>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</si>
  <si>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</si>
  <si>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</si>
  <si>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</si>
  <si>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</si>
  <si>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</si>
  <si>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</si>
  <si>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</si>
  <si>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</si>
  <si>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</si>
  <si>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</si>
  <si>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</si>
  <si>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</si>
  <si>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</si>
  <si>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</si>
  <si>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</si>
  <si>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</si>
  <si>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</si>
  <si>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</si>
  <si>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</si>
  <si>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</si>
  <si>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</si>
  <si>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</si>
  <si>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</si>
  <si>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</si>
  <si>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</si>
  <si>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</si>
  <si>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</si>
  <si>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</si>
  <si>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</si>
  <si>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</si>
  <si>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</si>
  <si>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</si>
  <si>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</si>
  <si>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</si>
  <si>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</si>
  <si>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</si>
  <si>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</si>
  <si>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</si>
  <si>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</si>
  <si>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</si>
  <si>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</si>
  <si>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</si>
  <si>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</si>
  <si>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</si>
  <si>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</si>
  <si>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</si>
  <si>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</si>
  <si>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</si>
  <si>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</si>
  <si>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</si>
  <si>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</si>
  <si>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</si>
  <si>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</si>
  <si>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</si>
  <si>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</si>
  <si>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</si>
  <si>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</si>
  <si>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</si>
  <si>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</si>
  <si>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</si>
  <si>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</si>
  <si>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</si>
  <si>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</si>
  <si>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</si>
  <si>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</si>
  <si>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</si>
  <si>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</si>
  <si>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</si>
  <si>
    <t>树成长</t>
    <phoneticPr fontId="23" type="noConversion"/>
  </si>
  <si>
    <t>化肥</t>
    <phoneticPr fontId="23" type="noConversion"/>
  </si>
  <si>
    <t>水滴</t>
    <phoneticPr fontId="23" type="noConversion"/>
  </si>
  <si>
    <t>营养液</t>
    <phoneticPr fontId="23" type="noConversion"/>
  </si>
  <si>
    <t>均值</t>
    <phoneticPr fontId="23" type="noConversion"/>
  </si>
  <si>
    <t>每天总分</t>
    <phoneticPr fontId="23" type="noConversion"/>
  </si>
  <si>
    <t>3档</t>
    <phoneticPr fontId="23" type="noConversion"/>
  </si>
  <si>
    <t>阶段奖励</t>
    <phoneticPr fontId="23" type="noConversion"/>
  </si>
  <si>
    <t>天数</t>
    <phoneticPr fontId="23" type="noConversion"/>
  </si>
  <si>
    <t>累加</t>
    <phoneticPr fontId="23" type="noConversion"/>
  </si>
  <si>
    <t>金币</t>
    <phoneticPr fontId="23" type="noConversion"/>
  </si>
  <si>
    <t>10-20</t>
    <phoneticPr fontId="23" type="noConversion"/>
  </si>
  <si>
    <t>概率</t>
    <phoneticPr fontId="23" type="noConversion"/>
  </si>
  <si>
    <t>道具</t>
    <phoneticPr fontId="23" type="noConversion"/>
  </si>
  <si>
    <t>木桶</t>
    <phoneticPr fontId="23" type="noConversion"/>
  </si>
  <si>
    <t>酒杯</t>
    <phoneticPr fontId="23" type="noConversion"/>
  </si>
  <si>
    <t>鱼</t>
    <phoneticPr fontId="23" type="noConversion"/>
  </si>
  <si>
    <t>虾</t>
    <phoneticPr fontId="23" type="noConversion"/>
  </si>
  <si>
    <t>沙土</t>
    <phoneticPr fontId="23" type="noConversion"/>
  </si>
  <si>
    <t>水晶</t>
    <phoneticPr fontId="23" type="noConversion"/>
  </si>
  <si>
    <t>稀有度</t>
    <phoneticPr fontId="23" type="noConversion"/>
  </si>
  <si>
    <t>一天掉落</t>
    <phoneticPr fontId="23" type="noConversion"/>
  </si>
  <si>
    <t>需求</t>
    <phoneticPr fontId="23" type="noConversion"/>
  </si>
  <si>
    <t>一级奖励</t>
    <phoneticPr fontId="23" type="noConversion"/>
  </si>
  <si>
    <t>二级奖励</t>
    <phoneticPr fontId="23" type="noConversion"/>
  </si>
  <si>
    <t>三级奖励</t>
    <phoneticPr fontId="23" type="noConversion"/>
  </si>
  <si>
    <t>价值</t>
    <phoneticPr fontId="23" type="noConversion"/>
  </si>
  <si>
    <t>价值奖励</t>
    <phoneticPr fontId="23" type="noConversion"/>
  </si>
  <si>
    <t>总价值</t>
    <phoneticPr fontId="23" type="noConversion"/>
  </si>
  <si>
    <t>随机区间</t>
    <phoneticPr fontId="23" type="noConversion"/>
  </si>
  <si>
    <t>随机概率</t>
    <phoneticPr fontId="23" type="noConversion"/>
  </si>
  <si>
    <t>50积分</t>
    <phoneticPr fontId="23" type="noConversion"/>
  </si>
  <si>
    <t>总积分</t>
    <phoneticPr fontId="23" type="noConversion"/>
  </si>
  <si>
    <t>随机方法</t>
    <phoneticPr fontId="23" type="noConversion"/>
  </si>
  <si>
    <t>先随机区间</t>
    <phoneticPr fontId="23" type="noConversion"/>
  </si>
  <si>
    <t>宠物之核碎片</t>
    <phoneticPr fontId="23" type="noConversion"/>
  </si>
  <si>
    <t>订单刷新</t>
    <phoneticPr fontId="27" type="noConversion"/>
  </si>
  <si>
    <t>第一周</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</si>
</sst>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1">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8"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xf numFmtId="0" fontId="1"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workbookViewId="0">
      <selection activeCell="F4" sqref="F4"/>
    </sheetView>
  </sheetViews>
  <sheetFormatPr defaultColWidth="9" defaultRowHeight="14.25" x14ac:dyDescent="0.2"/>
  <cols>
    <col min="1" max="1" width="9" style="13"/>
    <col min="2" max="2" width="12" customWidth="1"/>
    <col min="3" max="3" width="14.875" customWidth="1"/>
    <col min="6" max="6" width="13.5" bestFit="1" customWidth="1"/>
    <col min="8" max="8" width="16.875" bestFit="1" customWidth="1"/>
    <col min="10" max="10" width="14.125" bestFit="1" customWidth="1"/>
    <col min="11" max="11" width="9" style="13"/>
    <col min="14" max="14" width="11.375" bestFit="1" customWidth="1"/>
  </cols>
  <sheetData>
    <row r="1" spans="1:20" s="84" customFormat="1" ht="21" customHeight="1" x14ac:dyDescent="0.2">
      <c r="A1" s="148" t="s">
        <v>0</v>
      </c>
      <c r="B1" s="148" t="s">
        <v>37</v>
      </c>
      <c r="C1" s="148" t="s">
        <v>38</v>
      </c>
      <c r="G1" s="152"/>
      <c r="H1" s="152"/>
      <c r="I1" s="152"/>
      <c r="J1" s="152"/>
      <c r="K1" s="144"/>
    </row>
    <row r="2" spans="1:20" ht="20.100000000000001" customHeight="1" x14ac:dyDescent="0.2">
      <c r="A2" s="149">
        <v>1</v>
      </c>
      <c r="B2" s="150">
        <v>5</v>
      </c>
      <c r="C2" s="150">
        <f>经济总表!F2*B2</f>
        <v>50</v>
      </c>
      <c r="G2" s="1"/>
      <c r="H2" s="2" t="s">
        <v>39</v>
      </c>
      <c r="I2" s="2" t="s">
        <v>40</v>
      </c>
      <c r="J2" s="1"/>
      <c r="P2" s="13" t="s">
        <v>41</v>
      </c>
      <c r="R2" s="13" t="s">
        <v>42</v>
      </c>
    </row>
    <row r="3" spans="1:20" ht="20.100000000000001" customHeight="1" x14ac:dyDescent="0.2">
      <c r="A3" s="149">
        <v>2</v>
      </c>
      <c r="B3" s="150">
        <v>5</v>
      </c>
      <c r="C3" s="150">
        <f>经济总表!F3*B3</f>
        <v>65</v>
      </c>
      <c r="G3" s="1"/>
      <c r="H3" s="1"/>
      <c r="I3" s="1"/>
      <c r="J3" s="1"/>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2" t="s">
        <v>2263</v>
      </c>
      <c r="I8" s="1"/>
      <c r="J8" s="1"/>
      <c r="K8" s="2"/>
      <c r="L8" s="1"/>
      <c r="M8" s="1"/>
      <c r="P8" s="82" t="s">
        <v>2280</v>
      </c>
    </row>
    <row r="9" spans="1:20" ht="20.100000000000001" customHeight="1" x14ac:dyDescent="0.2">
      <c r="A9" s="149">
        <v>8</v>
      </c>
      <c r="B9" s="150">
        <v>15</v>
      </c>
      <c r="C9" s="150">
        <f>经济总表!F9*B9</f>
        <v>465</v>
      </c>
      <c r="H9" s="2"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2"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2"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2"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2"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2"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2"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2"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2"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2"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2"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2"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2"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2"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2"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2"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2"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2"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2"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2"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topLeftCell="A10"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Q1" zoomScaleNormal="100" workbookViewId="0">
      <selection activeCell="W29" sqref="W29"/>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v>
      </c>
      <c r="D2" s="2">
        <v>0.2</v>
      </c>
      <c r="E2" s="2">
        <v>30000</v>
      </c>
      <c r="F2" s="2">
        <v>30000</v>
      </c>
      <c r="G2" s="2">
        <f>ROUND(D2*1000000,0)</f>
        <v>200000</v>
      </c>
      <c r="H2" s="104">
        <f>C2</f>
        <v>1</v>
      </c>
      <c r="I2" s="2">
        <f>E2</f>
        <v>30000</v>
      </c>
      <c r="J2" s="2">
        <f>F2</f>
        <v>30000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3">
        <v>1</v>
      </c>
      <c r="D3" s="2">
        <v>0.1</v>
      </c>
      <c r="E3" s="2">
        <v>50000</v>
      </c>
      <c r="F3" s="2">
        <v>50000</v>
      </c>
      <c r="G3" s="2">
        <f t="shared" ref="G3:G6" si="0">ROUND(D3*1000000,0)</f>
        <v>100000</v>
      </c>
      <c r="H3" s="104">
        <f t="shared" ref="H3:H6" si="1">C3</f>
        <v>1</v>
      </c>
      <c r="I3" s="2">
        <f t="shared" ref="I3:I6" si="2">E3</f>
        <v>50000</v>
      </c>
      <c r="J3" s="2">
        <f t="shared" ref="J3:J6" si="3">F3</f>
        <v>50000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3">
        <v>1</v>
      </c>
      <c r="D4" s="2">
        <v>0.05</v>
      </c>
      <c r="E4" s="2">
        <v>100000</v>
      </c>
      <c r="F4" s="2">
        <v>100000</v>
      </c>
      <c r="G4" s="2">
        <f t="shared" si="0"/>
        <v>50000</v>
      </c>
      <c r="H4" s="104">
        <f t="shared" si="1"/>
        <v>1</v>
      </c>
      <c r="I4" s="2">
        <f t="shared" si="2"/>
        <v>100000</v>
      </c>
      <c r="J4" s="2">
        <f t="shared" si="3"/>
        <v>100000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10000132</v>
      </c>
      <c r="D5" s="2">
        <v>0.02</v>
      </c>
      <c r="E5" s="2">
        <v>5</v>
      </c>
      <c r="F5" s="2">
        <v>5</v>
      </c>
      <c r="G5" s="2">
        <f t="shared" si="0"/>
        <v>20000</v>
      </c>
      <c r="H5" s="104">
        <f t="shared" si="1"/>
        <v>10000132</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0.02</v>
      </c>
      <c r="E6" s="2">
        <v>5</v>
      </c>
      <c r="F6" s="2">
        <v>5</v>
      </c>
      <c r="G6" s="2">
        <f t="shared" si="0"/>
        <v>20000</v>
      </c>
      <c r="H6" s="104">
        <f t="shared" si="1"/>
        <v>10010083</v>
      </c>
      <c r="I6" s="2">
        <f t="shared" si="2"/>
        <v>5</v>
      </c>
      <c r="J6" s="2">
        <f t="shared" si="3"/>
        <v>5</v>
      </c>
      <c r="K6" s="2"/>
      <c r="M6" s="2">
        <f t="shared" ref="M6:P6" si="4">G2</f>
        <v>200000</v>
      </c>
      <c r="N6" s="2">
        <f t="shared" si="4"/>
        <v>1</v>
      </c>
      <c r="O6" s="2">
        <f t="shared" si="4"/>
        <v>30000</v>
      </c>
      <c r="P6" s="2">
        <f t="shared" si="4"/>
        <v>30000</v>
      </c>
      <c r="Q6" s="2">
        <f t="shared" ref="Q6:T6" si="5">G3</f>
        <v>100000</v>
      </c>
      <c r="R6" s="2">
        <f t="shared" si="5"/>
        <v>1</v>
      </c>
      <c r="S6" s="2">
        <f t="shared" si="5"/>
        <v>50000</v>
      </c>
      <c r="T6" s="2">
        <f t="shared" si="5"/>
        <v>50000</v>
      </c>
      <c r="U6" s="2">
        <f t="shared" ref="U6:X6" si="6">G4</f>
        <v>50000</v>
      </c>
      <c r="V6" s="2">
        <f t="shared" si="6"/>
        <v>1</v>
      </c>
      <c r="W6" s="2">
        <f t="shared" si="6"/>
        <v>100000</v>
      </c>
      <c r="X6" s="2">
        <f t="shared" si="6"/>
        <v>100000</v>
      </c>
      <c r="Y6" s="2">
        <f t="shared" ref="Y6:AB6" si="7">G5</f>
        <v>20000</v>
      </c>
      <c r="Z6" s="2">
        <f t="shared" si="7"/>
        <v>10000132</v>
      </c>
      <c r="AA6" s="2">
        <f t="shared" si="7"/>
        <v>5</v>
      </c>
      <c r="AB6" s="2">
        <f t="shared" si="7"/>
        <v>5</v>
      </c>
      <c r="AC6" s="2">
        <f t="shared" ref="AC6:AF6" si="8">G6</f>
        <v>20000</v>
      </c>
      <c r="AD6" s="2">
        <f t="shared" si="8"/>
        <v>10010083</v>
      </c>
      <c r="AE6" s="2">
        <f t="shared" si="8"/>
        <v>5</v>
      </c>
      <c r="AF6" s="2">
        <f t="shared" si="8"/>
        <v>5</v>
      </c>
      <c r="AG6" s="2">
        <f t="shared" ref="AG6:AJ6" si="9">G7</f>
        <v>20000</v>
      </c>
      <c r="AH6" s="2">
        <f t="shared" si="9"/>
        <v>10010085</v>
      </c>
      <c r="AI6" s="2">
        <f t="shared" si="9"/>
        <v>30</v>
      </c>
      <c r="AJ6" s="2">
        <f t="shared" si="9"/>
        <v>30</v>
      </c>
      <c r="AK6" s="2">
        <f t="shared" ref="AK6:AN6" si="10">G8</f>
        <v>20000</v>
      </c>
      <c r="AL6" s="2">
        <f t="shared" si="10"/>
        <v>10010098</v>
      </c>
      <c r="AM6" s="2">
        <f t="shared" si="10"/>
        <v>5</v>
      </c>
      <c r="AN6" s="2">
        <f t="shared" si="10"/>
        <v>5</v>
      </c>
      <c r="AO6" s="2">
        <f t="shared" ref="AO6:AR6" si="11">G9</f>
        <v>20000</v>
      </c>
      <c r="AP6" s="2">
        <f t="shared" si="11"/>
        <v>10010041</v>
      </c>
      <c r="AQ6" s="2">
        <f t="shared" si="11"/>
        <v>3</v>
      </c>
      <c r="AR6" s="2">
        <f t="shared" si="11"/>
        <v>3</v>
      </c>
      <c r="AS6" s="2">
        <f t="shared" ref="AS6:AV6" si="12">G10</f>
        <v>20000</v>
      </c>
      <c r="AT6" s="2">
        <f t="shared" si="12"/>
        <v>10010042</v>
      </c>
      <c r="AU6" s="2">
        <f t="shared" si="12"/>
        <v>3</v>
      </c>
      <c r="AV6" s="2">
        <f t="shared" si="12"/>
        <v>3</v>
      </c>
      <c r="AW6" s="2">
        <f t="shared" ref="AW6:AZ6" si="13">G11</f>
        <v>20000</v>
      </c>
      <c r="AX6" s="2">
        <f t="shared" si="13"/>
        <v>10010028</v>
      </c>
      <c r="AY6" s="2">
        <f t="shared" si="13"/>
        <v>1</v>
      </c>
      <c r="AZ6" s="2">
        <f t="shared" si="13"/>
        <v>1</v>
      </c>
    </row>
    <row r="7" spans="1:52" s="12" customFormat="1" ht="20.100000000000001" customHeight="1" x14ac:dyDescent="0.2">
      <c r="A7" s="13">
        <v>6</v>
      </c>
      <c r="B7" s="45"/>
      <c r="C7" s="3">
        <v>10010085</v>
      </c>
      <c r="D7" s="2">
        <v>0.02</v>
      </c>
      <c r="E7" s="2">
        <v>30</v>
      </c>
      <c r="F7" s="2">
        <v>30</v>
      </c>
      <c r="G7" s="2">
        <f t="shared" ref="G7:G8" si="14">ROUND(D7*1000000,0)</f>
        <v>20000</v>
      </c>
      <c r="H7" s="104">
        <f t="shared" ref="H7:H8" si="15">C7</f>
        <v>10010085</v>
      </c>
      <c r="I7" s="2">
        <f t="shared" ref="I7:I8" si="16">E7</f>
        <v>30</v>
      </c>
      <c r="J7" s="2">
        <f t="shared" ref="J7:J8" si="17">F7</f>
        <v>30</v>
      </c>
      <c r="K7" s="2"/>
      <c r="M7" s="2">
        <f t="shared" ref="M7:P7" si="18">G12</f>
        <v>20000</v>
      </c>
      <c r="N7" s="2">
        <f t="shared" si="18"/>
        <v>10010034</v>
      </c>
      <c r="O7" s="2">
        <f t="shared" si="18"/>
        <v>3</v>
      </c>
      <c r="P7" s="2">
        <f t="shared" si="18"/>
        <v>3</v>
      </c>
      <c r="Q7" s="2">
        <f t="shared" ref="Q7:T7" si="19">G13</f>
        <v>200000</v>
      </c>
      <c r="R7" s="2">
        <f t="shared" si="19"/>
        <v>10000184</v>
      </c>
      <c r="S7" s="2">
        <f t="shared" si="19"/>
        <v>3</v>
      </c>
      <c r="T7" s="2">
        <f t="shared" si="19"/>
        <v>3</v>
      </c>
      <c r="U7" s="2">
        <f t="shared" ref="U7:X7" si="20">G14</f>
        <v>100000</v>
      </c>
      <c r="V7" s="2">
        <f t="shared" si="20"/>
        <v>10000184</v>
      </c>
      <c r="W7" s="2">
        <f t="shared" si="20"/>
        <v>5</v>
      </c>
      <c r="X7" s="2">
        <f t="shared" si="20"/>
        <v>5</v>
      </c>
      <c r="Y7" s="2">
        <f t="shared" ref="Y7:AB7" si="21">G15</f>
        <v>50000</v>
      </c>
      <c r="Z7" s="2">
        <f t="shared" si="21"/>
        <v>10000184</v>
      </c>
      <c r="AA7" s="2">
        <f t="shared" si="21"/>
        <v>10</v>
      </c>
      <c r="AB7" s="2">
        <f t="shared" si="21"/>
        <v>10</v>
      </c>
      <c r="AC7" s="2">
        <f t="shared" ref="AC7:AF7" si="22">G16</f>
        <v>30000</v>
      </c>
      <c r="AD7" s="2">
        <f t="shared" si="22"/>
        <v>10000131</v>
      </c>
      <c r="AE7" s="2">
        <f t="shared" si="22"/>
        <v>2</v>
      </c>
      <c r="AF7" s="2">
        <f t="shared" si="22"/>
        <v>2</v>
      </c>
      <c r="AG7" s="2">
        <f t="shared" ref="AG7:AJ7" si="23">G17</f>
        <v>30000</v>
      </c>
      <c r="AH7" s="2">
        <f t="shared" si="23"/>
        <v>10000103</v>
      </c>
      <c r="AI7" s="2">
        <f t="shared" si="23"/>
        <v>1</v>
      </c>
      <c r="AJ7" s="2">
        <f t="shared" si="23"/>
        <v>1</v>
      </c>
      <c r="AK7" s="2">
        <f t="shared" ref="AK7:AN7" si="24">G18</f>
        <v>30000</v>
      </c>
      <c r="AL7" s="2">
        <f t="shared" si="24"/>
        <v>10010092</v>
      </c>
      <c r="AM7" s="2">
        <f t="shared" si="24"/>
        <v>1</v>
      </c>
      <c r="AN7" s="2">
        <f t="shared" si="24"/>
        <v>1</v>
      </c>
      <c r="AO7" s="2">
        <f t="shared" ref="AO7:AR7" si="25">G19</f>
        <v>30000</v>
      </c>
      <c r="AP7" s="2">
        <f t="shared" si="25"/>
        <v>10000166</v>
      </c>
      <c r="AQ7" s="2">
        <f t="shared" si="25"/>
        <v>2</v>
      </c>
      <c r="AR7" s="2">
        <f t="shared" si="25"/>
        <v>2</v>
      </c>
      <c r="AS7" s="2">
        <f t="shared" ref="AS7:AV7" si="26">G20</f>
        <v>20000</v>
      </c>
      <c r="AT7" s="2">
        <f t="shared" si="26"/>
        <v>10010086</v>
      </c>
      <c r="AU7" s="2">
        <f t="shared" si="26"/>
        <v>1</v>
      </c>
      <c r="AV7" s="2">
        <f t="shared" si="26"/>
        <v>1</v>
      </c>
      <c r="AW7" s="2">
        <f t="shared" ref="AW7:AZ7" si="27">G21</f>
        <v>0</v>
      </c>
      <c r="AX7" s="2">
        <f t="shared" si="27"/>
        <v>0</v>
      </c>
      <c r="AY7" s="2">
        <f t="shared" si="27"/>
        <v>0</v>
      </c>
      <c r="AZ7" s="2">
        <f t="shared" si="27"/>
        <v>0</v>
      </c>
    </row>
    <row r="8" spans="1:52" s="12" customFormat="1" ht="20.100000000000001" customHeight="1" x14ac:dyDescent="0.2">
      <c r="A8" s="13">
        <v>7</v>
      </c>
      <c r="B8" s="45"/>
      <c r="C8" s="4">
        <v>10010098</v>
      </c>
      <c r="D8" s="2">
        <v>0.02</v>
      </c>
      <c r="E8" s="2">
        <v>5</v>
      </c>
      <c r="F8" s="2">
        <v>5</v>
      </c>
      <c r="G8" s="2">
        <f t="shared" si="14"/>
        <v>20000</v>
      </c>
      <c r="H8" s="104">
        <f t="shared" si="15"/>
        <v>10010098</v>
      </c>
      <c r="I8" s="2">
        <f t="shared" si="16"/>
        <v>5</v>
      </c>
      <c r="J8" s="2">
        <f t="shared" si="17"/>
        <v>5</v>
      </c>
      <c r="K8" s="2"/>
      <c r="M8" s="2">
        <f t="shared" ref="M8:P8" si="28">G22</f>
        <v>0</v>
      </c>
      <c r="N8" s="2">
        <f t="shared" si="28"/>
        <v>0</v>
      </c>
      <c r="O8" s="2">
        <f t="shared" si="28"/>
        <v>0</v>
      </c>
      <c r="P8" s="2">
        <f t="shared" si="28"/>
        <v>0</v>
      </c>
      <c r="Q8" s="2">
        <f t="shared" ref="Q8:T8" si="29">G23</f>
        <v>0</v>
      </c>
      <c r="R8" s="2">
        <f t="shared" si="29"/>
        <v>0</v>
      </c>
      <c r="S8" s="2">
        <f t="shared" si="29"/>
        <v>0</v>
      </c>
      <c r="T8" s="2">
        <f t="shared" si="29"/>
        <v>0</v>
      </c>
      <c r="U8" s="2">
        <f t="shared" ref="U8:X8" si="30">G24</f>
        <v>0</v>
      </c>
      <c r="V8" s="2">
        <f t="shared" si="30"/>
        <v>0</v>
      </c>
      <c r="W8" s="2">
        <f t="shared" si="30"/>
        <v>0</v>
      </c>
      <c r="X8" s="2">
        <f t="shared" si="30"/>
        <v>0</v>
      </c>
      <c r="Y8" s="2">
        <f t="shared" ref="Y8:AB8" si="31">G25</f>
        <v>0</v>
      </c>
      <c r="Z8" s="2">
        <f t="shared" si="31"/>
        <v>0</v>
      </c>
      <c r="AA8" s="2">
        <f t="shared" si="31"/>
        <v>0</v>
      </c>
      <c r="AB8" s="2">
        <f t="shared" si="31"/>
        <v>0</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c r="C9" s="3">
        <v>10010041</v>
      </c>
      <c r="D9" s="2">
        <v>0.02</v>
      </c>
      <c r="E9" s="2">
        <v>3</v>
      </c>
      <c r="F9" s="2">
        <v>3</v>
      </c>
      <c r="G9" s="2">
        <f t="shared" ref="G9:G15" si="38">ROUND(D9*1000000,0)</f>
        <v>20000</v>
      </c>
      <c r="H9" s="104">
        <f t="shared" ref="H9:H15" si="39">C9</f>
        <v>10010041</v>
      </c>
      <c r="I9" s="2">
        <f t="shared" ref="I9:I15" si="40">E9</f>
        <v>3</v>
      </c>
      <c r="J9" s="2">
        <f t="shared" ref="J9:J15" si="41">F9</f>
        <v>3</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c r="C10" s="3">
        <v>10010042</v>
      </c>
      <c r="D10" s="2">
        <v>0.02</v>
      </c>
      <c r="E10" s="2">
        <v>3</v>
      </c>
      <c r="F10" s="2">
        <v>3</v>
      </c>
      <c r="G10" s="2">
        <f t="shared" si="38"/>
        <v>20000</v>
      </c>
      <c r="H10" s="104">
        <f t="shared" si="39"/>
        <v>10010042</v>
      </c>
      <c r="I10" s="2">
        <f t="shared" si="40"/>
        <v>3</v>
      </c>
      <c r="J10" s="2">
        <f t="shared" si="41"/>
        <v>3</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c r="C11" s="3">
        <v>10010028</v>
      </c>
      <c r="D11" s="2">
        <v>0.02</v>
      </c>
      <c r="E11" s="2">
        <v>1</v>
      </c>
      <c r="F11" s="2">
        <v>1</v>
      </c>
      <c r="G11" s="2">
        <f t="shared" si="38"/>
        <v>20000</v>
      </c>
      <c r="H11" s="104">
        <f t="shared" si="39"/>
        <v>10010028</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c r="C12" s="3">
        <v>10010034</v>
      </c>
      <c r="D12" s="2">
        <v>0.02</v>
      </c>
      <c r="E12" s="3">
        <v>3</v>
      </c>
      <c r="F12" s="3">
        <v>3</v>
      </c>
      <c r="G12" s="2">
        <f t="shared" si="38"/>
        <v>20000</v>
      </c>
      <c r="H12" s="104">
        <f t="shared" si="39"/>
        <v>10010034</v>
      </c>
      <c r="I12" s="2">
        <f t="shared" si="40"/>
        <v>3</v>
      </c>
      <c r="J12" s="2">
        <f t="shared" si="41"/>
        <v>3</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c r="C13" s="3">
        <v>10000184</v>
      </c>
      <c r="D13" s="2">
        <v>0.2</v>
      </c>
      <c r="E13" s="2">
        <v>3</v>
      </c>
      <c r="F13" s="2">
        <v>3</v>
      </c>
      <c r="G13" s="2">
        <f t="shared" si="38"/>
        <v>200000</v>
      </c>
      <c r="H13" s="104">
        <f t="shared" si="39"/>
        <v>10000184</v>
      </c>
      <c r="I13" s="2">
        <f t="shared" si="40"/>
        <v>3</v>
      </c>
      <c r="J13" s="2">
        <f t="shared" si="41"/>
        <v>3</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10000184</v>
      </c>
      <c r="D14" s="2">
        <v>0.1</v>
      </c>
      <c r="E14" s="2">
        <v>5</v>
      </c>
      <c r="F14" s="2">
        <v>5</v>
      </c>
      <c r="G14" s="2">
        <f t="shared" si="38"/>
        <v>100000</v>
      </c>
      <c r="H14" s="104">
        <f t="shared" si="39"/>
        <v>10000184</v>
      </c>
      <c r="I14" s="2">
        <f t="shared" si="40"/>
        <v>5</v>
      </c>
      <c r="J14" s="2">
        <f t="shared" si="41"/>
        <v>5</v>
      </c>
      <c r="M14" s="2">
        <f t="shared" ref="M14:P14" si="92">G82</f>
        <v>0</v>
      </c>
      <c r="N14" s="2">
        <f t="shared" si="92"/>
        <v>0</v>
      </c>
      <c r="O14" s="2">
        <f t="shared" si="92"/>
        <v>0</v>
      </c>
      <c r="P14" s="2">
        <f t="shared" si="92"/>
        <v>0</v>
      </c>
      <c r="Q14" s="2">
        <f>G82</f>
        <v>0</v>
      </c>
      <c r="R14" s="2">
        <f t="shared" ref="R14:T14" si="93">H83</f>
        <v>0</v>
      </c>
      <c r="S14" s="2">
        <f t="shared" si="93"/>
        <v>0</v>
      </c>
      <c r="T14" s="2">
        <f t="shared" si="93"/>
        <v>0</v>
      </c>
      <c r="U14" s="2">
        <f t="shared" ref="U14:X14" si="94">G84</f>
        <v>0</v>
      </c>
      <c r="V14" s="2">
        <f t="shared" si="94"/>
        <v>0</v>
      </c>
      <c r="W14" s="2">
        <f t="shared" si="94"/>
        <v>0</v>
      </c>
      <c r="X14" s="2">
        <f t="shared" si="94"/>
        <v>0</v>
      </c>
      <c r="Y14" s="2">
        <f t="shared" ref="Y14:AB14" si="95">G85</f>
        <v>0</v>
      </c>
      <c r="Z14" s="2">
        <f t="shared" si="95"/>
        <v>0</v>
      </c>
      <c r="AA14" s="2">
        <f t="shared" si="95"/>
        <v>0</v>
      </c>
      <c r="AB14" s="2">
        <f t="shared" si="95"/>
        <v>0</v>
      </c>
      <c r="AC14" s="2">
        <f t="shared" ref="AC14:AF14" si="96">G86</f>
        <v>0</v>
      </c>
      <c r="AD14" s="2">
        <f t="shared" si="96"/>
        <v>0</v>
      </c>
      <c r="AE14" s="2">
        <f t="shared" si="96"/>
        <v>0</v>
      </c>
      <c r="AF14" s="2">
        <f t="shared" si="96"/>
        <v>0</v>
      </c>
      <c r="AG14" s="2">
        <f t="shared" ref="AG14:AJ14" si="97">G87</f>
        <v>0</v>
      </c>
      <c r="AH14" s="2">
        <f t="shared" si="97"/>
        <v>0</v>
      </c>
      <c r="AI14" s="2">
        <f t="shared" si="97"/>
        <v>0</v>
      </c>
      <c r="AJ14" s="2">
        <f t="shared" si="97"/>
        <v>0</v>
      </c>
      <c r="AK14" s="2">
        <f t="shared" ref="AK14:AN14" si="98">G88</f>
        <v>0</v>
      </c>
      <c r="AL14" s="2">
        <f t="shared" si="98"/>
        <v>0</v>
      </c>
      <c r="AM14" s="2">
        <f t="shared" si="98"/>
        <v>0</v>
      </c>
      <c r="AN14" s="2">
        <f t="shared" si="98"/>
        <v>0</v>
      </c>
      <c r="AO14" s="2">
        <f t="shared" ref="AO14:AR14" si="99">G89</f>
        <v>0</v>
      </c>
      <c r="AP14" s="2">
        <f t="shared" si="99"/>
        <v>0</v>
      </c>
      <c r="AQ14" s="2">
        <f t="shared" si="99"/>
        <v>0</v>
      </c>
      <c r="AR14" s="2">
        <f t="shared" si="99"/>
        <v>0</v>
      </c>
      <c r="AS14" s="2">
        <f t="shared" ref="AS14:AV14" si="100">G90</f>
        <v>0</v>
      </c>
      <c r="AT14" s="2">
        <f t="shared" si="100"/>
        <v>0</v>
      </c>
      <c r="AU14" s="2">
        <f t="shared" si="100"/>
        <v>0</v>
      </c>
      <c r="AV14" s="2">
        <f t="shared" si="100"/>
        <v>0</v>
      </c>
      <c r="AW14" s="2">
        <f t="shared" ref="AW14:AZ14" si="101">G91</f>
        <v>0</v>
      </c>
      <c r="AX14" s="2">
        <f t="shared" si="101"/>
        <v>0</v>
      </c>
      <c r="AY14" s="2">
        <f t="shared" si="101"/>
        <v>0</v>
      </c>
      <c r="AZ14" s="2">
        <f t="shared" si="101"/>
        <v>0</v>
      </c>
    </row>
    <row r="15" spans="1:52" s="12" customFormat="1" ht="20.100000000000001" customHeight="1" x14ac:dyDescent="0.2">
      <c r="A15" s="13">
        <v>14</v>
      </c>
      <c r="B15" s="6"/>
      <c r="C15" s="3">
        <v>10000184</v>
      </c>
      <c r="D15" s="2">
        <v>0.05</v>
      </c>
      <c r="E15" s="2">
        <v>10</v>
      </c>
      <c r="F15" s="2">
        <v>10</v>
      </c>
      <c r="G15" s="2">
        <f t="shared" si="38"/>
        <v>50000</v>
      </c>
      <c r="H15" s="104">
        <f t="shared" si="39"/>
        <v>10000184</v>
      </c>
      <c r="I15" s="2">
        <f t="shared" si="40"/>
        <v>10</v>
      </c>
      <c r="J15" s="2">
        <f t="shared" si="41"/>
        <v>10</v>
      </c>
      <c r="M15" s="2">
        <f t="shared" ref="M15:P15" si="102">G92</f>
        <v>0</v>
      </c>
      <c r="N15" s="2">
        <f t="shared" si="102"/>
        <v>0</v>
      </c>
      <c r="O15" s="2">
        <f t="shared" si="102"/>
        <v>0</v>
      </c>
      <c r="P15" s="2">
        <f t="shared" si="102"/>
        <v>0</v>
      </c>
      <c r="Q15" s="2">
        <f t="shared" ref="Q15:T15" si="103">G93</f>
        <v>0</v>
      </c>
      <c r="R15" s="2">
        <f t="shared" si="103"/>
        <v>0</v>
      </c>
      <c r="S15" s="2">
        <f t="shared" si="103"/>
        <v>0</v>
      </c>
      <c r="T15" s="2">
        <f t="shared" si="103"/>
        <v>0</v>
      </c>
      <c r="U15" s="2">
        <f t="shared" ref="U15:X15" si="104">G94</f>
        <v>0</v>
      </c>
      <c r="V15" s="2">
        <f t="shared" si="104"/>
        <v>0</v>
      </c>
      <c r="W15" s="2">
        <f t="shared" si="104"/>
        <v>0</v>
      </c>
      <c r="X15" s="2">
        <f t="shared" si="104"/>
        <v>0</v>
      </c>
      <c r="Y15" s="2">
        <f t="shared" ref="Y15:AB15" si="105">G95</f>
        <v>0</v>
      </c>
      <c r="Z15" s="2">
        <f t="shared" si="105"/>
        <v>0</v>
      </c>
      <c r="AA15" s="2">
        <f t="shared" si="105"/>
        <v>0</v>
      </c>
      <c r="AB15" s="2">
        <f t="shared" si="105"/>
        <v>0</v>
      </c>
      <c r="AC15" s="2">
        <f t="shared" ref="AC15:AF15" si="106">G96</f>
        <v>0</v>
      </c>
      <c r="AD15" s="2">
        <f t="shared" si="106"/>
        <v>0</v>
      </c>
      <c r="AE15" s="2">
        <f t="shared" si="106"/>
        <v>0</v>
      </c>
      <c r="AF15" s="2">
        <f t="shared" si="106"/>
        <v>0</v>
      </c>
      <c r="AG15" s="2">
        <f t="shared" ref="AG15:AJ15" si="107">G97</f>
        <v>0</v>
      </c>
      <c r="AH15" s="2">
        <f t="shared" si="107"/>
        <v>0</v>
      </c>
      <c r="AI15" s="2">
        <f t="shared" si="107"/>
        <v>0</v>
      </c>
      <c r="AJ15" s="2">
        <f t="shared" si="107"/>
        <v>0</v>
      </c>
      <c r="AK15" s="2">
        <f t="shared" ref="AK15:AN15" si="108">G98</f>
        <v>0</v>
      </c>
      <c r="AL15" s="2">
        <f t="shared" si="108"/>
        <v>0</v>
      </c>
      <c r="AM15" s="2">
        <f t="shared" si="108"/>
        <v>0</v>
      </c>
      <c r="AN15" s="2">
        <f t="shared" si="108"/>
        <v>0</v>
      </c>
      <c r="AO15" s="2">
        <f>G98</f>
        <v>0</v>
      </c>
      <c r="AP15" s="2">
        <f t="shared" ref="AP15:AR15" si="109">H99</f>
        <v>0</v>
      </c>
      <c r="AQ15" s="2">
        <f t="shared" si="109"/>
        <v>0</v>
      </c>
      <c r="AR15" s="2">
        <f t="shared" si="109"/>
        <v>0</v>
      </c>
      <c r="AS15" s="2">
        <f t="shared" ref="AS15:AV15" si="110">G100</f>
        <v>0</v>
      </c>
      <c r="AT15" s="2">
        <f t="shared" si="110"/>
        <v>0</v>
      </c>
      <c r="AU15" s="2">
        <f t="shared" si="110"/>
        <v>0</v>
      </c>
      <c r="AV15" s="2">
        <f t="shared" si="110"/>
        <v>0</v>
      </c>
      <c r="AW15" s="2">
        <f t="shared" ref="AW15:AZ15" si="111">G101</f>
        <v>0</v>
      </c>
      <c r="AX15" s="2">
        <f t="shared" si="111"/>
        <v>0</v>
      </c>
      <c r="AY15" s="2">
        <f t="shared" si="111"/>
        <v>0</v>
      </c>
      <c r="AZ15" s="2">
        <f t="shared" si="111"/>
        <v>0</v>
      </c>
    </row>
    <row r="16" spans="1:52" s="12" customFormat="1" ht="20.100000000000001" customHeight="1" x14ac:dyDescent="0.2">
      <c r="A16" s="13">
        <v>15</v>
      </c>
      <c r="B16" s="8"/>
      <c r="C16" s="3">
        <v>10000131</v>
      </c>
      <c r="D16" s="2">
        <v>0.03</v>
      </c>
      <c r="E16" s="2">
        <v>2</v>
      </c>
      <c r="F16" s="2">
        <v>2</v>
      </c>
      <c r="G16" s="2">
        <f t="shared" ref="G16:G19" si="112">ROUND(D16*1000000,0)</f>
        <v>30000</v>
      </c>
      <c r="H16" s="104">
        <f t="shared" ref="H16:H19" si="113">C16</f>
        <v>10000131</v>
      </c>
      <c r="I16" s="2">
        <f t="shared" ref="I16:I19" si="114">E16</f>
        <v>2</v>
      </c>
      <c r="J16" s="2">
        <f t="shared" ref="J16:J19" si="115">F16</f>
        <v>2</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10000103</v>
      </c>
      <c r="D17" s="2">
        <v>0.03</v>
      </c>
      <c r="E17" s="2">
        <v>1</v>
      </c>
      <c r="F17" s="2">
        <v>1</v>
      </c>
      <c r="G17" s="2">
        <f t="shared" si="112"/>
        <v>30000</v>
      </c>
      <c r="H17" s="104">
        <f t="shared" si="113"/>
        <v>10000103</v>
      </c>
      <c r="I17" s="2">
        <f t="shared" si="114"/>
        <v>1</v>
      </c>
      <c r="J17" s="2">
        <f t="shared" si="11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3">
        <v>10010092</v>
      </c>
      <c r="D18" s="2">
        <v>0.03</v>
      </c>
      <c r="E18" s="2">
        <v>1</v>
      </c>
      <c r="F18" s="2">
        <v>1</v>
      </c>
      <c r="G18" s="2">
        <f t="shared" si="112"/>
        <v>30000</v>
      </c>
      <c r="H18" s="104">
        <f t="shared" si="113"/>
        <v>10010092</v>
      </c>
      <c r="I18" s="2">
        <f t="shared" si="114"/>
        <v>1</v>
      </c>
      <c r="J18" s="2">
        <f t="shared" si="115"/>
        <v>1</v>
      </c>
      <c r="M18" s="2" t="s">
        <v>2467</v>
      </c>
      <c r="N18" s="1"/>
      <c r="O18" s="1"/>
      <c r="P18" s="2" t="s">
        <v>2469</v>
      </c>
      <c r="Q18" s="2" t="s">
        <v>2470</v>
      </c>
      <c r="R18" s="1"/>
      <c r="S18" s="1"/>
      <c r="T18" s="1"/>
      <c r="U18" s="1"/>
      <c r="V18" s="1"/>
      <c r="W18" s="2" t="s">
        <v>2470</v>
      </c>
      <c r="X18" s="1"/>
      <c r="Y18" s="1"/>
      <c r="Z18" s="1"/>
      <c r="AA18" s="1"/>
      <c r="AB18" s="1"/>
      <c r="AC18" s="2" t="s">
        <v>2470</v>
      </c>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10000166</v>
      </c>
      <c r="D19" s="2">
        <v>0.03</v>
      </c>
      <c r="E19" s="2">
        <v>2</v>
      </c>
      <c r="F19" s="2">
        <v>2</v>
      </c>
      <c r="G19" s="2">
        <f t="shared" si="112"/>
        <v>30000</v>
      </c>
      <c r="H19" s="104">
        <f t="shared" si="113"/>
        <v>10000166</v>
      </c>
      <c r="I19" s="2">
        <f t="shared" si="114"/>
        <v>2</v>
      </c>
      <c r="J19" s="2">
        <f t="shared" si="115"/>
        <v>2</v>
      </c>
      <c r="M19" s="2" t="s">
        <v>2460</v>
      </c>
      <c r="N19" s="3">
        <v>1</v>
      </c>
      <c r="O19" s="5" t="s">
        <v>2397</v>
      </c>
      <c r="P19" s="2">
        <v>5000</v>
      </c>
      <c r="Q19" s="2">
        <v>0.2</v>
      </c>
      <c r="R19" s="1"/>
      <c r="S19" s="2" t="s">
        <v>2461</v>
      </c>
      <c r="T19" s="3">
        <v>1</v>
      </c>
      <c r="U19" s="5" t="s">
        <v>2397</v>
      </c>
      <c r="V19" s="2">
        <v>10000</v>
      </c>
      <c r="W19" s="2">
        <v>0.2</v>
      </c>
      <c r="X19" s="1"/>
      <c r="Y19" s="2" t="s">
        <v>2464</v>
      </c>
      <c r="Z19" s="3">
        <v>1</v>
      </c>
      <c r="AA19" s="5" t="s">
        <v>2397</v>
      </c>
      <c r="AB19" s="2">
        <v>30000</v>
      </c>
      <c r="AC19" s="2">
        <v>0.2</v>
      </c>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10010086</v>
      </c>
      <c r="D20" s="2">
        <v>0.02</v>
      </c>
      <c r="E20" s="2">
        <v>1</v>
      </c>
      <c r="F20" s="2">
        <v>1</v>
      </c>
      <c r="G20" s="2">
        <f t="shared" ref="G20" si="126">ROUND(D20*1000000,0)</f>
        <v>20000</v>
      </c>
      <c r="H20" s="104">
        <f t="shared" ref="H20" si="127">C20</f>
        <v>10010086</v>
      </c>
      <c r="I20" s="2">
        <f t="shared" ref="I20" si="128">E20</f>
        <v>1</v>
      </c>
      <c r="J20" s="2">
        <f t="shared" ref="J20" si="129">F20</f>
        <v>1</v>
      </c>
      <c r="M20" s="1"/>
      <c r="N20" s="3">
        <v>1</v>
      </c>
      <c r="O20" s="5" t="s">
        <v>2397</v>
      </c>
      <c r="P20" s="2">
        <v>10000</v>
      </c>
      <c r="Q20" s="2">
        <v>0.1</v>
      </c>
      <c r="R20" s="1"/>
      <c r="S20" s="1"/>
      <c r="T20" s="3">
        <v>1</v>
      </c>
      <c r="U20" s="5" t="s">
        <v>2397</v>
      </c>
      <c r="V20" s="2">
        <v>20000</v>
      </c>
      <c r="W20" s="2">
        <v>0.1</v>
      </c>
      <c r="X20" s="1"/>
      <c r="Y20" s="1"/>
      <c r="Z20" s="3">
        <v>1</v>
      </c>
      <c r="AA20" s="5" t="s">
        <v>2397</v>
      </c>
      <c r="AB20" s="2">
        <v>50000</v>
      </c>
      <c r="AC20" s="2">
        <v>0.1</v>
      </c>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c r="D21" s="2"/>
      <c r="E21" s="2"/>
      <c r="F21" s="2"/>
      <c r="G21" s="2"/>
      <c r="H21" s="104"/>
      <c r="I21" s="2"/>
      <c r="J21" s="2"/>
      <c r="M21" s="1"/>
      <c r="N21" s="3">
        <v>1</v>
      </c>
      <c r="O21" s="5" t="s">
        <v>2397</v>
      </c>
      <c r="P21" s="2">
        <v>20000</v>
      </c>
      <c r="Q21" s="2">
        <v>0.05</v>
      </c>
      <c r="R21" s="1"/>
      <c r="S21" s="1"/>
      <c r="T21" s="3">
        <v>1</v>
      </c>
      <c r="U21" s="5" t="s">
        <v>2397</v>
      </c>
      <c r="V21" s="2">
        <v>30000</v>
      </c>
      <c r="W21" s="2">
        <v>0.05</v>
      </c>
      <c r="X21" s="1"/>
      <c r="Y21" s="1"/>
      <c r="Z21" s="3">
        <v>1</v>
      </c>
      <c r="AA21" s="5" t="s">
        <v>2397</v>
      </c>
      <c r="AB21" s="2">
        <v>100000</v>
      </c>
      <c r="AC21" s="2">
        <v>0.05</v>
      </c>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c r="D22" s="2"/>
      <c r="E22" s="2"/>
      <c r="F22" s="2"/>
      <c r="G22" s="2"/>
      <c r="H22" s="104"/>
      <c r="I22" s="2"/>
      <c r="J22" s="2"/>
      <c r="M22" s="1"/>
      <c r="N22" s="3">
        <v>10000132</v>
      </c>
      <c r="O22" s="5" t="s">
        <v>2476</v>
      </c>
      <c r="P22" s="2">
        <v>1</v>
      </c>
      <c r="Q22" s="2">
        <v>0.04</v>
      </c>
      <c r="R22" s="1"/>
      <c r="S22" s="1"/>
      <c r="T22" s="3">
        <v>10000132</v>
      </c>
      <c r="U22" s="5" t="s">
        <v>114</v>
      </c>
      <c r="V22" s="2">
        <v>2</v>
      </c>
      <c r="W22" s="2">
        <v>0.02</v>
      </c>
      <c r="X22" s="1"/>
      <c r="Y22" s="1"/>
      <c r="Z22" s="3">
        <v>10000132</v>
      </c>
      <c r="AA22" s="5" t="s">
        <v>114</v>
      </c>
      <c r="AB22" s="2">
        <v>5</v>
      </c>
      <c r="AC22" s="2">
        <v>0.02</v>
      </c>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c r="D23" s="2"/>
      <c r="E23" s="2"/>
      <c r="F23" s="2"/>
      <c r="G23" s="2"/>
      <c r="H23" s="104"/>
      <c r="I23" s="2"/>
      <c r="J23" s="2"/>
      <c r="M23" s="1"/>
      <c r="N23" s="3">
        <v>10010083</v>
      </c>
      <c r="O23" s="8" t="s">
        <v>257</v>
      </c>
      <c r="P23" s="2">
        <v>1</v>
      </c>
      <c r="Q23" s="2">
        <v>0.03</v>
      </c>
      <c r="R23" s="1"/>
      <c r="S23" s="1"/>
      <c r="T23" s="3">
        <v>10010083</v>
      </c>
      <c r="U23" s="8" t="s">
        <v>257</v>
      </c>
      <c r="V23" s="2">
        <v>2</v>
      </c>
      <c r="W23" s="2">
        <v>0.03</v>
      </c>
      <c r="X23" s="1"/>
      <c r="Y23" s="1"/>
      <c r="Z23" s="3">
        <v>10010083</v>
      </c>
      <c r="AA23" s="8" t="s">
        <v>257</v>
      </c>
      <c r="AB23" s="2">
        <v>5</v>
      </c>
      <c r="AC23" s="2">
        <v>0.02</v>
      </c>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c r="D24" s="2"/>
      <c r="E24" s="2"/>
      <c r="F24" s="2"/>
      <c r="G24" s="2"/>
      <c r="H24" s="104"/>
      <c r="I24" s="2"/>
      <c r="J24" s="2"/>
      <c r="M24" s="1"/>
      <c r="N24" s="3">
        <v>10010085</v>
      </c>
      <c r="O24" s="8" t="s">
        <v>832</v>
      </c>
      <c r="P24" s="2">
        <v>5</v>
      </c>
      <c r="Q24" s="2">
        <v>0.03</v>
      </c>
      <c r="R24" s="1"/>
      <c r="S24" s="1"/>
      <c r="T24" s="3">
        <v>10010085</v>
      </c>
      <c r="U24" s="8" t="s">
        <v>832</v>
      </c>
      <c r="V24" s="2">
        <v>10</v>
      </c>
      <c r="W24" s="2">
        <v>0.02</v>
      </c>
      <c r="X24" s="1"/>
      <c r="Y24" s="1"/>
      <c r="Z24" s="3">
        <v>10010085</v>
      </c>
      <c r="AA24" s="8" t="s">
        <v>832</v>
      </c>
      <c r="AB24" s="2">
        <v>30</v>
      </c>
      <c r="AC24" s="2">
        <v>0.02</v>
      </c>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c r="D25" s="2"/>
      <c r="E25" s="2"/>
      <c r="F25" s="2"/>
      <c r="G25" s="2"/>
      <c r="H25" s="104"/>
      <c r="I25" s="2"/>
      <c r="J25" s="2"/>
      <c r="M25" s="1"/>
      <c r="N25" s="4">
        <v>10010098</v>
      </c>
      <c r="O25" s="7" t="s">
        <v>676</v>
      </c>
      <c r="P25" s="2">
        <v>1</v>
      </c>
      <c r="Q25" s="2">
        <v>0.04</v>
      </c>
      <c r="R25" s="1"/>
      <c r="S25" s="1"/>
      <c r="T25" s="4">
        <v>10010098</v>
      </c>
      <c r="U25" s="7" t="s">
        <v>676</v>
      </c>
      <c r="V25" s="2">
        <v>2</v>
      </c>
      <c r="W25" s="2">
        <v>0.02</v>
      </c>
      <c r="X25" s="1"/>
      <c r="Y25" s="1"/>
      <c r="Z25" s="4">
        <v>10010098</v>
      </c>
      <c r="AA25" s="7" t="s">
        <v>676</v>
      </c>
      <c r="AB25" s="2">
        <v>5</v>
      </c>
      <c r="AC25" s="2">
        <v>0.02</v>
      </c>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1"/>
      <c r="N26" s="3">
        <v>10010041</v>
      </c>
      <c r="O26" s="5" t="s">
        <v>817</v>
      </c>
      <c r="P26" s="2">
        <v>1</v>
      </c>
      <c r="Q26" s="2">
        <v>0.04</v>
      </c>
      <c r="R26" s="1"/>
      <c r="S26" s="1"/>
      <c r="T26" s="3">
        <v>10010041</v>
      </c>
      <c r="U26" s="5" t="s">
        <v>817</v>
      </c>
      <c r="V26" s="2">
        <v>1</v>
      </c>
      <c r="W26" s="2">
        <v>0.02</v>
      </c>
      <c r="X26" s="1"/>
      <c r="Y26" s="1"/>
      <c r="Z26" s="3">
        <v>10010041</v>
      </c>
      <c r="AA26" s="5" t="s">
        <v>817</v>
      </c>
      <c r="AB26" s="2">
        <v>3</v>
      </c>
      <c r="AC26" s="2">
        <v>0.02</v>
      </c>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1"/>
      <c r="N27" s="3">
        <v>10010042</v>
      </c>
      <c r="O27" s="39" t="s">
        <v>126</v>
      </c>
      <c r="P27" s="2">
        <v>1</v>
      </c>
      <c r="Q27" s="2">
        <v>0.04</v>
      </c>
      <c r="R27" s="1"/>
      <c r="S27" s="1"/>
      <c r="T27" s="3">
        <v>10010042</v>
      </c>
      <c r="U27" s="39" t="s">
        <v>126</v>
      </c>
      <c r="V27" s="2">
        <v>2</v>
      </c>
      <c r="W27" s="2">
        <v>0.02</v>
      </c>
      <c r="X27" s="1"/>
      <c r="Y27" s="1"/>
      <c r="Z27" s="3">
        <v>10010042</v>
      </c>
      <c r="AA27" s="39" t="s">
        <v>126</v>
      </c>
      <c r="AB27" s="2">
        <v>3</v>
      </c>
      <c r="AC27" s="2">
        <v>0.02</v>
      </c>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1"/>
      <c r="N28" s="3">
        <v>10010034</v>
      </c>
      <c r="O28" s="3" t="s">
        <v>1591</v>
      </c>
      <c r="P28" s="2">
        <v>1</v>
      </c>
      <c r="Q28" s="2">
        <v>0.04</v>
      </c>
      <c r="R28" s="1"/>
      <c r="S28" s="1"/>
      <c r="T28" s="3">
        <v>10010039</v>
      </c>
      <c r="U28" s="3" t="s">
        <v>846</v>
      </c>
      <c r="V28" s="2">
        <v>1</v>
      </c>
      <c r="W28" s="2">
        <v>0.03</v>
      </c>
      <c r="X28" s="1"/>
      <c r="Y28" s="1"/>
      <c r="Z28" s="3">
        <v>10010028</v>
      </c>
      <c r="AA28" s="3" t="s">
        <v>1727</v>
      </c>
      <c r="AB28" s="2">
        <v>1</v>
      </c>
      <c r="AC28" s="2">
        <v>0.02</v>
      </c>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1"/>
      <c r="N29" s="3">
        <v>10000184</v>
      </c>
      <c r="O29" s="6" t="s">
        <v>2326</v>
      </c>
      <c r="P29" s="2">
        <v>1</v>
      </c>
      <c r="Q29" s="2">
        <v>0.2</v>
      </c>
      <c r="R29" s="1"/>
      <c r="S29" s="1"/>
      <c r="T29" s="3">
        <v>10010034</v>
      </c>
      <c r="U29" s="3" t="s">
        <v>1591</v>
      </c>
      <c r="V29" s="2">
        <v>2</v>
      </c>
      <c r="W29" s="2">
        <v>0.02</v>
      </c>
      <c r="X29" s="1"/>
      <c r="Y29" s="1"/>
      <c r="Z29" s="3">
        <v>10010034</v>
      </c>
      <c r="AA29" s="3" t="s">
        <v>2475</v>
      </c>
      <c r="AB29" s="3">
        <v>3</v>
      </c>
      <c r="AC29" s="2">
        <v>0.02</v>
      </c>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1"/>
      <c r="N30" s="3">
        <v>10000184</v>
      </c>
      <c r="O30" s="6" t="s">
        <v>2326</v>
      </c>
      <c r="P30" s="2">
        <v>2</v>
      </c>
      <c r="Q30" s="2">
        <v>0.1</v>
      </c>
      <c r="R30" s="1"/>
      <c r="S30" s="1"/>
      <c r="T30" s="3">
        <v>10000184</v>
      </c>
      <c r="U30" s="3" t="s">
        <v>2326</v>
      </c>
      <c r="V30" s="2">
        <v>2</v>
      </c>
      <c r="W30" s="2">
        <v>0.2</v>
      </c>
      <c r="X30" s="1"/>
      <c r="Y30" s="1"/>
      <c r="Z30" s="3">
        <v>10000184</v>
      </c>
      <c r="AA30" s="6" t="s">
        <v>2326</v>
      </c>
      <c r="AB30" s="2">
        <v>3</v>
      </c>
      <c r="AC30" s="2">
        <v>0.2</v>
      </c>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1"/>
      <c r="N31" s="3">
        <v>10000184</v>
      </c>
      <c r="O31" s="6" t="s">
        <v>2326</v>
      </c>
      <c r="P31" s="2">
        <v>3</v>
      </c>
      <c r="Q31" s="2">
        <v>0.05</v>
      </c>
      <c r="R31" s="1"/>
      <c r="S31" s="1"/>
      <c r="T31" s="3">
        <v>10000184</v>
      </c>
      <c r="U31" s="6" t="s">
        <v>2326</v>
      </c>
      <c r="V31" s="2">
        <v>3</v>
      </c>
      <c r="W31" s="2">
        <v>0.1</v>
      </c>
      <c r="X31" s="1"/>
      <c r="Y31" s="1"/>
      <c r="Z31" s="3">
        <v>10000184</v>
      </c>
      <c r="AA31" s="6" t="s">
        <v>2326</v>
      </c>
      <c r="AB31" s="2">
        <v>5</v>
      </c>
      <c r="AC31" s="2">
        <v>0.1</v>
      </c>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1"/>
      <c r="N32" s="3">
        <v>10000101</v>
      </c>
      <c r="O32" s="5" t="s">
        <v>888</v>
      </c>
      <c r="P32" s="2">
        <v>1</v>
      </c>
      <c r="Q32" s="2">
        <v>0.04</v>
      </c>
      <c r="R32" s="1"/>
      <c r="S32" s="1"/>
      <c r="T32" s="3">
        <v>10000184</v>
      </c>
      <c r="U32" s="6" t="s">
        <v>2326</v>
      </c>
      <c r="V32" s="2">
        <v>5</v>
      </c>
      <c r="W32" s="2">
        <v>0.05</v>
      </c>
      <c r="X32" s="1"/>
      <c r="Y32" s="1"/>
      <c r="Z32" s="3">
        <v>10000184</v>
      </c>
      <c r="AA32" s="6" t="s">
        <v>2326</v>
      </c>
      <c r="AB32" s="2">
        <v>10</v>
      </c>
      <c r="AC32" s="2">
        <v>0.05</v>
      </c>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1"/>
      <c r="N33" s="1"/>
      <c r="O33" s="1"/>
      <c r="P33" s="1"/>
      <c r="Q33" s="1"/>
      <c r="R33" s="1"/>
      <c r="S33" s="1"/>
      <c r="T33" s="3">
        <v>10000131</v>
      </c>
      <c r="U33" s="5" t="s">
        <v>668</v>
      </c>
      <c r="V33" s="2">
        <v>1</v>
      </c>
      <c r="W33" s="2">
        <v>0.03</v>
      </c>
      <c r="X33" s="1"/>
      <c r="Y33" s="1"/>
      <c r="Z33" s="3">
        <v>10000131</v>
      </c>
      <c r="AA33" s="5" t="s">
        <v>668</v>
      </c>
      <c r="AB33" s="2">
        <v>2</v>
      </c>
      <c r="AC33" s="2">
        <v>0.03</v>
      </c>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1"/>
      <c r="N34" s="1"/>
      <c r="O34" s="1"/>
      <c r="P34" s="1"/>
      <c r="Q34" s="1"/>
      <c r="R34" s="1"/>
      <c r="S34" s="1"/>
      <c r="T34" s="3">
        <v>10000102</v>
      </c>
      <c r="U34" s="5" t="s">
        <v>889</v>
      </c>
      <c r="V34" s="2">
        <v>1</v>
      </c>
      <c r="W34" s="2">
        <v>0.03</v>
      </c>
      <c r="X34" s="1"/>
      <c r="Y34" s="1"/>
      <c r="Z34" s="3">
        <v>10000103</v>
      </c>
      <c r="AA34" s="5" t="s">
        <v>890</v>
      </c>
      <c r="AB34" s="2">
        <v>1</v>
      </c>
      <c r="AC34" s="2">
        <v>0.03</v>
      </c>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1"/>
      <c r="N35" s="1"/>
      <c r="O35" s="1"/>
      <c r="P35" s="1"/>
      <c r="Q35" s="1"/>
      <c r="R35" s="1"/>
      <c r="S35" s="1"/>
      <c r="T35" s="3">
        <v>10010091</v>
      </c>
      <c r="U35" s="6" t="s">
        <v>672</v>
      </c>
      <c r="V35" s="2">
        <v>1</v>
      </c>
      <c r="W35" s="2">
        <v>0.03</v>
      </c>
      <c r="X35" s="1"/>
      <c r="Y35" s="1"/>
      <c r="Z35" s="3">
        <v>10010092</v>
      </c>
      <c r="AA35" s="6" t="s">
        <v>673</v>
      </c>
      <c r="AB35" s="2">
        <v>1</v>
      </c>
      <c r="AC35" s="2">
        <v>0.03</v>
      </c>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1"/>
      <c r="N36" s="1"/>
      <c r="O36" s="1"/>
      <c r="P36" s="1"/>
      <c r="Q36" s="1"/>
      <c r="R36" s="1"/>
      <c r="S36" s="1"/>
      <c r="T36" s="3">
        <v>10000166</v>
      </c>
      <c r="U36" s="5" t="s">
        <v>2196</v>
      </c>
      <c r="V36" s="2">
        <v>1</v>
      </c>
      <c r="W36" s="2">
        <v>0.03</v>
      </c>
      <c r="X36" s="1"/>
      <c r="Y36" s="1"/>
      <c r="Z36" s="3">
        <v>10000166</v>
      </c>
      <c r="AA36" s="5" t="s">
        <v>2196</v>
      </c>
      <c r="AB36" s="2">
        <v>2</v>
      </c>
      <c r="AC36" s="2">
        <v>0.03</v>
      </c>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2" t="s">
        <v>2477</v>
      </c>
      <c r="N37" s="1"/>
      <c r="O37" s="1"/>
      <c r="P37" s="1"/>
      <c r="Q37" s="1"/>
      <c r="R37"/>
      <c r="S37"/>
      <c r="T37"/>
      <c r="U37"/>
      <c r="V37"/>
      <c r="W37"/>
      <c r="X37"/>
      <c r="Y37"/>
      <c r="Z37" s="3">
        <v>10010086</v>
      </c>
      <c r="AA37" s="6" t="s">
        <v>681</v>
      </c>
      <c r="AB37" s="2">
        <v>1</v>
      </c>
      <c r="AC37" s="2">
        <v>0.02</v>
      </c>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c r="N39" s="6"/>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c r="N40" s="6"/>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c r="N41" s="3"/>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90"/>
  <sheetViews>
    <sheetView tabSelected="1" topLeftCell="B71" zoomScaleNormal="100" workbookViewId="0">
      <selection activeCell="F91" sqref="F91"/>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8" max="8" width="13.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8" max="18" width="11.5" customWidth="1"/>
    <col min="19" max="19" width="14.125" customWidth="1"/>
    <col min="20" max="20" width="10.375"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88"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88"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88"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88"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88"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88"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88"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88"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2454</v>
      </c>
      <c r="N40" s="2">
        <v>1</v>
      </c>
      <c r="O40" s="3">
        <v>10000180</v>
      </c>
      <c r="P40" s="3" t="s">
        <v>2455</v>
      </c>
      <c r="Q40" s="2">
        <v>100</v>
      </c>
      <c r="R40" s="3">
        <v>10000183</v>
      </c>
      <c r="S40" s="3" t="s">
        <v>2456</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2453</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2458</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2457</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84" t="s">
        <v>2520</v>
      </c>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89" t="str">
        <f>L51&amp;";"&amp;N51&amp;"@"&amp;O51&amp;";"&amp;Q51&amp;"@"&amp;R51&amp;";"&amp;T51&amp;"@"&amp;U51&amp;";"&amp;W51</f>
        <v>3;1000@1;300000@10000167;1@10000143;3</v>
      </c>
      <c r="Z51" s="3"/>
    </row>
    <row r="52" spans="1:27" s="13" customFormat="1" ht="20.100000000000001" customHeight="1" x14ac:dyDescent="0.2">
      <c r="A52" s="2">
        <v>104</v>
      </c>
      <c r="B52" s="2" t="s">
        <v>2409</v>
      </c>
      <c r="C52" s="2">
        <v>1</v>
      </c>
      <c r="D52" s="2" t="s">
        <v>2424</v>
      </c>
      <c r="E52" s="2" t="s">
        <v>2385</v>
      </c>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89" t="str">
        <f t="shared" ref="Y52:Y57" si="3">L52&amp;";"&amp;N52&amp;"@"&amp;O52&amp;";"&amp;Q52&amp;"@"&amp;R52&amp;";"&amp;T52&amp;"@"&amp;U52&amp;";"&amp;W52</f>
        <v>3;1000@1;300000@10000167;1@10010045;1</v>
      </c>
    </row>
    <row r="53" spans="1:27" s="13" customFormat="1" ht="20.100000000000001" customHeight="1" x14ac:dyDescent="0.2">
      <c r="A53" s="2">
        <v>201</v>
      </c>
      <c r="B53" s="2" t="s">
        <v>2408</v>
      </c>
      <c r="C53" s="2">
        <v>2</v>
      </c>
      <c r="D53" s="2" t="s">
        <v>2384</v>
      </c>
      <c r="E53" s="2" t="s">
        <v>2385</v>
      </c>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89" t="str">
        <f t="shared" si="3"/>
        <v>3;1000@1;300000@10000167;1@10010040;1</v>
      </c>
    </row>
    <row r="54" spans="1:27" s="13" customFormat="1" ht="20.100000000000001" customHeight="1" x14ac:dyDescent="0.2">
      <c r="A54" s="2">
        <v>301</v>
      </c>
      <c r="B54" s="2" t="s">
        <v>2408</v>
      </c>
      <c r="C54" s="2">
        <v>3</v>
      </c>
      <c r="D54" s="2" t="s">
        <v>2387</v>
      </c>
      <c r="E54" s="2" t="s">
        <v>2410</v>
      </c>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89" t="str">
        <f t="shared" si="3"/>
        <v>3;1000@1;300000@10000167;1@10000141;1</v>
      </c>
    </row>
    <row r="55" spans="1:27" s="13" customFormat="1" ht="20.100000000000001" customHeight="1" x14ac:dyDescent="0.2">
      <c r="A55" s="2">
        <v>401</v>
      </c>
      <c r="B55" s="2" t="s">
        <v>2408</v>
      </c>
      <c r="C55" s="2">
        <v>4</v>
      </c>
      <c r="D55" s="2" t="s">
        <v>2420</v>
      </c>
      <c r="E55" s="2" t="s">
        <v>2386</v>
      </c>
      <c r="K55" s="2">
        <v>5</v>
      </c>
      <c r="L55" s="2">
        <v>3</v>
      </c>
      <c r="M55" s="2" t="s">
        <v>2395</v>
      </c>
      <c r="N55" s="2">
        <v>1000</v>
      </c>
      <c r="O55" s="2">
        <v>1</v>
      </c>
      <c r="P55" s="2" t="s">
        <v>2397</v>
      </c>
      <c r="Q55" s="2">
        <v>300000</v>
      </c>
      <c r="R55" s="2">
        <v>10000167</v>
      </c>
      <c r="S55" s="2" t="s">
        <v>2396</v>
      </c>
      <c r="T55" s="2">
        <v>1</v>
      </c>
      <c r="U55" s="5">
        <v>10000158</v>
      </c>
      <c r="V55" s="5" t="s">
        <v>2428</v>
      </c>
      <c r="W55" s="13">
        <v>1</v>
      </c>
      <c r="Y55" s="189" t="str">
        <f t="shared" si="3"/>
        <v>3;1000@1;300000@10000167;1@10000158;1</v>
      </c>
    </row>
    <row r="56" spans="1:27" s="13" customFormat="1" ht="20.100000000000001" customHeight="1" x14ac:dyDescent="0.2">
      <c r="A56" s="2">
        <v>503</v>
      </c>
      <c r="B56" s="2" t="s">
        <v>2409</v>
      </c>
      <c r="C56" s="2">
        <v>5</v>
      </c>
      <c r="D56" s="2" t="s">
        <v>2388</v>
      </c>
      <c r="E56" s="2" t="s">
        <v>2386</v>
      </c>
      <c r="K56" s="13">
        <v>6</v>
      </c>
      <c r="L56" s="2">
        <v>3</v>
      </c>
      <c r="M56" s="2" t="s">
        <v>2395</v>
      </c>
      <c r="N56" s="2">
        <v>1000</v>
      </c>
      <c r="O56" s="2">
        <v>1</v>
      </c>
      <c r="P56" s="2" t="s">
        <v>2397</v>
      </c>
      <c r="Q56" s="2">
        <v>300000</v>
      </c>
      <c r="R56" s="2">
        <v>10000167</v>
      </c>
      <c r="S56" s="2" t="s">
        <v>2396</v>
      </c>
      <c r="T56" s="2">
        <v>1</v>
      </c>
      <c r="U56" s="3">
        <v>10010081</v>
      </c>
      <c r="V56" s="8" t="s">
        <v>2431</v>
      </c>
      <c r="W56" s="13">
        <v>1</v>
      </c>
      <c r="Y56" s="189"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89" t="str">
        <f t="shared" si="3"/>
        <v>3;1000@1;300000@10000167;1@10000151;1</v>
      </c>
    </row>
    <row r="58" spans="1:27" ht="20.100000000000001" customHeight="1" x14ac:dyDescent="0.2">
      <c r="A58" s="184" t="s">
        <v>2520</v>
      </c>
    </row>
    <row r="59" spans="1:27" ht="20.100000000000001" customHeight="1" x14ac:dyDescent="0.2">
      <c r="A59" s="2">
        <v>103</v>
      </c>
      <c r="B59" s="17" t="s">
        <v>2409</v>
      </c>
      <c r="C59" s="2">
        <v>1</v>
      </c>
      <c r="D59" s="2" t="s">
        <v>2414</v>
      </c>
      <c r="E59" s="2" t="s">
        <v>2385</v>
      </c>
    </row>
    <row r="60" spans="1:27" ht="20.100000000000001" customHeight="1" x14ac:dyDescent="0.2">
      <c r="A60" s="2">
        <v>202</v>
      </c>
      <c r="B60" s="20" t="s">
        <v>2409</v>
      </c>
      <c r="C60" s="20">
        <v>2</v>
      </c>
      <c r="D60" s="20" t="s">
        <v>2406</v>
      </c>
      <c r="E60" s="20" t="s">
        <v>2411</v>
      </c>
    </row>
    <row r="61" spans="1:27" ht="20.100000000000001" customHeight="1" x14ac:dyDescent="0.2">
      <c r="A61" s="2">
        <v>302</v>
      </c>
      <c r="B61" s="186" t="s">
        <v>2409</v>
      </c>
      <c r="C61" s="20">
        <v>3</v>
      </c>
      <c r="D61" s="20" t="s">
        <v>2403</v>
      </c>
      <c r="E61" s="20" t="s">
        <v>2410</v>
      </c>
    </row>
    <row r="62" spans="1:27" ht="20.100000000000001" customHeight="1" x14ac:dyDescent="0.2">
      <c r="A62" s="2">
        <v>402</v>
      </c>
      <c r="B62" s="20" t="s">
        <v>2409</v>
      </c>
      <c r="C62" s="20">
        <v>4</v>
      </c>
      <c r="D62" s="20" t="s">
        <v>2421</v>
      </c>
      <c r="E62" s="20" t="s">
        <v>2386</v>
      </c>
      <c r="J62" s="2" t="s">
        <v>2392</v>
      </c>
      <c r="K62" s="2" t="s">
        <v>2395</v>
      </c>
      <c r="V62" s="13"/>
    </row>
    <row r="63" spans="1:27" ht="20.100000000000001" customHeight="1" x14ac:dyDescent="0.2">
      <c r="A63" s="2">
        <v>504</v>
      </c>
      <c r="B63" s="186" t="s">
        <v>2409</v>
      </c>
      <c r="C63" s="20">
        <v>5</v>
      </c>
      <c r="D63" s="20" t="s">
        <v>2389</v>
      </c>
      <c r="E63" s="20" t="s">
        <v>2419</v>
      </c>
      <c r="K63" s="2">
        <v>1</v>
      </c>
      <c r="L63" s="2">
        <v>3</v>
      </c>
      <c r="M63" s="184" t="s">
        <v>2429</v>
      </c>
      <c r="N63" s="2">
        <v>3000</v>
      </c>
      <c r="O63" s="2">
        <v>10010045</v>
      </c>
      <c r="P63" s="2" t="s">
        <v>92</v>
      </c>
      <c r="Q63" s="2">
        <v>1</v>
      </c>
      <c r="R63" s="2">
        <v>10000151</v>
      </c>
      <c r="S63" s="2" t="s">
        <v>849</v>
      </c>
      <c r="T63" s="2">
        <v>1</v>
      </c>
      <c r="U63" s="3">
        <v>10010081</v>
      </c>
      <c r="V63" s="8" t="s">
        <v>2431</v>
      </c>
      <c r="W63" s="13">
        <v>3</v>
      </c>
      <c r="Y63" s="189"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89" t="str">
        <f t="shared" ref="Y64:Y69" si="4">L64&amp;";"&amp;N64&amp;"@"&amp;O64&amp;";"&amp;Q64&amp;"@"&amp;R64&amp;";"&amp;T64&amp;"@"&amp;U64&amp;";"&amp;W64</f>
        <v>3;3000@10010045;1@10000151;1@10000167;3</v>
      </c>
      <c r="Z64" s="5"/>
    </row>
    <row r="65" spans="1:27" ht="20.100000000000001" customHeight="1" x14ac:dyDescent="0.2">
      <c r="A65" s="184" t="s">
        <v>2520</v>
      </c>
      <c r="K65" s="2">
        <v>3</v>
      </c>
      <c r="L65" s="2">
        <v>3</v>
      </c>
      <c r="M65" s="184" t="s">
        <v>2429</v>
      </c>
      <c r="N65" s="2">
        <v>3000</v>
      </c>
      <c r="O65" s="2">
        <v>10010045</v>
      </c>
      <c r="P65" s="2" t="s">
        <v>92</v>
      </c>
      <c r="Q65" s="2">
        <v>1</v>
      </c>
      <c r="R65" s="2">
        <v>10000151</v>
      </c>
      <c r="S65" s="2" t="s">
        <v>849</v>
      </c>
      <c r="T65" s="2">
        <v>1</v>
      </c>
      <c r="U65" s="3">
        <v>10010026</v>
      </c>
      <c r="V65" s="5" t="s">
        <v>98</v>
      </c>
      <c r="W65" s="2">
        <v>1</v>
      </c>
      <c r="Y65" s="189" t="str">
        <f t="shared" si="4"/>
        <v>3;3000@10010045;1@10000151;1@10010026;1</v>
      </c>
    </row>
    <row r="66" spans="1:27" ht="20.100000000000001" customHeight="1" x14ac:dyDescent="0.2">
      <c r="A66" s="2">
        <v>102</v>
      </c>
      <c r="B66" s="186" t="s">
        <v>2409</v>
      </c>
      <c r="C66" s="20">
        <v>1</v>
      </c>
      <c r="D66" s="20" t="s">
        <v>2423</v>
      </c>
      <c r="E66" s="20" t="s">
        <v>2385</v>
      </c>
      <c r="K66" s="13">
        <v>4</v>
      </c>
      <c r="L66" s="2">
        <v>3</v>
      </c>
      <c r="M66" s="184" t="s">
        <v>2429</v>
      </c>
      <c r="N66" s="2">
        <v>3000</v>
      </c>
      <c r="O66" s="2">
        <v>10010045</v>
      </c>
      <c r="P66" s="2" t="s">
        <v>92</v>
      </c>
      <c r="Q66" s="2">
        <v>1</v>
      </c>
      <c r="R66" s="2">
        <v>10000151</v>
      </c>
      <c r="S66" s="2" t="s">
        <v>849</v>
      </c>
      <c r="T66" s="2">
        <v>1</v>
      </c>
      <c r="U66" s="3">
        <v>10000141</v>
      </c>
      <c r="V66" s="5" t="s">
        <v>852</v>
      </c>
      <c r="W66" s="13">
        <v>2</v>
      </c>
      <c r="Y66" s="189" t="str">
        <f t="shared" si="4"/>
        <v>3;3000@10010045;1@10000151;1@10000141;2</v>
      </c>
      <c r="Z66" s="3"/>
      <c r="AA66" s="2"/>
    </row>
    <row r="67" spans="1:27" ht="20.100000000000001" customHeight="1" x14ac:dyDescent="0.2">
      <c r="A67" s="2">
        <v>201</v>
      </c>
      <c r="B67" s="2" t="s">
        <v>2408</v>
      </c>
      <c r="C67" s="2">
        <v>2</v>
      </c>
      <c r="D67" s="2" t="s">
        <v>2384</v>
      </c>
      <c r="E67" s="2" t="s">
        <v>2385</v>
      </c>
      <c r="K67" s="2">
        <v>5</v>
      </c>
      <c r="L67" s="2">
        <v>3</v>
      </c>
      <c r="M67" s="184" t="s">
        <v>2429</v>
      </c>
      <c r="N67" s="2">
        <v>3000</v>
      </c>
      <c r="O67" s="2">
        <v>10010045</v>
      </c>
      <c r="P67" s="2" t="s">
        <v>92</v>
      </c>
      <c r="Q67" s="2">
        <v>1</v>
      </c>
      <c r="R67" s="2">
        <v>10000151</v>
      </c>
      <c r="S67" s="2" t="s">
        <v>849</v>
      </c>
      <c r="T67" s="2">
        <v>1</v>
      </c>
      <c r="U67" s="2">
        <v>10000167</v>
      </c>
      <c r="V67" s="2" t="s">
        <v>2396</v>
      </c>
      <c r="W67" s="2">
        <v>3</v>
      </c>
      <c r="Y67" s="189" t="str">
        <f t="shared" si="4"/>
        <v>3;3000@10010045;1@10000151;1@10000167;3</v>
      </c>
    </row>
    <row r="68" spans="1:27" ht="20.100000000000001" customHeight="1" x14ac:dyDescent="0.2">
      <c r="A68" s="2">
        <v>301</v>
      </c>
      <c r="B68" s="2" t="s">
        <v>2408</v>
      </c>
      <c r="C68" s="2">
        <v>3</v>
      </c>
      <c r="D68" s="2" t="s">
        <v>2387</v>
      </c>
      <c r="E68" s="2" t="s">
        <v>2410</v>
      </c>
      <c r="K68" s="13">
        <v>6</v>
      </c>
      <c r="L68" s="2">
        <v>3</v>
      </c>
      <c r="M68" s="184" t="s">
        <v>2429</v>
      </c>
      <c r="N68" s="2">
        <v>3000</v>
      </c>
      <c r="O68" s="2">
        <v>10010045</v>
      </c>
      <c r="P68" s="2" t="s">
        <v>92</v>
      </c>
      <c r="Q68" s="2">
        <v>1</v>
      </c>
      <c r="R68" s="2">
        <v>10000151</v>
      </c>
      <c r="S68" s="2" t="s">
        <v>849</v>
      </c>
      <c r="T68" s="2">
        <v>1</v>
      </c>
      <c r="U68" s="3">
        <v>10000164</v>
      </c>
      <c r="V68" s="5" t="s">
        <v>847</v>
      </c>
      <c r="W68" s="2">
        <v>1</v>
      </c>
      <c r="Y68" s="189" t="str">
        <f t="shared" si="4"/>
        <v>3;3000@10010045;1@10000151;1@10000164;1</v>
      </c>
    </row>
    <row r="69" spans="1:27" ht="20.100000000000001" customHeight="1" x14ac:dyDescent="0.2">
      <c r="A69" s="2">
        <v>401</v>
      </c>
      <c r="B69" s="2" t="s">
        <v>2408</v>
      </c>
      <c r="C69" s="2">
        <v>4</v>
      </c>
      <c r="D69" s="2" t="s">
        <v>2420</v>
      </c>
      <c r="E69" s="2" t="s">
        <v>2386</v>
      </c>
      <c r="K69" s="2">
        <v>7</v>
      </c>
      <c r="L69" s="2">
        <v>3</v>
      </c>
      <c r="M69" s="184" t="s">
        <v>2429</v>
      </c>
      <c r="N69" s="2">
        <v>3000</v>
      </c>
      <c r="O69" s="2">
        <v>10010045</v>
      </c>
      <c r="P69" s="2" t="s">
        <v>92</v>
      </c>
      <c r="Q69" s="2">
        <v>1</v>
      </c>
      <c r="R69" s="2">
        <v>10000151</v>
      </c>
      <c r="S69" s="2" t="s">
        <v>849</v>
      </c>
      <c r="T69" s="2">
        <v>1</v>
      </c>
      <c r="U69" s="3">
        <v>10010094</v>
      </c>
      <c r="V69" s="6" t="s">
        <v>2430</v>
      </c>
      <c r="W69" s="2">
        <v>1</v>
      </c>
      <c r="Y69" s="189" t="str">
        <f t="shared" si="4"/>
        <v>3;3000@10010045;1@10000151;1@10010094;1</v>
      </c>
    </row>
    <row r="70" spans="1:27" ht="20.100000000000001" customHeight="1" x14ac:dyDescent="0.2">
      <c r="A70" s="2">
        <v>502</v>
      </c>
      <c r="B70" s="17" t="s">
        <v>2409</v>
      </c>
      <c r="C70" s="2">
        <v>5</v>
      </c>
      <c r="D70" s="2" t="s">
        <v>2407</v>
      </c>
      <c r="E70" s="2" t="s">
        <v>2386</v>
      </c>
    </row>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 t="shared" ref="I89:I94" si="6">B89*10</f>
        <v>1000</v>
      </c>
      <c r="J89" s="3">
        <v>10000158</v>
      </c>
      <c r="K89" s="3" t="s">
        <v>2432</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2429</v>
      </c>
      <c r="I90" s="2">
        <f t="shared" si="6"/>
        <v>2000</v>
      </c>
      <c r="J90" s="3">
        <v>10000158</v>
      </c>
      <c r="K90" s="3" t="s">
        <v>2432</v>
      </c>
      <c r="L90" s="2">
        <v>2</v>
      </c>
      <c r="M90" s="2">
        <v>10000167</v>
      </c>
      <c r="N90" s="2" t="s">
        <v>2396</v>
      </c>
      <c r="O90" s="2">
        <v>2</v>
      </c>
      <c r="P90" s="3">
        <v>10010081</v>
      </c>
      <c r="Q90" s="8" t="s">
        <v>2431</v>
      </c>
      <c r="R90" s="13">
        <v>1</v>
      </c>
      <c r="T90" s="3"/>
      <c r="U90" s="5"/>
      <c r="V90" s="2"/>
    </row>
    <row r="91" spans="1:23" ht="20.100000000000001" customHeight="1" x14ac:dyDescent="0.2">
      <c r="B91" s="2">
        <f t="shared" ref="B91:B94" si="7">C91-C90</f>
        <v>200</v>
      </c>
      <c r="C91" s="2">
        <v>500</v>
      </c>
      <c r="D91" s="2">
        <v>10000184</v>
      </c>
      <c r="E91" s="2" t="s">
        <v>2326</v>
      </c>
      <c r="F91" s="2">
        <v>50</v>
      </c>
      <c r="G91" s="2">
        <v>5</v>
      </c>
      <c r="H91" s="2" t="s">
        <v>2429</v>
      </c>
      <c r="I91" s="2">
        <f t="shared" si="6"/>
        <v>2000</v>
      </c>
      <c r="J91" s="3">
        <v>10000158</v>
      </c>
      <c r="K91" s="3" t="s">
        <v>2432</v>
      </c>
      <c r="L91" s="2">
        <v>2</v>
      </c>
      <c r="M91" s="2">
        <v>10000167</v>
      </c>
      <c r="N91" s="2" t="s">
        <v>2396</v>
      </c>
      <c r="O91" s="2">
        <v>2</v>
      </c>
      <c r="P91" s="2">
        <v>10000135</v>
      </c>
      <c r="Q91" s="2" t="s">
        <v>2316</v>
      </c>
      <c r="R91" s="2">
        <v>1</v>
      </c>
      <c r="T91" s="3"/>
      <c r="U91" s="3"/>
      <c r="V91" s="2"/>
    </row>
    <row r="92" spans="1:23" ht="20.100000000000001" customHeight="1" x14ac:dyDescent="0.2">
      <c r="B92" s="2">
        <f t="shared" si="7"/>
        <v>500</v>
      </c>
      <c r="C92" s="2">
        <v>1000</v>
      </c>
      <c r="D92" s="2">
        <v>10000184</v>
      </c>
      <c r="E92" s="2" t="s">
        <v>2326</v>
      </c>
      <c r="F92" s="2">
        <v>125</v>
      </c>
      <c r="G92" s="2">
        <v>6</v>
      </c>
      <c r="H92" s="2" t="s">
        <v>2429</v>
      </c>
      <c r="I92" s="2">
        <f t="shared" si="6"/>
        <v>5000</v>
      </c>
      <c r="J92" s="3">
        <v>10000158</v>
      </c>
      <c r="K92" s="3" t="s">
        <v>2432</v>
      </c>
      <c r="L92" s="2">
        <v>5</v>
      </c>
      <c r="M92" s="2">
        <v>10000167</v>
      </c>
      <c r="N92" s="2" t="s">
        <v>2396</v>
      </c>
      <c r="O92" s="2">
        <v>5</v>
      </c>
      <c r="P92" s="3">
        <v>10000164</v>
      </c>
      <c r="Q92" s="5" t="s">
        <v>847</v>
      </c>
      <c r="R92" s="2">
        <v>1</v>
      </c>
    </row>
    <row r="93" spans="1:23" ht="20.100000000000001" customHeight="1" x14ac:dyDescent="0.2">
      <c r="B93" s="2">
        <f t="shared" si="7"/>
        <v>1000</v>
      </c>
      <c r="C93" s="2">
        <v>2000</v>
      </c>
      <c r="D93" s="2">
        <v>10000184</v>
      </c>
      <c r="E93" s="2" t="s">
        <v>2326</v>
      </c>
      <c r="F93" s="2">
        <v>250</v>
      </c>
      <c r="G93" s="2">
        <v>7</v>
      </c>
      <c r="H93" s="2" t="s">
        <v>2429</v>
      </c>
      <c r="I93" s="2">
        <f t="shared" si="6"/>
        <v>10000</v>
      </c>
      <c r="J93" s="3">
        <v>10000158</v>
      </c>
      <c r="K93" s="3" t="s">
        <v>2432</v>
      </c>
      <c r="L93" s="2">
        <v>10</v>
      </c>
      <c r="M93" s="2">
        <v>10000167</v>
      </c>
      <c r="N93" s="2" t="s">
        <v>2396</v>
      </c>
      <c r="O93" s="2">
        <v>10</v>
      </c>
      <c r="P93" s="3">
        <v>10010026</v>
      </c>
      <c r="Q93" s="5" t="s">
        <v>98</v>
      </c>
      <c r="R93" s="2">
        <v>1</v>
      </c>
    </row>
    <row r="94" spans="1:23" ht="20.100000000000001" customHeight="1" x14ac:dyDescent="0.2">
      <c r="B94" s="2">
        <f t="shared" si="7"/>
        <v>1000</v>
      </c>
      <c r="C94" s="2">
        <v>3000</v>
      </c>
      <c r="D94" s="2">
        <v>10000184</v>
      </c>
      <c r="E94" s="2" t="s">
        <v>2326</v>
      </c>
      <c r="F94" s="2">
        <v>250</v>
      </c>
      <c r="G94" s="2">
        <v>8</v>
      </c>
      <c r="H94" s="2" t="s">
        <v>2429</v>
      </c>
      <c r="I94" s="2">
        <f t="shared" si="6"/>
        <v>10000</v>
      </c>
      <c r="J94" s="3">
        <v>10000158</v>
      </c>
      <c r="K94" s="3" t="s">
        <v>2432</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N99" s="1" t="str">
        <f>D99&amp;";"&amp;F99&amp;"@"&amp;G99&amp;";"&amp;I99&amp;"@"&amp;J99&amp;";"&amp;L99</f>
        <v>10000184;10@1;100000@10000132;2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1" t="str">
        <f t="shared" ref="N100:N108" si="8">D100&amp;";"&amp;F100&amp;"@"&amp;G100&amp;";"&amp;I100&amp;"@"&amp;J100&amp;";"&amp;L100</f>
        <v>10000184;10@1;100000@10010041;2</v>
      </c>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1" t="str">
        <f t="shared" si="8"/>
        <v>10000184;10@1;100000@10010083;5</v>
      </c>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1" t="str">
        <f t="shared" si="8"/>
        <v>10000184;10@1;100000@10010039;1</v>
      </c>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1" t="str">
        <f t="shared" si="8"/>
        <v>10000184;10@1;100000@10010083;5</v>
      </c>
      <c r="O103" s="2"/>
    </row>
    <row r="104" spans="1:23" ht="20.100000000000001" customHeight="1" x14ac:dyDescent="0.2">
      <c r="B104" s="2" t="s">
        <v>2434</v>
      </c>
      <c r="C104" s="2">
        <v>10</v>
      </c>
      <c r="D104" s="2">
        <v>10000184</v>
      </c>
      <c r="E104" s="2" t="s">
        <v>2326</v>
      </c>
      <c r="F104" s="2">
        <v>15</v>
      </c>
      <c r="G104" s="2">
        <v>1</v>
      </c>
      <c r="H104" s="2" t="s">
        <v>2183</v>
      </c>
      <c r="I104" s="2">
        <v>150000</v>
      </c>
      <c r="J104" s="2">
        <v>10000132</v>
      </c>
      <c r="K104" s="2" t="s">
        <v>114</v>
      </c>
      <c r="L104" s="2">
        <v>3</v>
      </c>
      <c r="M104" s="2"/>
      <c r="N104" s="1" t="str">
        <f t="shared" si="8"/>
        <v>10000184;15@1;150000@10000132;3</v>
      </c>
      <c r="O104" s="2"/>
    </row>
    <row r="105" spans="1:23" ht="20.100000000000001" customHeight="1" x14ac:dyDescent="0.2">
      <c r="B105" s="2" t="s">
        <v>2434</v>
      </c>
      <c r="C105" s="2">
        <v>20</v>
      </c>
      <c r="D105" s="2">
        <v>10000184</v>
      </c>
      <c r="E105" s="2" t="s">
        <v>2326</v>
      </c>
      <c r="F105" s="2">
        <v>15</v>
      </c>
      <c r="G105" s="2">
        <v>1</v>
      </c>
      <c r="H105" s="2" t="s">
        <v>2183</v>
      </c>
      <c r="I105" s="2">
        <v>150000</v>
      </c>
      <c r="J105" s="2">
        <v>10010034</v>
      </c>
      <c r="K105" s="2" t="s">
        <v>1591</v>
      </c>
      <c r="L105" s="2">
        <v>2</v>
      </c>
      <c r="M105" s="2"/>
      <c r="N105" s="1" t="str">
        <f t="shared" si="8"/>
        <v>10000184;15@1;150000@10010034;2</v>
      </c>
      <c r="O105" s="2"/>
    </row>
    <row r="106" spans="1:23" ht="20.100000000000001" customHeight="1" x14ac:dyDescent="0.2">
      <c r="B106" s="2" t="s">
        <v>2434</v>
      </c>
      <c r="C106" s="2">
        <v>30</v>
      </c>
      <c r="D106" s="2">
        <v>10000184</v>
      </c>
      <c r="E106" s="2" t="s">
        <v>2326</v>
      </c>
      <c r="F106" s="2">
        <v>15</v>
      </c>
      <c r="G106" s="2">
        <v>1</v>
      </c>
      <c r="H106" s="2" t="s">
        <v>2183</v>
      </c>
      <c r="I106" s="2">
        <v>150000</v>
      </c>
      <c r="J106" s="2">
        <v>10010083</v>
      </c>
      <c r="K106" s="2" t="s">
        <v>2320</v>
      </c>
      <c r="L106" s="2">
        <v>5</v>
      </c>
      <c r="M106" s="2"/>
      <c r="N106" s="1" t="str">
        <f t="shared" si="8"/>
        <v>10000184;15@1;150000@10010083;5</v>
      </c>
      <c r="O106" s="2"/>
    </row>
    <row r="107" spans="1:23" ht="20.100000000000001" customHeight="1" x14ac:dyDescent="0.2">
      <c r="B107" s="2" t="s">
        <v>2434</v>
      </c>
      <c r="C107" s="2">
        <v>40</v>
      </c>
      <c r="D107" s="2">
        <v>10000184</v>
      </c>
      <c r="E107" s="2" t="s">
        <v>2326</v>
      </c>
      <c r="F107" s="2">
        <v>15</v>
      </c>
      <c r="G107" s="2">
        <v>1</v>
      </c>
      <c r="H107" s="2" t="s">
        <v>2183</v>
      </c>
      <c r="I107" s="2">
        <v>150000</v>
      </c>
      <c r="J107" s="2">
        <v>10010083</v>
      </c>
      <c r="K107" s="2" t="s">
        <v>2320</v>
      </c>
      <c r="L107" s="2">
        <v>5</v>
      </c>
      <c r="M107" s="2"/>
      <c r="N107" s="1" t="str">
        <f t="shared" si="8"/>
        <v>10000184;15@1;150000@10010083;5</v>
      </c>
      <c r="O107" s="2"/>
    </row>
    <row r="108" spans="1:23" ht="20.100000000000001" customHeight="1" x14ac:dyDescent="0.2">
      <c r="B108" s="2" t="s">
        <v>2434</v>
      </c>
      <c r="C108" s="2">
        <v>50</v>
      </c>
      <c r="D108" s="2">
        <v>10000184</v>
      </c>
      <c r="E108" s="2" t="s">
        <v>2326</v>
      </c>
      <c r="F108" s="2">
        <v>15</v>
      </c>
      <c r="G108" s="2">
        <v>1</v>
      </c>
      <c r="H108" s="2" t="s">
        <v>2183</v>
      </c>
      <c r="I108" s="2">
        <v>150000</v>
      </c>
      <c r="J108" s="2">
        <v>10010086</v>
      </c>
      <c r="K108" s="2" t="s">
        <v>681</v>
      </c>
      <c r="L108" s="2">
        <v>1</v>
      </c>
      <c r="M108" s="2"/>
      <c r="N108" s="1" t="str">
        <f t="shared" si="8"/>
        <v>10000184;15@1;150000@10010086;1</v>
      </c>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9">C112&amp;";"&amp;E112</f>
        <v>10010083;3</v>
      </c>
      <c r="K112" s="2" t="s">
        <v>2441</v>
      </c>
    </row>
    <row r="113" spans="2:11" s="2" customFormat="1" ht="20.100000000000001" customHeight="1" x14ac:dyDescent="0.2">
      <c r="B113" s="2">
        <v>3</v>
      </c>
      <c r="C113" s="3">
        <v>10000132</v>
      </c>
      <c r="D113" s="5" t="s">
        <v>114</v>
      </c>
      <c r="E113" s="2">
        <v>2</v>
      </c>
      <c r="F113" s="2" t="str">
        <f t="shared" si="9"/>
        <v>10000132;2</v>
      </c>
      <c r="K113" s="2" t="s">
        <v>2442</v>
      </c>
    </row>
    <row r="114" spans="2:11" s="2" customFormat="1" ht="20.100000000000001" customHeight="1" x14ac:dyDescent="0.2">
      <c r="B114" s="2">
        <v>4</v>
      </c>
      <c r="C114" s="3">
        <v>10000132</v>
      </c>
      <c r="D114" s="5" t="s">
        <v>114</v>
      </c>
      <c r="E114" s="2">
        <v>5</v>
      </c>
      <c r="F114" s="2" t="str">
        <f t="shared" si="9"/>
        <v>10000132;5</v>
      </c>
    </row>
    <row r="115" spans="2:11" s="2" customFormat="1" ht="20.100000000000001" customHeight="1" x14ac:dyDescent="0.2">
      <c r="B115" s="2">
        <v>5</v>
      </c>
      <c r="C115" s="3">
        <v>10000131</v>
      </c>
      <c r="D115" s="5" t="s">
        <v>668</v>
      </c>
      <c r="E115" s="2">
        <v>1</v>
      </c>
      <c r="F115" s="2" t="str">
        <f t="shared" si="9"/>
        <v>10000131;1</v>
      </c>
      <c r="J115" s="2" t="s">
        <v>2443</v>
      </c>
      <c r="K115" s="2">
        <v>6</v>
      </c>
    </row>
    <row r="116" spans="2:11" s="2" customFormat="1" ht="20.100000000000001" customHeight="1" x14ac:dyDescent="0.2">
      <c r="B116" s="2">
        <v>6</v>
      </c>
      <c r="C116" s="3">
        <v>10000131</v>
      </c>
      <c r="D116" s="5" t="s">
        <v>668</v>
      </c>
      <c r="E116" s="2">
        <v>3</v>
      </c>
      <c r="F116" s="2" t="str">
        <f t="shared" si="9"/>
        <v>10000131;3</v>
      </c>
      <c r="J116" s="2" t="s">
        <v>2444</v>
      </c>
      <c r="K116" s="2">
        <v>4</v>
      </c>
    </row>
    <row r="117" spans="2:11" s="2" customFormat="1" ht="20.100000000000001" customHeight="1" x14ac:dyDescent="0.2">
      <c r="B117" s="2">
        <v>7</v>
      </c>
      <c r="C117" s="3">
        <v>10010039</v>
      </c>
      <c r="D117" s="3" t="s">
        <v>846</v>
      </c>
      <c r="E117" s="2">
        <v>1</v>
      </c>
      <c r="F117" s="2" t="str">
        <f t="shared" si="9"/>
        <v>10010039;1</v>
      </c>
      <c r="J117" s="2" t="s">
        <v>2445</v>
      </c>
      <c r="K117" s="2">
        <v>2</v>
      </c>
    </row>
    <row r="118" spans="2:11" s="2" customFormat="1" ht="20.100000000000001" customHeight="1" x14ac:dyDescent="0.2">
      <c r="B118" s="2">
        <v>8</v>
      </c>
      <c r="C118" s="3">
        <v>10010041</v>
      </c>
      <c r="D118" s="5" t="s">
        <v>817</v>
      </c>
      <c r="E118" s="2">
        <v>2</v>
      </c>
      <c r="F118" s="2" t="str">
        <f t="shared" si="9"/>
        <v>10010041;2</v>
      </c>
    </row>
    <row r="119" spans="2:11" s="2" customFormat="1" ht="20.100000000000001" customHeight="1" x14ac:dyDescent="0.2">
      <c r="B119" s="2">
        <v>9</v>
      </c>
      <c r="C119" s="3">
        <v>10010042</v>
      </c>
      <c r="D119" s="39" t="s">
        <v>126</v>
      </c>
      <c r="E119" s="2">
        <v>2</v>
      </c>
      <c r="F119" s="2" t="str">
        <f t="shared" si="9"/>
        <v>10010042;2</v>
      </c>
    </row>
    <row r="120" spans="2:11" s="2" customFormat="1" ht="20.100000000000001" customHeight="1" x14ac:dyDescent="0.2">
      <c r="B120" s="2">
        <v>10</v>
      </c>
      <c r="C120" s="4">
        <v>10010098</v>
      </c>
      <c r="D120" s="7" t="s">
        <v>676</v>
      </c>
      <c r="E120" s="2">
        <v>2</v>
      </c>
      <c r="F120" s="2" t="str">
        <f t="shared" si="9"/>
        <v>10010098;2</v>
      </c>
    </row>
    <row r="121" spans="2:11" s="2" customFormat="1" ht="20.100000000000001" customHeight="1" x14ac:dyDescent="0.2">
      <c r="B121" s="2">
        <v>11</v>
      </c>
      <c r="C121" s="3">
        <v>10010085</v>
      </c>
      <c r="D121" s="39" t="s">
        <v>832</v>
      </c>
      <c r="E121" s="2">
        <v>5</v>
      </c>
      <c r="F121" s="2" t="str">
        <f t="shared" si="9"/>
        <v>10010085;5</v>
      </c>
    </row>
    <row r="122" spans="2:11" s="2" customFormat="1" ht="20.100000000000001" customHeight="1" x14ac:dyDescent="0.2">
      <c r="B122" s="2">
        <v>12</v>
      </c>
      <c r="C122" s="4">
        <v>10010085</v>
      </c>
      <c r="D122" s="7" t="s">
        <v>832</v>
      </c>
      <c r="E122" s="2">
        <v>10</v>
      </c>
      <c r="F122" s="2" t="str">
        <f t="shared" si="9"/>
        <v>10010085;10</v>
      </c>
    </row>
    <row r="123" spans="2:11" s="2" customFormat="1" ht="20.100000000000001" customHeight="1" x14ac:dyDescent="0.2">
      <c r="B123" s="2">
        <v>14</v>
      </c>
      <c r="C123" s="3">
        <v>10010091</v>
      </c>
      <c r="D123" s="6" t="s">
        <v>672</v>
      </c>
      <c r="E123" s="2">
        <v>1</v>
      </c>
      <c r="F123" s="2" t="str">
        <f t="shared" si="9"/>
        <v>10010091;1</v>
      </c>
    </row>
    <row r="124" spans="2:11" s="2" customFormat="1" ht="20.100000000000001" customHeight="1" x14ac:dyDescent="0.2">
      <c r="B124" s="2">
        <v>15</v>
      </c>
      <c r="C124" s="3">
        <v>10010034</v>
      </c>
      <c r="D124" s="6" t="s">
        <v>1591</v>
      </c>
      <c r="E124" s="2">
        <v>1</v>
      </c>
      <c r="F124" s="2" t="str">
        <f t="shared" si="9"/>
        <v>10010034;1</v>
      </c>
    </row>
    <row r="125" spans="2:11" s="2" customFormat="1" ht="20.100000000000001" customHeight="1" x14ac:dyDescent="0.2">
      <c r="B125" s="2">
        <v>16</v>
      </c>
      <c r="C125" s="3">
        <v>10000184</v>
      </c>
      <c r="D125" s="6" t="s">
        <v>2326</v>
      </c>
      <c r="E125" s="2">
        <v>30</v>
      </c>
      <c r="F125" s="2" t="str">
        <f t="shared" si="9"/>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10">C128&amp;";"&amp;E128</f>
        <v>10000166;1</v>
      </c>
    </row>
    <row r="129" spans="1:8" s="2" customFormat="1" ht="20.100000000000001" customHeight="1" x14ac:dyDescent="0.2">
      <c r="B129" s="2">
        <v>2</v>
      </c>
      <c r="C129" s="3">
        <v>10010028</v>
      </c>
      <c r="D129" s="5" t="s">
        <v>1727</v>
      </c>
      <c r="E129" s="2">
        <v>1</v>
      </c>
      <c r="F129" s="2" t="str">
        <f t="shared" si="10"/>
        <v>10010028;1</v>
      </c>
    </row>
    <row r="130" spans="1:8" s="2" customFormat="1" ht="20.100000000000001" customHeight="1" x14ac:dyDescent="0.2">
      <c r="B130" s="2">
        <v>3</v>
      </c>
      <c r="C130" s="3">
        <v>10010033</v>
      </c>
      <c r="D130" s="5" t="s">
        <v>801</v>
      </c>
      <c r="E130" s="2">
        <v>1</v>
      </c>
      <c r="F130" s="2" t="str">
        <f t="shared" si="10"/>
        <v>10010033;1</v>
      </c>
    </row>
    <row r="131" spans="1:8" s="2" customFormat="1" ht="20.100000000000001" customHeight="1" x14ac:dyDescent="0.2">
      <c r="B131" s="2">
        <v>4</v>
      </c>
      <c r="C131" s="3">
        <v>10010043</v>
      </c>
      <c r="D131" s="39" t="s">
        <v>819</v>
      </c>
      <c r="E131" s="2">
        <v>2</v>
      </c>
      <c r="F131" s="2" t="str">
        <f t="shared" si="10"/>
        <v>10010043;2</v>
      </c>
    </row>
    <row r="132" spans="1:8" s="2" customFormat="1" ht="20.100000000000001" customHeight="1" x14ac:dyDescent="0.2">
      <c r="B132" s="2">
        <v>5</v>
      </c>
      <c r="C132" s="3">
        <v>10010037</v>
      </c>
      <c r="D132" s="5" t="s">
        <v>2440</v>
      </c>
      <c r="E132" s="2">
        <v>2</v>
      </c>
      <c r="F132" s="2" t="str">
        <f t="shared" si="10"/>
        <v>10010037;2</v>
      </c>
    </row>
    <row r="133" spans="1:8" s="2" customFormat="1" ht="20.100000000000001" customHeight="1" x14ac:dyDescent="0.2">
      <c r="B133" s="2">
        <v>6</v>
      </c>
      <c r="C133" s="3">
        <v>10010083</v>
      </c>
      <c r="D133" s="39" t="s">
        <v>257</v>
      </c>
      <c r="E133" s="2">
        <v>5</v>
      </c>
      <c r="F133" s="2" t="str">
        <f t="shared" si="10"/>
        <v>10010083;5</v>
      </c>
    </row>
    <row r="134" spans="1:8" s="2" customFormat="1" ht="20.100000000000001" customHeight="1" x14ac:dyDescent="0.2">
      <c r="B134" s="2">
        <v>7</v>
      </c>
      <c r="C134" s="3">
        <v>10000142</v>
      </c>
      <c r="D134" s="5" t="s">
        <v>108</v>
      </c>
      <c r="E134" s="2">
        <v>1</v>
      </c>
      <c r="F134" s="2" t="str">
        <f t="shared" si="10"/>
        <v>10000142;1</v>
      </c>
    </row>
    <row r="135" spans="1:8" s="2" customFormat="1" ht="20.100000000000001" customHeight="1" x14ac:dyDescent="0.2">
      <c r="B135" s="2">
        <v>8</v>
      </c>
      <c r="C135" s="3">
        <v>10010092</v>
      </c>
      <c r="D135" s="6" t="s">
        <v>673</v>
      </c>
      <c r="E135" s="2">
        <v>1</v>
      </c>
      <c r="F135" s="2" t="str">
        <f t="shared" si="10"/>
        <v>10010092;1</v>
      </c>
    </row>
    <row r="136" spans="1:8" s="2" customFormat="1" ht="20.100000000000001" customHeight="1" x14ac:dyDescent="0.2">
      <c r="B136" s="2">
        <v>9</v>
      </c>
      <c r="C136" s="3">
        <v>10010085</v>
      </c>
      <c r="D136" s="5" t="s">
        <v>832</v>
      </c>
      <c r="E136" s="2">
        <v>20</v>
      </c>
      <c r="F136" s="2" t="str">
        <f t="shared" si="10"/>
        <v>10010085;20</v>
      </c>
    </row>
    <row r="137" spans="1:8" s="2" customFormat="1" ht="20.100000000000001" customHeight="1" x14ac:dyDescent="0.2">
      <c r="B137" s="2">
        <v>10</v>
      </c>
      <c r="C137" s="3">
        <v>10000184</v>
      </c>
      <c r="D137" s="5" t="s">
        <v>2326</v>
      </c>
      <c r="E137" s="2">
        <v>60</v>
      </c>
      <c r="F137" s="2" t="str">
        <f t="shared" si="10"/>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11">C140&amp;";"&amp;E140</f>
        <v>10000150;1</v>
      </c>
    </row>
    <row r="141" spans="1:8" ht="20.100000000000001" customHeight="1" x14ac:dyDescent="0.2">
      <c r="B141" s="2">
        <v>2</v>
      </c>
      <c r="C141" s="3">
        <v>10000141</v>
      </c>
      <c r="D141" s="5" t="s">
        <v>852</v>
      </c>
      <c r="E141" s="2">
        <v>1</v>
      </c>
      <c r="F141" s="2" t="str">
        <f t="shared" si="11"/>
        <v>10000141;1</v>
      </c>
    </row>
    <row r="142" spans="1:8" ht="20.100000000000001" customHeight="1" x14ac:dyDescent="0.2">
      <c r="B142" s="2">
        <v>3</v>
      </c>
      <c r="C142" s="3">
        <v>10010040</v>
      </c>
      <c r="D142" s="3" t="s">
        <v>753</v>
      </c>
      <c r="E142" s="2">
        <v>1</v>
      </c>
      <c r="F142" s="2" t="str">
        <f t="shared" si="11"/>
        <v>10010040;1</v>
      </c>
    </row>
    <row r="143" spans="1:8" ht="20.100000000000001" customHeight="1" x14ac:dyDescent="0.2">
      <c r="B143" s="2">
        <v>4</v>
      </c>
      <c r="C143" s="3">
        <v>10010086</v>
      </c>
      <c r="D143" s="6" t="s">
        <v>681</v>
      </c>
      <c r="E143" s="2">
        <v>1</v>
      </c>
      <c r="F143" s="2" t="str">
        <f t="shared" si="11"/>
        <v>10010086;1</v>
      </c>
    </row>
    <row r="144" spans="1:8" ht="20.100000000000001" customHeight="1" x14ac:dyDescent="0.2">
      <c r="B144" s="2">
        <v>5</v>
      </c>
      <c r="C144" s="3">
        <v>10010046</v>
      </c>
      <c r="D144" s="5" t="s">
        <v>818</v>
      </c>
      <c r="E144" s="2">
        <v>1</v>
      </c>
      <c r="F144" s="2" t="str">
        <f t="shared" si="11"/>
        <v>10010046;1</v>
      </c>
    </row>
    <row r="145" spans="1:18" ht="20.100000000000001" customHeight="1" x14ac:dyDescent="0.2">
      <c r="B145" s="2">
        <v>6</v>
      </c>
      <c r="C145" s="3">
        <v>10010045</v>
      </c>
      <c r="D145" s="5" t="s">
        <v>92</v>
      </c>
      <c r="E145" s="2">
        <v>1</v>
      </c>
      <c r="F145" s="2" t="str">
        <f t="shared" si="11"/>
        <v>10010045;1</v>
      </c>
    </row>
    <row r="146" spans="1:18" ht="20.100000000000001" customHeight="1" x14ac:dyDescent="0.2">
      <c r="B146" s="2">
        <v>7</v>
      </c>
      <c r="C146" s="3">
        <v>10000143</v>
      </c>
      <c r="D146" s="5" t="s">
        <v>122</v>
      </c>
      <c r="E146" s="2">
        <v>1</v>
      </c>
      <c r="F146" s="2" t="str">
        <f t="shared" si="11"/>
        <v>10000143;1</v>
      </c>
    </row>
    <row r="147" spans="1:18" ht="20.100000000000001" customHeight="1" x14ac:dyDescent="0.2">
      <c r="B147" s="2">
        <v>8</v>
      </c>
      <c r="C147" s="3">
        <v>10010093</v>
      </c>
      <c r="D147" s="6" t="s">
        <v>675</v>
      </c>
      <c r="E147" s="2">
        <v>1</v>
      </c>
      <c r="F147" s="2" t="str">
        <f t="shared" si="11"/>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7" t="s">
        <v>2423</v>
      </c>
      <c r="C151" s="1"/>
      <c r="D151" s="1"/>
      <c r="E151" s="2" t="s">
        <v>2473</v>
      </c>
      <c r="F151" s="2">
        <v>2000</v>
      </c>
      <c r="G151" s="1"/>
    </row>
    <row r="152" spans="1:18" ht="20.100000000000001" customHeight="1" x14ac:dyDescent="0.2">
      <c r="A152" s="1"/>
      <c r="B152" s="80" t="s">
        <v>2459</v>
      </c>
      <c r="C152" s="2" t="s">
        <v>2462</v>
      </c>
      <c r="D152" s="2" t="s">
        <v>2471</v>
      </c>
      <c r="E152" s="2" t="s">
        <v>2472</v>
      </c>
      <c r="F152" s="1"/>
      <c r="G152" s="1"/>
      <c r="N152" s="3">
        <v>10010091</v>
      </c>
      <c r="O152" s="6" t="s">
        <v>672</v>
      </c>
    </row>
    <row r="153" spans="1:18" ht="20.100000000000001" customHeight="1" x14ac:dyDescent="0.2">
      <c r="A153" s="1"/>
      <c r="B153" s="2" t="s">
        <v>2460</v>
      </c>
      <c r="C153" s="160" t="s">
        <v>2463</v>
      </c>
      <c r="D153" s="2">
        <v>20</v>
      </c>
      <c r="E153" s="2">
        <f>D153/$F$151</f>
        <v>0.01</v>
      </c>
      <c r="F153" s="2">
        <f>E153*1000000</f>
        <v>10000</v>
      </c>
      <c r="G153" s="1"/>
      <c r="N153" s="3">
        <v>10010092</v>
      </c>
      <c r="O153" s="6" t="s">
        <v>673</v>
      </c>
    </row>
    <row r="154" spans="1:18" ht="20.100000000000001" customHeight="1" x14ac:dyDescent="0.2">
      <c r="A154" s="1"/>
      <c r="B154" s="2" t="s">
        <v>2461</v>
      </c>
      <c r="C154" s="159" t="s">
        <v>2466</v>
      </c>
      <c r="D154" s="2">
        <v>10</v>
      </c>
      <c r="E154" s="2">
        <f t="shared" ref="E154:E155" si="12">D154/$F$151</f>
        <v>5.0000000000000001E-3</v>
      </c>
      <c r="F154" s="2">
        <f t="shared" ref="F154:F155" si="13">E154*1000000</f>
        <v>5000</v>
      </c>
      <c r="G154" s="1"/>
      <c r="N154" s="3">
        <v>10010093</v>
      </c>
      <c r="O154" s="6" t="s">
        <v>675</v>
      </c>
    </row>
    <row r="155" spans="1:18" ht="20.100000000000001" customHeight="1" x14ac:dyDescent="0.2">
      <c r="A155" s="1"/>
      <c r="B155" s="2" t="s">
        <v>2464</v>
      </c>
      <c r="C155" s="159" t="s">
        <v>2465</v>
      </c>
      <c r="D155" s="2">
        <v>5</v>
      </c>
      <c r="E155" s="2">
        <f t="shared" si="12"/>
        <v>2.5000000000000001E-3</v>
      </c>
      <c r="F155" s="2">
        <f t="shared" si="13"/>
        <v>2500</v>
      </c>
      <c r="G155" s="1"/>
    </row>
    <row r="156" spans="1:18" ht="20.100000000000001" customHeight="1" x14ac:dyDescent="0.2">
      <c r="B156" s="1"/>
      <c r="C156" s="1"/>
      <c r="D156" s="1"/>
      <c r="E156" s="1"/>
      <c r="F156" s="2" t="s">
        <v>2474</v>
      </c>
      <c r="G156" s="1"/>
      <c r="H156" s="1"/>
      <c r="I156" s="1"/>
      <c r="J156" s="1"/>
      <c r="K156" s="1"/>
      <c r="L156" s="2" t="s">
        <v>2474</v>
      </c>
      <c r="M156" s="1"/>
      <c r="N156" s="1"/>
      <c r="O156" s="1"/>
      <c r="P156" s="1"/>
      <c r="Q156" s="1"/>
      <c r="R156" s="2" t="s">
        <v>2474</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2467</v>
      </c>
      <c r="C158" s="1"/>
      <c r="D158" s="1"/>
      <c r="E158" s="2" t="s">
        <v>2469</v>
      </c>
      <c r="F158" s="2" t="s">
        <v>2470</v>
      </c>
      <c r="G158" s="1"/>
      <c r="H158" s="1"/>
      <c r="I158" s="1"/>
      <c r="J158" s="1"/>
      <c r="K158" s="1"/>
      <c r="L158" s="2" t="s">
        <v>2470</v>
      </c>
      <c r="M158" s="1"/>
      <c r="N158" s="1"/>
      <c r="O158" s="1"/>
      <c r="P158" s="1"/>
      <c r="Q158" s="1"/>
      <c r="R158" s="2" t="s">
        <v>2470</v>
      </c>
    </row>
    <row r="159" spans="1:18" ht="20.100000000000001" customHeight="1" x14ac:dyDescent="0.2">
      <c r="B159" s="2" t="s">
        <v>2460</v>
      </c>
      <c r="C159" s="3">
        <v>1</v>
      </c>
      <c r="D159" s="5" t="s">
        <v>2468</v>
      </c>
      <c r="E159" s="2">
        <v>5000</v>
      </c>
      <c r="F159" s="2">
        <v>0.2</v>
      </c>
      <c r="G159" s="1"/>
      <c r="H159" s="2" t="s">
        <v>2461</v>
      </c>
      <c r="I159" s="3">
        <v>1</v>
      </c>
      <c r="J159" s="5" t="s">
        <v>2468</v>
      </c>
      <c r="K159" s="2">
        <v>10000</v>
      </c>
      <c r="L159" s="2">
        <v>0.2</v>
      </c>
      <c r="M159" s="1"/>
      <c r="N159" s="2" t="s">
        <v>2464</v>
      </c>
      <c r="O159" s="3">
        <v>1</v>
      </c>
      <c r="P159" s="5" t="s">
        <v>2468</v>
      </c>
      <c r="Q159" s="2">
        <v>30000</v>
      </c>
      <c r="R159" s="2">
        <v>0.2</v>
      </c>
    </row>
    <row r="160" spans="1:18" ht="20.100000000000001" customHeight="1" x14ac:dyDescent="0.2">
      <c r="B160" s="1"/>
      <c r="C160" s="3">
        <v>1</v>
      </c>
      <c r="D160" s="5" t="s">
        <v>2468</v>
      </c>
      <c r="E160" s="2">
        <v>10000</v>
      </c>
      <c r="F160" s="2">
        <v>0.1</v>
      </c>
      <c r="G160" s="1"/>
      <c r="H160" s="1"/>
      <c r="I160" s="3">
        <v>1</v>
      </c>
      <c r="J160" s="5" t="s">
        <v>2468</v>
      </c>
      <c r="K160" s="2">
        <v>20000</v>
      </c>
      <c r="L160" s="2">
        <v>0.1</v>
      </c>
      <c r="M160" s="1"/>
      <c r="N160" s="1"/>
      <c r="O160" s="3">
        <v>1</v>
      </c>
      <c r="P160" s="5" t="s">
        <v>2468</v>
      </c>
      <c r="Q160" s="2">
        <v>50000</v>
      </c>
      <c r="R160" s="2">
        <v>0.1</v>
      </c>
    </row>
    <row r="161" spans="1:18" ht="20.100000000000001" customHeight="1" x14ac:dyDescent="0.2">
      <c r="B161" s="1"/>
      <c r="C161" s="3">
        <v>1</v>
      </c>
      <c r="D161" s="5" t="s">
        <v>2468</v>
      </c>
      <c r="E161" s="2">
        <v>20000</v>
      </c>
      <c r="F161" s="2">
        <v>0.05</v>
      </c>
      <c r="G161" s="1"/>
      <c r="H161" s="1"/>
      <c r="I161" s="3">
        <v>1</v>
      </c>
      <c r="J161" s="5" t="s">
        <v>2468</v>
      </c>
      <c r="K161" s="2">
        <v>30000</v>
      </c>
      <c r="L161" s="2">
        <v>0.05</v>
      </c>
      <c r="M161" s="1"/>
      <c r="N161" s="1"/>
      <c r="O161" s="3">
        <v>1</v>
      </c>
      <c r="P161" s="5" t="s">
        <v>2468</v>
      </c>
      <c r="Q161" s="2">
        <v>100000</v>
      </c>
      <c r="R161" s="2">
        <v>0.05</v>
      </c>
    </row>
    <row r="162" spans="1:18" ht="20.100000000000001" customHeight="1" x14ac:dyDescent="0.2">
      <c r="B162" s="1"/>
      <c r="C162" s="3">
        <v>10000132</v>
      </c>
      <c r="D162" s="5" t="s">
        <v>2476</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3">
        <v>10010034</v>
      </c>
      <c r="D168" s="3"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2475</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2477</v>
      </c>
      <c r="C177" s="1"/>
      <c r="D177" s="1"/>
      <c r="E177" s="1"/>
      <c r="F177" s="1"/>
      <c r="O177" s="3">
        <v>10010086</v>
      </c>
      <c r="P177" s="6" t="s">
        <v>681</v>
      </c>
      <c r="Q177" s="2">
        <v>1</v>
      </c>
      <c r="R177" s="2">
        <v>0.02</v>
      </c>
    </row>
    <row r="178" spans="1:18" ht="20.100000000000001" customHeight="1" x14ac:dyDescent="0.2">
      <c r="A178" s="1"/>
      <c r="B178" s="1"/>
      <c r="C178" s="3">
        <v>1</v>
      </c>
      <c r="D178" s="5" t="s">
        <v>2468</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2478</v>
      </c>
      <c r="D185" s="2" t="s">
        <v>2479</v>
      </c>
      <c r="F185" s="2" t="s">
        <v>2482</v>
      </c>
    </row>
    <row r="186" spans="1:18" s="2" customFormat="1" ht="20.100000000000001" customHeight="1" x14ac:dyDescent="0.2">
      <c r="E186" s="2">
        <v>0.53</v>
      </c>
      <c r="F186" s="2">
        <v>5</v>
      </c>
      <c r="G186" s="2">
        <f>F186*30</f>
        <v>150</v>
      </c>
      <c r="H186" s="3">
        <v>10000184</v>
      </c>
      <c r="I186" s="6" t="s">
        <v>2326</v>
      </c>
      <c r="J186" s="2">
        <v>200</v>
      </c>
      <c r="K186" s="2">
        <v>1</v>
      </c>
      <c r="L186" s="2" t="s">
        <v>2481</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4">F187*30</f>
        <v>300</v>
      </c>
      <c r="H187" s="3">
        <v>10000184</v>
      </c>
      <c r="I187" s="6" t="s">
        <v>2326</v>
      </c>
      <c r="J187" s="2">
        <v>200</v>
      </c>
      <c r="K187" s="2">
        <v>1</v>
      </c>
      <c r="L187" s="2" t="s">
        <v>2481</v>
      </c>
      <c r="M187" s="2">
        <v>200000</v>
      </c>
      <c r="N187" s="3">
        <v>10010093</v>
      </c>
      <c r="O187" s="6" t="s">
        <v>675</v>
      </c>
      <c r="P187" s="2">
        <v>1</v>
      </c>
      <c r="Q187" s="9" t="str">
        <f t="shared" ref="Q187:Q190" si="15">H187&amp;";"&amp;J187&amp;"@"&amp;K187&amp;";"&amp;M187&amp;"@"&amp;N187&amp;";"&amp;P187</f>
        <v>10000184;200@1;200000@10010093;1</v>
      </c>
    </row>
    <row r="188" spans="1:18" s="2" customFormat="1" ht="20.100000000000001" customHeight="1" x14ac:dyDescent="0.2">
      <c r="B188" s="2">
        <v>1</v>
      </c>
      <c r="C188" s="2" t="s">
        <v>2481</v>
      </c>
      <c r="D188" s="2">
        <v>200000</v>
      </c>
      <c r="E188" s="2">
        <v>6.6000000000000003E-2</v>
      </c>
      <c r="F188" s="2">
        <v>20</v>
      </c>
      <c r="G188" s="2">
        <f t="shared" si="14"/>
        <v>600</v>
      </c>
      <c r="H188" s="3">
        <v>10000184</v>
      </c>
      <c r="I188" s="6" t="s">
        <v>2326</v>
      </c>
      <c r="J188" s="2">
        <v>400</v>
      </c>
      <c r="K188" s="2">
        <v>1</v>
      </c>
      <c r="L188" s="2" t="s">
        <v>2481</v>
      </c>
      <c r="M188" s="2">
        <v>500000</v>
      </c>
      <c r="N188" s="3">
        <v>10010040</v>
      </c>
      <c r="O188" s="3" t="s">
        <v>753</v>
      </c>
      <c r="P188" s="2">
        <v>1</v>
      </c>
      <c r="Q188" s="9" t="str">
        <f t="shared" si="15"/>
        <v>10000184;400@1;500000@10010040;1</v>
      </c>
    </row>
    <row r="189" spans="1:18" s="2" customFormat="1" ht="20.100000000000001" customHeight="1" x14ac:dyDescent="0.2">
      <c r="B189" s="2">
        <v>3</v>
      </c>
      <c r="C189" s="2" t="s">
        <v>2480</v>
      </c>
      <c r="D189" s="2">
        <v>300</v>
      </c>
      <c r="E189" s="2">
        <v>6.6000000000000003E-2</v>
      </c>
      <c r="F189" s="2">
        <v>30</v>
      </c>
      <c r="G189" s="2">
        <f t="shared" si="14"/>
        <v>900</v>
      </c>
      <c r="H189" s="3">
        <v>10000184</v>
      </c>
      <c r="I189" s="6" t="s">
        <v>2326</v>
      </c>
      <c r="J189" s="2">
        <v>400</v>
      </c>
      <c r="K189" s="2">
        <v>1</v>
      </c>
      <c r="L189" s="2" t="s">
        <v>2481</v>
      </c>
      <c r="M189" s="2">
        <v>500000</v>
      </c>
      <c r="N189" s="2">
        <v>10000141</v>
      </c>
      <c r="O189" s="2" t="s">
        <v>852</v>
      </c>
      <c r="P189" s="2">
        <v>1</v>
      </c>
      <c r="Q189" s="9" t="str">
        <f t="shared" si="15"/>
        <v>10000184;400@1;500000@10000141;1</v>
      </c>
    </row>
    <row r="190" spans="1:18" s="2" customFormat="1" ht="20.100000000000001" customHeight="1" x14ac:dyDescent="0.2">
      <c r="B190" s="3">
        <v>10010041</v>
      </c>
      <c r="C190" s="5" t="s">
        <v>817</v>
      </c>
      <c r="D190" s="2">
        <v>5</v>
      </c>
      <c r="E190" s="2">
        <v>6.6000000000000003E-2</v>
      </c>
      <c r="F190" s="2">
        <v>50</v>
      </c>
      <c r="G190" s="2">
        <f t="shared" si="14"/>
        <v>1500</v>
      </c>
      <c r="H190" s="3">
        <v>10000184</v>
      </c>
      <c r="I190" s="6" t="s">
        <v>2326</v>
      </c>
      <c r="J190" s="2">
        <v>800</v>
      </c>
      <c r="K190" s="2">
        <v>1</v>
      </c>
      <c r="L190" s="2" t="s">
        <v>2481</v>
      </c>
      <c r="M190" s="2">
        <v>1000000</v>
      </c>
      <c r="N190" s="3">
        <v>10010026</v>
      </c>
      <c r="O190" s="5" t="s">
        <v>98</v>
      </c>
      <c r="P190" s="2">
        <v>1</v>
      </c>
      <c r="Q190" s="9" t="str">
        <f t="shared" si="15"/>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2480</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2480</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2453</v>
      </c>
      <c r="D207" s="2">
        <v>1</v>
      </c>
      <c r="E207" s="2">
        <v>1.6E-2</v>
      </c>
    </row>
    <row r="208" spans="1:5" s="2" customFormat="1" ht="20.100000000000001" customHeight="1" x14ac:dyDescent="0.2">
      <c r="B208" s="3">
        <v>10000143</v>
      </c>
      <c r="C208" s="5" t="s">
        <v>122</v>
      </c>
      <c r="D208" s="2">
        <v>1</v>
      </c>
      <c r="E208" s="2">
        <v>1.6E-2</v>
      </c>
    </row>
    <row r="209" spans="1:15" s="2" customFormat="1" ht="20.100000000000001" customHeight="1" x14ac:dyDescent="0.2">
      <c r="B209" s="2">
        <v>10000167</v>
      </c>
      <c r="C209" s="2" t="s">
        <v>2396</v>
      </c>
      <c r="D209" s="2">
        <v>2</v>
      </c>
      <c r="E209" s="2">
        <v>1.6E-2</v>
      </c>
    </row>
    <row r="210" spans="1:15" s="2" customFormat="1" ht="20.100000000000001" customHeight="1" x14ac:dyDescent="0.2">
      <c r="B210" s="3">
        <v>10000184</v>
      </c>
      <c r="C210" s="6" t="s">
        <v>2326</v>
      </c>
      <c r="D210" s="2">
        <v>100</v>
      </c>
      <c r="E210" s="2">
        <v>1.6E-2</v>
      </c>
    </row>
    <row r="211" spans="1:15" s="2" customFormat="1" ht="20.100000000000001" customHeight="1" x14ac:dyDescent="0.2"/>
    <row r="212" spans="1:15" s="2" customFormat="1" ht="20.100000000000001" customHeight="1" x14ac:dyDescent="0.2">
      <c r="E212" s="2">
        <v>0.02</v>
      </c>
    </row>
    <row r="213" spans="1:15" s="2" customFormat="1" ht="20.100000000000001" customHeight="1" x14ac:dyDescent="0.2">
      <c r="A213" s="2">
        <v>4</v>
      </c>
      <c r="B213" s="3">
        <v>10010094</v>
      </c>
      <c r="C213" s="6" t="s">
        <v>850</v>
      </c>
      <c r="D213" s="2">
        <v>1</v>
      </c>
      <c r="E213" s="2">
        <v>0.01</v>
      </c>
    </row>
    <row r="214" spans="1:15" s="2" customFormat="1" ht="20.100000000000001" customHeight="1" x14ac:dyDescent="0.2">
      <c r="B214" s="3">
        <v>10000135</v>
      </c>
      <c r="C214" s="3" t="s">
        <v>2316</v>
      </c>
      <c r="D214" s="2">
        <v>1</v>
      </c>
      <c r="E214" s="2">
        <v>0.01</v>
      </c>
    </row>
    <row r="215" spans="1:15" s="2" customFormat="1" ht="20.100000000000001" customHeight="1" x14ac:dyDescent="0.2"/>
    <row r="216" spans="1:15" s="2" customFormat="1" ht="20.100000000000001" customHeight="1" x14ac:dyDescent="0.2"/>
    <row r="217" spans="1:15" s="2" customFormat="1" ht="20.100000000000001" customHeight="1" x14ac:dyDescent="0.2">
      <c r="B217" s="2" t="s">
        <v>2483</v>
      </c>
    </row>
    <row r="218" spans="1:15" s="2" customFormat="1" ht="20.100000000000001" customHeight="1" x14ac:dyDescent="0.2">
      <c r="B218" s="80" t="s">
        <v>2459</v>
      </c>
      <c r="C218" s="2" t="s">
        <v>2462</v>
      </c>
      <c r="D218" s="2" t="s">
        <v>2471</v>
      </c>
      <c r="E218" s="2" t="s">
        <v>2472</v>
      </c>
      <c r="G218" s="2" t="s">
        <v>2487</v>
      </c>
      <c r="I218" s="2" t="s">
        <v>2488</v>
      </c>
      <c r="J218" s="2">
        <f>H219+H220+H221</f>
        <v>190</v>
      </c>
    </row>
    <row r="219" spans="1:15" s="2" customFormat="1" ht="20.100000000000001" customHeight="1" x14ac:dyDescent="0.2">
      <c r="B219" s="2" t="s">
        <v>2485</v>
      </c>
      <c r="C219" s="160" t="s">
        <v>2463</v>
      </c>
      <c r="D219" s="2">
        <v>20</v>
      </c>
      <c r="E219" s="2">
        <f>D219/$F$151</f>
        <v>0.01</v>
      </c>
      <c r="G219" s="2">
        <v>2</v>
      </c>
      <c r="H219" s="2">
        <f>G219*D219</f>
        <v>40</v>
      </c>
    </row>
    <row r="220" spans="1:15" s="2" customFormat="1" ht="20.100000000000001" customHeight="1" x14ac:dyDescent="0.2">
      <c r="B220" s="2" t="s">
        <v>2484</v>
      </c>
      <c r="C220" s="159" t="s">
        <v>2465</v>
      </c>
      <c r="D220" s="2">
        <v>10</v>
      </c>
      <c r="E220" s="2">
        <f t="shared" ref="E220:E221" si="16">D220/$F$151</f>
        <v>5.0000000000000001E-3</v>
      </c>
      <c r="G220" s="2">
        <v>7.5</v>
      </c>
      <c r="H220" s="2">
        <f t="shared" ref="H220:H221" si="17">G220*D220</f>
        <v>75</v>
      </c>
    </row>
    <row r="221" spans="1:15" s="2" customFormat="1" ht="20.100000000000001" customHeight="1" x14ac:dyDescent="0.2">
      <c r="B221" s="2" t="s">
        <v>2486</v>
      </c>
      <c r="C221" s="159" t="s">
        <v>2494</v>
      </c>
      <c r="D221" s="2">
        <v>5</v>
      </c>
      <c r="E221" s="2">
        <f t="shared" si="16"/>
        <v>2.5000000000000001E-3</v>
      </c>
      <c r="G221" s="2">
        <v>15</v>
      </c>
      <c r="H221" s="2">
        <f t="shared" si="17"/>
        <v>75</v>
      </c>
    </row>
    <row r="222" spans="1:15" s="2" customFormat="1" ht="20.100000000000001" customHeight="1" x14ac:dyDescent="0.2"/>
    <row r="223" spans="1:15" s="2" customFormat="1" ht="20.100000000000001" customHeight="1" x14ac:dyDescent="0.2">
      <c r="B223" s="2" t="s">
        <v>2489</v>
      </c>
      <c r="D223" s="2">
        <v>1</v>
      </c>
      <c r="E223" s="2">
        <v>1</v>
      </c>
      <c r="H223" s="2" t="s">
        <v>2495</v>
      </c>
      <c r="I223" s="2">
        <v>2</v>
      </c>
      <c r="M223" s="2">
        <v>3</v>
      </c>
    </row>
    <row r="224" spans="1:15" s="2" customFormat="1" ht="20.100000000000001" customHeight="1" x14ac:dyDescent="0.2">
      <c r="B224" s="2">
        <v>1</v>
      </c>
      <c r="C224" s="2">
        <v>10</v>
      </c>
      <c r="D224" s="2">
        <v>1</v>
      </c>
      <c r="E224" s="2">
        <v>1</v>
      </c>
      <c r="F224" s="2" t="s">
        <v>2493</v>
      </c>
      <c r="G224" s="2">
        <v>5000</v>
      </c>
      <c r="I224" s="2">
        <v>1</v>
      </c>
      <c r="J224" s="2" t="s">
        <v>2493</v>
      </c>
      <c r="K224" s="2">
        <v>15000</v>
      </c>
      <c r="M224" s="2">
        <v>1</v>
      </c>
      <c r="N224" s="2" t="s">
        <v>2493</v>
      </c>
      <c r="O224" s="2">
        <v>30000</v>
      </c>
    </row>
    <row r="225" spans="1:22" s="2" customFormat="1" ht="20.100000000000001" customHeight="1" x14ac:dyDescent="0.2">
      <c r="B225" s="2">
        <v>11</v>
      </c>
      <c r="C225" s="2">
        <v>20</v>
      </c>
      <c r="D225" s="2">
        <v>1</v>
      </c>
      <c r="E225" s="2">
        <v>10010085</v>
      </c>
      <c r="F225" s="2" t="s">
        <v>832</v>
      </c>
      <c r="G225" s="2">
        <v>3</v>
      </c>
      <c r="I225" s="2">
        <v>10010083</v>
      </c>
      <c r="J225" s="2" t="s">
        <v>257</v>
      </c>
      <c r="K225" s="2">
        <v>1</v>
      </c>
      <c r="M225" s="2">
        <v>10010083</v>
      </c>
      <c r="N225" s="2" t="s">
        <v>257</v>
      </c>
      <c r="O225" s="2">
        <v>3</v>
      </c>
    </row>
    <row r="226" spans="1:22" ht="20.100000000000001" customHeight="1" x14ac:dyDescent="0.2">
      <c r="B226" s="2">
        <v>21</v>
      </c>
      <c r="C226" s="2">
        <v>30</v>
      </c>
      <c r="D226" s="2">
        <v>1</v>
      </c>
      <c r="E226" s="2">
        <v>10000132</v>
      </c>
      <c r="F226" s="2" t="s">
        <v>2476</v>
      </c>
      <c r="G226" s="2">
        <v>1</v>
      </c>
      <c r="H226" s="2"/>
      <c r="I226" s="2">
        <v>10010042</v>
      </c>
      <c r="J226" s="2" t="s">
        <v>126</v>
      </c>
      <c r="K226" s="2">
        <v>1</v>
      </c>
      <c r="L226" s="2"/>
      <c r="M226" s="2">
        <v>10010034</v>
      </c>
      <c r="N226" s="2" t="s">
        <v>1591</v>
      </c>
      <c r="O226" s="2">
        <v>1</v>
      </c>
    </row>
    <row r="227" spans="1:22" ht="20.100000000000001" customHeight="1" x14ac:dyDescent="0.2">
      <c r="E227" s="2"/>
      <c r="F227" s="2"/>
      <c r="G227" s="2"/>
      <c r="H227" s="2"/>
      <c r="I227" s="2">
        <v>10000131</v>
      </c>
      <c r="J227" s="2" t="s">
        <v>668</v>
      </c>
      <c r="K227" s="2">
        <v>1</v>
      </c>
      <c r="L227" s="2"/>
      <c r="M227" s="2">
        <v>10010039</v>
      </c>
      <c r="N227" s="2" t="s">
        <v>846</v>
      </c>
      <c r="O227" s="2">
        <v>1</v>
      </c>
    </row>
    <row r="228" spans="1:22" ht="20.100000000000001" customHeight="1" x14ac:dyDescent="0.2">
      <c r="E228" s="2"/>
      <c r="F228" s="2"/>
      <c r="G228" s="2"/>
      <c r="H228" s="2"/>
      <c r="I228" s="2">
        <v>10000101</v>
      </c>
      <c r="J228" s="2" t="s">
        <v>888</v>
      </c>
      <c r="K228" s="2">
        <v>1</v>
      </c>
      <c r="L228" s="2"/>
      <c r="M228" s="2">
        <v>10000103</v>
      </c>
      <c r="N228" s="2" t="s">
        <v>890</v>
      </c>
      <c r="O228" s="2">
        <v>1</v>
      </c>
    </row>
    <row r="229" spans="1:22" ht="20.100000000000001" customHeight="1" x14ac:dyDescent="0.2">
      <c r="E229" s="2"/>
      <c r="F229" s="2"/>
      <c r="G229" s="2"/>
      <c r="H229" s="2"/>
      <c r="L229" s="2"/>
    </row>
    <row r="230" spans="1:22" ht="20.100000000000001" customHeight="1" x14ac:dyDescent="0.2">
      <c r="B230" s="2"/>
      <c r="C230" s="2"/>
      <c r="D230" s="2"/>
      <c r="E230" s="2" t="str">
        <f>E224&amp;";"&amp;G224&amp;"@"&amp;E225&amp;";"&amp;G225&amp;"@"&amp;E226&amp;";"&amp;G226</f>
        <v>1;5000@10010085;3@10000132;1</v>
      </c>
      <c r="I230" s="2" t="str">
        <f>I224&amp;";"&amp;K224&amp;"@"&amp;I225&amp;";"&amp;K225&amp;"@"&amp;I226&amp;";"&amp;K226&amp;"@"&amp;I227&amp;";"&amp;K227&amp;"@"&amp;I228&amp;";"&amp;K228</f>
        <v>1;15000@10010083;1@10010042;1@10000131;1@10000101;1</v>
      </c>
      <c r="M230" s="2" t="str">
        <f>M224&amp;";"&amp;O224&amp;"@"&amp;M225&amp;";"&amp;O225&amp;"@"&amp;M226&amp;";"&amp;O226&amp;"@"&amp;M227&amp;";"&amp;O227&amp;"@"&amp;M228&amp;";"&amp;O228</f>
        <v>1;30000@10010083;3@10010034;1@10010039;1@10000103;1</v>
      </c>
    </row>
    <row r="231" spans="1:22" ht="20.100000000000001" customHeight="1" x14ac:dyDescent="0.2">
      <c r="A231" s="2"/>
      <c r="B231" s="2" t="s">
        <v>2490</v>
      </c>
      <c r="C231" s="2" t="s">
        <v>2491</v>
      </c>
      <c r="D231" s="2" t="s">
        <v>2492</v>
      </c>
      <c r="E231" s="2"/>
    </row>
    <row r="232" spans="1:22" ht="20.100000000000001" customHeight="1" x14ac:dyDescent="0.2">
      <c r="A232" s="2">
        <f>$J$218*D232</f>
        <v>285</v>
      </c>
      <c r="B232" s="2">
        <v>1</v>
      </c>
      <c r="C232" s="2">
        <v>1.5</v>
      </c>
      <c r="D232" s="2">
        <f>SUM($C$232:C232)</f>
        <v>1.5</v>
      </c>
      <c r="E232" s="2">
        <v>10000184</v>
      </c>
      <c r="F232" s="2" t="s">
        <v>2326</v>
      </c>
      <c r="G232" s="2">
        <v>50</v>
      </c>
      <c r="H232" s="2">
        <v>1</v>
      </c>
      <c r="I232" s="2">
        <v>1</v>
      </c>
      <c r="J232" s="2" t="s">
        <v>2397</v>
      </c>
      <c r="K232" s="2">
        <v>150000</v>
      </c>
      <c r="L232" s="2">
        <v>10010083</v>
      </c>
      <c r="M232" s="2" t="s">
        <v>257</v>
      </c>
      <c r="N232" s="2">
        <v>10</v>
      </c>
      <c r="O232" s="2">
        <v>10010085</v>
      </c>
      <c r="P232" s="2" t="s">
        <v>832</v>
      </c>
      <c r="Q232" s="2">
        <v>100</v>
      </c>
      <c r="R232" s="2">
        <v>10000102</v>
      </c>
      <c r="S232" s="2" t="s">
        <v>889</v>
      </c>
      <c r="T232" s="2">
        <v>1</v>
      </c>
      <c r="U232" s="9" t="str">
        <f>E232&amp;";"&amp;G232&amp;"@"&amp;H232&amp;";"&amp;K232&amp;"@"&amp;L232&amp;";"&amp;N232&amp;"@"&amp;O232&amp;";"&amp;Q232&amp;"@"&amp;R232&amp;";"&amp;T232</f>
        <v>10000184;50@1;150000@10010083;10@10010085;100@10000102;1</v>
      </c>
    </row>
    <row r="233" spans="1:22" ht="20.100000000000001" customHeight="1" x14ac:dyDescent="0.2">
      <c r="A233" s="2">
        <f t="shared" ref="A233:A234" si="18">$J$218*D233</f>
        <v>665</v>
      </c>
      <c r="B233" s="2">
        <v>2</v>
      </c>
      <c r="C233" s="2">
        <v>2</v>
      </c>
      <c r="D233" s="2">
        <f>SUM($C$232:C233)</f>
        <v>3.5</v>
      </c>
      <c r="E233" s="2">
        <v>10000184</v>
      </c>
      <c r="F233" s="2" t="s">
        <v>2326</v>
      </c>
      <c r="G233" s="2">
        <v>100</v>
      </c>
      <c r="H233" s="2">
        <v>1</v>
      </c>
      <c r="I233" s="2">
        <v>1</v>
      </c>
      <c r="J233" s="2" t="s">
        <v>2397</v>
      </c>
      <c r="K233" s="2">
        <v>300000</v>
      </c>
      <c r="L233" s="2">
        <v>10010083</v>
      </c>
      <c r="M233" s="2" t="s">
        <v>257</v>
      </c>
      <c r="N233" s="2">
        <v>20</v>
      </c>
      <c r="O233" s="2">
        <v>10010085</v>
      </c>
      <c r="P233" s="2" t="s">
        <v>832</v>
      </c>
      <c r="Q233" s="2">
        <v>200</v>
      </c>
      <c r="R233" s="2">
        <v>10000158</v>
      </c>
      <c r="S233" s="2" t="s">
        <v>2432</v>
      </c>
      <c r="T233" s="2">
        <v>1</v>
      </c>
      <c r="U233" s="9" t="str">
        <f t="shared" ref="U233:U234" si="19">E233&amp;";"&amp;G233&amp;"@"&amp;H233&amp;";"&amp;K233&amp;"@"&amp;L233&amp;";"&amp;N233&amp;"@"&amp;O233&amp;";"&amp;Q233&amp;"@"&amp;R233&amp;";"&amp;T233</f>
        <v>10000184;100@1;300000@10010083;20@10010085;200@10000158;1</v>
      </c>
    </row>
    <row r="234" spans="1:22" ht="20.100000000000001" customHeight="1" x14ac:dyDescent="0.2">
      <c r="A234" s="2">
        <f t="shared" si="18"/>
        <v>1140</v>
      </c>
      <c r="B234" s="2">
        <v>3</v>
      </c>
      <c r="C234" s="2">
        <v>2.5</v>
      </c>
      <c r="D234" s="2">
        <f>SUM($C$232:C234)</f>
        <v>6</v>
      </c>
      <c r="E234" s="2">
        <v>10000184</v>
      </c>
      <c r="F234" s="2" t="s">
        <v>2326</v>
      </c>
      <c r="G234" s="2">
        <v>150</v>
      </c>
      <c r="H234" s="2">
        <v>1</v>
      </c>
      <c r="I234" s="2">
        <v>1</v>
      </c>
      <c r="J234" s="2" t="s">
        <v>2397</v>
      </c>
      <c r="K234" s="2">
        <v>500000</v>
      </c>
      <c r="L234" s="2">
        <v>10010083</v>
      </c>
      <c r="M234" s="2" t="s">
        <v>257</v>
      </c>
      <c r="N234" s="2">
        <v>30</v>
      </c>
      <c r="O234" s="2">
        <v>10010085</v>
      </c>
      <c r="P234" s="2" t="s">
        <v>832</v>
      </c>
      <c r="Q234" s="2">
        <v>300</v>
      </c>
      <c r="R234" s="2">
        <v>10010093</v>
      </c>
      <c r="S234" s="2" t="s">
        <v>675</v>
      </c>
      <c r="T234" s="2">
        <v>1</v>
      </c>
      <c r="U234" s="9" t="str">
        <f t="shared" si="19"/>
        <v>10000184;150@1;500000@10010083;30@10010085;300@10010093;1</v>
      </c>
    </row>
    <row r="235" spans="1:22" ht="20.100000000000001" customHeight="1" x14ac:dyDescent="0.2">
      <c r="A235" s="2"/>
      <c r="B235" s="2"/>
      <c r="C235" s="2"/>
      <c r="D235" s="2"/>
      <c r="E235" s="2"/>
      <c r="Q235" s="2"/>
    </row>
    <row r="236" spans="1:22" ht="20.100000000000001" customHeight="1" x14ac:dyDescent="0.2">
      <c r="B236" s="2"/>
      <c r="C236" s="2"/>
      <c r="D236" s="2"/>
      <c r="E236" s="2"/>
      <c r="O236" s="2"/>
      <c r="P236" s="2"/>
      <c r="Q236" s="2"/>
    </row>
    <row r="237" spans="1:22" ht="20.100000000000001" customHeight="1" x14ac:dyDescent="0.2">
      <c r="A237" s="2"/>
      <c r="B237" s="2"/>
      <c r="C237" s="2"/>
      <c r="D237" s="2"/>
      <c r="E237" s="2"/>
      <c r="F237" s="2"/>
      <c r="G237" s="1"/>
      <c r="H237" s="1"/>
      <c r="I237" s="1"/>
    </row>
    <row r="238" spans="1:22" ht="20.100000000000001" customHeight="1" x14ac:dyDescent="0.2">
      <c r="B238" s="2"/>
      <c r="C238" s="2" t="s">
        <v>2496</v>
      </c>
      <c r="D238" s="2" t="s">
        <v>2503</v>
      </c>
      <c r="E238" s="2" t="s">
        <v>2504</v>
      </c>
      <c r="F238" s="2" t="s">
        <v>2509</v>
      </c>
      <c r="G238" s="2" t="s">
        <v>2511</v>
      </c>
      <c r="H238" s="2" t="s">
        <v>2512</v>
      </c>
      <c r="I238" s="1"/>
      <c r="J238" s="2" t="s">
        <v>2505</v>
      </c>
    </row>
    <row r="239" spans="1:22" ht="20.100000000000001" customHeight="1" x14ac:dyDescent="0.2">
      <c r="B239" s="2"/>
      <c r="C239" s="1"/>
      <c r="D239" s="2" t="s">
        <v>1340</v>
      </c>
      <c r="E239" s="2"/>
      <c r="F239" s="2"/>
      <c r="G239" s="1"/>
      <c r="H239" s="1"/>
      <c r="I239" s="1"/>
      <c r="J239" s="2">
        <v>10030041</v>
      </c>
      <c r="K239" s="2" t="s">
        <v>2497</v>
      </c>
      <c r="L239" s="13">
        <v>2</v>
      </c>
      <c r="O239" s="2">
        <v>10030043</v>
      </c>
      <c r="P239" s="2" t="s">
        <v>2499</v>
      </c>
      <c r="Q239" s="13">
        <v>2</v>
      </c>
      <c r="T239" s="2">
        <v>10030045</v>
      </c>
      <c r="U239" s="2" t="s">
        <v>2501</v>
      </c>
      <c r="V239" s="13">
        <v>2</v>
      </c>
    </row>
    <row r="240" spans="1:22" ht="20.100000000000001" customHeight="1" x14ac:dyDescent="0.2">
      <c r="B240" s="2">
        <v>10030041</v>
      </c>
      <c r="C240" s="2" t="s">
        <v>2497</v>
      </c>
      <c r="D240" s="2">
        <v>0.01</v>
      </c>
      <c r="E240" s="2">
        <f>2000*D240</f>
        <v>20</v>
      </c>
      <c r="F240" s="2">
        <v>1</v>
      </c>
      <c r="G240" s="2">
        <f>F240*E240</f>
        <v>20</v>
      </c>
      <c r="H240" s="2">
        <v>0.25</v>
      </c>
      <c r="I240" s="1">
        <v>100</v>
      </c>
      <c r="J240" s="2">
        <v>10030042</v>
      </c>
      <c r="K240" s="2" t="s">
        <v>2498</v>
      </c>
      <c r="L240" s="13">
        <v>1</v>
      </c>
      <c r="O240" s="2">
        <v>10030044</v>
      </c>
      <c r="P240" s="2" t="s">
        <v>2500</v>
      </c>
      <c r="Q240" s="13">
        <v>1</v>
      </c>
      <c r="T240" s="2">
        <v>10030043</v>
      </c>
      <c r="U240" s="2" t="s">
        <v>2499</v>
      </c>
      <c r="V240" s="13">
        <v>2</v>
      </c>
    </row>
    <row r="241" spans="2:22" ht="20.100000000000001" customHeight="1" x14ac:dyDescent="0.2">
      <c r="B241" s="2">
        <v>10030042</v>
      </c>
      <c r="C241" s="2" t="s">
        <v>2498</v>
      </c>
      <c r="D241" s="2">
        <v>0.01</v>
      </c>
      <c r="E241" s="2">
        <f t="shared" ref="E241:E245" si="20">2000*D241</f>
        <v>20</v>
      </c>
      <c r="F241" s="2">
        <v>1</v>
      </c>
      <c r="G241" s="2">
        <f t="shared" ref="G241:G245" si="21">F241*E241</f>
        <v>20</v>
      </c>
      <c r="H241" s="2">
        <v>0.25</v>
      </c>
      <c r="I241" s="1"/>
      <c r="J241" s="2"/>
      <c r="K241" s="2"/>
      <c r="O241" s="13"/>
      <c r="P241" s="13"/>
      <c r="Q241" s="13"/>
      <c r="T241" s="2">
        <v>10030042</v>
      </c>
      <c r="U241" s="2" t="s">
        <v>2498</v>
      </c>
      <c r="V241" s="13">
        <v>2</v>
      </c>
    </row>
    <row r="242" spans="2:22" ht="20.100000000000001" customHeight="1" x14ac:dyDescent="0.2">
      <c r="B242" s="2">
        <v>10030043</v>
      </c>
      <c r="C242" s="2" t="s">
        <v>2499</v>
      </c>
      <c r="D242" s="2">
        <v>5.0000000000000001E-3</v>
      </c>
      <c r="E242" s="2">
        <f t="shared" si="20"/>
        <v>10</v>
      </c>
      <c r="F242" s="2">
        <v>2</v>
      </c>
      <c r="G242" s="2">
        <f t="shared" si="21"/>
        <v>20</v>
      </c>
      <c r="H242" s="2">
        <v>0.15</v>
      </c>
      <c r="I242" s="1"/>
      <c r="J242" s="2">
        <v>10030041</v>
      </c>
      <c r="K242" s="2" t="s">
        <v>2497</v>
      </c>
      <c r="L242" s="13">
        <v>1</v>
      </c>
      <c r="O242" s="2">
        <v>10030043</v>
      </c>
      <c r="P242" s="2" t="s">
        <v>2499</v>
      </c>
      <c r="Q242" s="13">
        <v>1</v>
      </c>
    </row>
    <row r="243" spans="2:22" ht="20.100000000000001" customHeight="1" x14ac:dyDescent="0.2">
      <c r="B243" s="2">
        <v>10030044</v>
      </c>
      <c r="C243" s="2" t="s">
        <v>2500</v>
      </c>
      <c r="D243" s="2">
        <v>5.0000000000000001E-3</v>
      </c>
      <c r="E243" s="2">
        <f t="shared" si="20"/>
        <v>10</v>
      </c>
      <c r="F243" s="2">
        <v>2</v>
      </c>
      <c r="G243" s="2">
        <f t="shared" si="21"/>
        <v>20</v>
      </c>
      <c r="H243" s="2">
        <v>0.15</v>
      </c>
      <c r="I243" s="1"/>
      <c r="J243" s="2">
        <v>10030042</v>
      </c>
      <c r="K243" s="2" t="s">
        <v>2498</v>
      </c>
      <c r="L243" s="13">
        <v>2</v>
      </c>
      <c r="O243" s="2">
        <v>10030044</v>
      </c>
      <c r="P243" s="2" t="s">
        <v>2500</v>
      </c>
      <c r="Q243" s="13">
        <v>2</v>
      </c>
      <c r="T243" s="2">
        <v>10030045</v>
      </c>
      <c r="U243" s="2" t="s">
        <v>2501</v>
      </c>
      <c r="V243" s="13">
        <v>2</v>
      </c>
    </row>
    <row r="244" spans="2:22" ht="20.100000000000001" customHeight="1" x14ac:dyDescent="0.2">
      <c r="B244" s="2">
        <v>10030045</v>
      </c>
      <c r="C244" s="2" t="s">
        <v>2501</v>
      </c>
      <c r="D244" s="2">
        <v>2.5000000000000001E-3</v>
      </c>
      <c r="E244" s="2">
        <f t="shared" si="20"/>
        <v>5</v>
      </c>
      <c r="F244" s="2">
        <v>4</v>
      </c>
      <c r="G244" s="2">
        <f t="shared" si="21"/>
        <v>20</v>
      </c>
      <c r="H244" s="2">
        <v>0.1</v>
      </c>
      <c r="I244" s="1"/>
      <c r="O244" s="13"/>
      <c r="P244" s="13"/>
      <c r="Q244" s="13"/>
      <c r="T244" s="2">
        <v>10030044</v>
      </c>
      <c r="U244" s="2" t="s">
        <v>2500</v>
      </c>
      <c r="V244" s="13">
        <v>2</v>
      </c>
    </row>
    <row r="245" spans="2:22" ht="20.100000000000001" customHeight="1" x14ac:dyDescent="0.2">
      <c r="B245" s="2">
        <v>10030046</v>
      </c>
      <c r="C245" s="2" t="s">
        <v>2502</v>
      </c>
      <c r="D245" s="2">
        <v>1E-3</v>
      </c>
      <c r="E245" s="2">
        <f t="shared" si="20"/>
        <v>2</v>
      </c>
      <c r="F245" s="2">
        <v>10</v>
      </c>
      <c r="G245" s="2">
        <f t="shared" si="21"/>
        <v>20</v>
      </c>
      <c r="H245" s="2">
        <v>0.1</v>
      </c>
      <c r="I245" s="1"/>
      <c r="J245" s="2">
        <v>10030041</v>
      </c>
      <c r="K245" s="2" t="s">
        <v>2497</v>
      </c>
      <c r="L245" s="13">
        <v>2</v>
      </c>
      <c r="O245" s="2">
        <v>10030043</v>
      </c>
      <c r="P245" s="2" t="s">
        <v>2499</v>
      </c>
      <c r="Q245" s="13">
        <v>2</v>
      </c>
      <c r="T245" s="2">
        <v>10030041</v>
      </c>
      <c r="U245" s="2" t="s">
        <v>2497</v>
      </c>
      <c r="V245" s="13">
        <v>2</v>
      </c>
    </row>
    <row r="246" spans="2:22" ht="20.100000000000001" customHeight="1" x14ac:dyDescent="0.2">
      <c r="B246" s="2">
        <v>10030040</v>
      </c>
      <c r="C246" s="2" t="s">
        <v>2519</v>
      </c>
      <c r="D246" s="2">
        <v>1E-3</v>
      </c>
      <c r="E246" s="1"/>
      <c r="F246" s="1"/>
      <c r="G246" s="1"/>
      <c r="H246" s="1"/>
      <c r="I246" s="1"/>
      <c r="J246" s="2">
        <v>10030042</v>
      </c>
      <c r="K246" s="2" t="s">
        <v>2498</v>
      </c>
      <c r="L246" s="13">
        <v>2</v>
      </c>
      <c r="O246" s="2">
        <v>10030042</v>
      </c>
      <c r="P246" s="2" t="s">
        <v>2498</v>
      </c>
      <c r="Q246" s="13">
        <v>2</v>
      </c>
    </row>
    <row r="247" spans="2:22" ht="20.100000000000001" customHeight="1" x14ac:dyDescent="0.2">
      <c r="B247" s="1"/>
      <c r="C247" s="1"/>
      <c r="D247" s="1"/>
      <c r="E247" s="1"/>
      <c r="F247" s="1"/>
      <c r="H247" s="1"/>
      <c r="I247" s="1"/>
      <c r="O247" s="2">
        <v>10030041</v>
      </c>
      <c r="P247" s="2" t="s">
        <v>2497</v>
      </c>
      <c r="Q247" s="13">
        <v>1</v>
      </c>
      <c r="T247" s="2">
        <v>10030045</v>
      </c>
      <c r="U247" s="2" t="s">
        <v>2501</v>
      </c>
      <c r="V247" s="13">
        <v>2</v>
      </c>
    </row>
    <row r="248" spans="2:22" ht="20.100000000000001" customHeight="1" x14ac:dyDescent="0.2">
      <c r="B248" s="2" t="s">
        <v>2510</v>
      </c>
      <c r="C248" s="2"/>
      <c r="D248" s="2" t="s">
        <v>2513</v>
      </c>
      <c r="E248" s="1"/>
      <c r="F248" s="2" t="s">
        <v>2515</v>
      </c>
      <c r="G248" s="2"/>
      <c r="H248" s="1"/>
      <c r="I248" s="1"/>
      <c r="J248" s="2">
        <v>10030041</v>
      </c>
      <c r="K248" s="2" t="s">
        <v>2497</v>
      </c>
      <c r="L248" s="13">
        <v>3</v>
      </c>
      <c r="O248" s="13"/>
      <c r="P248" s="13"/>
      <c r="Q248" s="13"/>
      <c r="T248" s="2">
        <v>10030044</v>
      </c>
      <c r="U248" s="2" t="s">
        <v>2500</v>
      </c>
      <c r="V248" s="13">
        <v>1</v>
      </c>
    </row>
    <row r="249" spans="2:22" ht="20.100000000000001" customHeight="1" x14ac:dyDescent="0.2">
      <c r="B249" s="2">
        <v>2</v>
      </c>
      <c r="C249" s="2">
        <v>4</v>
      </c>
      <c r="D249" s="2">
        <v>0.55000000000000004</v>
      </c>
      <c r="E249" s="2">
        <f>D249*24</f>
        <v>13.200000000000001</v>
      </c>
      <c r="F249" s="2">
        <f>E249*E254</f>
        <v>13.200000000000001</v>
      </c>
      <c r="G249" s="1"/>
      <c r="H249" s="1"/>
      <c r="I249" s="1"/>
      <c r="J249" s="2"/>
      <c r="O249" s="2">
        <v>10030044</v>
      </c>
      <c r="P249" s="2" t="s">
        <v>2500</v>
      </c>
      <c r="Q249" s="13">
        <v>2</v>
      </c>
      <c r="T249" s="2">
        <v>10030043</v>
      </c>
      <c r="U249" s="2" t="s">
        <v>2499</v>
      </c>
      <c r="V249" s="13">
        <v>1</v>
      </c>
    </row>
    <row r="250" spans="2:22" ht="20.100000000000001" customHeight="1" x14ac:dyDescent="0.2">
      <c r="B250" s="2">
        <v>5</v>
      </c>
      <c r="C250" s="2">
        <v>9</v>
      </c>
      <c r="D250" s="2">
        <v>0.3</v>
      </c>
      <c r="E250" s="2">
        <f t="shared" ref="E250:E251" si="22">D250*24</f>
        <v>7.1999999999999993</v>
      </c>
      <c r="F250" s="2">
        <f t="shared" ref="F250:F251" si="23">E250*E255</f>
        <v>21.599999999999998</v>
      </c>
      <c r="G250" s="1"/>
      <c r="H250" s="1"/>
      <c r="I250" s="1"/>
      <c r="J250" s="2">
        <v>10030042</v>
      </c>
      <c r="K250" s="2" t="s">
        <v>2498</v>
      </c>
      <c r="L250" s="13">
        <v>3</v>
      </c>
      <c r="O250" s="2">
        <v>10030042</v>
      </c>
      <c r="P250" s="2" t="s">
        <v>2498</v>
      </c>
      <c r="Q250" s="13">
        <v>1</v>
      </c>
    </row>
    <row r="251" spans="2:22" ht="20.100000000000001" customHeight="1" x14ac:dyDescent="0.2">
      <c r="B251" s="2">
        <v>10</v>
      </c>
      <c r="C251" s="2">
        <v>15</v>
      </c>
      <c r="D251" s="2">
        <v>0.15</v>
      </c>
      <c r="E251" s="2">
        <f t="shared" si="22"/>
        <v>3.5999999999999996</v>
      </c>
      <c r="F251" s="2">
        <f t="shared" si="23"/>
        <v>18</v>
      </c>
      <c r="G251" s="1"/>
      <c r="H251" s="1"/>
      <c r="I251" s="1"/>
      <c r="O251" s="2">
        <v>10030041</v>
      </c>
      <c r="P251" s="2" t="s">
        <v>2497</v>
      </c>
      <c r="Q251" s="13">
        <v>2</v>
      </c>
      <c r="T251" s="2">
        <v>10030045</v>
      </c>
      <c r="U251" s="2" t="s">
        <v>2501</v>
      </c>
      <c r="V251" s="13">
        <v>2</v>
      </c>
    </row>
    <row r="252" spans="2:22" ht="20.100000000000001" customHeight="1" x14ac:dyDescent="0.2">
      <c r="B252" s="1"/>
      <c r="C252" s="1"/>
      <c r="D252" s="1"/>
      <c r="E252" s="1"/>
      <c r="F252" s="1"/>
      <c r="G252" s="1"/>
      <c r="H252" s="1"/>
      <c r="I252" s="1"/>
      <c r="J252" s="2">
        <v>10030044</v>
      </c>
      <c r="K252" s="2" t="s">
        <v>2500</v>
      </c>
      <c r="L252" s="13">
        <v>1</v>
      </c>
      <c r="O252" s="13"/>
      <c r="P252" s="13"/>
      <c r="Q252" s="13"/>
      <c r="T252" s="2">
        <v>10030042</v>
      </c>
      <c r="U252" s="2" t="s">
        <v>2498</v>
      </c>
      <c r="V252" s="13">
        <v>5</v>
      </c>
    </row>
    <row r="253" spans="2:22" ht="20.100000000000001" customHeight="1" x14ac:dyDescent="0.2">
      <c r="C253" s="2"/>
      <c r="D253" s="2"/>
      <c r="E253" s="1"/>
      <c r="F253" s="1"/>
      <c r="G253" s="1"/>
      <c r="H253" s="1"/>
      <c r="I253" s="1"/>
      <c r="J253" s="2">
        <v>10030042</v>
      </c>
      <c r="K253" s="2" t="s">
        <v>2498</v>
      </c>
      <c r="L253" s="13">
        <v>1</v>
      </c>
      <c r="O253" s="2">
        <v>10030043</v>
      </c>
      <c r="P253" s="2" t="s">
        <v>2499</v>
      </c>
      <c r="Q253" s="13">
        <v>2</v>
      </c>
      <c r="T253" s="2">
        <v>10030041</v>
      </c>
      <c r="U253" s="2" t="s">
        <v>2497</v>
      </c>
      <c r="V253" s="13">
        <v>5</v>
      </c>
    </row>
    <row r="254" spans="2:22" ht="20.100000000000001" customHeight="1" x14ac:dyDescent="0.2">
      <c r="B254" s="2">
        <v>1</v>
      </c>
      <c r="C254" s="2">
        <v>10000184</v>
      </c>
      <c r="D254" s="2" t="s">
        <v>2326</v>
      </c>
      <c r="E254" s="2">
        <v>1</v>
      </c>
      <c r="F254" s="2" t="s">
        <v>2493</v>
      </c>
      <c r="G254" s="2">
        <v>5000</v>
      </c>
      <c r="H254" s="1"/>
      <c r="I254" s="1"/>
      <c r="O254" s="2">
        <v>10030041</v>
      </c>
      <c r="P254" s="2" t="s">
        <v>2497</v>
      </c>
      <c r="Q254" s="13">
        <v>3</v>
      </c>
    </row>
    <row r="255" spans="2:22" ht="20.100000000000001" customHeight="1" x14ac:dyDescent="0.2">
      <c r="B255" s="2">
        <v>2</v>
      </c>
      <c r="C255" s="2">
        <v>10000184</v>
      </c>
      <c r="D255" s="2" t="s">
        <v>2326</v>
      </c>
      <c r="E255" s="2">
        <v>3</v>
      </c>
      <c r="F255" s="2" t="s">
        <v>2493</v>
      </c>
      <c r="G255" s="2">
        <v>15000</v>
      </c>
      <c r="H255" s="1"/>
      <c r="I255" s="1"/>
      <c r="J255" s="2">
        <v>10030044</v>
      </c>
      <c r="K255" s="2" t="s">
        <v>2500</v>
      </c>
      <c r="L255" s="13">
        <v>1</v>
      </c>
      <c r="O255" s="2"/>
      <c r="P255" s="2"/>
      <c r="Q255" s="13"/>
      <c r="T255" s="2">
        <v>10030046</v>
      </c>
      <c r="U255" s="2" t="s">
        <v>2502</v>
      </c>
      <c r="V255" s="2">
        <v>1</v>
      </c>
    </row>
    <row r="256" spans="2:22" ht="20.100000000000001" customHeight="1" x14ac:dyDescent="0.2">
      <c r="B256" s="2">
        <v>3</v>
      </c>
      <c r="C256" s="2">
        <v>10000184</v>
      </c>
      <c r="D256" s="2" t="s">
        <v>2326</v>
      </c>
      <c r="E256" s="2">
        <v>5</v>
      </c>
      <c r="F256" s="2" t="s">
        <v>2493</v>
      </c>
      <c r="G256" s="2">
        <v>30000</v>
      </c>
      <c r="H256" s="1"/>
      <c r="I256" s="1"/>
      <c r="J256" s="2">
        <v>10030041</v>
      </c>
      <c r="K256" s="2" t="s">
        <v>2497</v>
      </c>
      <c r="L256" s="13">
        <v>1</v>
      </c>
      <c r="M256" s="2"/>
      <c r="N256" s="2"/>
      <c r="O256" s="2">
        <v>10030044</v>
      </c>
      <c r="P256" s="2" t="s">
        <v>2500</v>
      </c>
      <c r="Q256" s="13">
        <v>2</v>
      </c>
      <c r="T256" s="2">
        <v>10030043</v>
      </c>
      <c r="U256" s="2" t="s">
        <v>2499</v>
      </c>
      <c r="V256" s="2">
        <v>1</v>
      </c>
    </row>
    <row r="257" spans="2:22" ht="20.100000000000001" customHeight="1" x14ac:dyDescent="0.2">
      <c r="B257" s="1"/>
      <c r="C257" s="1"/>
      <c r="D257" s="1"/>
      <c r="E257" s="1"/>
      <c r="F257" s="1"/>
      <c r="G257" s="1"/>
      <c r="H257" s="1"/>
      <c r="I257" s="1"/>
      <c r="O257" s="2">
        <v>10030042</v>
      </c>
      <c r="P257" s="2" t="s">
        <v>2498</v>
      </c>
      <c r="Q257" s="13">
        <v>3</v>
      </c>
      <c r="T257" s="2">
        <v>10030042</v>
      </c>
      <c r="U257" s="2" t="s">
        <v>2498</v>
      </c>
      <c r="V257" s="2">
        <v>3</v>
      </c>
    </row>
    <row r="258" spans="2:22" ht="20.100000000000001" customHeight="1" x14ac:dyDescent="0.2">
      <c r="B258" s="1"/>
      <c r="C258" s="1"/>
      <c r="D258" s="1"/>
      <c r="E258" s="1"/>
      <c r="F258" s="1"/>
      <c r="G258" s="1"/>
      <c r="H258" s="1"/>
      <c r="I258" s="1"/>
      <c r="J258" s="2"/>
      <c r="K258" s="2"/>
      <c r="L258" s="2"/>
      <c r="M258" s="2"/>
      <c r="N258" s="2"/>
      <c r="O258" s="2"/>
      <c r="P258" s="2"/>
      <c r="Q258" s="13"/>
      <c r="V258" s="2"/>
    </row>
    <row r="259" spans="2:22" ht="20.100000000000001" customHeight="1" x14ac:dyDescent="0.2">
      <c r="B259" s="82" t="s">
        <v>2516</v>
      </c>
      <c r="D259" s="2" t="s">
        <v>2514</v>
      </c>
      <c r="O259" s="2"/>
      <c r="P259" s="2"/>
      <c r="Q259" s="13"/>
      <c r="T259" s="2">
        <v>10030046</v>
      </c>
      <c r="U259" s="2" t="s">
        <v>2502</v>
      </c>
      <c r="V259" s="2">
        <v>1</v>
      </c>
    </row>
    <row r="260" spans="2:22" ht="20.100000000000001" customHeight="1" x14ac:dyDescent="0.2">
      <c r="B260" s="82" t="s">
        <v>2517</v>
      </c>
      <c r="T260" s="2">
        <v>10030044</v>
      </c>
      <c r="U260" s="2" t="s">
        <v>2500</v>
      </c>
      <c r="V260" s="2">
        <v>1</v>
      </c>
    </row>
    <row r="261" spans="2:22" ht="20.100000000000001" customHeight="1" x14ac:dyDescent="0.2">
      <c r="T261" s="2">
        <v>10030042</v>
      </c>
      <c r="U261" s="2" t="s">
        <v>2498</v>
      </c>
      <c r="V261" s="2">
        <v>3</v>
      </c>
    </row>
    <row r="262" spans="2:22" ht="20.100000000000001" customHeight="1" x14ac:dyDescent="0.2"/>
    <row r="263" spans="2:22" ht="20.100000000000001" customHeight="1" x14ac:dyDescent="0.2">
      <c r="H263" s="2" t="s">
        <v>2506</v>
      </c>
      <c r="I263" s="2"/>
      <c r="J263" s="2"/>
      <c r="K263" s="2" t="s">
        <v>2495</v>
      </c>
      <c r="M263" s="2" t="s">
        <v>2507</v>
      </c>
      <c r="N263" s="2"/>
      <c r="O263" s="2"/>
      <c r="P263" s="2" t="s">
        <v>2495</v>
      </c>
      <c r="R263" s="2" t="s">
        <v>2508</v>
      </c>
      <c r="U263" s="2" t="s">
        <v>2495</v>
      </c>
    </row>
    <row r="264" spans="2:22" ht="20.100000000000001" customHeight="1" x14ac:dyDescent="0.2">
      <c r="H264" s="2">
        <v>10010085</v>
      </c>
      <c r="I264" s="2" t="s">
        <v>832</v>
      </c>
      <c r="J264" s="2">
        <v>3</v>
      </c>
      <c r="K264" s="2">
        <v>0.5</v>
      </c>
      <c r="M264" s="2">
        <v>10010085</v>
      </c>
      <c r="N264" s="2" t="s">
        <v>832</v>
      </c>
      <c r="O264" s="2">
        <v>8</v>
      </c>
      <c r="P264" s="2">
        <v>0.25</v>
      </c>
      <c r="R264" s="2">
        <v>10010083</v>
      </c>
      <c r="S264" s="2" t="s">
        <v>257</v>
      </c>
      <c r="T264" s="2">
        <v>3</v>
      </c>
      <c r="U264" s="2">
        <v>0.3</v>
      </c>
    </row>
    <row r="265" spans="2:22" ht="20.100000000000001" customHeight="1" x14ac:dyDescent="0.2">
      <c r="H265" s="2">
        <v>10000132</v>
      </c>
      <c r="I265" s="2" t="s">
        <v>2476</v>
      </c>
      <c r="J265" s="2">
        <v>1</v>
      </c>
      <c r="K265" s="2">
        <v>0.2</v>
      </c>
      <c r="M265" s="2">
        <v>10010083</v>
      </c>
      <c r="N265" s="2" t="s">
        <v>257</v>
      </c>
      <c r="O265" s="2">
        <v>1</v>
      </c>
      <c r="P265" s="2">
        <v>0.25</v>
      </c>
      <c r="R265" s="2">
        <v>10010034</v>
      </c>
      <c r="S265" s="2" t="s">
        <v>1591</v>
      </c>
      <c r="T265" s="2">
        <v>1</v>
      </c>
      <c r="U265" s="2">
        <v>0.2</v>
      </c>
    </row>
    <row r="266" spans="2:22" ht="20.100000000000001" customHeight="1" x14ac:dyDescent="0.2">
      <c r="H266" s="2">
        <v>10000131</v>
      </c>
      <c r="I266" s="2" t="s">
        <v>2518</v>
      </c>
      <c r="J266" s="2">
        <v>1</v>
      </c>
      <c r="K266" s="2">
        <v>0.2</v>
      </c>
      <c r="L266" s="2"/>
      <c r="M266" s="2">
        <v>10000131</v>
      </c>
      <c r="N266" s="2" t="s">
        <v>668</v>
      </c>
      <c r="O266" s="2">
        <v>2</v>
      </c>
      <c r="P266" s="2">
        <v>0.25</v>
      </c>
      <c r="R266" s="2">
        <v>10010039</v>
      </c>
      <c r="S266" s="2" t="s">
        <v>846</v>
      </c>
      <c r="T266" s="2">
        <v>1</v>
      </c>
      <c r="U266" s="2">
        <v>0.2</v>
      </c>
    </row>
    <row r="267" spans="2:22" ht="20.100000000000001" customHeight="1" x14ac:dyDescent="0.2">
      <c r="H267" s="2">
        <v>10010042</v>
      </c>
      <c r="I267" s="2" t="s">
        <v>126</v>
      </c>
      <c r="J267" s="2">
        <v>1</v>
      </c>
      <c r="K267" s="2">
        <v>0.1</v>
      </c>
      <c r="L267" s="2"/>
      <c r="M267" s="2">
        <v>10000101</v>
      </c>
      <c r="N267" s="2" t="s">
        <v>888</v>
      </c>
      <c r="O267" s="2">
        <v>1</v>
      </c>
      <c r="P267" s="2">
        <v>0.15</v>
      </c>
      <c r="R267" s="2">
        <v>10000103</v>
      </c>
      <c r="S267" s="2" t="s">
        <v>890</v>
      </c>
      <c r="T267" s="2">
        <v>1</v>
      </c>
      <c r="U267" s="2">
        <v>0.15</v>
      </c>
    </row>
    <row r="268" spans="2:22" ht="20.100000000000001" customHeight="1" x14ac:dyDescent="0.2">
      <c r="M268" s="2">
        <v>10010091</v>
      </c>
      <c r="N268" s="2" t="s">
        <v>672</v>
      </c>
      <c r="O268" s="2">
        <v>1</v>
      </c>
      <c r="P268" s="2">
        <v>0.1</v>
      </c>
      <c r="Q268" s="2"/>
      <c r="R268" s="2">
        <v>10010092</v>
      </c>
      <c r="S268" s="2" t="s">
        <v>673</v>
      </c>
      <c r="T268" s="2">
        <v>1</v>
      </c>
      <c r="U268" s="2">
        <v>0.15</v>
      </c>
    </row>
    <row r="269" spans="2:22" ht="20.100000000000001" customHeight="1" x14ac:dyDescent="0.2"/>
    <row r="270" spans="2:22" ht="20.100000000000001" customHeight="1" x14ac:dyDescent="0.2"/>
    <row r="271" spans="2:22" ht="20.100000000000001" customHeight="1" x14ac:dyDescent="0.2"/>
    <row r="272" spans="2:22" ht="20.100000000000001" customHeight="1" x14ac:dyDescent="0.2"/>
    <row r="273" ht="20.100000000000001" customHeight="1" x14ac:dyDescent="0.2"/>
    <row r="274" ht="20.100000000000001" customHeight="1" x14ac:dyDescent="0.2"/>
    <row r="275" ht="20.100000000000001" customHeight="1" x14ac:dyDescent="0.2"/>
    <row r="276" ht="20.100000000000001" customHeight="1" x14ac:dyDescent="0.2"/>
    <row r="277" ht="20.100000000000001" customHeight="1" x14ac:dyDescent="0.2"/>
    <row r="278" ht="20.100000000000001" customHeight="1" x14ac:dyDescent="0.2"/>
    <row r="279" ht="20.100000000000001" customHeight="1" x14ac:dyDescent="0.2"/>
    <row r="280" ht="20.100000000000001" customHeight="1" x14ac:dyDescent="0.2"/>
    <row r="281" ht="20.100000000000001" customHeight="1" x14ac:dyDescent="0.2"/>
    <row r="282" ht="20.100000000000001" customHeight="1" x14ac:dyDescent="0.2"/>
    <row r="283" ht="20.100000000000001" customHeight="1" x14ac:dyDescent="0.2"/>
    <row r="284" ht="20.100000000000001" customHeight="1" x14ac:dyDescent="0.2"/>
    <row r="285" ht="20.100000000000001" customHeight="1" x14ac:dyDescent="0.2"/>
    <row r="286" ht="20.100000000000001" customHeight="1" x14ac:dyDescent="0.2"/>
    <row r="287" ht="20.100000000000001" customHeight="1" x14ac:dyDescent="0.2"/>
    <row r="288" ht="20.100000000000001" customHeight="1" x14ac:dyDescent="0.2"/>
    <row r="289" ht="20.100000000000001" customHeight="1" x14ac:dyDescent="0.2"/>
    <row r="290" ht="20.100000000000001" customHeight="1" x14ac:dyDescent="0.2"/>
  </sheetData>
  <phoneticPr fontId="23" type="noConversion"/>
  <pageMargins left="0.69930555555555596" right="0.69930555555555596" top="0.75" bottom="0.75" header="0.3" footer="0.3"/>
  <pageSetup paperSize="9" orientation="portrait" r:id="rId1"/>
  <ignoredErrors>
    <ignoredError sqref="D233:D234"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3" workbookViewId="0">
      <selection activeCell="H407" sqref="H407"/>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2026-01-06T09:45:38Z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