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48A0303-2AEC-48BB-905B-72DBDB97CD17}" xr6:coauthVersionLast="47" xr6:coauthVersionMax="47" xr10:uidLastSave="{00000000-0000-0000-0000-000000000000}"/>
  <bookViews>
    <workbookView xWindow="28680" yWindow="-120" windowWidth="29040" windowHeight="15840" firstSheet="2" activeTab="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R271" i="10" l="1"/>
  <c r="R272" i="10"/>
  <c r="R273" i="10"/>
  <c r="R274" i="10"/>
  <c r="R275" i="10"/>
  <c r="R276" i="10"/>
  <c r="R270" i="10"/>
  <c r="T90" i="10"/>
  <c r="T91" i="10"/>
  <c r="T92" i="10"/>
  <c r="T93" i="10"/>
  <c r="T94" i="10"/>
  <c r="T89" i="10"/>
  <c r="G20" i="6"/>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6" i="10"/>
  <c r="B86" i="10"/>
  <c r="T85" i="10"/>
  <c r="B85" i="10"/>
  <c r="T84" i="10"/>
  <c r="B84" i="10"/>
  <c r="T83" i="10"/>
  <c r="B83" i="10"/>
  <c r="T82"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<sst xmlns="http://schemas.openxmlformats.org/spreadsheetml/2006/main" count="10167" uniqueCount="2538">
  <si>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</si>
  <si>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</si>
  <si>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</si>
  <si>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</si>
  <si>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</si>
  <si>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</si>
  <si>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</si>
  <si>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</si>
  <si>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</si>
  <si>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</si>
  <si>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</si>
  <si>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</si>
  <si>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</si>
  <si>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</si>
  <si>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</si>
  <si>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</si>
  <si>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</si>
  <si>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</si>
  <si>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</si>
  <si>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</si>
  <si>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</si>
  <si>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</si>
  <si>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</si>
  <si>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</si>
  <si>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</si>
  <si>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</si>
  <si>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</si>
  <si>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</si>
  <si>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</si>
  <si>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</si>
  <si>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</si>
  <si>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</si>
  <si>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</si>
  <si>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</si>
  <si>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</si>
  <si>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</si>
  <si>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</si>
  <si>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</si>
  <si>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</si>
  <si>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</si>
  <si>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</si>
  <si>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</si>
  <si>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</si>
  <si>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</si>
  <si>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</si>
  <si>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</si>
  <si>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</si>
  <si>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</si>
  <si>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</si>
  <si>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</si>
  <si>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</si>
  <si>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</si>
  <si>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</si>
  <si>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</si>
  <si>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</si>
  <si>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</si>
  <si>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</si>
  <si>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</si>
  <si>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</si>
  <si>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</si>
  <si>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</si>
  <si>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</si>
  <si>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</si>
  <si>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</si>
  <si>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</si>
  <si>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</si>
  <si>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</si>
  <si>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</si>
  <si>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</si>
  <si>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</si>
  <si>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</si>
  <si>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</si>
  <si>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</si>
  <si>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</si>
  <si>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</si>
  <si>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</si>
  <si>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</si>
  <si>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</si>
  <si>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</si>
  <si>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</si>
  <si>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</si>
  <si>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</si>
  <si>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</si>
  <si>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</si>
  <si>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</si>
  <si>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</si>
  <si>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</si>
  <si>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</si>
  <si>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</si>
  <si>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</si>
  <si>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</si>
  <si>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</si>
  <si>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</si>
  <si>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</si>
  <si>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</si>
  <si>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</si>
  <si>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</si>
  <si>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</si>
  <si>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</si>
  <si>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</si>
  <si>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</si>
  <si>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</si>
  <si>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</si>
  <si>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</si>
  <si>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</si>
  <si>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</si>
  <si>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</si>
  <si>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</si>
  <si>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</si>
  <si>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</si>
  <si>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</si>
  <si>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</si>
  <si>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</si>
  <si>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</si>
  <si>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</si>
  <si>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</si>
  <si>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</si>
  <si>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</si>
  <si>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</si>
  <si>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</si>
  <si>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</si>
  <si>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</si>
  <si>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</si>
  <si>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</si>
  <si>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</si>
  <si>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</si>
  <si>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</si>
  <si>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</si>
  <si>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</si>
  <si>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</si>
  <si>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</si>
  <si>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</si>
  <si>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</si>
  <si>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</si>
  <si>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</si>
  <si>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</si>
  <si>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</si>
  <si>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</si>
  <si>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</si>
  <si>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</si>
  <si>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</si>
  <si>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</si>
  <si>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</si>
  <si>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</si>
  <si>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</si>
  <si>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</si>
  <si>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</si>
  <si>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</si>
  <si>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</si>
  <si>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</si>
  <si>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</si>
  <si>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</si>
  <si>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</si>
  <si>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</si>
  <si>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</si>
  <si>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</si>
  <si>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</si>
  <si>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</si>
  <si>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</si>
  <si>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</si>
  <si>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</si>
  <si>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</si>
  <si>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</si>
  <si>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</si>
  <si>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</si>
  <si>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</si>
  <si>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</si>
  <si>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</si>
  <si>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</si>
  <si>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</si>
  <si>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</si>
  <si>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</si>
  <si>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</si>
  <si>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</si>
  <si>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</si>
  <si>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</si>
  <si>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</si>
  <si>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</si>
  <si>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</si>
  <si>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</si>
  <si>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</si>
  <si>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</si>
  <si>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</si>
  <si>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</si>
  <si>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</si>
  <si>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</si>
  <si>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</si>
  <si>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</si>
  <si>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</si>
  <si>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</si>
  <si>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</si>
  <si>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</si>
  <si>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</si>
  <si>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</si>
  <si>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</si>
  <si>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</si>
  <si>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</si>
  <si>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</si>
  <si>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</si>
  <si>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</si>
  <si>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</si>
  <si>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</si>
  <si>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</si>
  <si>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</si>
  <si>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</si>
  <si>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</si>
  <si>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</si>
  <si>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</si>
  <si>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</si>
  <si>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</si>
  <si>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</si>
  <si>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</si>
  <si>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</si>
  <si>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</si>
  <si>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</si>
  <si>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</si>
  <si>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</si>
  <si>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</si>
  <si>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</si>
  <si>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</si>
  <si>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</si>
  <si>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</si>
  <si>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</si>
  <si>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</si>
  <si>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</si>
  <si>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</si>
  <si>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</si>
  <si>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</si>
  <si>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</si>
  <si>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</si>
  <si>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</si>
  <si>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</si>
  <si>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</si>
  <si>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</si>
  <si>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</si>
  <si>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</si>
  <si>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</si>
  <si>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</si>
  <si>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</si>
  <si>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</si>
  <si>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</si>
  <si>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</si>
  <si>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</si>
  <si>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</si>
  <si>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</si>
  <si>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</si>
  <si>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</si>
  <si>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</si>
  <si>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</si>
  <si>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</si>
  <si>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</si>
  <si>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</si>
  <si>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</si>
  <si>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</si>
  <si>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</si>
  <si>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</si>
  <si>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</si>
  <si>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</si>
  <si>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</si>
  <si>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</si>
  <si>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</si>
  <si>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</si>
  <si>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</si>
  <si>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</si>
  <si>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</si>
  <si>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</si>
  <si>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</si>
  <si>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</si>
  <si>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</si>
  <si>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</si>
  <si>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</si>
  <si>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</si>
  <si>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</si>
  <si>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</si>
  <si>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</si>
  <si>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</si>
  <si>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</si>
  <si>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</si>
  <si>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</si>
  <si>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</si>
  <si>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</si>
  <si>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</si>
  <si>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</si>
  <si>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</si>
  <si>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</si>
  <si>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</si>
  <si>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</si>
  <si>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</si>
  <si>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</si>
  <si>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</si>
  <si>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</si>
  <si>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</si>
  <si>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</si>
  <si>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</si>
  <si>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</si>
  <si>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</si>
  <si>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</si>
  <si>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</si>
  <si>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</si>
  <si>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</si>
  <si>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</si>
  <si>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</si>
  <si>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</si>
  <si>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</si>
  <si>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</si>
  <si>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</si>
  <si>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</si>
  <si>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</si>
  <si>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</si>
  <si>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</si>
  <si>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</si>
  <si>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</si>
  <si>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</si>
  <si>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</si>
  <si>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</si>
  <si>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</si>
  <si>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</si>
  <si>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</si>
  <si>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</si>
  <si>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</si>
  <si>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</si>
  <si>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</si>
  <si>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</si>
  <si>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</si>
  <si>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</si>
  <si>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</si>
  <si>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</si>
  <si>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</si>
  <si>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</si>
  <si>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</si>
  <si>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</si>
  <si>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</si>
  <si>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</si>
  <si>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</si>
  <si>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</si>
  <si>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</si>
  <si>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</si>
  <si>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</si>
  <si>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</si>
  <si>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</si>
  <si>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</si>
  <si>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</si>
  <si>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</si>
  <si>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</si>
  <si>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</si>
  <si>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</si>
  <si>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</si>
  <si>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</si>
  <si>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</si>
  <si>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</si>
  <si>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</si>
  <si>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</si>
  <si>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</si>
  <si>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</si>
  <si>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</si>
  <si>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</si>
  <si>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</si>
  <si>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</si>
  <si>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</si>
  <si>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</si>
  <si>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</si>
  <si>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</si>
  <si>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</si>
  <si>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</si>
  <si>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</si>
  <si>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</si>
  <si>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</si>
  <si>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</si>
  <si>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</si>
  <si>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</si>
  <si>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</si>
  <si>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</si>
  <si>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</si>
  <si>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</si>
  <si>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</si>
  <si>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</si>
  <si>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</si>
  <si>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</si>
  <si>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</si>
  <si>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</si>
  <si>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</si>
  <si>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</si>
  <si>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</si>
  <si>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</si>
  <si>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</si>
  <si>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</si>
  <si>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</si>
  <si>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</si>
  <si>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</si>
  <si>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</si>
  <si>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</si>
  <si>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</si>
  <si>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</si>
  <si>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</si>
  <si>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</si>
  <si>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</si>
  <si>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</si>
  <si>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</si>
  <si>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</si>
  <si>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</si>
  <si>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</si>
  <si>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</si>
  <si>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</si>
  <si>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</si>
  <si>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</si>
  <si>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</si>
  <si>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</si>
  <si>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</si>
  <si>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</si>
  <si>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</si>
  <si>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</si>
  <si>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</si>
  <si>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</si>
  <si>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</si>
  <si>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</si>
  <si>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</si>
  <si>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</si>
  <si>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</si>
  <si>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</si>
  <si>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</si>
  <si>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</si>
  <si>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</si>
  <si>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</si>
  <si>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</si>
  <si>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</si>
  <si>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</si>
  <si>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</si>
  <si>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</si>
  <si>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</si>
  <si>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</si>
  <si>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</si>
  <si>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</si>
  <si>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</si>
  <si>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</si>
  <si>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</si>
  <si>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</si>
  <si>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</si>
  <si>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</si>
  <si>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</si>
  <si>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</si>
  <si>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</si>
  <si>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</si>
  <si>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</si>
  <si>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</si>
  <si>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</si>
  <si>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</si>
  <si>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</si>
  <si>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</si>
  <si>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</si>
  <si>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</si>
  <si>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</si>
  <si>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</si>
  <si>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</si>
  <si>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</si>
  <si>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</si>
  <si>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</si>
  <si>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</si>
  <si>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</si>
  <si>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</si>
  <si>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</si>
  <si>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</si>
  <si>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</si>
  <si>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</si>
  <si>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</si>
  <si>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</si>
  <si>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</si>
  <si>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</si>
  <si>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</si>
  <si>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</si>
  <si>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</si>
  <si>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</si>
  <si>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</si>
  <si>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</si>
  <si>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</si>
  <si>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</si>
  <si>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</si>
  <si>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</si>
  <si>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</si>
  <si>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</si>
  <si>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</si>
  <si>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</si>
  <si>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</si>
  <si>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</si>
  <si>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</si>
  <si>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</si>
  <si>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</si>
  <si>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</si>
  <si>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</si>
  <si>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</si>
  <si>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</si>
  <si>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</si>
  <si>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</si>
  <si>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</si>
  <si>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</si>
  <si>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</si>
  <si>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</si>
  <si>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</si>
  <si>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</si>
  <si>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</si>
  <si>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</si>
  <si>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</si>
  <si>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</si>
  <si>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</si>
  <si>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</si>
  <si>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</si>
  <si>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</si>
  <si>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</si>
  <si>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</si>
  <si>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</si>
  <si>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</si>
  <si>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</si>
  <si>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</si>
  <si>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</si>
  <si>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</si>
  <si>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</si>
  <si>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</si>
  <si>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</si>
  <si>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</si>
  <si>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</si>
  <si>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</si>
  <si>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</si>
  <si>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</si>
  <si>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</si>
  <si>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</si>
  <si>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</si>
  <si>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</si>
  <si>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</si>
  <si>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</si>
  <si>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</si>
  <si>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</si>
  <si>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</si>
  <si>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</si>
  <si>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</si>
  <si>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</si>
  <si>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</si>
  <si>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</si>
  <si>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</si>
  <si>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</si>
  <si>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</si>
  <si>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</si>
  <si>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</si>
  <si>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</si>
  <si>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</si>
  <si>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</si>
  <si>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</si>
  <si>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</si>
  <si>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</si>
  <si>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</si>
  <si>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</si>
  <si>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</si>
  <si>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</si>
  <si>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</si>
  <si>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</si>
  <si>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</si>
  <si>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</si>
  <si>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</si>
  <si>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</si>
  <si>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</si>
  <si>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</si>
  <si>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</si>
  <si>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</si>
  <si>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</si>
  <si>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</si>
  <si>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</si>
  <si>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</si>
  <si>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</si>
  <si>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</si>
  <si>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</si>
  <si>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</si>
  <si>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</si>
  <si>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</si>
  <si>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</si>
  <si>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</si>
  <si>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</si>
  <si>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</si>
  <si>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</si>
  <si>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</si>
  <si>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</si>
  <si>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</si>
  <si>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</si>
  <si>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</si>
  <si>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</si>
  <si>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</si>
  <si>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</si>
  <si>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</si>
  <si>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</si>
  <si>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</si>
  <si>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</si>
  <si>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</si>
  <si>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</si>
  <si>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</si>
  <si>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</si>
  <si>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</si>
  <si>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</si>
  <si>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</si>
  <si>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</si>
  <si>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</si>
  <si>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</si>
  <si>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</si>
  <si>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</si>
  <si>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</si>
  <si>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</si>
  <si>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</si>
  <si>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</si>
  <si>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</si>
  <si>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</si>
  <si>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</si>
  <si>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</si>
  <si>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</si>
  <si>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</si>
  <si>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</si>
  <si>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</si>
  <si>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</si>
  <si>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</si>
  <si>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</si>
  <si>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</si>
  <si>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</si>
  <si>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</si>
  <si>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</si>
  <si>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</si>
  <si>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</si>
  <si>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</si>
  <si>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</si>
  <si>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</si>
  <si>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</si>
  <si>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</si>
  <si>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</si>
  <si>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</si>
  <si>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</si>
  <si>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</si>
  <si>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</si>
  <si>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</si>
  <si>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</si>
  <si>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</si>
  <si>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</si>
  <si>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</si>
  <si>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</si>
  <si>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</si>
  <si>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</si>
  <si>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</si>
  <si>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</si>
  <si>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</si>
  <si>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</si>
  <si>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</si>
  <si>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</si>
  <si>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</si>
  <si>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</si>
  <si>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</si>
  <si>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</si>
  <si>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</si>
  <si>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</si>
  <si>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</si>
  <si>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</si>
  <si>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</si>
  <si>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</si>
  <si>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</si>
  <si>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</si>
  <si>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</si>
  <si>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</si>
  <si>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</si>
  <si>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</si>
  <si>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</si>
  <si>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</si>
  <si>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</si>
  <si>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</si>
  <si>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</si>
  <si>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</si>
  <si>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</si>
  <si>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</si>
  <si>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</si>
  <si>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</si>
  <si>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</si>
  <si>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</si>
  <si>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</si>
  <si>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</si>
  <si>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</si>
  <si>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</si>
  <si>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</si>
  <si>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</si>
  <si>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</si>
  <si>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</si>
  <si>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</si>
  <si>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</si>
  <si>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</si>
  <si>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</si>
  <si>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</si>
  <si>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</si>
  <si>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</si>
  <si>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</si>
  <si>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</si>
  <si>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</si>
  <si>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</si>
  <si>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</si>
  <si>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</si>
  <si>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</si>
  <si>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</si>
  <si>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</si>
  <si>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</si>
  <si>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</si>
  <si>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</si>
  <si>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</si>
  <si>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</si>
  <si>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</si>
  <si>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</si>
  <si>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</si>
  <si>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</si>
  <si>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</si>
  <si>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</si>
  <si>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</si>
  <si>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</si>
  <si>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</si>
  <si>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</si>
  <si>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</si>
  <si>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</si>
  <si>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</si>
  <si>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</si>
  <si>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</si>
  <si>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</si>
  <si>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</si>
  <si>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</si>
  <si>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</si>
  <si>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</si>
  <si>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</si>
  <si>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</si>
  <si>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</si>
  <si>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</si>
  <si>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</si>
  <si>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</si>
  <si>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</si>
  <si>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</si>
  <si>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</si>
  <si>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</si>
  <si>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</si>
  <si>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</si>
  <si>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</si>
  <si>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</si>
  <si>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</si>
  <si>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</si>
  <si>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</si>
  <si>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</si>
  <si>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</si>
  <si>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</si>
  <si>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</si>
  <si>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</si>
  <si>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</si>
  <si>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</si>
  <si>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</si>
  <si>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</si>
  <si>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</si>
  <si>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</si>
  <si>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</si>
  <si>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</si>
  <si>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</si>
  <si>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</si>
  <si>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</si>
  <si>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</si>
  <si>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</si>
  <si>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</si>
  <si>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</si>
  <si>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</si>
  <si>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</si>
  <si>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</si>
  <si>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</si>
  <si>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</si>
  <si>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</si>
  <si>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</si>
  <si>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</si>
  <si>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</si>
  <si>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</si>
  <si>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</si>
  <si>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</si>
  <si>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</si>
  <si>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</si>
  <si>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</si>
  <si>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</si>
  <si>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</si>
  <si>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</si>
  <si>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</si>
  <si>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</si>
  <si>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</si>
  <si>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</si>
  <si>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</si>
  <si>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</si>
  <si>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</si>
  <si>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</si>
  <si>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</si>
  <si>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</si>
  <si>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</si>
  <si>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</si>
  <si>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</si>
  <si>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</si>
  <si>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</si>
  <si>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</si>
  <si>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</si>
  <si>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</si>
  <si>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</si>
  <si>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</si>
  <si>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</si>
  <si>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</si>
  <si>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</si>
  <si>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</si>
  <si>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</si>
  <si>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</si>
  <si>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</si>
  <si>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</si>
  <si>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</si>
  <si>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</si>
  <si>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</si>
  <si>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</si>
  <si>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</si>
  <si>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</si>
  <si>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</si>
  <si>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</si>
  <si>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</si>
  <si>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</si>
  <si>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</si>
  <si>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</si>
  <si>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</si>
  <si>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</si>
  <si>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</si>
  <si>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</si>
  <si>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</si>
  <si>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</si>
  <si>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</si>
  <si>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</si>
  <si>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</si>
  <si>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</si>
  <si>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</si>
  <si>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</si>
  <si>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</si>
  <si>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</si>
  <si>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</si>
  <si>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</si>
  <si>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</si>
  <si>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</si>
  <si>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</si>
  <si>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</si>
  <si>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</si>
  <si>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</si>
  <si>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</si>
  <si>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</si>
  <si>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</si>
  <si>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</si>
  <si>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</si>
  <si>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</si>
  <si>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</si>
  <si>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</si>
  <si>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</si>
  <si>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</si>
  <si>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</si>
  <si>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</si>
  <si>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</si>
  <si>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</si>
  <si>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</si>
  <si>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</si>
  <si>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</si>
  <si>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</si>
  <si>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</si>
  <si>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</si>
  <si>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</si>
  <si>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</si>
  <si>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</si>
  <si>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</si>
  <si>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</si>
  <si>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</si>
  <si>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</si>
  <si>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</si>
  <si>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</si>
  <si>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</si>
  <si>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</si>
  <si>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</si>
  <si>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</si>
  <si>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</si>
  <si>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</si>
  <si>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</si>
  <si>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</si>
  <si>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</si>
  <si>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</si>
  <si>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</si>
  <si>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</si>
  <si>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</si>
  <si>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</si>
  <si>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</si>
  <si>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</si>
  <si>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</si>
  <si>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</si>
  <si>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</si>
  <si>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</si>
  <si>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</si>
  <si>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</si>
  <si>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</si>
  <si>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</si>
  <si>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</si>
  <si>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</si>
  <si>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</si>
  <si>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</si>
  <si>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</si>
  <si>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</si>
  <si>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</si>
  <si>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</si>
  <si>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</si>
  <si>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</si>
  <si>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</si>
  <si>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</si>
  <si>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</si>
  <si>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</si>
  <si>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</si>
  <si>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</si>
  <si>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</si>
  <si>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</si>
  <si>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</si>
  <si>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</si>
  <si>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</si>
  <si>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</si>
  <si>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</si>
  <si>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</si>
  <si>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</si>
  <si>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</si>
  <si>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</si>
  <si>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</si>
  <si>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</si>
  <si>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</si>
  <si>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</si>
  <si>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</si>
  <si>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</si>
  <si>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</si>
  <si>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</si>
  <si>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</si>
  <si>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</si>
  <si>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</si>
  <si>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</si>
  <si>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</si>
  <si>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</si>
  <si>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</si>
  <si>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</si>
  <si>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</si>
  <si>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</si>
  <si>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</si>
  <si>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</si>
  <si>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</si>
  <si>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</si>
  <si>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</si>
  <si>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</si>
  <si>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</si>
  <si>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</si>
  <si>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</si>
  <si>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</si>
  <si>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</si>
  <si>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</si>
  <si>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</si>
  <si>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</si>
  <si>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</si>
  <si>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</si>
  <si>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</si>
  <si>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</si>
  <si>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</si>
  <si>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</si>
  <si>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</si>
  <si>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</si>
  <si>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</si>
  <si>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</si>
  <si>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</si>
  <si>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</si>
  <si>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</si>
  <si>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</si>
  <si>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</si>
  <si>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</si>
  <si>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</si>
  <si>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</si>
  <si>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</si>
  <si>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</si>
  <si>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</si>
  <si>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</si>
  <si>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</si>
  <si>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</si>
  <si>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</si>
  <si>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</si>
  <si>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</si>
  <si>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</si>
  <si>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</si>
  <si>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</si>
  <si>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</si>
  <si>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</si>
  <si>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</si>
  <si>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</si>
  <si>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</si>
  <si>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</si>
  <si>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</si>
  <si>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</si>
  <si>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</si>
  <si>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</si>
  <si>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</si>
  <si>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</si>
  <si>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</si>
  <si>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</si>
  <si>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</si>
  <si>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</si>
  <si>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</si>
  <si>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</si>
  <si>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</si>
  <si>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</si>
  <si>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</si>
  <si>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</si>
  <si>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</si>
  <si>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</si>
  <si>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</si>
  <si>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</si>
  <si>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</si>
  <si>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</si>
  <si>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</si>
  <si>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</si>
  <si>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</si>
  <si>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</si>
  <si>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</si>
  <si>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</si>
  <si>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</si>
  <si>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</si>
  <si>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</si>
  <si>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</si>
  <si>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</si>
  <si>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</si>
  <si>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</si>
  <si>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</si>
  <si>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</si>
  <si>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</si>
  <si>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</si>
  <si>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</si>
  <si>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</si>
  <si>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</si>
  <si>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</si>
  <si>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</si>
  <si>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</si>
  <si>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</si>
  <si>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</si>
  <si>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</si>
  <si>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</si>
  <si>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</si>
  <si>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</si>
  <si>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</si>
  <si>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</si>
  <si>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</si>
  <si>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</si>
  <si>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</si>
  <si>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</si>
  <si>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</si>
  <si>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</si>
  <si>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</si>
  <si>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</si>
  <si>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</si>
  <si>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</si>
  <si>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</si>
  <si>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</si>
  <si>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</si>
  <si>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</si>
  <si>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</si>
  <si>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</si>
  <si>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</si>
  <si>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</si>
  <si>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</si>
  <si>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</si>
  <si>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</si>
  <si>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</si>
  <si>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</si>
  <si>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</si>
  <si>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</si>
  <si>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</si>
  <si>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</si>
  <si>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</si>
  <si>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</si>
  <si>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</si>
  <si>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</si>
  <si>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</si>
  <si>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</si>
  <si>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</si>
  <si>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</si>
  <si>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</si>
  <si>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</si>
  <si>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</si>
  <si>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</si>
  <si>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</si>
  <si>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</si>
  <si>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</si>
  <si>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</si>
  <si>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</si>
  <si>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</si>
  <si>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</si>
  <si>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</si>
  <si>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</si>
  <si>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</si>
  <si>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</si>
  <si>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</si>
  <si>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</si>
  <si>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</si>
  <si>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</si>
  <si>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</si>
  <si>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</si>
  <si>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</si>
  <si>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</si>
  <si>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</si>
  <si>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</si>
  <si>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</si>
  <si>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</si>
  <si>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</si>
  <si>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</si>
  <si>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</si>
  <si>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</si>
  <si>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</si>
  <si>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</si>
  <si>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</si>
  <si>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</si>
  <si>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</si>
  <si>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</si>
  <si>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</si>
  <si>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</si>
  <si>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</si>
  <si>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</si>
  <si>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</si>
  <si>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</si>
  <si>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</si>
  <si>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</si>
  <si>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</si>
  <si>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</si>
  <si>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</si>
  <si>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</si>
  <si>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</si>
  <si>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</si>
  <si>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</si>
  <si>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</si>
  <si>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</si>
  <si>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</si>
  <si>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</si>
  <si>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</si>
  <si>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</si>
  <si>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</si>
  <si>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</si>
  <si>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</si>
  <si>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</si>
  <si>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</si>
  <si>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</si>
  <si>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</si>
  <si>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</si>
  <si>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</si>
  <si>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</si>
  <si>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</si>
  <si>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</si>
  <si>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</si>
  <si>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</si>
  <si>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</si>
  <si>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</si>
  <si>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</si>
  <si>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</si>
  <si>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</si>
  <si>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</si>
  <si>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</si>
  <si>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</si>
  <si>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</si>
  <si>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</si>
  <si>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</si>
  <si>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</si>
  <si>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</si>
  <si>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</si>
  <si>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</si>
  <si>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</si>
  <si>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</si>
  <si>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</si>
  <si>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</si>
  <si>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</si>
  <si>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</si>
  <si>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</si>
  <si>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</si>
  <si>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</si>
  <si>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</si>
  <si>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</si>
  <si>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</si>
  <si>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</si>
  <si>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</si>
  <si>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</si>
  <si>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</si>
  <si>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</si>
  <si>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</si>
  <si>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</si>
  <si>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</si>
  <si>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</si>
  <si>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</si>
  <si>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</si>
  <si>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</si>
  <si>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</si>
  <si>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</si>
  <si>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</si>
  <si>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</si>
  <si>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</si>
  <si>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</si>
  <si>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</si>
  <si>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</si>
  <si>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</si>
  <si>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</si>
  <si>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</si>
  <si>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</si>
  <si>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</si>
  <si>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</si>
  <si>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</si>
  <si>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</si>
  <si>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</si>
  <si>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</si>
  <si>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</si>
  <si>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</si>
  <si>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</si>
  <si>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</si>
  <si>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</si>
  <si>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</si>
  <si>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</si>
  <si>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</si>
  <si>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</si>
  <si>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</si>
  <si>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</si>
  <si>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</si>
  <si>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</si>
  <si>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</si>
  <si>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</si>
  <si>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</si>
  <si>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</si>
  <si>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</si>
  <si>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</si>
  <si>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</si>
  <si>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</si>
  <si>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</si>
  <si>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</si>
  <si>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</si>
  <si>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</si>
  <si>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</si>
  <si>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</si>
  <si>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</si>
  <si>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</si>
  <si>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</si>
  <si>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</si>
  <si>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</si>
  <si>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</si>
  <si>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</si>
  <si>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</si>
  <si>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</si>
  <si>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</si>
  <si>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</si>
  <si>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</si>
  <si>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</si>
  <si>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</si>
  <si>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</si>
  <si>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</si>
  <si>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</si>
  <si>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</si>
  <si>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</si>
  <si>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</si>
  <si>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</si>
  <si>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</si>
  <si>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</si>
  <si>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</si>
  <si>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</si>
  <si>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</si>
  <si>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</si>
  <si>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</si>
  <si>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</si>
  <si>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</si>
  <si>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</si>
  <si>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</si>
  <si>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</si>
  <si>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</si>
  <si>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</si>
  <si>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</si>
  <si>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</si>
  <si>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</si>
  <si>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</si>
  <si>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</si>
  <si>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</si>
  <si>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</si>
  <si>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</si>
  <si>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</si>
  <si>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</si>
  <si>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</si>
  <si>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</si>
  <si>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</si>
  <si>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</si>
  <si>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</si>
  <si>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</si>
  <si>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</si>
  <si>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</si>
  <si>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</si>
  <si>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</si>
  <si>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</si>
  <si>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</si>
  <si>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</si>
  <si>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</si>
  <si>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</si>
  <si>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</si>
  <si>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</si>
  <si>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</si>
  <si>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</si>
  <si>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</si>
  <si>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</si>
  <si>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</si>
  <si>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</si>
  <si>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</si>
  <si>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</si>
  <si>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</si>
  <si>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</si>
  <si>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</si>
  <si>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</si>
  <si>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</si>
  <si>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</si>
  <si>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</si>
  <si>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</si>
  <si>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</si>
  <si>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</si>
  <si>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</si>
  <si>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</si>
  <si>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</si>
  <si>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</si>
  <si>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</si>
  <si>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</si>
  <si>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</si>
  <si>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</si>
  <si>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</si>
  <si>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</si>
  <si>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</si>
  <si>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</si>
  <si>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</si>
  <si>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</si>
  <si>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</si>
  <si>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</si>
  <si>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</si>
  <si>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</si>
  <si>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</si>
  <si>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</si>
  <si>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</si>
  <si>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</si>
  <si>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</si>
  <si>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</si>
  <si>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</si>
  <si>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</si>
  <si>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</si>
  <si>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</si>
  <si>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</si>
  <si>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</si>
  <si>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</si>
  <si>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</si>
  <si>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</si>
  <si>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</si>
  <si>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</si>
  <si>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</si>
  <si>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</si>
  <si>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</si>
  <si>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</si>
  <si>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</si>
  <si>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</si>
  <si>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</si>
  <si>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</si>
  <si>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</si>
  <si>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</si>
  <si>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</si>
  <si>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</si>
  <si>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</si>
  <si>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</si>
  <si>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</si>
  <si>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</si>
  <si>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</si>
  <si>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</si>
  <si>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</si>
  <si>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</si>
  <si>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</si>
  <si>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</si>
  <si>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</si>
  <si>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</si>
  <si>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</si>
  <si>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</si>
  <si>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</si>
  <si>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</si>
  <si>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</si>
  <si>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</si>
  <si>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</si>
  <si>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</si>
  <si>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</si>
  <si>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</si>
  <si>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</si>
  <si>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</si>
  <si>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</si>
  <si>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</si>
  <si>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</si>
  <si>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</si>
  <si>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</si>
  <si>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</si>
  <si>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</si>
  <si>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</si>
  <si>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</si>
  <si>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</si>
  <si>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</si>
  <si>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</si>
  <si>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</si>
  <si>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</si>
  <si>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</si>
  <si>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</si>
  <si>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</si>
  <si>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</si>
  <si>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</si>
  <si>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</si>
  <si>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</si>
  <si>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</si>
  <si>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</si>
  <si>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</si>
  <si>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</si>
  <si>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</si>
  <si>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</si>
  <si>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</si>
  <si>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</si>
  <si>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</si>
  <si>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</si>
  <si>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</si>
  <si>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</si>
  <si>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</si>
  <si>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</si>
  <si>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</si>
  <si>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</si>
  <si>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</si>
  <si>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</si>
  <si>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</si>
  <si>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</si>
  <si>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</si>
  <si>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</si>
  <si>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</si>
  <si>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</si>
  <si>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</si>
  <si>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</si>
  <si>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</si>
  <si>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</si>
  <si>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</si>
  <si>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</si>
  <si>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</si>
  <si>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</si>
  <si>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</si>
  <si>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</si>
  <si>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</si>
  <si>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</si>
  <si>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</si>
  <si>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</si>
  <si>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</si>
  <si>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</si>
  <si>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</si>
  <si>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</si>
  <si>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</si>
  <si>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</si>
  <si>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</si>
  <si>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</si>
  <si>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</si>
  <si>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</si>
  <si>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</si>
  <si>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</si>
  <si>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</si>
  <si>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</si>
  <si>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</si>
  <si>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</si>
  <si>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</si>
  <si>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</si>
  <si>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</si>
  <si>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</si>
  <si>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</si>
  <si>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</si>
  <si>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</si>
  <si>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</si>
  <si>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</si>
  <si>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</si>
  <si>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</si>
  <si>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</si>
  <si>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</si>
  <si>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</si>
  <si>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</si>
  <si>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</si>
  <si>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</si>
  <si>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</si>
  <si>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</si>
  <si>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</si>
  <si>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</si>
  <si>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</si>
  <si>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</si>
  <si>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</si>
  <si>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</si>
  <si>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</si>
  <si>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</si>
  <si>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</si>
  <si>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</si>
  <si>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</si>
  <si>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</si>
  <si>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</si>
  <si>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</si>
  <si>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</si>
  <si>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</si>
  <si>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</si>
  <si>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</si>
  <si>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</si>
  <si>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</si>
  <si>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</si>
  <si>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</si>
  <si>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</si>
  <si>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</si>
  <si>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</si>
  <si>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</si>
  <si>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</si>
  <si>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</si>
  <si>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</si>
  <si>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</si>
  <si>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</si>
  <si>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</si>
  <si>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</si>
  <si>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</si>
  <si>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</si>
  <si>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</si>
  <si>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</si>
  <si>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</si>
  <si>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</si>
  <si>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</si>
  <si>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</si>
  <si>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</si>
  <si>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</si>
  <si>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</si>
  <si>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</si>
  <si>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</si>
  <si>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</si>
  <si>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</si>
  <si>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</si>
  <si>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</si>
  <si>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</si>
  <si>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</si>
  <si>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</si>
  <si>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</si>
  <si>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</si>
  <si>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</si>
  <si>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</si>
  <si>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</si>
  <si>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</si>
  <si>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</si>
  <si>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</si>
  <si>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</si>
  <si>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</si>
  <si>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</si>
  <si>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</si>
  <si>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</si>
  <si>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</si>
  <si>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</si>
  <si>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</si>
  <si>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</si>
  <si>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</si>
  <si>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</si>
  <si>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</si>
  <si>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</si>
  <si>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</si>
  <si>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</si>
  <si>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</si>
  <si>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</si>
  <si>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</si>
  <si>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</si>
  <si>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</si>
  <si>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</si>
  <si>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</si>
  <si>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</si>
  <si>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</si>
  <si>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</si>
  <si>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</si>
  <si>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</si>
  <si>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</si>
  <si>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</si>
  <si>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</si>
  <si>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</si>
  <si>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</si>
  <si>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</si>
  <si>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</si>
  <si>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</si>
  <si>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</si>
  <si>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</si>
  <si>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</si>
  <si>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</si>
  <si>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</si>
  <si>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</si>
  <si>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</si>
  <si>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</si>
  <si>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</si>
  <si>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</si>
  <si>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</si>
  <si>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</si>
  <si>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</si>
  <si>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</si>
  <si>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</si>
  <si>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</si>
  <si>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</si>
  <si>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</si>
  <si>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</si>
  <si>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</si>
  <si>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</si>
  <si>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</si>
  <si>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</si>
  <si>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</si>
  <si>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</si>
  <si>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</si>
  <si>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</si>
  <si>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</si>
  <si>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</si>
  <si>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</si>
  <si>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</si>
  <si>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</si>
  <si>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</si>
  <si>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</si>
  <si>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</si>
  <si>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</si>
  <si>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</si>
  <si>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</si>
  <si>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</si>
  <si>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</si>
  <si>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</si>
  <si>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</si>
  <si>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</si>
  <si>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</si>
  <si>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</si>
  <si>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</si>
  <si>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</si>
  <si>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</si>
  <si>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</si>
  <si>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</si>
  <si>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</si>
  <si>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</si>
  <si>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</si>
  <si>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</si>
  <si>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</si>
  <si>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</si>
  <si>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</si>
  <si>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</si>
  <si>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</si>
  <si>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</si>
  <si>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</si>
  <si>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</si>
  <si>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</si>
  <si>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</si>
  <si>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</si>
  <si>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</si>
  <si>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</si>
  <si>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</si>
  <si>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</si>
  <si>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</si>
  <si>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</si>
  <si>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</si>
  <si>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</si>
  <si>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</si>
  <si>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</si>
  <si>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</si>
  <si>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</si>
  <si>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</si>
  <si>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</si>
  <si>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</si>
  <si>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</si>
  <si>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</si>
  <si>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</si>
  <si>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</si>
  <si>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</si>
  <si>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</si>
  <si>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</si>
  <si>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</si>
  <si>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</si>
  <si>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</si>
  <si>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</si>
  <si>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</si>
  <si>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</si>
  <si>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</si>
  <si>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</si>
  <si>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</si>
  <si>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</si>
  <si>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</si>
  <si>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</si>
  <si>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</si>
  <si>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</si>
  <si>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</si>
  <si>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</si>
  <si>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</si>
  <si>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</si>
  <si>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</si>
  <si>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</si>
  <si>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</si>
  <si>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</si>
  <si>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</si>
  <si>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</si>
  <si>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</si>
  <si>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</si>
  <si>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</si>
  <si>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</si>
  <si>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</si>
  <si>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</si>
  <si>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</si>
  <si>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</si>
  <si>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</si>
  <si>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</si>
  <si>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</si>
  <si>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</si>
  <si>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</si>
  <si>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</si>
  <si>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</si>
  <si>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</si>
  <si>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</si>
  <si>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</si>
  <si>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</si>
  <si>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</si>
  <si>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</si>
  <si>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</si>
  <si>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</si>
  <si>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</si>
  <si>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</si>
  <si>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</si>
  <si>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</si>
  <si>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</si>
  <si>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</si>
  <si>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</si>
  <si>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</si>
  <si>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</si>
  <si>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</si>
  <si>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</si>
  <si>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</si>
  <si>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</si>
  <si>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</si>
  <si>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</si>
  <si>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</si>
  <si>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</si>
  <si>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</si>
  <si>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</si>
  <si>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</si>
  <si>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</si>
  <si>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</si>
  <si>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</si>
  <si>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</si>
  <si>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</si>
  <si>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</si>
  <si>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</si>
  <si>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</si>
  <si>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</si>
  <si>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</si>
  <si>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</si>
  <si>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</si>
  <si>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</si>
  <si>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</si>
  <si>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</si>
  <si>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</si>
  <si>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</si>
  <si>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</si>
  <si>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</si>
  <si>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</si>
  <si>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</si>
  <si>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</si>
  <si>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</si>
  <si>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</si>
  <si>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</si>
  <si>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</si>
  <si>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</si>
  <si>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</si>
  <si>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</si>
  <si>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</si>
  <si>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</si>
  <si>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</si>
  <si>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</si>
  <si>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</si>
  <si>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</si>
  <si>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</si>
  <si>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</si>
  <si>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</si>
  <si>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</si>
  <si>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</si>
  <si>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</si>
  <si>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</si>
  <si>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</si>
  <si>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</si>
  <si>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</si>
  <si>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</si>
  <si>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</si>
  <si>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</si>
  <si>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</si>
  <si>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</si>
  <si>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</si>
  <si>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</si>
  <si>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</si>
  <si>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</si>
  <si>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</si>
  <si>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</si>
  <si>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</si>
  <si>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</si>
  <si>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</si>
  <si>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</si>
  <si>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</si>
  <si>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</si>
  <si>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</si>
  <si>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</si>
  <si>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</si>
  <si>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</si>
  <si>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</si>
  <si>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</si>
  <si>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</si>
  <si>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</si>
  <si>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</si>
  <si>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</si>
  <si>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</si>
  <si>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</si>
  <si>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</si>
  <si>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</si>
  <si>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</si>
  <si>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</si>
  <si>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</si>
  <si>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</si>
  <si>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</si>
  <si>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</si>
  <si>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</si>
  <si>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</si>
  <si>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</si>
  <si>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</si>
  <si>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</si>
  <si>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</si>
  <si>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</si>
  <si>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</si>
  <si>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</si>
  <si>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</si>
  <si>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</si>
  <si>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</si>
  <si>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</si>
  <si>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</si>
  <si>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</si>
  <si>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</si>
  <si>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</si>
  <si>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</si>
  <si>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</si>
  <si>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</si>
  <si>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</si>
  <si>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</si>
  <si>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</si>
  <si>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</si>
  <si>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</si>
  <si>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</si>
  <si>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</si>
  <si>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</si>
  <si>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</si>
  <si>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</si>
  <si>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</si>
  <si>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</si>
  <si>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</si>
  <si>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</si>
  <si>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</si>
  <si>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</si>
  <si>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</si>
  <si>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</si>
  <si>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</si>
  <si>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</si>
  <si>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</si>
  <si>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</si>
  <si>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</si>
  <si>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</si>
  <si>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</si>
  <si>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</si>
  <si>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</si>
  <si>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</si>
  <si>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</si>
  <si>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</si>
  <si>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</si>
  <si>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</si>
  <si>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</si>
  <si>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</si>
  <si>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</si>
  <si>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</si>
  <si>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</si>
  <si>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</si>
  <si>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</si>
  <si>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</si>
  <si>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</si>
  <si>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</si>
  <si>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</si>
  <si>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</si>
  <si>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</si>
  <si>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</si>
  <si>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</si>
  <si>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</si>
  <si>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</si>
  <si>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</si>
  <si>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</si>
  <si>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</si>
  <si>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</si>
  <si>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</si>
  <si>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</si>
  <si>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</si>
  <si>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</si>
  <si>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</si>
  <si>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</si>
  <si>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</si>
  <si>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</si>
  <si>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</si>
  <si>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</si>
  <si>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</si>
  <si>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</si>
  <si>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</si>
  <si>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</si>
  <si>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</si>
  <si>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</si>
  <si>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</si>
  <si>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</si>
  <si>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</si>
  <si>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</si>
  <si>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</si>
  <si>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</si>
  <si>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</si>
  <si>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</si>
  <si>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</si>
  <si>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</si>
  <si>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</si>
  <si>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</si>
  <si>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</si>
  <si>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</si>
  <si>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</si>
  <si>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</si>
  <si>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</si>
  <si>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</si>
  <si>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</si>
  <si>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</si>
  <si>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</si>
  <si>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</si>
  <si>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</si>
  <si>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</si>
  <si>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</si>
  <si>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</si>
  <si>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</si>
  <si>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</si>
  <si>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</si>
  <si>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</si>
  <si>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</si>
  <si>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</si>
  <si>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</si>
  <si>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</si>
  <si>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</si>
  <si>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</si>
  <si>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</si>
  <si>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</si>
  <si>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</si>
  <si>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</si>
  <si>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</si>
  <si>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</si>
  <si>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</si>
  <si>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</si>
  <si>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</si>
  <si>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</si>
  <si>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</si>
  <si>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</si>
  <si>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</si>
  <si>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</si>
  <si>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</si>
  <si>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</si>
  <si>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</si>
  <si>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</si>
  <si>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</si>
  <si>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</si>
  <si>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</si>
  <si>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</si>
  <si>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</si>
  <si>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</si>
  <si>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</si>
  <si>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</si>
  <si>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</si>
  <si>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</si>
  <si>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</si>
  <si>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</si>
  <si>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</si>
  <si>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</si>
  <si>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</si>
  <si>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</si>
  <si>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</si>
  <si>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</si>
  <si>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</si>
  <si>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</si>
  <si>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</si>
  <si>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</si>
  <si>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</si>
  <si>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</si>
  <si>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</si>
  <si>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</si>
  <si>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</si>
  <si>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</si>
  <si>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</si>
  <si>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</si>
  <si>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</si>
  <si>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</si>
  <si>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</si>
  <si>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</si>
  <si>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</si>
  <si>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</si>
  <si>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</si>
  <si>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</si>
  <si>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</si>
  <si>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</si>
  <si>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</si>
  <si>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</si>
  <si>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</si>
  <si>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</si>
  <si>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</si>
  <si>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</si>
  <si>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</si>
  <si>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</si>
  <si>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</si>
  <si>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</si>
  <si>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</si>
  <si>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</si>
  <si>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</si>
  <si>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</si>
  <si>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</si>
  <si>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</si>
  <si>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</si>
  <si>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</si>
  <si>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</si>
  <si>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</si>
  <si>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</si>
  <si>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</si>
  <si>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</si>
  <si>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</si>
  <si>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</si>
  <si>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</si>
  <si>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</si>
  <si>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</si>
  <si>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</si>
  <si>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</si>
  <si>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</si>
  <si>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</si>
  <si>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</si>
  <si>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</si>
  <si>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</si>
  <si>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</si>
  <si>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</si>
  <si>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</si>
  <si>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</si>
  <si>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</si>
  <si>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</si>
  <si>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</si>
  <si>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</si>
  <si>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</si>
  <si>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</si>
  <si>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</si>
  <si>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</si>
  <si>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</si>
  <si>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</si>
  <si>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</si>
  <si>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</si>
  <si>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</si>
  <si>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</si>
  <si>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</si>
  <si>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</si>
  <si>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</si>
  <si>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</si>
  <si>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</si>
  <si>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</si>
  <si>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</si>
  <si>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</si>
  <si>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</si>
  <si>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</si>
  <si>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</si>
  <si>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</si>
  <si>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</si>
  <si>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</si>
  <si>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</si>
  <si>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</si>
  <si>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</si>
  <si>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</si>
  <si>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</si>
  <si>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</si>
  <si>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</si>
  <si>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</si>
  <si>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</si>
  <si>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</si>
  <si>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</si>
  <si>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</si>
  <si>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</si>
  <si>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</si>
  <si>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</si>
  <si>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</si>
  <si>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</si>
  <si>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</si>
  <si>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</si>
  <si>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</si>
  <si>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</si>
  <si>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</si>
  <si>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</si>
  <si>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</si>
  <si>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</si>
  <si>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</si>
  <si>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</si>
  <si>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</si>
  <si>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</si>
  <si>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</si>
  <si>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</si>
  <si>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</si>
  <si>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</si>
  <si>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</si>
  <si>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</si>
  <si>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</si>
  <si>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</si>
  <si>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</si>
  <si>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</si>
  <si>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</si>
  <si>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</si>
  <si>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</si>
  <si>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</si>
  <si>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</si>
  <si>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</si>
  <si>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</si>
  <si>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</si>
  <si>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</si>
  <si>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</si>
  <si>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</si>
  <si>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</si>
  <si>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</si>
  <si>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</si>
  <si>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</si>
  <si>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</si>
  <si>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</si>
  <si>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</si>
  <si>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</si>
  <si>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</si>
  <si>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</si>
  <si>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</si>
  <si>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</si>
  <si>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</si>
  <si>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</si>
  <si>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</si>
  <si>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</si>
  <si>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</si>
  <si>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</si>
  <si>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</si>
  <si>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</si>
  <si>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</si>
  <si>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</si>
  <si>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</si>
  <si>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</si>
  <si>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</si>
  <si>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</si>
  <si>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</si>
  <si>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</si>
  <si>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</si>
  <si>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</si>
  <si>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</si>
  <si>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</si>
  <si>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</si>
  <si>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</si>
  <si>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</si>
  <si>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</si>
  <si>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</si>
  <si>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</si>
  <si>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</si>
  <si>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</si>
  <si>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</si>
  <si>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</si>
  <si>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</si>
  <si>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</si>
  <si>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</si>
  <si>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</si>
  <si>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</si>
  <si>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</si>
  <si>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</si>
  <si>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</si>
  <si>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</si>
  <si>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</si>
  <si>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</si>
  <si>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</si>
  <si>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</si>
  <si>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</si>
  <si>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</si>
  <si>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</si>
  <si>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</si>
  <si>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</si>
  <si>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</si>
  <si>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</si>
  <si>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</si>
  <si>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</si>
  <si>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</si>
  <si>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</si>
  <si>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</si>
  <si>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</si>
  <si>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</si>
  <si>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</si>
  <si>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</si>
  <si>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</si>
  <si>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</si>
  <si>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</si>
  <si>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</si>
  <si>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</si>
  <si>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</si>
  <si>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</si>
  <si>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</si>
  <si>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</si>
  <si>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</si>
  <si>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</si>
  <si>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</si>
  <si>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</si>
  <si>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</si>
  <si>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</si>
  <si>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</si>
  <si>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</si>
  <si>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</si>
  <si>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</si>
  <si>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</si>
  <si>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</si>
  <si>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</si>
  <si>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</si>
  <si>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</si>
  <si>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</si>
  <si>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</si>
  <si>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</si>
  <si>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</si>
  <si>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</si>
  <si>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</si>
  <si>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</si>
  <si>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</si>
  <si>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</si>
  <si>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</si>
  <si>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</si>
  <si>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</si>
  <si>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</si>
  <si>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</si>
  <si>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</si>
  <si>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</si>
  <si>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</si>
  <si>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</si>
  <si>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</si>
  <si>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</si>
  <si>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</si>
  <si>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</si>
  <si>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</si>
  <si>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</si>
  <si>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</si>
  <si>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</si>
  <si>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</si>
  <si>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</si>
  <si>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</si>
  <si>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</si>
  <si>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</si>
  <si>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</si>
  <si>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</si>
  <si>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</si>
  <si>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</si>
  <si>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</si>
  <si>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</si>
  <si>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</si>
  <si>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</si>
  <si>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</si>
  <si>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</si>
  <si>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</si>
  <si>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</si>
  <si>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</si>
  <si>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</si>
  <si>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</si>
  <si>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</si>
  <si>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</si>
  <si>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</si>
  <si>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</si>
  <si>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</si>
  <si>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</si>
  <si>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</si>
  <si>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</si>
  <si>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</si>
  <si>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</si>
  <si>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</si>
  <si>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</si>
  <si>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</si>
  <si>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</si>
  <si>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</si>
  <si>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</si>
  <si>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</si>
  <si>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</si>
  <si>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</si>
  <si>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</si>
  <si>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</si>
  <si>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</si>
  <si>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</si>
  <si>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</si>
  <si>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</si>
  <si>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</si>
  <si>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</si>
  <si>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</si>
  <si>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</si>
  <si>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</si>
  <si>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</si>
  <si>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</si>
  <si>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</si>
  <si>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</si>
  <si>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</si>
  <si>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</si>
  <si>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</si>
  <si>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</si>
  <si>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</si>
  <si>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</si>
  <si>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</si>
  <si>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</si>
  <si>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</si>
  <si>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</si>
  <si>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</si>
  <si>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</si>
  <si>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</si>
  <si>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</si>
  <si>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</si>
  <si>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</si>
  <si>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</si>
  <si>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</si>
  <si>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</si>
  <si>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</si>
  <si>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</si>
  <si>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</si>
  <si>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</si>
  <si>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</si>
  <si>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</si>
  <si>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</si>
  <si>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</si>
  <si>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</si>
  <si>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</si>
  <si>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</si>
  <si>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</si>
  <si>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</si>
  <si>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</si>
  <si>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</si>
  <si>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</si>
  <si>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</si>
  <si>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</si>
  <si>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</si>
  <si>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</si>
  <si>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</si>
  <si>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</si>
  <si>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</si>
  <si>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</si>
  <si>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</si>
  <si>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</si>
  <si>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</si>
  <si>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</si>
  <si>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</si>
  <si>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</si>
  <si>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</si>
  <si>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</si>
  <si>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</si>
  <si>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</si>
  <si>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</si>
  <si>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</si>
  <si>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</si>
  <si>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</si>
  <si>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</si>
  <si>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</si>
  <si>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</si>
  <si>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</si>
  <si>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</si>
  <si>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</si>
  <si>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</si>
  <si>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</si>
  <si>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</si>
  <si>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</si>
  <si>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</si>
  <si>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</si>
  <si>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</si>
  <si>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</si>
  <si>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</si>
  <si>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</si>
  <si>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</si>
  <si>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</si>
  <si>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</si>
  <si>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</si>
  <si>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</si>
  <si>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</si>
  <si>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</si>
  <si>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</si>
  <si>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</si>
  <si>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</si>
  <si>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</si>
  <si>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</si>
  <si>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</si>
  <si>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</si>
  <si>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</si>
  <si>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</si>
  <si>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</si>
  <si>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</si>
  <si>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</si>
  <si>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</si>
  <si>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</si>
  <si>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</si>
  <si>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</si>
  <si>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</si>
  <si>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</si>
  <si>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</si>
  <si>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</si>
  <si>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</si>
  <si>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</si>
  <si>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</si>
  <si>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</si>
  <si>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</si>
  <si>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</si>
  <si>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</si>
  <si>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</si>
  <si>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</si>
  <si>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</si>
  <si>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</si>
  <si>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</si>
  <si>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</si>
  <si>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</si>
  <si>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</si>
  <si>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</si>
  <si>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</si>
  <si>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</si>
  <si>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</si>
  <si>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</si>
  <si>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</si>
  <si>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</si>
  <si>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</si>
  <si>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</si>
  <si>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</si>
  <si>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</si>
  <si>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</si>
  <si>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</si>
  <si>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</si>
  <si>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</si>
  <si>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</si>
  <si>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</si>
  <si>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</si>
  <si>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</si>
  <si>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</si>
  <si>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</si>
  <si>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</si>
  <si>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</si>
  <si>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</si>
  <si>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</si>
  <si>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</si>
  <si>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</si>
  <si>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</si>
  <si>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</si>
  <si>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</si>
  <si>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</si>
  <si>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</si>
  <si>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</si>
  <si>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</si>
  <si>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</si>
  <si>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</si>
  <si>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</si>
  <si>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</si>
  <si>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</si>
  <si>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</si>
  <si>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</si>
  <si>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</si>
  <si>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</si>
  <si>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</si>
  <si>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</si>
  <si>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</si>
  <si>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</si>
  <si>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</si>
  <si>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</si>
  <si>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</si>
  <si>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</si>
  <si>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</si>
  <si>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</si>
  <si>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</si>
  <si>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</si>
  <si>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</si>
  <si>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</si>
  <si>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</si>
  <si>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</si>
  <si>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</si>
  <si>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</si>
  <si>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</si>
  <si>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</si>
  <si>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</si>
  <si>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</si>
  <si>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</si>
  <si>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</si>
  <si>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</si>
  <si>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</si>
  <si>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</si>
  <si>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</si>
  <si>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</si>
  <si>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</si>
  <si>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</si>
  <si>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</si>
  <si>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</si>
  <si>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</si>
  <si>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</si>
  <si>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</si>
  <si>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</si>
  <si>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</si>
  <si>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</si>
  <si>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</si>
  <si>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</si>
  <si>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</si>
  <si>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</si>
  <si>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</si>
  <si>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</si>
  <si>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</si>
  <si>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</si>
  <si>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</si>
  <si>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</si>
  <si>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</si>
  <si>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</si>
  <si>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</si>
  <si>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</si>
  <si>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</si>
  <si>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</si>
  <si>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</si>
  <si>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</si>
  <si>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</si>
  <si>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</si>
  <si>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</si>
  <si>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</si>
  <si>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</si>
  <si>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</si>
  <si>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</si>
  <si>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</si>
  <si>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</si>
  <si>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</si>
  <si>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</si>
  <si>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</si>
  <si>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</si>
  <si>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</si>
  <si>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</si>
  <si>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</si>
  <si>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</si>
  <si>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</si>
  <si>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</si>
  <si>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</si>
  <si>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</si>
  <si>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</si>
  <si>
    <t>第一周</t>
    <phoneticPr fontId="23" type="noConversion"/>
  </si>
  <si>
    <t>集字的兑换奖励</t>
    <phoneticPr fontId="23" type="noConversion"/>
  </si>
  <si>
    <t>10030011;1@10030012;1@10030013;1@10030014;1@10030015;1@10030016;1@10030017;1@10030018;1</t>
  </si>
  <si>
    <t>3;600@10000143;3</t>
  </si>
  <si>
    <t>10030011;1@10030012;1@10030015;1@10030016;1</t>
  </si>
  <si>
    <t>10010083;5@10000143;1</t>
  </si>
  <si>
    <t>10030013;1@10030014;1@10030017;1@10030018;1</t>
  </si>
  <si>
    <t>10000143;1@10010083;5</t>
  </si>
  <si>
    <t>10030011;1@10030012;1@10030013;1@10030014;1</t>
  </si>
  <si>
    <t>10010083;5@10010046;1</t>
  </si>
  <si>
    <t>10030015;1@10030016;1@10030017;1@10030018;1</t>
  </si>
  <si>
    <t>10010083;5@10000132;20</t>
  </si>
  <si>
    <t>10030013;1@10030016;1</t>
  </si>
  <si>
    <t>10010085;50</t>
  </si>
  <si>
    <t>10030013;1@10030014;1</t>
  </si>
  <si>
    <t>10030015;1@10030016;1</t>
  </si>
  <si>
    <t>8个字</t>
    <phoneticPr fontId="23" type="noConversion"/>
  </si>
  <si>
    <t>金币</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</si>
</sst>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10" workbookViewId="0">
      <selection activeCell="F31" sqref="F31"/>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D100:D160"/>
  <sheetViews>
    <sheetView tabSelected="1" topLeftCell="B168" workbookViewId="0">
      <selection activeCell="F190" sqref="F190"/>
    </sheetView>
  </sheetViews>
  <sheetFormatPr defaultRowHeight="14.25" x14ac:dyDescent="0.2"/>
  <sheetData>
    <row r="100" spans="4:4" x14ac:dyDescent="0.2">
      <c r="D100" s="82"/>
    </row>
    <row r="122" spans="4:4" x14ac:dyDescent="0.2">
      <c r="D122" s="82"/>
    </row>
    <row r="123" spans="4:4" x14ac:dyDescent="0.2">
      <c r="D123" s="82"/>
    </row>
    <row r="136" spans="4:4" x14ac:dyDescent="0.2">
      <c r="D136" s="82"/>
    </row>
    <row r="142" spans="4:4" x14ac:dyDescent="0.2">
      <c r="D142" s="82"/>
    </row>
    <row r="160" spans="4:4" x14ac:dyDescent="0.2">
      <c r="D160" s="82"/>
    </row>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O25" sqref="O25"/>
    </sheetView>
  </sheetViews>
  <sheetFormatPr defaultColWidth="9" defaultRowHeight="14.25" x14ac:dyDescent="0.2"/>
  <cols>
    <col min="1" max="1" width="11" customWidth="1"/>
    <col min="2" max="2" width="12" customWidth="1"/>
    <col min="3" max="8" width="15" customWidth="1"/>
    <col min="17" max="17" width="10.25" bestFit="1"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P14" s="2"/>
      <c r="Q14" s="2"/>
      <c r="R14" s="2"/>
      <c r="S14" s="2"/>
      <c r="T14" s="2"/>
      <c r="U14" s="2"/>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P15" s="2"/>
      <c r="Q15" s="2" t="s">
        <v>140</v>
      </c>
      <c r="R15" s="2"/>
      <c r="S15" s="2"/>
      <c r="T15" s="2"/>
      <c r="U15" s="2"/>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P16" s="2"/>
      <c r="Q16" s="2" t="s">
        <v>143</v>
      </c>
      <c r="R16" s="2">
        <v>6</v>
      </c>
      <c r="S16" s="2"/>
      <c r="T16" s="2"/>
      <c r="U16" s="2"/>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P17" s="2"/>
      <c r="Q17" s="2" t="s">
        <v>146</v>
      </c>
      <c r="R17" s="2">
        <f>R16/3/3</f>
        <v>0.66666666666666663</v>
      </c>
      <c r="S17" s="2">
        <v>0.5</v>
      </c>
      <c r="T17" s="2">
        <v>1</v>
      </c>
      <c r="U17" s="2"/>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P18" s="2"/>
      <c r="Q18" s="2"/>
      <c r="R18" s="2"/>
      <c r="S18" s="2">
        <v>2</v>
      </c>
      <c r="T18" s="2">
        <v>6</v>
      </c>
      <c r="U18" s="2"/>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P19" s="2"/>
      <c r="Q19" s="2" t="s">
        <v>151</v>
      </c>
      <c r="R19" s="2">
        <v>30</v>
      </c>
      <c r="S19" s="2"/>
      <c r="T19" s="2"/>
      <c r="U19" s="2"/>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P20" s="2"/>
      <c r="Q20" s="2"/>
      <c r="R20" s="2">
        <f>R19*10</f>
        <v>300</v>
      </c>
      <c r="S20" s="2"/>
      <c r="T20" s="2"/>
      <c r="U20" s="2"/>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P21" s="2"/>
      <c r="Q21" s="2" t="s">
        <v>156</v>
      </c>
      <c r="R21" s="2">
        <f>R20/R16</f>
        <v>50</v>
      </c>
      <c r="S21" s="2"/>
      <c r="T21" s="2"/>
      <c r="U21" s="2"/>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s="2">
        <v>1</v>
      </c>
      <c r="K22" s="2">
        <v>0.5</v>
      </c>
      <c r="L22" s="2">
        <v>50</v>
      </c>
      <c r="M22" s="2">
        <f>L22*K22</f>
        <v>25</v>
      </c>
      <c r="P22" s="2"/>
      <c r="Q22" s="2"/>
      <c r="R22" s="2"/>
      <c r="S22" s="2"/>
      <c r="T22" s="2"/>
      <c r="U22" s="2"/>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s="2">
        <v>1</v>
      </c>
      <c r="K23" s="2">
        <v>0.15</v>
      </c>
      <c r="L23" s="2">
        <v>50</v>
      </c>
      <c r="M23" s="2">
        <f t="shared" ref="M23:M24" si="15">L23*K23</f>
        <v>7.5</v>
      </c>
      <c r="P23" s="2"/>
      <c r="Q23" s="2" t="s">
        <v>161</v>
      </c>
      <c r="R23" s="2"/>
      <c r="S23" s="2"/>
      <c r="T23" s="2"/>
      <c r="U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s="2">
        <v>1</v>
      </c>
      <c r="K24" s="2">
        <v>0.1</v>
      </c>
      <c r="L24" s="2">
        <v>50</v>
      </c>
      <c r="M24" s="2">
        <f t="shared" si="15"/>
        <v>5</v>
      </c>
      <c r="P24" s="2"/>
      <c r="Q24" s="2"/>
      <c r="R24" s="2">
        <f>SUM(R25:R35)</f>
        <v>340</v>
      </c>
      <c r="S24" s="2"/>
      <c r="T24" s="2">
        <v>450</v>
      </c>
      <c r="U24" s="2"/>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P25" s="2"/>
      <c r="Q25" s="2" t="s">
        <v>26</v>
      </c>
      <c r="R25" s="2">
        <v>60</v>
      </c>
      <c r="S25" s="2"/>
      <c r="T25" s="2">
        <f>T24/9</f>
        <v>50</v>
      </c>
      <c r="U25" s="2"/>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P26" s="2"/>
      <c r="Q26" s="2" t="s">
        <v>27</v>
      </c>
      <c r="R26" s="2">
        <v>40</v>
      </c>
      <c r="S26" s="2"/>
      <c r="T26" s="2"/>
      <c r="U26" s="2"/>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P27" s="2"/>
      <c r="Q27" s="2" t="s">
        <v>28</v>
      </c>
      <c r="R27" s="2">
        <v>20</v>
      </c>
      <c r="S27" s="2"/>
      <c r="T27" s="2"/>
      <c r="U27" s="2"/>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P28" s="2"/>
      <c r="Q28" s="2" t="s">
        <v>175</v>
      </c>
      <c r="R28" s="2">
        <v>30</v>
      </c>
      <c r="S28" s="2"/>
      <c r="T28" s="2"/>
      <c r="U28" s="2"/>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Q13" zoomScaleNormal="100" workbookViewId="0">
      <selection activeCell="W29" sqref="W29"/>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6" si="0">ROUND(D3*1000000,0)</f>
        <v>100000</v>
      </c>
      <c r="H3" s="104">
        <f t="shared" ref="H3:H6" si="1">C3</f>
        <v>1</v>
      </c>
      <c r="I3" s="2">
        <f t="shared" ref="I3:I6" si="2">E3</f>
        <v>50000</v>
      </c>
      <c r="J3" s="2">
        <f t="shared" ref="J3:J6"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115"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4"/>
  <sheetViews>
    <sheetView zoomScaleNormal="100" workbookViewId="0">
      <selection activeCell="C157" sqref="C157"/>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2.62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84" t="s">
        <v>2520</v>
      </c>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A52" s="2">
        <v>104</v>
      </c>
      <c r="B52" s="2" t="s">
        <v>2409</v>
      </c>
      <c r="C52" s="2">
        <v>1</v>
      </c>
      <c r="D52" s="2" t="s">
        <v>2424</v>
      </c>
      <c r="E52" s="2" t="s">
        <v>2385</v>
      </c>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A53" s="2">
        <v>201</v>
      </c>
      <c r="B53" s="2" t="s">
        <v>2408</v>
      </c>
      <c r="C53" s="2">
        <v>2</v>
      </c>
      <c r="D53" s="2" t="s">
        <v>2384</v>
      </c>
      <c r="E53" s="2" t="s">
        <v>2385</v>
      </c>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A54" s="2">
        <v>301</v>
      </c>
      <c r="B54" s="2" t="s">
        <v>2408</v>
      </c>
      <c r="C54" s="2">
        <v>3</v>
      </c>
      <c r="D54" s="2" t="s">
        <v>2387</v>
      </c>
      <c r="E54" s="2" t="s">
        <v>2410</v>
      </c>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A55" s="2">
        <v>401</v>
      </c>
      <c r="B55" s="2" t="s">
        <v>2408</v>
      </c>
      <c r="C55" s="2">
        <v>4</v>
      </c>
      <c r="D55" s="2" t="s">
        <v>2420</v>
      </c>
      <c r="E55" s="2" t="s">
        <v>2386</v>
      </c>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A56" s="2">
        <v>503</v>
      </c>
      <c r="B56" s="2" t="s">
        <v>2409</v>
      </c>
      <c r="C56" s="2">
        <v>5</v>
      </c>
      <c r="D56" s="2" t="s">
        <v>2388</v>
      </c>
      <c r="E56" s="2" t="s">
        <v>2386</v>
      </c>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c r="A58" s="184" t="s">
        <v>2520</v>
      </c>
    </row>
    <row r="59" spans="1:27" ht="20.100000000000001" customHeight="1" x14ac:dyDescent="0.2">
      <c r="A59" s="2">
        <v>103</v>
      </c>
      <c r="B59" s="17" t="s">
        <v>2409</v>
      </c>
      <c r="C59" s="2">
        <v>1</v>
      </c>
      <c r="D59" s="2" t="s">
        <v>2414</v>
      </c>
      <c r="E59" s="2" t="s">
        <v>2385</v>
      </c>
    </row>
    <row r="60" spans="1:27" ht="20.100000000000001" customHeight="1" x14ac:dyDescent="0.2">
      <c r="A60" s="2">
        <v>202</v>
      </c>
      <c r="B60" s="20" t="s">
        <v>2409</v>
      </c>
      <c r="C60" s="20">
        <v>2</v>
      </c>
      <c r="D60" s="20" t="s">
        <v>2406</v>
      </c>
      <c r="E60" s="20" t="s">
        <v>2411</v>
      </c>
    </row>
    <row r="61" spans="1:27" ht="20.100000000000001" customHeight="1" x14ac:dyDescent="0.2">
      <c r="A61" s="2">
        <v>302</v>
      </c>
      <c r="B61" s="186" t="s">
        <v>2409</v>
      </c>
      <c r="C61" s="20">
        <v>3</v>
      </c>
      <c r="D61" s="20" t="s">
        <v>2403</v>
      </c>
      <c r="E61" s="20" t="s">
        <v>2410</v>
      </c>
    </row>
    <row r="62" spans="1:27" ht="20.100000000000001" customHeight="1" x14ac:dyDescent="0.2">
      <c r="A62" s="2">
        <v>402</v>
      </c>
      <c r="B62" s="20" t="s">
        <v>2409</v>
      </c>
      <c r="C62" s="20">
        <v>4</v>
      </c>
      <c r="D62" s="20" t="s">
        <v>2421</v>
      </c>
      <c r="E62" s="20" t="s">
        <v>2386</v>
      </c>
      <c r="J62" s="2" t="s">
        <v>2392</v>
      </c>
      <c r="K62" s="2" t="s">
        <v>2395</v>
      </c>
      <c r="V62" s="13"/>
    </row>
    <row r="63" spans="1:27" ht="20.100000000000001" customHeight="1" x14ac:dyDescent="0.2">
      <c r="A63" s="2">
        <v>504</v>
      </c>
      <c r="B63" s="186" t="s">
        <v>2409</v>
      </c>
      <c r="C63" s="20">
        <v>5</v>
      </c>
      <c r="D63" s="20" t="s">
        <v>2389</v>
      </c>
      <c r="E63" s="20" t="s">
        <v>2419</v>
      </c>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A65" s="184" t="s">
        <v>2520</v>
      </c>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A66" s="2">
        <v>102</v>
      </c>
      <c r="B66" s="186" t="s">
        <v>2409</v>
      </c>
      <c r="C66" s="20">
        <v>1</v>
      </c>
      <c r="D66" s="20" t="s">
        <v>2423</v>
      </c>
      <c r="E66" s="20" t="s">
        <v>2385</v>
      </c>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A67" s="2">
        <v>201</v>
      </c>
      <c r="B67" s="2" t="s">
        <v>2408</v>
      </c>
      <c r="C67" s="2">
        <v>2</v>
      </c>
      <c r="D67" s="2" t="s">
        <v>2384</v>
      </c>
      <c r="E67" s="2" t="s">
        <v>2385</v>
      </c>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A68" s="2">
        <v>301</v>
      </c>
      <c r="B68" s="2" t="s">
        <v>2408</v>
      </c>
      <c r="C68" s="2">
        <v>3</v>
      </c>
      <c r="D68" s="2" t="s">
        <v>2387</v>
      </c>
      <c r="E68" s="2" t="s">
        <v>2410</v>
      </c>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A69" s="2">
        <v>401</v>
      </c>
      <c r="B69" s="2" t="s">
        <v>2408</v>
      </c>
      <c r="C69" s="2">
        <v>4</v>
      </c>
      <c r="D69" s="2" t="s">
        <v>2420</v>
      </c>
      <c r="E69" s="2" t="s">
        <v>2386</v>
      </c>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c r="A70" s="2">
        <v>502</v>
      </c>
      <c r="B70" s="17" t="s">
        <v>2409</v>
      </c>
      <c r="C70" s="2">
        <v>5</v>
      </c>
      <c r="D70" s="2" t="s">
        <v>2407</v>
      </c>
      <c r="E70" s="2" t="s">
        <v>2386</v>
      </c>
    </row>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c r="T82" s="9" t="str">
        <f>G82&amp;";"&amp;I82&amp;"@"&amp;J82&amp;";"&amp;L82&amp;M82&amp;";"&amp;O82&amp;"@"&amp;P82&amp;";"&amp;R82</f>
        <v>1;300000@10010083;1010000143;2@10000150;1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G83&amp;";"&amp;I83&amp;"@"&amp;J83&amp;";"&amp;L83&amp;M83&amp;";"&amp;O83&amp;"@"&amp;P83&amp;";"&amp;R83</f>
        <v>1;600000@10000141;110000151;1@10010079;2</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G84&amp;";"&amp;I84&amp;"@"&amp;J84&amp;";"&amp;L84&amp;M84&amp;";"&amp;O84&amp;"@"&amp;P84&amp;";"&amp;R84</f>
        <v>10000135;1@10000141;210000151;2@10010046;1</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G85&amp;";"&amp;I85&amp;"@"&amp;J85&amp;";"&amp;L85&amp;M85&amp;";"&amp;O85&amp;"@"&amp;P85&amp;";"&amp;R85</f>
        <v>10000135;2@10000141;410000151;5@10010096;1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G86&amp;";"&amp;I86&amp;"@"&amp;J86&amp;";"&amp;L86&amp;M86&amp;";"&amp;O86&amp;"@"&amp;P86&amp;";"&amp;R86</f>
        <v>10000135;3@10000141;810000151;10@10010094;1</v>
      </c>
    </row>
    <row r="87" spans="1:23" s="2" customFormat="1" ht="20.100000000000001" customHeight="1" x14ac:dyDescent="0.2">
      <c r="A87"/>
      <c r="B87"/>
      <c r="C87"/>
      <c r="D87"/>
      <c r="E87"/>
      <c r="F87"/>
      <c r="G87"/>
      <c r="H87"/>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c r="T89" s="9" t="str">
        <f>D89&amp;";"&amp;F89&amp;"@"&amp;G89&amp;";"&amp;I89&amp;"@"&amp;J89&amp;";"&amp;L89&amp;M89&amp;";"&amp;O89&amp;"@"&amp;P89&amp;";"&amp;R89</f>
        <v>10000184;25@3;1000@10000158;110000167;1@10010040;1</v>
      </c>
    </row>
    <row r="90" spans="1:23" ht="20.100000000000001" customHeight="1" x14ac:dyDescent="0.2">
      <c r="B90" s="2">
        <f>C90-C89</f>
        <v>200</v>
      </c>
      <c r="C90" s="2">
        <v>300</v>
      </c>
      <c r="D90" s="2">
        <v>10000184</v>
      </c>
      <c r="E90" s="2" t="s">
        <v>2326</v>
      </c>
      <c r="F90" s="2">
        <v>50</v>
      </c>
      <c r="G90" s="2">
        <v>3</v>
      </c>
      <c r="H90" s="2" t="s">
        <v>2429</v>
      </c>
      <c r="I90" s="2">
        <f t="shared" si="6"/>
        <v>2000</v>
      </c>
      <c r="J90" s="3">
        <v>10000158</v>
      </c>
      <c r="K90" s="3" t="s">
        <v>2432</v>
      </c>
      <c r="L90" s="2">
        <v>2</v>
      </c>
      <c r="M90" s="2">
        <v>10000167</v>
      </c>
      <c r="N90" s="2" t="s">
        <v>2396</v>
      </c>
      <c r="O90" s="2">
        <v>2</v>
      </c>
      <c r="P90" s="3">
        <v>10010081</v>
      </c>
      <c r="Q90" s="8" t="s">
        <v>2431</v>
      </c>
      <c r="R90" s="13">
        <v>1</v>
      </c>
      <c r="T90" s="9" t="str">
        <f t="shared" ref="T90:T94" si="7">D90&amp;";"&amp;F90&amp;"@"&amp;G90&amp;";"&amp;I90&amp;"@"&amp;J90&amp;";"&amp;L90&amp;M90&amp;";"&amp;O90&amp;"@"&amp;P90&amp;";"&amp;R90</f>
        <v>10000184;50@3;2000@10000158;210000167;2@10010081;1</v>
      </c>
      <c r="U90" s="5"/>
      <c r="V90" s="2"/>
    </row>
    <row r="91" spans="1:23" ht="20.100000000000001" customHeight="1" x14ac:dyDescent="0.2">
      <c r="B91" s="2">
        <f t="shared" ref="B91:B94" si="8">C91-C90</f>
        <v>200</v>
      </c>
      <c r="C91" s="2">
        <v>500</v>
      </c>
      <c r="D91" s="2">
        <v>10000184</v>
      </c>
      <c r="E91" s="2" t="s">
        <v>2326</v>
      </c>
      <c r="F91" s="2">
        <v>50</v>
      </c>
      <c r="G91" s="2">
        <v>3</v>
      </c>
      <c r="H91" s="2" t="s">
        <v>2429</v>
      </c>
      <c r="I91" s="2">
        <f t="shared" si="6"/>
        <v>2000</v>
      </c>
      <c r="J91" s="3">
        <v>10000158</v>
      </c>
      <c r="K91" s="3" t="s">
        <v>2432</v>
      </c>
      <c r="L91" s="2">
        <v>2</v>
      </c>
      <c r="M91" s="2">
        <v>10000167</v>
      </c>
      <c r="N91" s="2" t="s">
        <v>2396</v>
      </c>
      <c r="O91" s="2">
        <v>2</v>
      </c>
      <c r="P91" s="2">
        <v>10000135</v>
      </c>
      <c r="Q91" s="2" t="s">
        <v>2316</v>
      </c>
      <c r="R91" s="2">
        <v>1</v>
      </c>
      <c r="T91" s="9" t="str">
        <f t="shared" si="7"/>
        <v>10000184;50@3;2000@10000158;210000167;2@10000135;1</v>
      </c>
      <c r="U91" s="3"/>
      <c r="V91" s="2"/>
    </row>
    <row r="92" spans="1:23" ht="20.100000000000001" customHeight="1" x14ac:dyDescent="0.2">
      <c r="B92" s="2">
        <f t="shared" si="8"/>
        <v>500</v>
      </c>
      <c r="C92" s="2">
        <v>1000</v>
      </c>
      <c r="D92" s="2">
        <v>10000184</v>
      </c>
      <c r="E92" s="2" t="s">
        <v>2326</v>
      </c>
      <c r="F92" s="2">
        <v>125</v>
      </c>
      <c r="G92" s="2">
        <v>3</v>
      </c>
      <c r="H92" s="2" t="s">
        <v>2429</v>
      </c>
      <c r="I92" s="2">
        <f t="shared" si="6"/>
        <v>5000</v>
      </c>
      <c r="J92" s="3">
        <v>10000158</v>
      </c>
      <c r="K92" s="3" t="s">
        <v>2432</v>
      </c>
      <c r="L92" s="2">
        <v>5</v>
      </c>
      <c r="M92" s="2">
        <v>10000167</v>
      </c>
      <c r="N92" s="2" t="s">
        <v>2396</v>
      </c>
      <c r="O92" s="2">
        <v>5</v>
      </c>
      <c r="P92" s="3">
        <v>10000164</v>
      </c>
      <c r="Q92" s="5" t="s">
        <v>847</v>
      </c>
      <c r="R92" s="2">
        <v>1</v>
      </c>
      <c r="T92" s="9" t="str">
        <f t="shared" si="7"/>
        <v>10000184;125@3;5000@10000158;510000167;5@10000164;1</v>
      </c>
    </row>
    <row r="93" spans="1:23" ht="20.100000000000001" customHeight="1" x14ac:dyDescent="0.2">
      <c r="B93" s="2">
        <f t="shared" si="8"/>
        <v>1000</v>
      </c>
      <c r="C93" s="2">
        <v>2000</v>
      </c>
      <c r="D93" s="2">
        <v>10000184</v>
      </c>
      <c r="E93" s="2" t="s">
        <v>2326</v>
      </c>
      <c r="F93" s="2">
        <v>250</v>
      </c>
      <c r="G93" s="2">
        <v>3</v>
      </c>
      <c r="H93" s="2" t="s">
        <v>2429</v>
      </c>
      <c r="I93" s="2">
        <f t="shared" si="6"/>
        <v>10000</v>
      </c>
      <c r="J93" s="3">
        <v>10000158</v>
      </c>
      <c r="K93" s="3" t="s">
        <v>2432</v>
      </c>
      <c r="L93" s="2">
        <v>10</v>
      </c>
      <c r="M93" s="2">
        <v>10000167</v>
      </c>
      <c r="N93" s="2" t="s">
        <v>2396</v>
      </c>
      <c r="O93" s="2">
        <v>10</v>
      </c>
      <c r="P93" s="3">
        <v>10010026</v>
      </c>
      <c r="Q93" s="5" t="s">
        <v>98</v>
      </c>
      <c r="R93" s="2">
        <v>1</v>
      </c>
      <c r="T93" s="9" t="str">
        <f t="shared" si="7"/>
        <v>10000184;250@3;10000@10000158;1010000167;10@10010026;1</v>
      </c>
    </row>
    <row r="94" spans="1:23" ht="20.100000000000001" customHeight="1" x14ac:dyDescent="0.2">
      <c r="B94" s="2">
        <f t="shared" si="8"/>
        <v>1000</v>
      </c>
      <c r="C94" s="2">
        <v>3000</v>
      </c>
      <c r="D94" s="2">
        <v>10000184</v>
      </c>
      <c r="E94" s="2" t="s">
        <v>2326</v>
      </c>
      <c r="F94" s="2">
        <v>250</v>
      </c>
      <c r="G94" s="2">
        <v>3</v>
      </c>
      <c r="H94" s="2" t="s">
        <v>2429</v>
      </c>
      <c r="I94" s="2">
        <f t="shared" si="6"/>
        <v>10000</v>
      </c>
      <c r="J94" s="3">
        <v>10000158</v>
      </c>
      <c r="K94" s="3" t="s">
        <v>2432</v>
      </c>
      <c r="L94" s="2">
        <v>10</v>
      </c>
      <c r="M94" s="2">
        <v>10000167</v>
      </c>
      <c r="N94" s="2" t="s">
        <v>2396</v>
      </c>
      <c r="O94" s="2">
        <v>10</v>
      </c>
      <c r="P94" s="3">
        <v>10000151</v>
      </c>
      <c r="Q94" s="5" t="s">
        <v>849</v>
      </c>
      <c r="R94" s="2">
        <v>5</v>
      </c>
      <c r="T94" s="9" t="str">
        <f t="shared" si="7"/>
        <v>10000184;250@3;10000@10000158;1010000167;10@10000151;5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9">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9"/>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9"/>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9"/>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9"/>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9"/>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9"/>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9"/>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9"/>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10">C112&amp;";"&amp;E112</f>
        <v>10010083;3</v>
      </c>
      <c r="K112" s="2" t="s">
        <v>2441</v>
      </c>
    </row>
    <row r="113" spans="2:11" s="2" customFormat="1" ht="20.100000000000001" customHeight="1" x14ac:dyDescent="0.2">
      <c r="B113" s="2">
        <v>3</v>
      </c>
      <c r="C113" s="3">
        <v>10000132</v>
      </c>
      <c r="D113" s="5" t="s">
        <v>114</v>
      </c>
      <c r="E113" s="2">
        <v>2</v>
      </c>
      <c r="F113" s="2" t="str">
        <f t="shared" si="10"/>
        <v>10000132;2</v>
      </c>
      <c r="K113" s="2" t="s">
        <v>2442</v>
      </c>
    </row>
    <row r="114" spans="2:11" s="2" customFormat="1" ht="20.100000000000001" customHeight="1" x14ac:dyDescent="0.2">
      <c r="B114" s="2">
        <v>4</v>
      </c>
      <c r="C114" s="3">
        <v>10000132</v>
      </c>
      <c r="D114" s="5" t="s">
        <v>114</v>
      </c>
      <c r="E114" s="2">
        <v>5</v>
      </c>
      <c r="F114" s="2" t="str">
        <f t="shared" si="10"/>
        <v>10000132;5</v>
      </c>
    </row>
    <row r="115" spans="2:11" s="2" customFormat="1" ht="20.100000000000001" customHeight="1" x14ac:dyDescent="0.2">
      <c r="B115" s="2">
        <v>5</v>
      </c>
      <c r="C115" s="3">
        <v>10000131</v>
      </c>
      <c r="D115" s="5" t="s">
        <v>668</v>
      </c>
      <c r="E115" s="2">
        <v>1</v>
      </c>
      <c r="F115" s="2" t="str">
        <f t="shared" si="10"/>
        <v>10000131;1</v>
      </c>
      <c r="J115" s="2" t="s">
        <v>2443</v>
      </c>
      <c r="K115" s="2">
        <v>6</v>
      </c>
    </row>
    <row r="116" spans="2:11" s="2" customFormat="1" ht="20.100000000000001" customHeight="1" x14ac:dyDescent="0.2">
      <c r="B116" s="2">
        <v>6</v>
      </c>
      <c r="C116" s="3">
        <v>10000131</v>
      </c>
      <c r="D116" s="5" t="s">
        <v>668</v>
      </c>
      <c r="E116" s="2">
        <v>3</v>
      </c>
      <c r="F116" s="2" t="str">
        <f t="shared" si="10"/>
        <v>10000131;3</v>
      </c>
      <c r="J116" s="2" t="s">
        <v>2444</v>
      </c>
      <c r="K116" s="2">
        <v>4</v>
      </c>
    </row>
    <row r="117" spans="2:11" s="2" customFormat="1" ht="20.100000000000001" customHeight="1" x14ac:dyDescent="0.2">
      <c r="B117" s="2">
        <v>7</v>
      </c>
      <c r="C117" s="3">
        <v>10010039</v>
      </c>
      <c r="D117" s="3" t="s">
        <v>846</v>
      </c>
      <c r="E117" s="2">
        <v>1</v>
      </c>
      <c r="F117" s="2" t="str">
        <f t="shared" si="10"/>
        <v>10010039;1</v>
      </c>
      <c r="J117" s="2" t="s">
        <v>2445</v>
      </c>
      <c r="K117" s="2">
        <v>2</v>
      </c>
    </row>
    <row r="118" spans="2:11" s="2" customFormat="1" ht="20.100000000000001" customHeight="1" x14ac:dyDescent="0.2">
      <c r="B118" s="2">
        <v>8</v>
      </c>
      <c r="C118" s="3">
        <v>10010041</v>
      </c>
      <c r="D118" s="5" t="s">
        <v>817</v>
      </c>
      <c r="E118" s="2">
        <v>2</v>
      </c>
      <c r="F118" s="2" t="str">
        <f t="shared" si="10"/>
        <v>10010041;2</v>
      </c>
    </row>
    <row r="119" spans="2:11" s="2" customFormat="1" ht="20.100000000000001" customHeight="1" x14ac:dyDescent="0.2">
      <c r="B119" s="2">
        <v>9</v>
      </c>
      <c r="C119" s="3">
        <v>10010042</v>
      </c>
      <c r="D119" s="39" t="s">
        <v>126</v>
      </c>
      <c r="E119" s="2">
        <v>2</v>
      </c>
      <c r="F119" s="2" t="str">
        <f t="shared" si="10"/>
        <v>10010042;2</v>
      </c>
    </row>
    <row r="120" spans="2:11" s="2" customFormat="1" ht="20.100000000000001" customHeight="1" x14ac:dyDescent="0.2">
      <c r="B120" s="2">
        <v>10</v>
      </c>
      <c r="C120" s="4">
        <v>10010098</v>
      </c>
      <c r="D120" s="7" t="s">
        <v>676</v>
      </c>
      <c r="E120" s="2">
        <v>2</v>
      </c>
      <c r="F120" s="2" t="str">
        <f t="shared" si="10"/>
        <v>10010098;2</v>
      </c>
    </row>
    <row r="121" spans="2:11" s="2" customFormat="1" ht="20.100000000000001" customHeight="1" x14ac:dyDescent="0.2">
      <c r="B121" s="2">
        <v>11</v>
      </c>
      <c r="C121" s="3">
        <v>10010085</v>
      </c>
      <c r="D121" s="39" t="s">
        <v>832</v>
      </c>
      <c r="E121" s="2">
        <v>5</v>
      </c>
      <c r="F121" s="2" t="str">
        <f t="shared" si="10"/>
        <v>10010085;5</v>
      </c>
    </row>
    <row r="122" spans="2:11" s="2" customFormat="1" ht="20.100000000000001" customHeight="1" x14ac:dyDescent="0.2">
      <c r="B122" s="2">
        <v>12</v>
      </c>
      <c r="C122" s="4">
        <v>10010085</v>
      </c>
      <c r="D122" s="7" t="s">
        <v>832</v>
      </c>
      <c r="E122" s="2">
        <v>10</v>
      </c>
      <c r="F122" s="2" t="str">
        <f t="shared" si="10"/>
        <v>10010085;10</v>
      </c>
    </row>
    <row r="123" spans="2:11" s="2" customFormat="1" ht="20.100000000000001" customHeight="1" x14ac:dyDescent="0.2">
      <c r="B123" s="2">
        <v>14</v>
      </c>
      <c r="C123" s="3">
        <v>10010091</v>
      </c>
      <c r="D123" s="6" t="s">
        <v>672</v>
      </c>
      <c r="E123" s="2">
        <v>1</v>
      </c>
      <c r="F123" s="2" t="str">
        <f t="shared" si="10"/>
        <v>10010091;1</v>
      </c>
    </row>
    <row r="124" spans="2:11" s="2" customFormat="1" ht="20.100000000000001" customHeight="1" x14ac:dyDescent="0.2">
      <c r="B124" s="2">
        <v>15</v>
      </c>
      <c r="C124" s="3">
        <v>10010034</v>
      </c>
      <c r="D124" s="6" t="s">
        <v>1591</v>
      </c>
      <c r="E124" s="2">
        <v>1</v>
      </c>
      <c r="F124" s="2" t="str">
        <f t="shared" si="10"/>
        <v>10010034;1</v>
      </c>
    </row>
    <row r="125" spans="2:11" s="2" customFormat="1" ht="20.100000000000001" customHeight="1" x14ac:dyDescent="0.2">
      <c r="B125" s="2">
        <v>16</v>
      </c>
      <c r="C125" s="3">
        <v>10000184</v>
      </c>
      <c r="D125" s="6" t="s">
        <v>2326</v>
      </c>
      <c r="E125" s="2">
        <v>30</v>
      </c>
      <c r="F125" s="2" t="str">
        <f t="shared" si="10"/>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1">C128&amp;";"&amp;E128</f>
        <v>10000166;1</v>
      </c>
    </row>
    <row r="129" spans="1:8" s="2" customFormat="1" ht="20.100000000000001" customHeight="1" x14ac:dyDescent="0.2">
      <c r="B129" s="2">
        <v>2</v>
      </c>
      <c r="C129" s="3">
        <v>10010028</v>
      </c>
      <c r="D129" s="5" t="s">
        <v>1727</v>
      </c>
      <c r="E129" s="2">
        <v>1</v>
      </c>
      <c r="F129" s="2" t="str">
        <f t="shared" si="11"/>
        <v>10010028;1</v>
      </c>
    </row>
    <row r="130" spans="1:8" s="2" customFormat="1" ht="20.100000000000001" customHeight="1" x14ac:dyDescent="0.2">
      <c r="B130" s="2">
        <v>3</v>
      </c>
      <c r="C130" s="3">
        <v>10010033</v>
      </c>
      <c r="D130" s="5" t="s">
        <v>801</v>
      </c>
      <c r="E130" s="2">
        <v>1</v>
      </c>
      <c r="F130" s="2" t="str">
        <f t="shared" si="11"/>
        <v>10010033;1</v>
      </c>
    </row>
    <row r="131" spans="1:8" s="2" customFormat="1" ht="20.100000000000001" customHeight="1" x14ac:dyDescent="0.2">
      <c r="B131" s="2">
        <v>4</v>
      </c>
      <c r="C131" s="3">
        <v>10010043</v>
      </c>
      <c r="D131" s="39" t="s">
        <v>819</v>
      </c>
      <c r="E131" s="2">
        <v>2</v>
      </c>
      <c r="F131" s="2" t="str">
        <f t="shared" si="11"/>
        <v>10010043;2</v>
      </c>
    </row>
    <row r="132" spans="1:8" s="2" customFormat="1" ht="20.100000000000001" customHeight="1" x14ac:dyDescent="0.2">
      <c r="B132" s="2">
        <v>5</v>
      </c>
      <c r="C132" s="3">
        <v>10010037</v>
      </c>
      <c r="D132" s="5" t="s">
        <v>2440</v>
      </c>
      <c r="E132" s="2">
        <v>2</v>
      </c>
      <c r="F132" s="2" t="str">
        <f t="shared" si="11"/>
        <v>10010037;2</v>
      </c>
    </row>
    <row r="133" spans="1:8" s="2" customFormat="1" ht="20.100000000000001" customHeight="1" x14ac:dyDescent="0.2">
      <c r="B133" s="2">
        <v>6</v>
      </c>
      <c r="C133" s="3">
        <v>10010083</v>
      </c>
      <c r="D133" s="39" t="s">
        <v>257</v>
      </c>
      <c r="E133" s="2">
        <v>5</v>
      </c>
      <c r="F133" s="2" t="str">
        <f t="shared" si="11"/>
        <v>10010083;5</v>
      </c>
    </row>
    <row r="134" spans="1:8" s="2" customFormat="1" ht="20.100000000000001" customHeight="1" x14ac:dyDescent="0.2">
      <c r="B134" s="2">
        <v>7</v>
      </c>
      <c r="C134" s="3">
        <v>10000142</v>
      </c>
      <c r="D134" s="5" t="s">
        <v>108</v>
      </c>
      <c r="E134" s="2">
        <v>1</v>
      </c>
      <c r="F134" s="2" t="str">
        <f t="shared" si="11"/>
        <v>10000142;1</v>
      </c>
    </row>
    <row r="135" spans="1:8" s="2" customFormat="1" ht="20.100000000000001" customHeight="1" x14ac:dyDescent="0.2">
      <c r="B135" s="2">
        <v>8</v>
      </c>
      <c r="C135" s="3">
        <v>10010092</v>
      </c>
      <c r="D135" s="6" t="s">
        <v>673</v>
      </c>
      <c r="E135" s="2">
        <v>1</v>
      </c>
      <c r="F135" s="2" t="str">
        <f t="shared" si="11"/>
        <v>10010092;1</v>
      </c>
    </row>
    <row r="136" spans="1:8" s="2" customFormat="1" ht="20.100000000000001" customHeight="1" x14ac:dyDescent="0.2">
      <c r="B136" s="2">
        <v>9</v>
      </c>
      <c r="C136" s="3">
        <v>10010085</v>
      </c>
      <c r="D136" s="5" t="s">
        <v>832</v>
      </c>
      <c r="E136" s="2">
        <v>20</v>
      </c>
      <c r="F136" s="2" t="str">
        <f t="shared" si="11"/>
        <v>10010085;20</v>
      </c>
    </row>
    <row r="137" spans="1:8" s="2" customFormat="1" ht="20.100000000000001" customHeight="1" x14ac:dyDescent="0.2">
      <c r="B137" s="2">
        <v>10</v>
      </c>
      <c r="C137" s="3">
        <v>10000184</v>
      </c>
      <c r="D137" s="5" t="s">
        <v>2326</v>
      </c>
      <c r="E137" s="2">
        <v>60</v>
      </c>
      <c r="F137" s="2" t="str">
        <f t="shared" si="11"/>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2">C140&amp;";"&amp;E140</f>
        <v>10000150;1</v>
      </c>
    </row>
    <row r="141" spans="1:8" ht="20.100000000000001" customHeight="1" x14ac:dyDescent="0.2">
      <c r="B141" s="2">
        <v>2</v>
      </c>
      <c r="C141" s="3">
        <v>10000141</v>
      </c>
      <c r="D141" s="5" t="s">
        <v>852</v>
      </c>
      <c r="E141" s="2">
        <v>1</v>
      </c>
      <c r="F141" s="2" t="str">
        <f t="shared" si="12"/>
        <v>10000141;1</v>
      </c>
    </row>
    <row r="142" spans="1:8" ht="20.100000000000001" customHeight="1" x14ac:dyDescent="0.2">
      <c r="B142" s="2">
        <v>3</v>
      </c>
      <c r="C142" s="3">
        <v>10010040</v>
      </c>
      <c r="D142" s="3" t="s">
        <v>753</v>
      </c>
      <c r="E142" s="2">
        <v>1</v>
      </c>
      <c r="F142" s="2" t="str">
        <f t="shared" si="12"/>
        <v>10010040;1</v>
      </c>
    </row>
    <row r="143" spans="1:8" ht="20.100000000000001" customHeight="1" x14ac:dyDescent="0.2">
      <c r="B143" s="2">
        <v>4</v>
      </c>
      <c r="C143" s="3">
        <v>10010086</v>
      </c>
      <c r="D143" s="6" t="s">
        <v>681</v>
      </c>
      <c r="E143" s="2">
        <v>1</v>
      </c>
      <c r="F143" s="2" t="str">
        <f t="shared" si="12"/>
        <v>10010086;1</v>
      </c>
    </row>
    <row r="144" spans="1:8" ht="20.100000000000001" customHeight="1" x14ac:dyDescent="0.2">
      <c r="B144" s="2">
        <v>5</v>
      </c>
      <c r="C144" s="3">
        <v>10010046</v>
      </c>
      <c r="D144" s="5" t="s">
        <v>818</v>
      </c>
      <c r="E144" s="2">
        <v>1</v>
      </c>
      <c r="F144" s="2" t="str">
        <f t="shared" si="12"/>
        <v>10010046;1</v>
      </c>
    </row>
    <row r="145" spans="1:18" ht="20.100000000000001" customHeight="1" x14ac:dyDescent="0.2">
      <c r="B145" s="2">
        <v>6</v>
      </c>
      <c r="C145" s="3">
        <v>10010045</v>
      </c>
      <c r="D145" s="5" t="s">
        <v>92</v>
      </c>
      <c r="E145" s="2">
        <v>1</v>
      </c>
      <c r="F145" s="2" t="str">
        <f t="shared" si="12"/>
        <v>10010045;1</v>
      </c>
    </row>
    <row r="146" spans="1:18" ht="20.100000000000001" customHeight="1" x14ac:dyDescent="0.2">
      <c r="B146" s="2">
        <v>7</v>
      </c>
      <c r="C146" s="3">
        <v>10000143</v>
      </c>
      <c r="D146" s="5" t="s">
        <v>122</v>
      </c>
      <c r="E146" s="2">
        <v>1</v>
      </c>
      <c r="F146" s="2" t="str">
        <f t="shared" si="12"/>
        <v>10000143;1</v>
      </c>
    </row>
    <row r="147" spans="1:18" ht="20.100000000000001" customHeight="1" x14ac:dyDescent="0.2">
      <c r="B147" s="2">
        <v>8</v>
      </c>
      <c r="C147" s="3">
        <v>10010093</v>
      </c>
      <c r="D147" s="6" t="s">
        <v>675</v>
      </c>
      <c r="E147" s="2">
        <v>1</v>
      </c>
      <c r="F147" s="2" t="str">
        <f t="shared" si="12"/>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2">
        <f>E153*1000000</f>
        <v>10000</v>
      </c>
      <c r="G153" s="1"/>
      <c r="N153" s="3">
        <v>10010092</v>
      </c>
      <c r="O153" s="6" t="s">
        <v>673</v>
      </c>
    </row>
    <row r="154" spans="1:18" ht="20.100000000000001" customHeight="1" x14ac:dyDescent="0.2">
      <c r="A154" s="1"/>
      <c r="B154" s="2" t="s">
        <v>2461</v>
      </c>
      <c r="C154" s="159" t="s">
        <v>2466</v>
      </c>
      <c r="D154" s="2">
        <v>10</v>
      </c>
      <c r="E154" s="2">
        <f t="shared" ref="E154:E155" si="13">D154/$F$151</f>
        <v>5.0000000000000001E-3</v>
      </c>
      <c r="F154" s="2">
        <f t="shared" ref="F154:F155" si="14">E154*1000000</f>
        <v>5000</v>
      </c>
      <c r="G154" s="1"/>
      <c r="N154" s="3">
        <v>10010093</v>
      </c>
      <c r="O154" s="6" t="s">
        <v>675</v>
      </c>
    </row>
    <row r="155" spans="1:18" ht="20.100000000000001" customHeight="1" x14ac:dyDescent="0.2">
      <c r="A155" s="1"/>
      <c r="B155" s="2" t="s">
        <v>2464</v>
      </c>
      <c r="C155" s="159" t="s">
        <v>2465</v>
      </c>
      <c r="D155" s="2">
        <v>5</v>
      </c>
      <c r="E155" s="2">
        <f t="shared" si="13"/>
        <v>2.5000000000000001E-3</v>
      </c>
      <c r="F155" s="2">
        <f t="shared" si="14"/>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10010083</v>
      </c>
      <c r="D181" s="8" t="s">
        <v>257</v>
      </c>
      <c r="E181" s="2">
        <v>5</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5">F187*30</f>
        <v>300</v>
      </c>
      <c r="H187" s="3">
        <v>10000184</v>
      </c>
      <c r="I187" s="6" t="s">
        <v>2326</v>
      </c>
      <c r="J187" s="2">
        <v>200</v>
      </c>
      <c r="K187" s="2">
        <v>1</v>
      </c>
      <c r="L187" s="2" t="s">
        <v>2481</v>
      </c>
      <c r="M187" s="2">
        <v>200000</v>
      </c>
      <c r="N187" s="3">
        <v>10010093</v>
      </c>
      <c r="O187" s="6" t="s">
        <v>675</v>
      </c>
      <c r="P187" s="2">
        <v>1</v>
      </c>
      <c r="Q187" s="9" t="str">
        <f t="shared" ref="Q187:Q190" si="16">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5"/>
        <v>600</v>
      </c>
      <c r="H188" s="3">
        <v>10000184</v>
      </c>
      <c r="I188" s="6" t="s">
        <v>2326</v>
      </c>
      <c r="J188" s="2">
        <v>400</v>
      </c>
      <c r="K188" s="2">
        <v>1</v>
      </c>
      <c r="L188" s="2" t="s">
        <v>2481</v>
      </c>
      <c r="M188" s="2">
        <v>500000</v>
      </c>
      <c r="N188" s="3">
        <v>10010040</v>
      </c>
      <c r="O188" s="3" t="s">
        <v>753</v>
      </c>
      <c r="P188" s="2">
        <v>1</v>
      </c>
      <c r="Q188" s="9" t="str">
        <f t="shared" si="16"/>
        <v>10000184;400@1;500000@10010040;1</v>
      </c>
    </row>
    <row r="189" spans="1:18" s="2" customFormat="1" ht="20.100000000000001" customHeight="1" x14ac:dyDescent="0.2">
      <c r="B189" s="2">
        <v>3</v>
      </c>
      <c r="C189" s="2" t="s">
        <v>2480</v>
      </c>
      <c r="D189" s="2">
        <v>300</v>
      </c>
      <c r="E189" s="2">
        <v>6.6000000000000003E-2</v>
      </c>
      <c r="F189" s="2">
        <v>30</v>
      </c>
      <c r="G189" s="2">
        <f t="shared" si="15"/>
        <v>900</v>
      </c>
      <c r="H189" s="3">
        <v>10000184</v>
      </c>
      <c r="I189" s="6" t="s">
        <v>2326</v>
      </c>
      <c r="J189" s="2">
        <v>400</v>
      </c>
      <c r="K189" s="2">
        <v>1</v>
      </c>
      <c r="L189" s="2" t="s">
        <v>2481</v>
      </c>
      <c r="M189" s="2">
        <v>500000</v>
      </c>
      <c r="N189" s="2">
        <v>10000141</v>
      </c>
      <c r="O189" s="2" t="s">
        <v>852</v>
      </c>
      <c r="P189" s="2">
        <v>1</v>
      </c>
      <c r="Q189" s="9" t="str">
        <f t="shared" si="16"/>
        <v>10000184;400@1;500000@10000141;1</v>
      </c>
    </row>
    <row r="190" spans="1:18" s="2" customFormat="1" ht="20.100000000000001" customHeight="1" x14ac:dyDescent="0.2">
      <c r="B190" s="3">
        <v>10010041</v>
      </c>
      <c r="C190" s="5" t="s">
        <v>817</v>
      </c>
      <c r="D190" s="2">
        <v>5</v>
      </c>
      <c r="E190" s="2">
        <v>6.6000000000000003E-2</v>
      </c>
      <c r="F190" s="2">
        <v>50</v>
      </c>
      <c r="G190" s="2">
        <f t="shared" si="15"/>
        <v>1500</v>
      </c>
      <c r="H190" s="3">
        <v>10000184</v>
      </c>
      <c r="I190" s="6" t="s">
        <v>2326</v>
      </c>
      <c r="J190" s="2">
        <v>800</v>
      </c>
      <c r="K190" s="2">
        <v>1</v>
      </c>
      <c r="L190" s="2" t="s">
        <v>2481</v>
      </c>
      <c r="M190" s="2">
        <v>1000000</v>
      </c>
      <c r="N190" s="3">
        <v>10010026</v>
      </c>
      <c r="O190" s="5" t="s">
        <v>98</v>
      </c>
      <c r="P190" s="2">
        <v>1</v>
      </c>
      <c r="Q190" s="9" t="str">
        <f t="shared" si="16"/>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7">D220/$F$151</f>
        <v>5.0000000000000001E-3</v>
      </c>
      <c r="G220" s="2">
        <v>7.5</v>
      </c>
      <c r="H220" s="2">
        <f t="shared" ref="H220:H221" si="18">G220*D220</f>
        <v>75</v>
      </c>
    </row>
    <row r="221" spans="1:15" s="2" customFormat="1" ht="20.100000000000001" customHeight="1" x14ac:dyDescent="0.2">
      <c r="B221" s="2" t="s">
        <v>2486</v>
      </c>
      <c r="C221" s="159" t="s">
        <v>2494</v>
      </c>
      <c r="D221" s="2">
        <v>5</v>
      </c>
      <c r="E221" s="2">
        <f t="shared" si="17"/>
        <v>2.5000000000000001E-3</v>
      </c>
      <c r="G221" s="2">
        <v>15</v>
      </c>
      <c r="H221" s="2">
        <f t="shared" si="18"/>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9">$J$218*D233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20">E233&amp;";"&amp;G233&amp;"@"&amp;H233&amp;";"&amp;K233&amp;"@"&amp;L233&amp;";"&amp;N233&amp;"@"&amp;O233&amp;";"&amp;Q233&amp;"@"&amp;R233&amp;";"&amp;T233</f>
        <v>10000184;100@1;300000@10010083;20@10010085;200@10000158;1</v>
      </c>
    </row>
    <row r="234" spans="1:22" ht="20.100000000000001" customHeight="1" x14ac:dyDescent="0.2">
      <c r="A234" s="2">
        <f t="shared" si="19"/>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20"/>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1">2000*D241</f>
        <v>20</v>
      </c>
      <c r="F241" s="2">
        <v>1</v>
      </c>
      <c r="G241" s="2">
        <f t="shared" ref="G241:G245" si="22">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1"/>
        <v>10</v>
      </c>
      <c r="F242" s="2">
        <v>2</v>
      </c>
      <c r="G242" s="2">
        <f t="shared" si="22"/>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1"/>
        <v>10</v>
      </c>
      <c r="F243" s="2">
        <v>2</v>
      </c>
      <c r="G243" s="2">
        <f t="shared" si="22"/>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1"/>
        <v>5</v>
      </c>
      <c r="F244" s="2">
        <v>4</v>
      </c>
      <c r="G244" s="2">
        <f t="shared" si="22"/>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1"/>
        <v>2</v>
      </c>
      <c r="F245" s="2">
        <v>10</v>
      </c>
      <c r="G245" s="2">
        <f t="shared" si="22"/>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3">D250*24</f>
        <v>7.1999999999999993</v>
      </c>
      <c r="F250" s="2">
        <f t="shared" ref="F250:F251" si="24">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3"/>
        <v>3.5999999999999996</v>
      </c>
      <c r="F251" s="2">
        <f t="shared" si="24"/>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2"/>
      <c r="C258" s="2"/>
      <c r="D258" s="2"/>
      <c r="E258" s="2"/>
      <c r="F258" s="2"/>
      <c r="G258" s="2"/>
      <c r="H258" s="1"/>
      <c r="I258" s="1"/>
      <c r="J258" s="2"/>
      <c r="K258" s="2"/>
      <c r="L258" s="2"/>
      <c r="M258" s="2"/>
      <c r="N258" s="2"/>
      <c r="O258" s="2"/>
      <c r="P258" s="2"/>
      <c r="Q258" s="13"/>
      <c r="V258" s="2"/>
    </row>
    <row r="259" spans="2:22" ht="20.100000000000001" customHeight="1" x14ac:dyDescent="0.2">
      <c r="B259" s="2" t="s">
        <v>2516</v>
      </c>
      <c r="C259" s="2"/>
      <c r="D259" s="2" t="s">
        <v>2514</v>
      </c>
      <c r="E259" s="2"/>
      <c r="F259" s="2"/>
      <c r="G259" s="2"/>
      <c r="O259" s="2"/>
      <c r="P259" s="2"/>
      <c r="Q259" s="13"/>
      <c r="T259" s="2">
        <v>10030046</v>
      </c>
      <c r="U259" s="2" t="s">
        <v>2502</v>
      </c>
      <c r="V259" s="2">
        <v>1</v>
      </c>
    </row>
    <row r="260" spans="2:22" ht="20.100000000000001" customHeight="1" x14ac:dyDescent="0.2">
      <c r="B260" s="2" t="s">
        <v>2517</v>
      </c>
      <c r="C260" s="2"/>
      <c r="D260" s="2"/>
      <c r="E260" s="2"/>
      <c r="F260" s="2"/>
      <c r="G260" s="2"/>
      <c r="T260" s="2">
        <v>10030044</v>
      </c>
      <c r="U260" s="2" t="s">
        <v>2500</v>
      </c>
      <c r="V260" s="2">
        <v>1</v>
      </c>
    </row>
    <row r="261" spans="2:22" ht="20.100000000000001" customHeight="1" x14ac:dyDescent="0.2">
      <c r="B261" s="2"/>
      <c r="C261" s="2"/>
      <c r="D261" s="2"/>
      <c r="E261" s="2"/>
      <c r="F261" s="2"/>
      <c r="G261" s="2"/>
      <c r="T261" s="2">
        <v>10030042</v>
      </c>
      <c r="U261" s="2" t="s">
        <v>2498</v>
      </c>
      <c r="V261" s="2">
        <v>3</v>
      </c>
    </row>
    <row r="262" spans="2:22" ht="20.100000000000001" customHeight="1" x14ac:dyDescent="0.2">
      <c r="B262" s="2"/>
      <c r="C262" s="2"/>
      <c r="D262" s="2"/>
      <c r="E262" s="2"/>
      <c r="F262" s="2"/>
      <c r="G262" s="2"/>
    </row>
    <row r="263" spans="2:22" ht="20.100000000000001" customHeight="1" x14ac:dyDescent="0.2">
      <c r="B263" s="2"/>
      <c r="C263" s="2"/>
      <c r="D263" s="2"/>
      <c r="E263" s="2"/>
      <c r="F263" s="2"/>
      <c r="G263" s="2"/>
      <c r="H263" s="2" t="s">
        <v>2506</v>
      </c>
      <c r="I263" s="2"/>
      <c r="J263" s="2"/>
      <c r="K263" s="2" t="s">
        <v>2495</v>
      </c>
      <c r="M263" s="2" t="s">
        <v>2507</v>
      </c>
      <c r="N263" s="2"/>
      <c r="O263" s="2"/>
      <c r="P263" s="2" t="s">
        <v>2495</v>
      </c>
      <c r="R263" s="2" t="s">
        <v>2508</v>
      </c>
      <c r="U263" s="2" t="s">
        <v>2495</v>
      </c>
    </row>
    <row r="264" spans="2:22" ht="20.100000000000001" customHeight="1" x14ac:dyDescent="0.2">
      <c r="B264" s="2"/>
      <c r="C264" s="2"/>
      <c r="D264" s="2"/>
      <c r="E264" s="2"/>
      <c r="F264" s="2"/>
      <c r="G264" s="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B265" s="2"/>
      <c r="C265" s="2"/>
      <c r="D265" s="2"/>
      <c r="E265" s="2"/>
      <c r="F265" s="2"/>
      <c r="G265" s="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B266" s="2"/>
      <c r="C266" s="2"/>
      <c r="D266" s="2"/>
      <c r="E266" s="2"/>
      <c r="F266" s="2"/>
      <c r="G266" s="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B267" s="2"/>
      <c r="C267" s="2"/>
      <c r="D267" s="2"/>
      <c r="E267" s="2"/>
      <c r="F267" s="2"/>
      <c r="G267" s="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B268" s="2"/>
      <c r="C268" s="2"/>
      <c r="D268" s="2"/>
      <c r="E268" s="2"/>
      <c r="F268" s="2"/>
      <c r="G268" s="2"/>
      <c r="M268" s="2">
        <v>10010091</v>
      </c>
      <c r="N268" s="2" t="s">
        <v>672</v>
      </c>
      <c r="O268" s="2">
        <v>1</v>
      </c>
      <c r="P268" s="2">
        <v>0.1</v>
      </c>
      <c r="Q268" s="2"/>
      <c r="R268" s="2">
        <v>10010092</v>
      </c>
      <c r="S268" s="2" t="s">
        <v>673</v>
      </c>
      <c r="T268" s="2">
        <v>1</v>
      </c>
      <c r="U268" s="2">
        <v>0.15</v>
      </c>
    </row>
    <row r="269" spans="2:22" ht="20.100000000000001" customHeight="1" x14ac:dyDescent="0.2">
      <c r="B269" s="2" t="s">
        <v>2521</v>
      </c>
      <c r="C269" s="2"/>
      <c r="D269" s="2"/>
      <c r="E269" s="2"/>
      <c r="F269" s="2"/>
      <c r="G269" s="2"/>
    </row>
    <row r="270" spans="2:22" ht="20.100000000000001" customHeight="1" x14ac:dyDescent="0.2">
      <c r="B270" s="2" t="s">
        <v>2536</v>
      </c>
      <c r="C270" s="2"/>
      <c r="D270" s="2"/>
      <c r="H270" s="2">
        <v>10000184</v>
      </c>
      <c r="I270" s="2" t="s">
        <v>2326</v>
      </c>
      <c r="J270" s="2">
        <v>10</v>
      </c>
      <c r="K270" s="2">
        <v>1</v>
      </c>
      <c r="L270" s="184" t="s">
        <v>2537</v>
      </c>
      <c r="M270" s="2">
        <v>30000</v>
      </c>
      <c r="N270" s="2">
        <v>10000143</v>
      </c>
      <c r="P270" s="2">
        <v>1</v>
      </c>
      <c r="R270" s="16" t="str">
        <f>H270&amp;";"&amp;J270&amp;"@"&amp;K270&amp;";"&amp;M270&amp;"@"&amp;N270&amp;";"&amp;P270</f>
        <v>10000184;10@1;30000@10000143;1</v>
      </c>
    </row>
    <row r="271" spans="2:22" ht="20.100000000000001" customHeight="1" x14ac:dyDescent="0.2">
      <c r="B271" s="2">
        <v>4</v>
      </c>
      <c r="C271" s="2"/>
      <c r="D271" s="2"/>
      <c r="H271" s="2">
        <v>10000184</v>
      </c>
      <c r="I271" s="2" t="s">
        <v>2326</v>
      </c>
      <c r="J271" s="2">
        <v>5</v>
      </c>
      <c r="K271" s="2">
        <v>1</v>
      </c>
      <c r="L271" s="184" t="s">
        <v>2537</v>
      </c>
      <c r="M271" s="2">
        <v>10000</v>
      </c>
      <c r="N271" s="2">
        <v>10010083</v>
      </c>
      <c r="O271" s="2" t="s">
        <v>257</v>
      </c>
      <c r="P271" s="2">
        <v>3</v>
      </c>
      <c r="R271" s="16" t="str">
        <f t="shared" ref="R271:R276" si="25">H271&amp;";"&amp;J271&amp;"@"&amp;K271&amp;";"&amp;M271&amp;"@"&amp;N271&amp;";"&amp;P271</f>
        <v>10000184;5@1;10000@10010083;3</v>
      </c>
    </row>
    <row r="272" spans="2:22" ht="20.100000000000001" customHeight="1" x14ac:dyDescent="0.2">
      <c r="B272" s="2">
        <v>4</v>
      </c>
      <c r="H272" s="2">
        <v>10000184</v>
      </c>
      <c r="I272" s="2" t="s">
        <v>2326</v>
      </c>
      <c r="J272" s="2">
        <v>5</v>
      </c>
      <c r="K272" s="2">
        <v>1</v>
      </c>
      <c r="L272" s="184" t="s">
        <v>2537</v>
      </c>
      <c r="M272" s="2">
        <v>10000</v>
      </c>
      <c r="N272" s="2">
        <v>10010083</v>
      </c>
      <c r="O272" s="2" t="s">
        <v>257</v>
      </c>
      <c r="P272" s="2">
        <v>3</v>
      </c>
      <c r="R272" s="16" t="str">
        <f t="shared" si="25"/>
        <v>10000184;5@1;10000@10010083;3</v>
      </c>
    </row>
    <row r="273" spans="2:18" ht="20.100000000000001" customHeight="1" x14ac:dyDescent="0.2">
      <c r="B273" s="2">
        <v>4</v>
      </c>
      <c r="H273" s="2">
        <v>10000184</v>
      </c>
      <c r="I273" s="2" t="s">
        <v>2326</v>
      </c>
      <c r="J273" s="2">
        <v>5</v>
      </c>
      <c r="K273" s="2">
        <v>1</v>
      </c>
      <c r="L273" s="184" t="s">
        <v>2537</v>
      </c>
      <c r="M273" s="2">
        <v>10000</v>
      </c>
      <c r="N273" s="2">
        <v>10010085</v>
      </c>
      <c r="O273" s="2" t="s">
        <v>832</v>
      </c>
      <c r="P273" s="2">
        <v>50</v>
      </c>
      <c r="R273" s="16" t="str">
        <f t="shared" si="25"/>
        <v>10000184;5@1;10000@10010085;50</v>
      </c>
    </row>
    <row r="274" spans="2:18" ht="20.100000000000001" customHeight="1" x14ac:dyDescent="0.2">
      <c r="B274" s="2">
        <v>4</v>
      </c>
      <c r="H274" s="2">
        <v>10000184</v>
      </c>
      <c r="I274" s="2" t="s">
        <v>2326</v>
      </c>
      <c r="J274" s="2">
        <v>5</v>
      </c>
      <c r="K274" s="2">
        <v>1</v>
      </c>
      <c r="L274" s="184" t="s">
        <v>2537</v>
      </c>
      <c r="M274" s="2">
        <v>10000</v>
      </c>
      <c r="N274" s="2">
        <v>10000132</v>
      </c>
      <c r="O274" s="2" t="s">
        <v>2476</v>
      </c>
      <c r="P274" s="2">
        <v>3</v>
      </c>
      <c r="R274" s="16" t="str">
        <f t="shared" si="25"/>
        <v>10000184;5@1;10000@10000132;3</v>
      </c>
    </row>
    <row r="275" spans="2:18" ht="20.100000000000001" customHeight="1" x14ac:dyDescent="0.2">
      <c r="B275" s="2">
        <v>2</v>
      </c>
      <c r="H275" s="2">
        <v>10000184</v>
      </c>
      <c r="I275" s="2" t="s">
        <v>2326</v>
      </c>
      <c r="J275" s="2">
        <v>3</v>
      </c>
      <c r="K275" s="2">
        <v>1</v>
      </c>
      <c r="L275" s="184" t="s">
        <v>2537</v>
      </c>
      <c r="M275" s="2">
        <v>5000</v>
      </c>
      <c r="R275" s="16" t="str">
        <f t="shared" si="25"/>
        <v>10000184;3@1;5000@;</v>
      </c>
    </row>
    <row r="276" spans="2:18" ht="20.100000000000001" customHeight="1" x14ac:dyDescent="0.2">
      <c r="B276" s="2">
        <v>2</v>
      </c>
      <c r="H276" s="2">
        <v>10000184</v>
      </c>
      <c r="I276" s="2" t="s">
        <v>2326</v>
      </c>
      <c r="J276" s="2">
        <v>3</v>
      </c>
      <c r="K276" s="2">
        <v>1</v>
      </c>
      <c r="L276" s="184" t="s">
        <v>2537</v>
      </c>
      <c r="M276" s="2">
        <v>5000</v>
      </c>
      <c r="R276" s="16" t="str">
        <f t="shared" si="25"/>
        <v>10000184;3@1;5000@;</v>
      </c>
    </row>
    <row r="277" spans="2:18" ht="20.100000000000001" customHeight="1" x14ac:dyDescent="0.2"/>
    <row r="278" spans="2:18" ht="20.100000000000001" customHeight="1" x14ac:dyDescent="0.2"/>
    <row r="279" spans="2:18" ht="20.100000000000001" customHeight="1" x14ac:dyDescent="0.2"/>
    <row r="280" spans="2:18" ht="20.100000000000001" customHeight="1" x14ac:dyDescent="0.2"/>
    <row r="281" spans="2:18" ht="20.100000000000001" customHeight="1" x14ac:dyDescent="0.2"/>
    <row r="282" spans="2:18" ht="20.100000000000001" customHeight="1" x14ac:dyDescent="0.2"/>
    <row r="283" spans="2:18" ht="20.100000000000001" customHeight="1" x14ac:dyDescent="0.2"/>
    <row r="284" spans="2:18" s="1" customFormat="1" ht="20.100000000000001" customHeight="1" x14ac:dyDescent="0.2"/>
    <row r="285" spans="2:18" s="1" customFormat="1" ht="20.100000000000001" customHeight="1" x14ac:dyDescent="0.2">
      <c r="B285" s="1" t="s">
        <v>2522</v>
      </c>
      <c r="H285" s="1" t="s">
        <v>2523</v>
      </c>
    </row>
    <row r="286" spans="2:18" s="1" customFormat="1" ht="20.100000000000001" customHeight="1" x14ac:dyDescent="0.2">
      <c r="B286" s="1" t="s">
        <v>2524</v>
      </c>
      <c r="H286" s="1" t="s">
        <v>2525</v>
      </c>
    </row>
    <row r="287" spans="2:18" s="1" customFormat="1" ht="20.100000000000001" customHeight="1" x14ac:dyDescent="0.2">
      <c r="B287" s="1" t="s">
        <v>2526</v>
      </c>
      <c r="H287" s="1" t="s">
        <v>2527</v>
      </c>
    </row>
    <row r="288" spans="2:18" s="1" customFormat="1" ht="20.100000000000001" customHeight="1" x14ac:dyDescent="0.2">
      <c r="B288" s="1" t="s">
        <v>2528</v>
      </c>
      <c r="H288" s="1" t="s">
        <v>2529</v>
      </c>
    </row>
    <row r="289" spans="2:8" s="1" customFormat="1" ht="20.100000000000001" customHeight="1" x14ac:dyDescent="0.2">
      <c r="B289" s="1" t="s">
        <v>2530</v>
      </c>
      <c r="H289" s="1" t="s">
        <v>2531</v>
      </c>
    </row>
    <row r="290" spans="2:8" s="1" customFormat="1" ht="20.100000000000001" customHeight="1" x14ac:dyDescent="0.2">
      <c r="B290" s="1" t="s">
        <v>2532</v>
      </c>
      <c r="H290" s="1" t="s">
        <v>2533</v>
      </c>
    </row>
    <row r="291" spans="2:8" s="1" customFormat="1" ht="20.100000000000001" customHeight="1" x14ac:dyDescent="0.2">
      <c r="B291" s="1" t="s">
        <v>2534</v>
      </c>
      <c r="H291" s="1" t="s">
        <v>2533</v>
      </c>
    </row>
    <row r="292" spans="2:8" s="1" customFormat="1" ht="20.100000000000001" customHeight="1" x14ac:dyDescent="0.2">
      <c r="B292" s="1" t="s">
        <v>2535</v>
      </c>
      <c r="H292" s="1" t="s">
        <v>2533</v>
      </c>
    </row>
    <row r="293" spans="2:8" s="1" customFormat="1" ht="20.100000000000001" customHeight="1" x14ac:dyDescent="0.2"/>
    <row r="294" spans="2:8" s="1" customFormat="1"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10" workbookViewId="0">
      <selection activeCell="G15" sqref="G15"/>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2026-01-20T09:21:52Z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