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\\cwh\변경관리\01. 인터페이스\"/>
    </mc:Choice>
  </mc:AlternateContent>
  <xr:revisionPtr revIDLastSave="0" documentId="13_ncr:1_{3D2E35E0-F3CD-4D96-AE8E-AB570DF80141}" xr6:coauthVersionLast="45" xr6:coauthVersionMax="45" xr10:uidLastSave="{00000000-0000-0000-0000-000000000000}"/>
  <bookViews>
    <workbookView xWindow="-120" yWindow="-120" windowWidth="29040" windowHeight="15840" tabRatio="702" firstSheet="1" activeTab="5" xr2:uid="{00000000-000D-0000-FFFF-FFFF00000000}"/>
  </bookViews>
  <sheets>
    <sheet name="1차통테진행현황" sheetId="1" state="hidden" r:id="rId1"/>
    <sheet name="프로세스 그룹 참고" sheetId="2" r:id="rId2"/>
    <sheet name="테스트 시나리오 리스트" sheetId="4" r:id="rId3"/>
    <sheet name="WMS" sheetId="9" r:id="rId4"/>
    <sheet name="OMS" sheetId="10" r:id="rId5"/>
    <sheet name="PRM (2)" sheetId="13" r:id="rId6"/>
    <sheet name="PRM" sheetId="11" r:id="rId7"/>
    <sheet name="구매포털" sheetId="12" r:id="rId8"/>
    <sheet name="1차 통합테스트 War Room 일정" sheetId="5" state="hidden" r:id="rId9"/>
    <sheet name="드랍다운 테이블" sheetId="6" state="hidden" r:id="rId10"/>
  </sheets>
  <externalReferences>
    <externalReference r:id="rId11"/>
    <externalReference r:id="rId12"/>
    <externalReference r:id="rId13"/>
  </externalReferences>
  <definedNames>
    <definedName name="_xlnm._FilterDatabase" localSheetId="2" hidden="1">'테스트 시나리오 리스트'!$A$2:$BD$347</definedName>
    <definedName name="Z_160EFBF2_A089_402C_A0F2_4A3016D1C515_.wvu.FilterData" localSheetId="2" hidden="1">'테스트 시나리오 리스트'!$A$2:$AF$347</definedName>
    <definedName name="Z_3435B36B_A4CC_4583_B836_D05FFC319264_.wvu.FilterData" localSheetId="2" hidden="1">'테스트 시나리오 리스트'!$A$2:$AF$347</definedName>
    <definedName name="Z_3D017FA8_0AED_4FC0_A5C2_3EAC789BDA8C_.wvu.FilterData" localSheetId="2" hidden="1">'테스트 시나리오 리스트'!$A$2:$AF$347</definedName>
    <definedName name="Z_47E7E530_F833_409B_BF9E_76389E0C0950_.wvu.FilterData" localSheetId="2" hidden="1">'테스트 시나리오 리스트'!$A$2:$AF$347</definedName>
    <definedName name="Z_694B986D_2FA0_4125_8C48_C9C90CA7D502_.wvu.FilterData" localSheetId="2" hidden="1">'테스트 시나리오 리스트'!$A$2:$AF$347</definedName>
    <definedName name="Z_6BCC4ADF_82AB_4BA5_8855_2D64FF18CED2_.wvu.FilterData" localSheetId="2" hidden="1">'테스트 시나리오 리스트'!$A$2:$AF$347</definedName>
    <definedName name="Z_76DB38D6_E20A_4E0A_B8D2_EB22D2B80C19_.wvu.FilterData" localSheetId="2" hidden="1">'테스트 시나리오 리스트'!$A$2:$AF$347</definedName>
    <definedName name="Z_771BC52B_A6A4_47DC_9C01_7D605A6DF855_.wvu.FilterData" localSheetId="2" hidden="1">'테스트 시나리오 리스트'!$A$2:$AF$347</definedName>
    <definedName name="Z_9BB87514_3E3A_424A_8AE0_A01DC23E5EB5_.wvu.Cols" localSheetId="2" hidden="1">'테스트 시나리오 리스트'!$Q:$S</definedName>
    <definedName name="Z_9BB87514_3E3A_424A_8AE0_A01DC23E5EB5_.wvu.FilterData" localSheetId="2" hidden="1">'테스트 시나리오 리스트'!$A$2:$AF$347</definedName>
    <definedName name="Z_9C6796B3_2D3E_4975_8CD4_0425B7906D27_.wvu.FilterData" localSheetId="2" hidden="1">'테스트 시나리오 리스트'!$A$2:$AF$347</definedName>
    <definedName name="Z_A7184D59_AD91_412A_8C0C_D9B24F5D9427_.wvu.FilterData" localSheetId="2" hidden="1">'테스트 시나리오 리스트'!$A$2:$AF$347</definedName>
    <definedName name="Z_AE3CA37A_309B_4191_BC54_14B408F95E48_.wvu.FilterData" localSheetId="2" hidden="1">'테스트 시나리오 리스트'!$A$2:$AF$347</definedName>
    <definedName name="Z_C568E6D4_E942_4771_84ED_96AFA2255AA9_.wvu.FilterData" localSheetId="2" hidden="1">'테스트 시나리오 리스트'!$A$2:$AF$347</definedName>
    <definedName name="개별" localSheetId="0">'[1]유효성 체크'!$E$2:$E$4</definedName>
    <definedName name="개별">'[2]유효성 체크'!$E$2:$E$4</definedName>
  </definedNames>
  <calcPr calcId="181029"/>
  <customWorkbookViews>
    <customWorkbookView name="정한석 - 사용자 보기" guid="{6BCC4ADF-82AB-4BA5-8855-2D64FF18CED2}" mergeInterval="0" personalView="1" maximized="1" xWindow="1" yWindow="1" windowWidth="1916" windowHeight="834" tabRatio="702" activeSheetId="4"/>
    <customWorkbookView name="박건우-RT - 사용자 보기" guid="{771BC52B-A6A4-47DC-9C01-7D605A6DF855}" mergeInterval="0" personalView="1" maximized="1" xWindow="-9" yWindow="-9" windowWidth="1938" windowHeight="1048" tabRatio="702" activeSheetId="4"/>
    <customWorkbookView name="infolink9 - 사용자 보기" guid="{A7184D59-AD91-412A-8C0C-D9B24F5D9427}" mergeInterval="0" personalView="1" maximized="1" xWindow="-8" yWindow="-8" windowWidth="1936" windowHeight="1056" tabRatio="702" activeSheetId="4"/>
    <customWorkbookView name="user - 사용자 보기" guid="{9C6796B3-2D3E-4975-8CD4-0425B7906D27}" mergeInterval="0" personalView="1" maximized="1" xWindow="-1928" yWindow="-8" windowWidth="1936" windowHeight="1056" tabRatio="702" activeSheetId="1"/>
    <customWorkbookView name="younj.lee - 사용자 보기" guid="{47E7E530-F833-409B-BF9E-76389E0C0950}" mergeInterval="0" personalView="1" maximized="1" xWindow="-9" yWindow="-9" windowWidth="1938" windowHeight="1048" tabRatio="702" activeSheetId="4"/>
    <customWorkbookView name="hyungseok.shin - 사용자 보기" guid="{76DB38D6-E20A-4E0A-B8D2-EB22D2B80C19}" mergeInterval="0" personalView="1" maximized="1" xWindow="-9" yWindow="-9" windowWidth="1938" windowHeight="1048" tabRatio="702" activeSheetId="4"/>
    <customWorkbookView name="ynmoon - 사용자 보기" guid="{AE3CA37A-309B-4191-BC54-14B408F95E48}" mergeInterval="0" personalView="1" maximized="1" xWindow="2224" yWindow="-1631" windowWidth="2809" windowHeight="1642" tabRatio="702" activeSheetId="4"/>
    <customWorkbookView name="yoonjeum - 사용자 보기" guid="{9BB87514-3E3A-424A-8AE0-A01DC23E5EB5}" mergeInterval="0" personalView="1" xWindow="-9" yWindow="-9" windowWidth="1928" windowHeight="1048" tabRatio="702" activeSheetId="4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" i="4" l="1"/>
  <c r="AG193" i="4" l="1"/>
  <c r="AG192" i="4"/>
  <c r="AG191" i="4"/>
  <c r="AG190" i="4"/>
  <c r="AG189" i="4"/>
  <c r="AG188" i="4"/>
  <c r="I188" i="4"/>
  <c r="AG187" i="4"/>
  <c r="I187" i="4"/>
  <c r="AG186" i="4"/>
  <c r="I186" i="4"/>
  <c r="AG185" i="4"/>
  <c r="I185" i="4"/>
  <c r="AG184" i="4"/>
  <c r="I184" i="4"/>
  <c r="AG183" i="4"/>
  <c r="AG182" i="4"/>
  <c r="AG181" i="4"/>
  <c r="AG180" i="4"/>
  <c r="AG179" i="4"/>
  <c r="AG178" i="4"/>
  <c r="AG177" i="4"/>
  <c r="AG176" i="4"/>
  <c r="AG175" i="4"/>
  <c r="AG174" i="4"/>
  <c r="AG173" i="4"/>
  <c r="AG172" i="4"/>
  <c r="AG171" i="4"/>
  <c r="AG170" i="4"/>
  <c r="AG169" i="4"/>
  <c r="AG168" i="4"/>
  <c r="AG167" i="4"/>
  <c r="AG166" i="4"/>
  <c r="AG165" i="4"/>
  <c r="AG164" i="4"/>
  <c r="AG163" i="4"/>
  <c r="AG162" i="4"/>
  <c r="AG161" i="4"/>
  <c r="AG160" i="4"/>
  <c r="AG159" i="4"/>
  <c r="AG158" i="4"/>
  <c r="AG157" i="4"/>
  <c r="AG156" i="4"/>
  <c r="AG155" i="4"/>
  <c r="AG154" i="4"/>
  <c r="AG153" i="4"/>
  <c r="AG152" i="4"/>
  <c r="AG151" i="4"/>
  <c r="AG150" i="4"/>
  <c r="AG149" i="4"/>
  <c r="AG148" i="4"/>
  <c r="AG147" i="4"/>
  <c r="AG146" i="4"/>
  <c r="AG145" i="4"/>
  <c r="AG144" i="4"/>
  <c r="AG143" i="4"/>
  <c r="AG142" i="4"/>
  <c r="AG141" i="4"/>
  <c r="AG140" i="4"/>
  <c r="AG139" i="4"/>
  <c r="AG138" i="4"/>
  <c r="AG137" i="4"/>
  <c r="AG136" i="4"/>
  <c r="AG135" i="4"/>
  <c r="AG134" i="4"/>
  <c r="AG133" i="4"/>
  <c r="AG132" i="4"/>
  <c r="AG131" i="4"/>
  <c r="AG130" i="4"/>
  <c r="AG129" i="4"/>
  <c r="AG128" i="4"/>
  <c r="AG127" i="4"/>
  <c r="AG126" i="4"/>
  <c r="AG125" i="4"/>
  <c r="AG124" i="4"/>
  <c r="AG123" i="4"/>
  <c r="AG122" i="4"/>
  <c r="AG121" i="4"/>
  <c r="AG120" i="4"/>
  <c r="AG119" i="4"/>
  <c r="AG118" i="4"/>
  <c r="AG117" i="4"/>
  <c r="AG116" i="4"/>
  <c r="AG115" i="4"/>
  <c r="AG114" i="4"/>
  <c r="AG113" i="4"/>
  <c r="AG112" i="4"/>
  <c r="AG111" i="4"/>
  <c r="AG110" i="4"/>
  <c r="AG109" i="4"/>
  <c r="AG108" i="4"/>
  <c r="AG107" i="4"/>
  <c r="AG106" i="4"/>
  <c r="AG105" i="4"/>
  <c r="AG104" i="4"/>
  <c r="AG103" i="4"/>
  <c r="AG102" i="4"/>
  <c r="AG101" i="4"/>
  <c r="AG100" i="4"/>
  <c r="AG99" i="4"/>
  <c r="AG98" i="4"/>
  <c r="AG97" i="4"/>
  <c r="AG96" i="4"/>
  <c r="AG95" i="4"/>
  <c r="AG94" i="4"/>
  <c r="AG93" i="4"/>
  <c r="AG92" i="4"/>
  <c r="AG91" i="4"/>
  <c r="AG90" i="4"/>
  <c r="AG89" i="4"/>
  <c r="AG88" i="4"/>
  <c r="AG87" i="4"/>
  <c r="AG86" i="4"/>
  <c r="AG85" i="4"/>
  <c r="AG84" i="4"/>
  <c r="AG83" i="4"/>
  <c r="AG82" i="4"/>
  <c r="AG81" i="4"/>
  <c r="AG80" i="4"/>
  <c r="AG79" i="4"/>
  <c r="AG78" i="4"/>
  <c r="AG77" i="4"/>
  <c r="AG76" i="4"/>
  <c r="AG75" i="4"/>
  <c r="AG74" i="4"/>
  <c r="AG73" i="4"/>
  <c r="AG72" i="4"/>
  <c r="AG71" i="4"/>
  <c r="AG70" i="4"/>
  <c r="AG69" i="4"/>
  <c r="AG68" i="4"/>
  <c r="AG67" i="4"/>
  <c r="AG66" i="4"/>
  <c r="AG65" i="4"/>
  <c r="AG64" i="4"/>
  <c r="AG63" i="4"/>
  <c r="AG62" i="4"/>
  <c r="AG61" i="4"/>
  <c r="AG60" i="4"/>
  <c r="AG59" i="4"/>
  <c r="AG58" i="4"/>
  <c r="AG57" i="4"/>
  <c r="AG56" i="4"/>
  <c r="AG55" i="4"/>
  <c r="AG54" i="4"/>
  <c r="AG53" i="4"/>
  <c r="AG52" i="4"/>
  <c r="AG51" i="4"/>
  <c r="AG50" i="4"/>
  <c r="AG49" i="4"/>
  <c r="AG48" i="4"/>
  <c r="AG47" i="4"/>
  <c r="AG46" i="4"/>
  <c r="AG45" i="4"/>
  <c r="AG44" i="4"/>
  <c r="AG43" i="4"/>
  <c r="AG42" i="4"/>
  <c r="AG41" i="4"/>
  <c r="AG40" i="4"/>
  <c r="AG39" i="4"/>
  <c r="AG38" i="4"/>
  <c r="AG37" i="4"/>
  <c r="AG36" i="4"/>
  <c r="AG35" i="4"/>
  <c r="AG34" i="4"/>
  <c r="AG33" i="4"/>
  <c r="AG32" i="4"/>
  <c r="AG31" i="4"/>
  <c r="AG30" i="4"/>
  <c r="AG29" i="4"/>
  <c r="AG28" i="4"/>
  <c r="AG27" i="4"/>
  <c r="AG26" i="4"/>
  <c r="AG25" i="4"/>
  <c r="AG24" i="4"/>
  <c r="AG23" i="4"/>
  <c r="AG22" i="4"/>
  <c r="AG21" i="4"/>
  <c r="AG20" i="4"/>
  <c r="AG19" i="4"/>
  <c r="AG18" i="4"/>
  <c r="AG17" i="4"/>
  <c r="AG16" i="4"/>
  <c r="AG15" i="4"/>
  <c r="AG14" i="4"/>
  <c r="AG13" i="4"/>
  <c r="AG12" i="4"/>
  <c r="AG11" i="4"/>
  <c r="AG10" i="4"/>
  <c r="AG9" i="4"/>
  <c r="AG8" i="4"/>
  <c r="AG7" i="4"/>
  <c r="AG6" i="4"/>
  <c r="AG5" i="4"/>
  <c r="AG4" i="4"/>
  <c r="AG290" i="4" l="1"/>
  <c r="I290" i="4"/>
  <c r="AG347" i="4" l="1"/>
  <c r="AG346" i="4"/>
  <c r="AG345" i="4"/>
  <c r="AG344" i="4"/>
  <c r="AG343" i="4"/>
  <c r="AG342" i="4"/>
  <c r="AG341" i="4"/>
  <c r="AG340" i="4"/>
  <c r="AG339" i="4"/>
  <c r="AG338" i="4"/>
  <c r="AG337" i="4"/>
  <c r="AG336" i="4"/>
  <c r="AG335" i="4"/>
  <c r="AG334" i="4"/>
  <c r="AG333" i="4"/>
  <c r="AG332" i="4"/>
  <c r="AG331" i="4"/>
  <c r="AG330" i="4"/>
  <c r="AG329" i="4"/>
  <c r="AG328" i="4"/>
  <c r="AG327" i="4"/>
  <c r="AG326" i="4"/>
  <c r="AG325" i="4"/>
  <c r="AG324" i="4"/>
  <c r="AG323" i="4"/>
  <c r="AG322" i="4"/>
  <c r="AG321" i="4"/>
  <c r="AG320" i="4"/>
  <c r="AG319" i="4"/>
  <c r="AG318" i="4"/>
  <c r="AG317" i="4"/>
  <c r="AG316" i="4"/>
  <c r="AG315" i="4"/>
  <c r="AG314" i="4"/>
  <c r="AG313" i="4"/>
  <c r="AG312" i="4"/>
  <c r="AG311" i="4"/>
  <c r="AG310" i="4"/>
  <c r="AG309" i="4"/>
  <c r="AG308" i="4"/>
  <c r="AG307" i="4"/>
  <c r="AG306" i="4"/>
  <c r="AG305" i="4"/>
  <c r="AG304" i="4"/>
  <c r="AG303" i="4"/>
  <c r="AG302" i="4"/>
  <c r="AG301" i="4"/>
  <c r="AG300" i="4"/>
  <c r="AG299" i="4"/>
  <c r="AG298" i="4"/>
  <c r="AG297" i="4"/>
  <c r="AG296" i="4"/>
  <c r="AG295" i="4"/>
  <c r="AG294" i="4"/>
  <c r="AG293" i="4"/>
  <c r="AG292" i="4"/>
  <c r="AG291" i="4"/>
  <c r="AG289" i="4"/>
  <c r="AG288" i="4"/>
  <c r="AG287" i="4"/>
  <c r="AG286" i="4"/>
  <c r="AG285" i="4"/>
  <c r="AG284" i="4"/>
  <c r="AG283" i="4"/>
  <c r="AG282" i="4"/>
  <c r="AG281" i="4"/>
  <c r="AG280" i="4"/>
  <c r="AG279" i="4"/>
  <c r="AG278" i="4"/>
  <c r="AG277" i="4"/>
  <c r="AG276" i="4"/>
  <c r="AG275" i="4"/>
  <c r="AG274" i="4"/>
  <c r="AG273" i="4"/>
  <c r="AG272" i="4"/>
  <c r="AG271" i="4"/>
  <c r="AG270" i="4"/>
  <c r="AG269" i="4"/>
  <c r="AG268" i="4"/>
  <c r="AG267" i="4"/>
  <c r="AG266" i="4"/>
  <c r="AG265" i="4"/>
  <c r="AG264" i="4"/>
  <c r="AG263" i="4"/>
  <c r="AG262" i="4"/>
  <c r="AG261" i="4"/>
  <c r="AG260" i="4"/>
  <c r="AG259" i="4"/>
  <c r="AG258" i="4"/>
  <c r="AG257" i="4"/>
  <c r="AG256" i="4"/>
  <c r="AG255" i="4"/>
  <c r="AG254" i="4"/>
  <c r="AG253" i="4"/>
  <c r="AG252" i="4"/>
  <c r="AG251" i="4"/>
  <c r="AG250" i="4"/>
  <c r="AG249" i="4"/>
  <c r="AG248" i="4"/>
  <c r="AG247" i="4"/>
  <c r="AG246" i="4"/>
  <c r="AG245" i="4"/>
  <c r="AG244" i="4"/>
  <c r="AG243" i="4"/>
  <c r="AG242" i="4"/>
  <c r="AG241" i="4"/>
  <c r="AG240" i="4"/>
  <c r="AG239" i="4"/>
  <c r="AG238" i="4"/>
  <c r="AG237" i="4"/>
  <c r="AG236" i="4"/>
  <c r="AG235" i="4"/>
  <c r="AG234" i="4"/>
  <c r="AG233" i="4"/>
  <c r="AG232" i="4"/>
  <c r="AG231" i="4"/>
  <c r="AG230" i="4"/>
  <c r="AG229" i="4"/>
  <c r="AG228" i="4"/>
  <c r="AG227" i="4"/>
  <c r="AG226" i="4"/>
  <c r="AG225" i="4"/>
  <c r="AG224" i="4"/>
  <c r="AG223" i="4"/>
  <c r="AG222" i="4"/>
  <c r="AG221" i="4"/>
  <c r="AG220" i="4"/>
  <c r="AG219" i="4"/>
  <c r="AG218" i="4"/>
  <c r="AG217" i="4"/>
  <c r="AG216" i="4"/>
  <c r="AG215" i="4"/>
  <c r="AG214" i="4"/>
  <c r="AG213" i="4"/>
  <c r="AG212" i="4"/>
  <c r="AG211" i="4"/>
  <c r="AG210" i="4"/>
  <c r="AG209" i="4"/>
  <c r="AG208" i="4"/>
  <c r="AG207" i="4"/>
  <c r="AG206" i="4"/>
  <c r="AG205" i="4"/>
  <c r="AG204" i="4"/>
  <c r="AG203" i="4"/>
  <c r="AG202" i="4"/>
  <c r="AG201" i="4"/>
  <c r="AG200" i="4"/>
  <c r="AG199" i="4"/>
  <c r="AG198" i="4"/>
  <c r="AG197" i="4"/>
  <c r="AG196" i="4"/>
  <c r="AG195" i="4"/>
  <c r="AG194" i="4"/>
  <c r="I346" i="4" l="1"/>
  <c r="I318" i="4"/>
  <c r="I345" i="4"/>
  <c r="I344" i="4"/>
  <c r="I343" i="4"/>
  <c r="I317" i="4"/>
  <c r="I316" i="4"/>
  <c r="I315" i="4"/>
  <c r="I314" i="4"/>
  <c r="I313" i="4"/>
  <c r="I312" i="4"/>
  <c r="I311" i="4"/>
  <c r="I342" i="4"/>
  <c r="I341" i="4"/>
  <c r="I347" i="4"/>
  <c r="I310" i="4"/>
  <c r="I309" i="4"/>
  <c r="I340" i="4"/>
  <c r="I339" i="4"/>
  <c r="I262" i="4"/>
  <c r="I261" i="4"/>
  <c r="I260" i="4"/>
  <c r="I259" i="4"/>
  <c r="I258" i="4"/>
  <c r="I308" i="4"/>
  <c r="I257" i="4"/>
  <c r="I256" i="4"/>
  <c r="I255" i="4"/>
  <c r="I254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307" i="4"/>
  <c r="I306" i="4"/>
  <c r="I305" i="4"/>
  <c r="I304" i="4"/>
  <c r="I303" i="4"/>
  <c r="I302" i="4"/>
  <c r="I301" i="4"/>
  <c r="I300" i="4"/>
  <c r="I299" i="4"/>
  <c r="I338" i="4"/>
  <c r="I298" i="4"/>
  <c r="I337" i="4"/>
  <c r="I297" i="4"/>
  <c r="I296" i="4"/>
  <c r="I295" i="4"/>
  <c r="I294" i="4"/>
  <c r="I293" i="4"/>
  <c r="I292" i="4"/>
  <c r="I291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3" i="4"/>
  <c r="I272" i="4"/>
  <c r="I271" i="4"/>
  <c r="I270" i="4"/>
  <c r="I269" i="4"/>
  <c r="I268" i="4"/>
  <c r="I267" i="4"/>
  <c r="I266" i="4"/>
  <c r="I253" i="4"/>
  <c r="I252" i="4"/>
  <c r="I251" i="4"/>
  <c r="I250" i="4"/>
  <c r="I249" i="4"/>
  <c r="I248" i="4"/>
  <c r="I247" i="4"/>
  <c r="I246" i="4"/>
  <c r="I245" i="4"/>
  <c r="I244" i="4"/>
  <c r="I243" i="4"/>
  <c r="I336" i="4"/>
  <c r="I289" i="4"/>
  <c r="I288" i="4"/>
  <c r="I275" i="4"/>
  <c r="I274" i="4"/>
  <c r="I265" i="4"/>
  <c r="I335" i="4"/>
  <c r="I334" i="4"/>
  <c r="I264" i="4"/>
  <c r="I263" i="4"/>
  <c r="I242" i="4"/>
  <c r="I241" i="4"/>
  <c r="I224" i="4"/>
  <c r="I223" i="4"/>
  <c r="I222" i="4"/>
  <c r="I240" i="4"/>
  <c r="I239" i="4"/>
  <c r="I221" i="4"/>
  <c r="I220" i="4"/>
  <c r="I219" i="4"/>
  <c r="I218" i="4"/>
  <c r="I217" i="4"/>
  <c r="I216" i="4"/>
  <c r="I215" i="4"/>
  <c r="I214" i="4"/>
  <c r="I207" i="4"/>
  <c r="I206" i="4"/>
  <c r="I205" i="4"/>
  <c r="I333" i="4"/>
  <c r="I332" i="4"/>
  <c r="I331" i="4"/>
  <c r="I330" i="4"/>
  <c r="I329" i="4"/>
  <c r="I213" i="4"/>
  <c r="I212" i="4"/>
  <c r="I198" i="4"/>
  <c r="I197" i="4"/>
  <c r="I196" i="4"/>
  <c r="I195" i="4"/>
  <c r="I194" i="4"/>
  <c r="I204" i="4"/>
  <c r="I203" i="4"/>
  <c r="I328" i="4"/>
  <c r="I327" i="4"/>
  <c r="I326" i="4"/>
  <c r="I325" i="4"/>
  <c r="I324" i="4"/>
  <c r="I323" i="4"/>
  <c r="I322" i="4"/>
  <c r="I211" i="4"/>
  <c r="I210" i="4"/>
  <c r="I209" i="4"/>
  <c r="I208" i="4"/>
  <c r="I321" i="4"/>
  <c r="I320" i="4"/>
  <c r="I319" i="4"/>
  <c r="I202" i="4"/>
  <c r="I201" i="4"/>
  <c r="I200" i="4"/>
  <c r="I199" i="4"/>
  <c r="I36" i="1"/>
  <c r="H36" i="1"/>
  <c r="I35" i="1"/>
  <c r="I34" i="1"/>
  <c r="I33" i="1"/>
  <c r="I32" i="1"/>
  <c r="AX27" i="1"/>
  <c r="AH27" i="1"/>
  <c r="AF27" i="1"/>
  <c r="AC27" i="1"/>
  <c r="AA27" i="1"/>
  <c r="X27" i="1"/>
  <c r="V27" i="1"/>
  <c r="S27" i="1"/>
  <c r="Q27" i="1"/>
  <c r="N27" i="1"/>
  <c r="I27" i="1"/>
  <c r="AV26" i="1"/>
  <c r="AY26" i="1" s="1"/>
  <c r="AI26" i="1"/>
  <c r="AD26" i="1"/>
  <c r="Y26" i="1"/>
  <c r="T26" i="1"/>
  <c r="O26" i="1"/>
  <c r="J26" i="1"/>
  <c r="H26" i="1"/>
  <c r="G26" i="1"/>
  <c r="D26" i="1"/>
  <c r="C26" i="1"/>
  <c r="AV25" i="1"/>
  <c r="AY25" i="1" s="1"/>
  <c r="AI25" i="1"/>
  <c r="AD25" i="1"/>
  <c r="Y25" i="1"/>
  <c r="T25" i="1"/>
  <c r="O25" i="1"/>
  <c r="H25" i="1"/>
  <c r="J25" i="1" s="1"/>
  <c r="G25" i="1"/>
  <c r="D25" i="1"/>
  <c r="F25" i="1" s="1"/>
  <c r="C25" i="1"/>
  <c r="E25" i="1" s="1"/>
  <c r="AV24" i="1"/>
  <c r="AW24" i="1" s="1"/>
  <c r="AI24" i="1"/>
  <c r="AD24" i="1"/>
  <c r="Y24" i="1"/>
  <c r="T24" i="1"/>
  <c r="O24" i="1"/>
  <c r="H24" i="1"/>
  <c r="J24" i="1" s="1"/>
  <c r="G24" i="1"/>
  <c r="D24" i="1"/>
  <c r="C24" i="1"/>
  <c r="AV23" i="1"/>
  <c r="AW23" i="1" s="1"/>
  <c r="AI23" i="1"/>
  <c r="AD23" i="1"/>
  <c r="Y23" i="1"/>
  <c r="T23" i="1"/>
  <c r="O23" i="1"/>
  <c r="H23" i="1"/>
  <c r="G23" i="1"/>
  <c r="D23" i="1"/>
  <c r="C23" i="1"/>
  <c r="AV22" i="1"/>
  <c r="AI22" i="1"/>
  <c r="AD22" i="1"/>
  <c r="Y22" i="1"/>
  <c r="T22" i="1"/>
  <c r="L22" i="1"/>
  <c r="L27" i="1" s="1"/>
  <c r="J22" i="1"/>
  <c r="G22" i="1"/>
  <c r="D22" i="1"/>
  <c r="C22" i="1"/>
  <c r="AX18" i="1"/>
  <c r="AH18" i="1"/>
  <c r="AF18" i="1"/>
  <c r="AC18" i="1"/>
  <c r="AA18" i="1"/>
  <c r="X18" i="1"/>
  <c r="V18" i="1"/>
  <c r="S18" i="1"/>
  <c r="Q18" i="1"/>
  <c r="N18" i="1"/>
  <c r="L18" i="1"/>
  <c r="I18" i="1"/>
  <c r="AV17" i="1"/>
  <c r="AW17" i="1" s="1"/>
  <c r="AI17" i="1"/>
  <c r="AD17" i="1"/>
  <c r="Y17" i="1"/>
  <c r="T17" i="1"/>
  <c r="O17" i="1"/>
  <c r="J17" i="1"/>
  <c r="J36" i="1" s="1"/>
  <c r="G17" i="1"/>
  <c r="D17" i="1"/>
  <c r="C17" i="1"/>
  <c r="AV16" i="1"/>
  <c r="AY16" i="1" s="1"/>
  <c r="AI16" i="1"/>
  <c r="AD16" i="1"/>
  <c r="Y16" i="1"/>
  <c r="T16" i="1"/>
  <c r="O16" i="1"/>
  <c r="H16" i="1"/>
  <c r="H35" i="1" s="1"/>
  <c r="G16" i="1"/>
  <c r="D16" i="1"/>
  <c r="C16" i="1"/>
  <c r="AV15" i="1"/>
  <c r="AW15" i="1" s="1"/>
  <c r="AI15" i="1"/>
  <c r="AD15" i="1"/>
  <c r="Y15" i="1"/>
  <c r="T15" i="1"/>
  <c r="O15" i="1"/>
  <c r="H15" i="1"/>
  <c r="J15" i="1" s="1"/>
  <c r="G15" i="1"/>
  <c r="D15" i="1"/>
  <c r="C15" i="1"/>
  <c r="AV14" i="1"/>
  <c r="AW14" i="1" s="1"/>
  <c r="AI14" i="1"/>
  <c r="AD14" i="1"/>
  <c r="Y14" i="1"/>
  <c r="T14" i="1"/>
  <c r="O14" i="1"/>
  <c r="H14" i="1"/>
  <c r="J14" i="1" s="1"/>
  <c r="G14" i="1"/>
  <c r="D14" i="1"/>
  <c r="C14" i="1"/>
  <c r="AV13" i="1"/>
  <c r="AY13" i="1" s="1"/>
  <c r="AI13" i="1"/>
  <c r="AD13" i="1"/>
  <c r="Y13" i="1"/>
  <c r="T13" i="1"/>
  <c r="O13" i="1"/>
  <c r="H13" i="1"/>
  <c r="J13" i="1" s="1"/>
  <c r="G13" i="1"/>
  <c r="D13" i="1"/>
  <c r="C13" i="1"/>
  <c r="AV12" i="1"/>
  <c r="AI12" i="1"/>
  <c r="AD12" i="1"/>
  <c r="Y12" i="1"/>
  <c r="T12" i="1"/>
  <c r="O12" i="1"/>
  <c r="H12" i="1"/>
  <c r="J12" i="1" s="1"/>
  <c r="G12" i="1"/>
  <c r="D12" i="1"/>
  <c r="C12" i="1"/>
  <c r="I37" i="1" l="1"/>
  <c r="T27" i="1"/>
  <c r="H27" i="1"/>
  <c r="J34" i="1"/>
  <c r="J32" i="1"/>
  <c r="J33" i="1"/>
  <c r="H33" i="1"/>
  <c r="H18" i="1"/>
  <c r="H34" i="1"/>
  <c r="H32" i="1"/>
  <c r="J16" i="1"/>
  <c r="J35" i="1" s="1"/>
  <c r="J23" i="1"/>
  <c r="J27" i="1" s="1"/>
  <c r="C27" i="1"/>
  <c r="G18" i="1"/>
  <c r="F24" i="1"/>
  <c r="D27" i="1"/>
  <c r="F27" i="1" s="1"/>
  <c r="F15" i="1"/>
  <c r="AY14" i="1"/>
  <c r="F16" i="1"/>
  <c r="F17" i="1"/>
  <c r="E12" i="1"/>
  <c r="F13" i="1"/>
  <c r="AV18" i="1"/>
  <c r="AW18" i="1" s="1"/>
  <c r="AY17" i="1"/>
  <c r="AV27" i="1"/>
  <c r="AW27" i="1" s="1"/>
  <c r="AY23" i="1"/>
  <c r="E23" i="1"/>
  <c r="E24" i="1"/>
  <c r="F26" i="1"/>
  <c r="D18" i="1"/>
  <c r="M27" i="1"/>
  <c r="AY24" i="1"/>
  <c r="E26" i="1"/>
  <c r="E13" i="1"/>
  <c r="F14" i="1"/>
  <c r="E15" i="1"/>
  <c r="AY15" i="1"/>
  <c r="E17" i="1"/>
  <c r="G27" i="1"/>
  <c r="F23" i="1"/>
  <c r="AW22" i="1"/>
  <c r="AW26" i="1"/>
  <c r="AW13" i="1"/>
  <c r="E14" i="1"/>
  <c r="AW16" i="1"/>
  <c r="C18" i="1"/>
  <c r="E18" i="1" s="1"/>
  <c r="E22" i="1"/>
  <c r="AY22" i="1"/>
  <c r="AY27" i="1" s="1"/>
  <c r="AW25" i="1"/>
  <c r="F12" i="1"/>
  <c r="AW12" i="1"/>
  <c r="AY12" i="1"/>
  <c r="E16" i="1"/>
  <c r="F22" i="1"/>
  <c r="O22" i="1"/>
  <c r="O27" i="1" s="1"/>
  <c r="J18" i="1" l="1"/>
  <c r="J37" i="1"/>
  <c r="H37" i="1"/>
  <c r="AY18" i="1"/>
  <c r="E27" i="1"/>
  <c r="F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yoonjeum</author>
  </authors>
  <commentList>
    <comment ref="T2" authorId="0" shapeId="0" xr:uid="{00000000-0006-0000-0200-000001000000}">
      <text>
        <r>
          <rPr>
            <sz val="9"/>
            <color indexed="81"/>
            <rFont val="Tahoma"/>
            <family val="2"/>
          </rPr>
          <t xml:space="preserve">Test </t>
        </r>
        <r>
          <rPr>
            <sz val="9"/>
            <color indexed="81"/>
            <rFont val="돋움"/>
            <family val="3"/>
            <charset val="129"/>
          </rPr>
          <t>진행율</t>
        </r>
        <r>
          <rPr>
            <sz val="9"/>
            <color indexed="81"/>
            <rFont val="Tahoma"/>
            <family val="2"/>
          </rPr>
          <t xml:space="preserve"> = 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Test Step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/ 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테스트시나리오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Test Step </t>
        </r>
        <r>
          <rPr>
            <sz val="9"/>
            <color indexed="81"/>
            <rFont val="돋움"/>
            <family val="3"/>
            <charset val="129"/>
          </rPr>
          <t>수</t>
        </r>
      </text>
    </comment>
    <comment ref="U2" authorId="0" shapeId="0" xr:uid="{00000000-0006-0000-0200-000002000000}">
      <text>
        <r>
          <rPr>
            <sz val="9"/>
            <color indexed="81"/>
            <rFont val="Tahoma"/>
            <family val="2"/>
          </rPr>
          <t xml:space="preserve">Pass </t>
        </r>
        <r>
          <rPr>
            <sz val="9"/>
            <color indexed="81"/>
            <rFont val="돋움"/>
            <family val="3"/>
            <charset val="129"/>
          </rPr>
          <t>율</t>
        </r>
        <r>
          <rPr>
            <sz val="9"/>
            <color indexed="81"/>
            <rFont val="Tahoma"/>
            <family val="2"/>
          </rPr>
          <t xml:space="preserve"> = 
Pass Test Step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/ 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테스트시나리오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Test Step </t>
        </r>
        <r>
          <rPr>
            <sz val="9"/>
            <color indexed="81"/>
            <rFont val="돋움"/>
            <family val="3"/>
            <charset val="129"/>
          </rPr>
          <t>수</t>
        </r>
      </text>
    </comment>
    <comment ref="Y2" authorId="0" shapeId="0" xr:uid="{00000000-0006-0000-0200-000003000000}">
      <text>
        <r>
          <rPr>
            <sz val="9"/>
            <color indexed="81"/>
            <rFont val="Tahoma"/>
            <family val="2"/>
          </rPr>
          <t xml:space="preserve">Test </t>
        </r>
        <r>
          <rPr>
            <sz val="9"/>
            <color indexed="81"/>
            <rFont val="돋움"/>
            <family val="3"/>
            <charset val="129"/>
          </rPr>
          <t>진행율</t>
        </r>
        <r>
          <rPr>
            <sz val="9"/>
            <color indexed="81"/>
            <rFont val="Tahoma"/>
            <family val="2"/>
          </rPr>
          <t xml:space="preserve"> = 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Test Step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/ 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테스트시나리오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Test Step </t>
        </r>
        <r>
          <rPr>
            <sz val="9"/>
            <color indexed="81"/>
            <rFont val="돋움"/>
            <family val="3"/>
            <charset val="129"/>
          </rPr>
          <t xml:space="preserve">수
</t>
        </r>
      </text>
    </comment>
    <comment ref="Z2" authorId="0" shapeId="0" xr:uid="{00000000-0006-0000-0200-000004000000}">
      <text>
        <r>
          <rPr>
            <sz val="9"/>
            <color indexed="81"/>
            <rFont val="Tahoma"/>
            <family val="2"/>
          </rPr>
          <t xml:space="preserve">Pass </t>
        </r>
        <r>
          <rPr>
            <sz val="9"/>
            <color indexed="81"/>
            <rFont val="돋움"/>
            <family val="3"/>
            <charset val="129"/>
          </rPr>
          <t>율</t>
        </r>
        <r>
          <rPr>
            <sz val="9"/>
            <color indexed="81"/>
            <rFont val="Tahoma"/>
            <family val="2"/>
          </rPr>
          <t xml:space="preserve"> = 
Pass Test Step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/ 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테스트시나리오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Test Step </t>
        </r>
        <r>
          <rPr>
            <sz val="9"/>
            <color indexed="81"/>
            <rFont val="돋움"/>
            <family val="3"/>
            <charset val="129"/>
          </rPr>
          <t xml:space="preserve">수
</t>
        </r>
      </text>
    </comment>
  </commentList>
</comments>
</file>

<file path=xl/sharedStrings.xml><?xml version="1.0" encoding="utf-8"?>
<sst xmlns="http://schemas.openxmlformats.org/spreadsheetml/2006/main" count="8618" uniqueCount="1679">
  <si>
    <t>테스트 유형</t>
    <phoneticPr fontId="2" type="noConversion"/>
  </si>
  <si>
    <t>CO</t>
  </si>
  <si>
    <t>CO</t>
    <phoneticPr fontId="2" type="noConversion"/>
  </si>
  <si>
    <t>○</t>
  </si>
  <si>
    <t>Biz. 시나리오 ID</t>
    <phoneticPr fontId="2" type="noConversion"/>
  </si>
  <si>
    <t>Biz. 시나리오 제목</t>
    <phoneticPr fontId="2" type="noConversion"/>
  </si>
  <si>
    <t>Variant
No.</t>
    <phoneticPr fontId="2" type="noConversion"/>
  </si>
  <si>
    <t>Variant 제목</t>
    <phoneticPr fontId="2" type="noConversion"/>
  </si>
  <si>
    <t>테스트 시나리오 ID</t>
    <phoneticPr fontId="2" type="noConversion"/>
  </si>
  <si>
    <t>테스트 유형</t>
    <phoneticPr fontId="2" type="noConversion"/>
  </si>
  <si>
    <t>주관</t>
    <phoneticPr fontId="2" type="noConversion"/>
  </si>
  <si>
    <t>담당
컨설턴트</t>
    <phoneticPr fontId="2" type="noConversion"/>
  </si>
  <si>
    <t>동일 날짜 내
테스트 순번</t>
    <phoneticPr fontId="2" type="noConversion"/>
  </si>
  <si>
    <t>시작 시각
~ 종료시각</t>
    <phoneticPr fontId="2" type="noConversion"/>
  </si>
  <si>
    <t>Test 진행율</t>
    <phoneticPr fontId="2" type="noConversion"/>
  </si>
  <si>
    <t>Pass율</t>
    <phoneticPr fontId="2" type="noConversion"/>
  </si>
  <si>
    <t>예상처리 Step</t>
    <phoneticPr fontId="2" type="noConversion"/>
  </si>
  <si>
    <t>1차
테스트 날짜</t>
    <phoneticPr fontId="2" type="noConversion"/>
  </si>
  <si>
    <t>3차</t>
    <phoneticPr fontId="2" type="noConversion"/>
  </si>
  <si>
    <t>War Room</t>
  </si>
  <si>
    <t>cnt</t>
    <phoneticPr fontId="2" type="noConversion"/>
  </si>
  <si>
    <t>구분</t>
  </si>
  <si>
    <t>프로세스 그룹</t>
  </si>
  <si>
    <t>범위</t>
  </si>
  <si>
    <t>주관</t>
  </si>
  <si>
    <t>관련 시스템</t>
  </si>
  <si>
    <t>Core</t>
  </si>
  <si>
    <t>Value Chain</t>
  </si>
  <si>
    <t>BS01</t>
  </si>
  <si>
    <t>기준정보 (Master Data)</t>
  </si>
  <si>
    <t>: 5대 기준정보 + 조직, 사원</t>
  </si>
  <si>
    <t>전체</t>
  </si>
  <si>
    <t>전체 시스템</t>
  </si>
  <si>
    <t>BS02</t>
  </si>
  <si>
    <t>Concept-To-Market (C2M)</t>
  </si>
  <si>
    <r>
      <t>•</t>
    </r>
    <r>
      <rPr>
        <sz val="10.5"/>
        <color rgb="FF000000"/>
        <rFont val="맑은 고딕"/>
        <family val="3"/>
        <charset val="129"/>
      </rPr>
      <t xml:space="preserve">견적접수에서 초도발주까지 </t>
    </r>
  </si>
  <si>
    <t>ERP-MM</t>
  </si>
  <si>
    <t>구매포탈, S&amp;OP</t>
  </si>
  <si>
    <t>(ERP) SD</t>
  </si>
  <si>
    <t>BS03</t>
  </si>
  <si>
    <t>Forecast-To-Stock (F2S)</t>
  </si>
  <si>
    <r>
      <t>•</t>
    </r>
    <r>
      <rPr>
        <sz val="10.5"/>
        <color rgb="FF000000"/>
        <rFont val="맑은 고딕"/>
        <family val="3"/>
        <charset val="129"/>
      </rPr>
      <t>[판매계획 ~ 공급계획 ~ 발주요청] 전반</t>
    </r>
  </si>
  <si>
    <t>ERP-S&amp;OP</t>
  </si>
  <si>
    <t>(ERP) SD, MM</t>
  </si>
  <si>
    <t>BS04</t>
  </si>
  <si>
    <t>Procure-To-Pay (P2P)</t>
  </si>
  <si>
    <r>
      <t>•</t>
    </r>
    <r>
      <rPr>
        <sz val="10.5"/>
        <color rgb="FF000000"/>
        <rFont val="맑은 고딕"/>
        <family val="3"/>
        <charset val="129"/>
      </rPr>
      <t>Vendor 外 구매 기준정보 : 단가 등</t>
    </r>
  </si>
  <si>
    <r>
      <t>•</t>
    </r>
    <r>
      <rPr>
        <sz val="10.5"/>
        <color rgb="FF000000"/>
        <rFont val="맑은 고딕"/>
        <family val="3"/>
        <charset val="129"/>
      </rPr>
      <t>발주요청~발주~입고~송장~지급</t>
    </r>
  </si>
  <si>
    <t xml:space="preserve">구매포탈, WMS </t>
  </si>
  <si>
    <t>(ERP) FI/CO</t>
  </si>
  <si>
    <t>BS05</t>
  </si>
  <si>
    <t>Order-To-Cash (O2C)</t>
  </si>
  <si>
    <r>
      <t>•</t>
    </r>
    <r>
      <rPr>
        <sz val="10.5"/>
        <color rgb="FF000000"/>
        <rFont val="맑은 고딕"/>
        <family val="3"/>
        <charset val="129"/>
      </rPr>
      <t>판매 기준정보 : 소비자가/공급가 등</t>
    </r>
  </si>
  <si>
    <r>
      <t>•</t>
    </r>
    <r>
      <rPr>
        <sz val="10.5"/>
        <color rgb="FF000000"/>
        <rFont val="맑은 고딕"/>
        <family val="3"/>
        <charset val="129"/>
      </rPr>
      <t>주문~출하~청구~입금</t>
    </r>
  </si>
  <si>
    <t>ERP-SD</t>
  </si>
  <si>
    <t>POS/PRM, OMS, WMS</t>
  </si>
  <si>
    <t>(ERP) 수출, FI/CO</t>
  </si>
  <si>
    <t>지원</t>
  </si>
  <si>
    <t>프로</t>
  </si>
  <si>
    <t>세스</t>
  </si>
  <si>
    <t>SCM</t>
  </si>
  <si>
    <t>BS10</t>
  </si>
  <si>
    <t>재고관리</t>
  </si>
  <si>
    <r>
      <t>•</t>
    </r>
    <r>
      <rPr>
        <sz val="10.5"/>
        <color rgb="FF000000"/>
        <rFont val="맑은 고딕"/>
        <family val="3"/>
        <charset val="129"/>
      </rPr>
      <t>재고 관리 전반</t>
    </r>
  </si>
  <si>
    <t xml:space="preserve"> : 수량, 위치, 이동관리, 실사 및 마감</t>
  </si>
  <si>
    <t>POS/PRM, WMS, 구매포탈</t>
  </si>
  <si>
    <t>(ERP) MM-외주재고</t>
  </si>
  <si>
    <t>BS11</t>
  </si>
  <si>
    <t>물류</t>
  </si>
  <si>
    <r>
      <t>•</t>
    </r>
    <r>
      <rPr>
        <sz val="10.5"/>
        <color rgb="FF000000"/>
        <rFont val="맑은 고딕"/>
        <family val="3"/>
        <charset val="129"/>
      </rPr>
      <t>Outbound 물류실행, 비용관리</t>
    </r>
  </si>
  <si>
    <t>POS/PRM, WMS</t>
  </si>
  <si>
    <t>(ERP) 수출입, FI/CO</t>
  </si>
  <si>
    <t>FCM</t>
  </si>
  <si>
    <t>BS20</t>
  </si>
  <si>
    <t>고정자산</t>
  </si>
  <si>
    <r>
      <t>•</t>
    </r>
    <r>
      <rPr>
        <sz val="10.5"/>
        <color rgb="FF000000"/>
        <rFont val="맑은 고딕"/>
        <family val="3"/>
        <charset val="129"/>
      </rPr>
      <t>고정자산 이동, 폐기, 결산 관리 전반</t>
    </r>
  </si>
  <si>
    <t>ERP-FI</t>
  </si>
  <si>
    <t>BS21</t>
  </si>
  <si>
    <t>채권/채무 관리</t>
  </si>
  <si>
    <r>
      <t>•</t>
    </r>
    <r>
      <rPr>
        <sz val="10.5"/>
        <color rgb="FF000000"/>
        <rFont val="맑은 고딕"/>
        <family val="3"/>
        <charset val="129"/>
      </rPr>
      <t xml:space="preserve">매출채권/미수금 관리 </t>
    </r>
  </si>
  <si>
    <r>
      <t>•</t>
    </r>
    <r>
      <rPr>
        <sz val="10.5"/>
        <color rgb="FF000000"/>
        <rFont val="맑은 고딕"/>
        <family val="3"/>
        <charset val="129"/>
      </rPr>
      <t>e-Accounting/SAP 통한 채무 관리</t>
    </r>
  </si>
  <si>
    <r>
      <t>•</t>
    </r>
    <r>
      <rPr>
        <sz val="10.5"/>
        <color rgb="FF000000"/>
        <rFont val="맑은 고딕"/>
        <family val="3"/>
        <charset val="129"/>
      </rPr>
      <t>(전자)세금계산서 발행 및 Mapping 관리</t>
    </r>
  </si>
  <si>
    <t>e-Accounting</t>
  </si>
  <si>
    <t>BS22</t>
  </si>
  <si>
    <t>자금관리</t>
  </si>
  <si>
    <r>
      <t>•</t>
    </r>
    <r>
      <rPr>
        <sz val="10.5"/>
        <color rgb="FF000000"/>
        <rFont val="맑은 고딕"/>
        <family val="3"/>
        <charset val="129"/>
      </rPr>
      <t>펌뱅킹 연동 포함 은행거래 전반</t>
    </r>
  </si>
  <si>
    <r>
      <t>•</t>
    </r>
    <r>
      <rPr>
        <sz val="10.5"/>
        <color rgb="FF000000"/>
        <rFont val="맑은 고딕"/>
        <family val="3"/>
        <charset val="129"/>
      </rPr>
      <t>자금수지 관리, 조달, 운용 업무</t>
    </r>
  </si>
  <si>
    <t>ERP-TR</t>
  </si>
  <si>
    <t>펌뱅킹</t>
  </si>
  <si>
    <t>BS23</t>
  </si>
  <si>
    <t>결산</t>
  </si>
  <si>
    <r>
      <t>•</t>
    </r>
    <r>
      <rPr>
        <sz val="10.5"/>
        <color rgb="FF000000"/>
        <rFont val="맑은 고딕"/>
        <family val="3"/>
        <charset val="129"/>
      </rPr>
      <t>채널별 마감 ~ 재무/관리 회계 결산</t>
    </r>
  </si>
  <si>
    <r>
      <t>•</t>
    </r>
    <r>
      <rPr>
        <sz val="10.5"/>
        <color rgb="FF000000"/>
        <rFont val="맑은 고딕"/>
        <family val="3"/>
        <charset val="129"/>
      </rPr>
      <t>개별 법인 결산</t>
    </r>
  </si>
  <si>
    <t>전체 모듈/시스템</t>
  </si>
  <si>
    <t>BS24</t>
  </si>
  <si>
    <t xml:space="preserve"> 계획 &amp; 예산관리</t>
  </si>
  <si>
    <r>
      <t>•</t>
    </r>
    <r>
      <rPr>
        <sz val="10.5"/>
        <color rgb="FF000000"/>
        <rFont val="맑은 고딕"/>
        <family val="3"/>
        <charset val="129"/>
      </rPr>
      <t>연간 경영계획, 실행계획</t>
    </r>
  </si>
  <si>
    <r>
      <t>•</t>
    </r>
    <r>
      <rPr>
        <sz val="10.5"/>
        <color rgb="FF000000"/>
        <rFont val="맑은 고딕"/>
        <family val="3"/>
        <charset val="129"/>
      </rPr>
      <t>경비 예산 편성/운영/실적관리</t>
    </r>
  </si>
  <si>
    <t>ERP-CO</t>
  </si>
  <si>
    <r>
      <t>•</t>
    </r>
    <r>
      <rPr>
        <sz val="10.5"/>
        <color rgb="FF000000"/>
        <rFont val="맑은 고딕"/>
        <family val="3"/>
        <charset val="129"/>
      </rPr>
      <t>전사적으로</t>
    </r>
    <r>
      <rPr>
        <sz val="10.5"/>
        <color rgb="FF000000"/>
        <rFont val="맑은 고딕"/>
        <family val="3"/>
        <charset val="129"/>
      </rPr>
      <t xml:space="preserve"> 공유되는 기준정보</t>
    </r>
    <phoneticPr fontId="2" type="noConversion"/>
  </si>
  <si>
    <t>War Room 시나리오 필수</t>
    <phoneticPr fontId="2" type="noConversion"/>
  </si>
  <si>
    <t>전사 E-E 시나리오 필수</t>
    <phoneticPr fontId="2" type="noConversion"/>
  </si>
  <si>
    <t>프로세스 그룹</t>
    <phoneticPr fontId="2" type="noConversion"/>
  </si>
  <si>
    <t>테스트 시나리오 명</t>
    <phoneticPr fontId="2" type="noConversion"/>
  </si>
  <si>
    <t>테스트
Owner</t>
    <phoneticPr fontId="2" type="noConversion"/>
  </si>
  <si>
    <t>프로세스 그룹</t>
    <phoneticPr fontId="2" type="noConversion"/>
  </si>
  <si>
    <t>시나리오 주관</t>
    <phoneticPr fontId="2" type="noConversion"/>
  </si>
  <si>
    <t>BS01 기준정보 (Master Data)</t>
    <phoneticPr fontId="2" type="noConversion"/>
  </si>
  <si>
    <t>SD</t>
    <phoneticPr fontId="2" type="noConversion"/>
  </si>
  <si>
    <t>War Room</t>
    <phoneticPr fontId="2" type="noConversion"/>
  </si>
  <si>
    <t>BS02 Concept-To-Market</t>
    <phoneticPr fontId="2" type="noConversion"/>
  </si>
  <si>
    <t>MM</t>
    <phoneticPr fontId="2" type="noConversion"/>
  </si>
  <si>
    <t>개별</t>
    <phoneticPr fontId="2" type="noConversion"/>
  </si>
  <si>
    <t>BS03 Forecast-To-Stock</t>
    <phoneticPr fontId="2" type="noConversion"/>
  </si>
  <si>
    <t>S&amp;OP</t>
    <phoneticPr fontId="2" type="noConversion"/>
  </si>
  <si>
    <t>BS04 Procure-To-Pay</t>
    <phoneticPr fontId="2" type="noConversion"/>
  </si>
  <si>
    <t>FI</t>
    <phoneticPr fontId="2" type="noConversion"/>
  </si>
  <si>
    <t>BS05 Order-To-Cash</t>
    <phoneticPr fontId="2" type="noConversion"/>
  </si>
  <si>
    <t>TR</t>
    <phoneticPr fontId="2" type="noConversion"/>
  </si>
  <si>
    <t>BS10 재고관리</t>
  </si>
  <si>
    <t>BS11 물류</t>
  </si>
  <si>
    <t>BS20 고정자산</t>
  </si>
  <si>
    <t>BS21 채권/채무 관리</t>
  </si>
  <si>
    <t>BS22 자금관리</t>
  </si>
  <si>
    <t>BS23 결산</t>
  </si>
  <si>
    <t>BS24  계획 &amp; 예산관리</t>
    <phoneticPr fontId="2" type="noConversion"/>
  </si>
  <si>
    <t>BS01 기준정보 (Master Data)</t>
  </si>
  <si>
    <t>SD</t>
  </si>
  <si>
    <t>거래처 기준정보 관리_등록</t>
  </si>
  <si>
    <t>개별</t>
  </si>
  <si>
    <t>거래처 기준정보 관리_변경</t>
  </si>
  <si>
    <t>거래처 기준정보 관리_폐쇄</t>
  </si>
  <si>
    <t>매장 기준정보 관리_등록</t>
  </si>
  <si>
    <t>매장 기준정보 관리_변경</t>
  </si>
  <si>
    <t>매장 기준정보 관리_폐쇄</t>
  </si>
  <si>
    <t>주문BOM 관리</t>
  </si>
  <si>
    <t>기 등록여부 확인 -&gt; 품의서 작성 -&gt; 결재 -&gt; 주문BOM 모코드 등록 -&gt; 주문BOM 등록 -&gt; 등록 확인 -&gt; PRM 주문BOM 확인</t>
  </si>
  <si>
    <t>팀별목표관리-연간계획</t>
  </si>
  <si>
    <t>판매 기준정보 : 공급가(고객/자재)</t>
  </si>
  <si>
    <t>공급가 산정 -&gt; 품의 -&gt; 결재 -&gt; 공급가 등록 -&gt; PRM 공급가 확인</t>
  </si>
  <si>
    <t>판매 기준정보 : 공급율</t>
    <phoneticPr fontId="2" type="noConversion"/>
  </si>
  <si>
    <t>판매 기준정보 : 매장 수수료율</t>
  </si>
  <si>
    <t>판매주문 - PRM</t>
    <phoneticPr fontId="2" type="noConversion"/>
  </si>
  <si>
    <t>판매주문 - PRM - 무상타계정</t>
  </si>
  <si>
    <t>품의 -&gt; 결재 -&gt; PRM 무상타계정 주문등록 -&gt; SAP SO 생성 -&gt; PRM 결과 확인 -&gt; SAP SO 취소 -&gt; PRM 결과 확인</t>
  </si>
  <si>
    <t>판매주문 - OMS - 자사몰</t>
  </si>
  <si>
    <t>판매주문 - OMS - 제휴몰</t>
  </si>
  <si>
    <t>판매주문 - SAP - 직수출</t>
  </si>
  <si>
    <t>SAP 주문등록(파일 업로드) -&gt; 라벨 등록 확인 -&gt; Profoma Invoice발행</t>
  </si>
  <si>
    <t>판매주문 - SAP - 로칼수출</t>
  </si>
  <si>
    <t>SAP 주문등록(파일 업로드) -&gt; 품의 -&gt; 결재 -&gt; 라벨 등록 확인 -&gt; Profoma Invoice발행</t>
  </si>
  <si>
    <t>판매주문 - SAP - 무상타계정</t>
  </si>
  <si>
    <t>SAP 주문등록(파일 업로드) -&gt; 주문진행현황 확인</t>
  </si>
  <si>
    <t>판매주문 - OMS - 자사몰교환-CS</t>
  </si>
  <si>
    <t>교환요청 확인 -&gt; 티키타카 상담이력 등록 -&gt; BO 반품주문 등록 -&gt; OMS 반품주문 수신 -&gt; 택배사 반품회수 지시 -&gt; OMS 출고지시-반품 -&gt; WMS 출고처리-반품 -&gt;  OMS 실물도착 확인 -&gt; BO 주문등록 -&gt; OMS 주문등록 -&gt; SAP SO 생성 -&gt; OMS 결과 확인 -&gt; OMS 출고지시 -&gt; WMS 출고처리</t>
  </si>
  <si>
    <t>판매주문 - OMS - 제휴몰교환-CS</t>
  </si>
  <si>
    <t>교환요청 확인 -&gt; 티키타카 상담이력 등록 -&gt; BO 반품주문 등록 -&gt; OMS 반품주문 수신 -&gt; 택배사 반품회수 지시 -&gt; OMS 출고지시-반품 -&gt; WMS 출고처리-반품 -&gt;  OMS 실물도착 확인 -&gt; BO 주문등록 -&gt; 제휴몰 주문등록 -&gt; 샵링커 주문등록 -&gt; OMS 주문등록 -&gt; SAP SO 생성 -&gt; OMS 결과 확인 -&gt; OMS 출고지시 -&gt; WMS 출고처리</t>
  </si>
  <si>
    <t>판매주문 - 특판</t>
  </si>
  <si>
    <t>직영판매실적 - PRM - 소비자판매</t>
  </si>
  <si>
    <t>SAP 직영재고 산정 -&gt; PRM 일 기초재고 확인 -&gt; PRM 소비자판매 등록 -&gt; SAP SO 생성 -&gt; SAP DO 생성 -&gt; SAP GI -&gt; SAP 매출처리 -&gt; SAP 직영판매 실적 조회</t>
  </si>
  <si>
    <t>직영판매실적 - PRM - 위탁품판매</t>
  </si>
  <si>
    <t>PRM 소비자 위탁판매 등록 -&gt; SAP SO 생성 -&gt; SAP 매출처리 -&gt; SAP 직영 위탁판매 실적 조회</t>
  </si>
  <si>
    <t>직영판매실적 - OMS - 위탁품판매-자사몰</t>
  </si>
  <si>
    <t>BO 위탁품 출고처리 주문등록 -&gt; OMS 주문등록 -&gt; SAP 수수료 정산 SO 생성 -&gt; SAP 매출처리 -&gt; SAP 위탁품 판매 실적 조회</t>
  </si>
  <si>
    <t>직영판매실적 - PRM - 직영2가맹</t>
  </si>
  <si>
    <t>재고이동 협의 -&gt; PRM 재고이동 요청 등록 -&gt; PRM 내역 확인 -&gt; 가맹점 입금 -&gt; 입금확인/PRM재고이동 승인 -&gt; SAP 매출/재고이동 -&gt; PRM 매출/재고이동 -&gt; PRM 재고이동 처리 확인 -&gt; PRM 처리내역 출력 -&gt; 실재고 이동</t>
  </si>
  <si>
    <t>직영판매실적 - SAP - 소비자판매-CBT</t>
  </si>
  <si>
    <t>구매확정 확인/내역 다운로드 -&gt; 판매실적 업로드 -&gt; SAP SO 생성 -&gt; SAP DO 생성 -&gt; SAP GI -&gt; SAP 매출처리 -&gt; SAP 직영판매 실적 조회</t>
  </si>
  <si>
    <t>반품주문 - PRM</t>
    <phoneticPr fontId="2" type="noConversion"/>
  </si>
  <si>
    <t>품의 -&gt; 결재 -&gt; PRM 반품주문 등록 -&gt; PRM 반품주문 확정 -&gt; SAP 반품 SO 등록(현금) -&gt; 주문진행현황 확인</t>
  </si>
  <si>
    <t>반품주문 - SAP - 직수출</t>
  </si>
  <si>
    <t>품의 -&gt; 결재 -&gt; SAP 반품 주문등록(파일 업로드) -&gt; SAP 납품보류 해제</t>
  </si>
  <si>
    <t>반품주문 - SAP - 로칼수출</t>
  </si>
  <si>
    <t>반품주문 - PRM - 클레임</t>
  </si>
  <si>
    <t>PRM 반품주문 등록 -&gt; PRM 반품주문 확정 -&gt; SAP 반품 SO 생성 -&gt; PRM 결과 확인</t>
  </si>
  <si>
    <t>반품주문 - OMS - 자사몰소비자반품-CS</t>
  </si>
  <si>
    <t>반품요청 확인 -&gt; 티키타카 상담이력 등록 -&gt; BO 반품주문 등록 -&gt; OMS 반품주문 수신 -&gt; 택배사 반품회수 지시 -&gt; OMS 출고지시-반품 -&gt; WMS 출고처리-반품 -&gt;  OMS 실물도착 확인 -&gt; BO 고객환불 및 반품 확정 -&gt; OMS 반품처리 결과 확인 -&gt; SAP 반품 SO 생성 -&gt; 반품 DO -&gt; 반품 GR -&gt; 반품 일매출 처리</t>
  </si>
  <si>
    <t>반품주문 - OMS - 제휴몰소비자반품-CS</t>
  </si>
  <si>
    <t>반품요청 확인 -&gt; 티키타카 상담이력 등록 -&gt; OMS 반품주문 등록 -&gt; 택배사 반품회수 지시 -&gt; OMS 출고지시-반품 -&gt; WMS 출고처리-반품 -&gt;  OMS 실물도착 확인 -&gt; 제휴몰 반품 확정 -&gt; OMS 반품처리 결과 업로드 -&gt; SAP 반품 SO 생성 -&gt; 반품 DO -&gt; 반품 GR -&gt; 반품 일매출 처리</t>
  </si>
  <si>
    <t>반품주문 - 특판</t>
  </si>
  <si>
    <t>품의 -&gt; 결재 -&gt; SAP 반품 주문등록(파일 업로드) -&gt; 주문진행현황 확인</t>
  </si>
  <si>
    <t>직영반품실적 - PRM - 소비자반품</t>
  </si>
  <si>
    <t>소비자 반품 회수 -&gt; PRM 반품 등록 -&gt; SAP 반품 SO 생성 -&gt; SAP 반품 DO 생성 -&gt; SAP GR -&gt; SAP 매출처리 -&gt; SAP 직영판매 실적 조회</t>
  </si>
  <si>
    <t>직영반품실적 - PRM - 위탁품반품</t>
  </si>
  <si>
    <t>소비자 반품 회수 -&gt; PRM 반품 등록 -&gt; SAP 반품 SO 생성 -&gt; SAP 매출처리 -&gt; SAP 직영판매 실적 조회</t>
  </si>
  <si>
    <t>직영반품실적 - PRM - 소비자클레임</t>
  </si>
  <si>
    <t>직영반품실적 - PRM - 가맹2직영</t>
  </si>
  <si>
    <t>재고이동 협의 -&gt; PRM 재고이동 요청 등록 -&gt; PRM 내역 확인 -&gt; PRM 재고이동 승인 -&gt; SAP 반품매출/재고이동 -&gt; PRM 반품/재고이동 -&gt; PRM 재고이동 처리 확인 -&gt; PRM 처리내역 출력 -&gt; 실재고 이동</t>
  </si>
  <si>
    <t>재고이관주문-PRM</t>
  </si>
  <si>
    <t>PRM 재고이관 등록 -&gt;  PRM 가용재고 확인 -&gt; PRM 재고이관 확정 -&gt; 주문 등록분 가용재고 체크 -&gt; SAP STO 생성 -&gt; PRM 결과 확인</t>
  </si>
  <si>
    <t>재고이관주문-CBT</t>
  </si>
  <si>
    <t>SAP 재고이관 주문 업로드 -&gt; 라벨 등록 확인 -&gt; 주문진행현황 확인</t>
  </si>
  <si>
    <t>반품이관주문-PRM</t>
  </si>
  <si>
    <t>품의 -&gt; 결재 -&gt; PRM 반품주문 등록 -&gt;  PRM 반품주문 확정 -&gt; SAP STO 생성 -&gt; PRM 결과 확인</t>
  </si>
  <si>
    <t>반품이관주문-클레임-PRM</t>
  </si>
  <si>
    <t>PRM 반품주문 등록 -&gt;  PRM 반품주문 확정 -&gt; SAP STO 생성 -&gt; PRM 결과 확인</t>
  </si>
  <si>
    <t>반품이관주문-CBT</t>
  </si>
  <si>
    <t>품의 -&gt; 결재 -&gt; SAP 반품주문 업로드 -&gt; SAP 납품보류 해제 -&gt; 주문진행현황 확인</t>
  </si>
  <si>
    <t>매장재고 무상(타계정)출고-PRM</t>
  </si>
  <si>
    <t>품의 -&gt; 결재 -&gt; PRM 무상타계정 출고 등록 -&gt; SAP 무상타계정 SO 생성 -&gt; SAP DO 생성 -&gt; SAP GI -&gt; SAP 매출처리</t>
  </si>
  <si>
    <t>매장재고 무상(타계정)출고-CBT</t>
  </si>
  <si>
    <t>SAP 무상타계정 SO 업로드 -&gt; SAP 품의 -&gt; GW 결재 -&gt; SAP SO 납품보류 해제 -&gt; SAP DO 생성 -&gt; SAP GI -&gt; SAP 매출처리
SAP 무상타계정 SO 업로드 -&gt; SAP 품의 -&gt; GW 결재반려 -&gt; SAP SO 거절사유 지정 -&gt; 주문진행현황 확인</t>
  </si>
  <si>
    <t>매장재고인수인계-직영2직영-PRM</t>
  </si>
  <si>
    <t>재고이동 협의 -&gt; PRM 재고이동 요청 등록 -&gt; PRM 내역 확인 -&gt; PRM 재고이동 승인 -&gt; SAP 재고이동 -&gt; PRM 재고이동 처리 확인 -&gt; PRM 처리내역 출력 -&gt; 실재고 이동</t>
  </si>
  <si>
    <t>재고이동</t>
  </si>
  <si>
    <t>WMS 재고이동 처리 -&gt; SAP 재고이동 처리 -&gt; SAP 미결확인 -&gt; 저장위치 재고 조회</t>
  </si>
  <si>
    <t>폐기처리</t>
  </si>
  <si>
    <t>품의 -&gt; 결재 -&gt; SAP 자재등급 변경 -&gt; WMS 재고이동 처리 -&gt; SAP 재고이동 처리 -&gt; WMS 폐기출고 확정 -&gt; SAP 폐기처리 -&gt; 저장위치 재고 조회</t>
  </si>
  <si>
    <t>Set 조립/해체</t>
    <phoneticPr fontId="2" type="noConversion"/>
  </si>
  <si>
    <t>세트조립 품의 -&gt; 결재 -&gt; WMS 재고이동 처리 -&gt; SAP 재고이동 처리 -&gt; 세트조립 진행 -&gt; WMS 입출고 처리 -&gt; SAP 세트조립 처리 -&gt; 저장위치 재고 조회</t>
  </si>
  <si>
    <t>재고실사</t>
  </si>
  <si>
    <t>WMS 재고실사 리스트 출력 -&gt; SAP 재고실사 리스트 출력 -&gt; 재고실사 -&gt; 결과 품의 -&gt; 결재 -&gt; WMS 재고조정 -&gt; SAP 재고조정 -&gt; WMS/SAP 재고대사 -&gt; 차이 내역 확인 -&gt; 차이 내역 조정(WMS/SAP) -&gt; WMS/SAP 재고대사</t>
  </si>
  <si>
    <t>BS05 Order-To-Cash</t>
  </si>
  <si>
    <t>출고지시-내수,수출,재고이동(SAP)</t>
  </si>
  <si>
    <t>SAP 주문진행현황 조회 -&gt; SAP 출고지시 생성 -&gt; SAP 전송미결 확인 -&gt; WMS 출고지시 확인</t>
  </si>
  <si>
    <t>출고지시-내수,수출,재고이동(OMS)</t>
  </si>
  <si>
    <t>OMS 주문확정 내역 조회 -&gt; OMS 출고지시 -&gt; WMS 출고지시 조회</t>
  </si>
  <si>
    <t>출고지시-반품</t>
  </si>
  <si>
    <t>SAP 반품내역 조회 -&gt; SAP 반품 입고지시 -&gt; SAP 전송미결 확인 -&gt; WMS 출고지시 확인</t>
  </si>
  <si>
    <t>출고처리-내수,재고이동</t>
  </si>
  <si>
    <t>WMS 출고처리 -&gt; SAP 출고 -&gt; SAP 출고진행현황 확인 -&gt; SAP 미결확인</t>
  </si>
  <si>
    <t>출고처리-수출</t>
  </si>
  <si>
    <t>WMS 피킹/패킹 -&gt; WMS 여신체크 -&gt; WMS 출고처리 -&gt; SAP 출고 -&gt; SAP 출고진행현황 확인 -&gt; SAP 미결확인</t>
  </si>
  <si>
    <t>출고처리-반품</t>
  </si>
  <si>
    <t>WMS 반품입고처리 -&gt; SAP 반품입고 -&gt; SAP 반품진행현황 확인 -&gt; SAP 미결확인</t>
  </si>
  <si>
    <t xml:space="preserve">출고지시 취소  </t>
  </si>
  <si>
    <t>출고지시 취소 접수 -&gt;PRM 출고진행현황 확인 -&gt;PRM 출고지시 취소 요청 -&gt;  SAP 출고지시 취소 요청 -&gt; WMS 출고지시 취소 요청 확인 -&gt; WMS 출고지시 취소 처리 -&gt; SAP 출고지시 삭제 -&gt; SAP SO 삭제처리 -&gt; PRM 출고지시 취소 결과 확인 -&gt; PRM 주문 취소처리</t>
  </si>
  <si>
    <t>물류비 분석</t>
  </si>
  <si>
    <t>SAP 작업인원 및 인건비 등록 -&gt; SAP 물류생산성 레포트 조회</t>
  </si>
  <si>
    <t>FI</t>
  </si>
  <si>
    <t>매출실적점검</t>
  </si>
  <si>
    <t>SAP 일괄 대금청구 진행 -&gt; SAP 매출진행 로그 조회 및 재처리 -&gt; SAP 매장간 이동처리 로그 조회 및 재처리 -&gt; SAP 대금청구 미처리 조회 및 재처리 -&gt; SAP 대금청구 오류 조회 미 재처리 -&gt; SAP 매출실적 조회</t>
  </si>
  <si>
    <t>매출이월</t>
  </si>
  <si>
    <t>매출이월 대상 선정 -&gt; 품의 -&gt; 결재 -&gt; SAP 매출이월 반품처리 -&gt; SAP 매출이월 출고처리 -&gt; 오류 로그 조회 및 재처리 -&gt; SAP 매출실적 조회</t>
  </si>
  <si>
    <t>매출차감,증액</t>
  </si>
  <si>
    <t>매출 차감증액 대상 선정 -&gt; 품의 -&gt; 결재 -&gt; SAP 차감증액 처리 -&gt; 오류 로그 조회 및 재처리 -&gt; SAP 매출실적 조회</t>
  </si>
  <si>
    <t>특정매입마감</t>
  </si>
  <si>
    <t xml:space="preserve">SAP 일괄 대금청구 진행 -&gt; 거래처별 출고매출 내역 조회 -&gt; 정산내역 등록 -&gt; 매출차이 조정 -&gt; 세금계산서 등록 </t>
  </si>
  <si>
    <t>판매장려금정산 - 수수료(위탁)</t>
  </si>
  <si>
    <t>역매 및 마일리지정산 - 매출차감(가맹)</t>
  </si>
  <si>
    <t>역매/마일리지 기준 확인 -&gt; PRM 판매실적 확인 -&gt; 마일리지 정산 금액 산정 -&gt; 품의 -&gt; 결재 -&gt; PRM 정산내역 마일리지 반영 -&gt; SAP 매출차감 정리</t>
  </si>
  <si>
    <t>부가세 조정</t>
  </si>
  <si>
    <t>SAP 매출실적 조회 -&gt; 매출/부가세 차이 산출 -&gt; SAP 부가세 조정 업로드 -&gt; 오류 로그 조회 및 재처리 -&gt; SAP 매출실적 조회 -&gt; 세금계산서 등록</t>
  </si>
  <si>
    <t>S&amp;OP</t>
  </si>
  <si>
    <t>○</t>
    <phoneticPr fontId="2" type="noConversion"/>
  </si>
  <si>
    <t>○</t>
    <phoneticPr fontId="2" type="noConversion"/>
  </si>
  <si>
    <t>제,상품 속성 정보 변경</t>
    <phoneticPr fontId="2" type="noConversion"/>
  </si>
  <si>
    <t>개별</t>
    <phoneticPr fontId="2" type="noConversion"/>
  </si>
  <si>
    <t>BS03 Forecast-To-Stock</t>
  </si>
  <si>
    <t>할당 관리</t>
    <phoneticPr fontId="2" type="noConversion"/>
  </si>
  <si>
    <t>프로모션 계획</t>
  </si>
  <si>
    <t>품의 -&gt; 결재 -&gt; SAP 프로모션 계획 등록 -&gt; SAP 프로모션 계획 조회 -&gt; PRM/OMS 프로모션 계획 확인 -&gt; 프로모션 Legacy 등록</t>
  </si>
  <si>
    <t>여신한도 관리</t>
  </si>
  <si>
    <t>품의 -&gt; 결재 -&gt; SAP 추가여신 한도 등록 -&gt; 확정요청 -&gt; SAP 여신한도 확정 -&gt; SAP 여신한도 조회</t>
  </si>
  <si>
    <t>수수료율 산정 -&gt; 품의 -&gt; 결재 -&gt; SAP 수수료율 등록 -&gt; PRM 수수료율 확인</t>
  </si>
  <si>
    <t>성중호</t>
    <phoneticPr fontId="2" type="noConversion"/>
  </si>
  <si>
    <t>수수료 등록 내역 확인 -&gt; 매출실적 확인 -&gt; 수수료 계산 -&gt; 품의 -&gt; 결재 -&gt; eAccount 수수료 전표 발행</t>
  </si>
  <si>
    <t>프로모션 분석</t>
  </si>
  <si>
    <t>SAP 프로모션 판매실적 집계 -&gt; SAP 프로모션 가맹점 실적 집계 -&gt; SAP 프로모션 비용 집계 -&gt; SAP 프로모션 분석 레포트 조회</t>
  </si>
  <si>
    <t>주간 공급량 확정</t>
  </si>
  <si>
    <t>결품, 과재고 관리</t>
  </si>
  <si>
    <t>단, 폐종 관리</t>
  </si>
  <si>
    <t>소진 계획 관리</t>
  </si>
  <si>
    <t>수출 선적 및 통관 관리</t>
  </si>
  <si>
    <t>수출 운송비 처리</t>
  </si>
  <si>
    <t>수출 통관수수료 처리</t>
  </si>
  <si>
    <t>계정생성</t>
    <phoneticPr fontId="2" type="noConversion"/>
  </si>
  <si>
    <t>계정보류</t>
    <phoneticPr fontId="2" type="noConversion"/>
  </si>
  <si>
    <t>자산마스터 변경</t>
    <phoneticPr fontId="2" type="noConversion"/>
  </si>
  <si>
    <t>매출채권 반제</t>
    <phoneticPr fontId="2" type="noConversion"/>
  </si>
  <si>
    <t>전표 역분개</t>
    <phoneticPr fontId="2" type="noConversion"/>
  </si>
  <si>
    <t>반제전표 역분개</t>
    <phoneticPr fontId="2" type="noConversion"/>
  </si>
  <si>
    <t>FI</t>
    <phoneticPr fontId="2" type="noConversion"/>
  </si>
  <si>
    <t>역발행 세금계산서 발행</t>
    <phoneticPr fontId="2" type="noConversion"/>
  </si>
  <si>
    <t>세금계산서 매핑</t>
    <phoneticPr fontId="2" type="noConversion"/>
  </si>
  <si>
    <t>부가세 집계/수정</t>
    <phoneticPr fontId="2" type="noConversion"/>
  </si>
  <si>
    <t>자산이동</t>
    <phoneticPr fontId="2" type="noConversion"/>
  </si>
  <si>
    <t>감가상각</t>
    <phoneticPr fontId="2" type="noConversion"/>
  </si>
  <si>
    <t>기간손익 인식</t>
    <phoneticPr fontId="2" type="noConversion"/>
  </si>
  <si>
    <t>IFRS 리스회계 - 임차</t>
    <phoneticPr fontId="2" type="noConversion"/>
  </si>
  <si>
    <t>IFRS 리스회계 - 전대</t>
    <phoneticPr fontId="2" type="noConversion"/>
  </si>
  <si>
    <t>외화평가</t>
    <phoneticPr fontId="2" type="noConversion"/>
  </si>
  <si>
    <t>대손충당금</t>
    <phoneticPr fontId="2" type="noConversion"/>
  </si>
  <si>
    <t>마일리지 결산</t>
    <phoneticPr fontId="2" type="noConversion"/>
  </si>
  <si>
    <t>반품충당부채</t>
    <phoneticPr fontId="2" type="noConversion"/>
  </si>
  <si>
    <t>재무제표 확인</t>
    <phoneticPr fontId="2" type="noConversion"/>
  </si>
  <si>
    <t>TR</t>
    <phoneticPr fontId="2" type="noConversion"/>
  </si>
  <si>
    <t>은행계좌 등록</t>
    <phoneticPr fontId="2" type="noConversion"/>
  </si>
  <si>
    <t>가상계좌 등록</t>
    <phoneticPr fontId="2" type="noConversion"/>
  </si>
  <si>
    <t>일반계좌 전표 생성</t>
    <phoneticPr fontId="2" type="noConversion"/>
  </si>
  <si>
    <t>외담대 지급</t>
    <phoneticPr fontId="2" type="noConversion"/>
  </si>
  <si>
    <t>금융상품 등록</t>
    <phoneticPr fontId="2" type="noConversion"/>
  </si>
  <si>
    <t>FI</t>
    <phoneticPr fontId="2" type="noConversion"/>
  </si>
  <si>
    <t>비용계정 생성</t>
    <phoneticPr fontId="2" type="noConversion"/>
  </si>
  <si>
    <t>BS계정 보류</t>
    <phoneticPr fontId="2" type="noConversion"/>
  </si>
  <si>
    <t>자산마스터 생성</t>
    <phoneticPr fontId="2" type="noConversion"/>
  </si>
  <si>
    <t>유형/무형자산 마스터 생성</t>
    <phoneticPr fontId="2" type="noConversion"/>
  </si>
  <si>
    <t>자산 내역/내용연수 변경</t>
    <phoneticPr fontId="2" type="noConversion"/>
  </si>
  <si>
    <t>선수금/채권 반제</t>
    <phoneticPr fontId="2" type="noConversion"/>
  </si>
  <si>
    <t>미지급금 전표 생성 (e-Accounting)</t>
    <phoneticPr fontId="2" type="noConversion"/>
  </si>
  <si>
    <t>법인카드 정산</t>
    <phoneticPr fontId="2" type="noConversion"/>
  </si>
  <si>
    <t>개인카드/종이증빙 처리</t>
    <phoneticPr fontId="2" type="noConversion"/>
  </si>
  <si>
    <t>가지급금 신청/정산</t>
    <phoneticPr fontId="2" type="noConversion"/>
  </si>
  <si>
    <t>출장비 정산</t>
    <phoneticPr fontId="2" type="noConversion"/>
  </si>
  <si>
    <t>매입세금계산서 정산</t>
    <phoneticPr fontId="2" type="noConversion"/>
  </si>
  <si>
    <t>종이/지로/현금영수증 처리</t>
    <phoneticPr fontId="2" type="noConversion"/>
  </si>
  <si>
    <t>대량전표 처리</t>
    <phoneticPr fontId="2" type="noConversion"/>
  </si>
  <si>
    <t>전도금 신청/정산</t>
    <phoneticPr fontId="2" type="noConversion"/>
  </si>
  <si>
    <t>선급금 신청/정산</t>
    <phoneticPr fontId="2" type="noConversion"/>
  </si>
  <si>
    <t>원천세 비용 등록</t>
    <phoneticPr fontId="2" type="noConversion"/>
  </si>
  <si>
    <t>기타매출 등록</t>
    <phoneticPr fontId="2" type="noConversion"/>
  </si>
  <si>
    <t>비용전표 역분개</t>
    <phoneticPr fontId="2" type="noConversion"/>
  </si>
  <si>
    <t>매출세금계산서 발행</t>
    <phoneticPr fontId="2" type="noConversion"/>
  </si>
  <si>
    <t>세금계산서/월합세금계산서 발행</t>
    <phoneticPr fontId="2" type="noConversion"/>
  </si>
  <si>
    <t>역발행/월합 역발행  세금계산서 발행</t>
    <phoneticPr fontId="2" type="noConversion"/>
  </si>
  <si>
    <t>매입세금계산서 매핑</t>
    <phoneticPr fontId="2" type="noConversion"/>
  </si>
  <si>
    <t>부가세 집계 및 부속서류 조회</t>
    <phoneticPr fontId="2" type="noConversion"/>
  </si>
  <si>
    <t>원천세 리포트</t>
    <phoneticPr fontId="2" type="noConversion"/>
  </si>
  <si>
    <t>세금코드별 원천세</t>
    <phoneticPr fontId="2" type="noConversion"/>
  </si>
  <si>
    <t>자산취득</t>
    <phoneticPr fontId="2" type="noConversion"/>
  </si>
  <si>
    <t>유무형 자산 취득</t>
    <phoneticPr fontId="2" type="noConversion"/>
  </si>
  <si>
    <t>건설중인 자산 대체</t>
    <phoneticPr fontId="2" type="noConversion"/>
  </si>
  <si>
    <t>건설중인 자산 생성/대체</t>
    <phoneticPr fontId="2" type="noConversion"/>
  </si>
  <si>
    <t>매장이동</t>
    <phoneticPr fontId="2" type="noConversion"/>
  </si>
  <si>
    <t>자산대체</t>
    <phoneticPr fontId="2" type="noConversion"/>
  </si>
  <si>
    <t>자산클래스 대체</t>
    <phoneticPr fontId="2" type="noConversion"/>
  </si>
  <si>
    <t>자산손상</t>
    <phoneticPr fontId="2" type="noConversion"/>
  </si>
  <si>
    <t>손상자산 등록</t>
    <phoneticPr fontId="2" type="noConversion"/>
  </si>
  <si>
    <t>자산매각</t>
    <phoneticPr fontId="2" type="noConversion"/>
  </si>
  <si>
    <t>자산폐기</t>
    <phoneticPr fontId="2" type="noConversion"/>
  </si>
  <si>
    <t>폐기자산 등록</t>
    <phoneticPr fontId="2" type="noConversion"/>
  </si>
  <si>
    <t>결산일정관리</t>
    <phoneticPr fontId="2" type="noConversion"/>
  </si>
  <si>
    <t>감가상각 수행</t>
    <phoneticPr fontId="2" type="noConversion"/>
  </si>
  <si>
    <t>선급비용/선수수익 등록</t>
    <phoneticPr fontId="2" type="noConversion"/>
  </si>
  <si>
    <t>임차리스회계</t>
    <phoneticPr fontId="2" type="noConversion"/>
  </si>
  <si>
    <t>전대리스회계</t>
    <phoneticPr fontId="2" type="noConversion"/>
  </si>
  <si>
    <t>외화환산평가</t>
    <phoneticPr fontId="2" type="noConversion"/>
  </si>
  <si>
    <t>대손충당금 설정</t>
    <phoneticPr fontId="2" type="noConversion"/>
  </si>
  <si>
    <t>일반계좌 등록</t>
    <phoneticPr fontId="2" type="noConversion"/>
  </si>
  <si>
    <t>가상계좌 전표 생성</t>
    <phoneticPr fontId="2" type="noConversion"/>
  </si>
  <si>
    <t>가상계좌 입금 전표 생성 (고객코드매핑/미매핑)</t>
    <phoneticPr fontId="2" type="noConversion"/>
  </si>
  <si>
    <t>일반계좌 입금 전표 생성 (고객코드매핑/미매핑)</t>
    <phoneticPr fontId="2" type="noConversion"/>
  </si>
  <si>
    <t>지급</t>
    <phoneticPr fontId="2" type="noConversion"/>
  </si>
  <si>
    <t>비용지급</t>
    <phoneticPr fontId="2" type="noConversion"/>
  </si>
  <si>
    <t>예적금/차입금 등록</t>
    <phoneticPr fontId="2" type="noConversion"/>
  </si>
  <si>
    <t>CO</t>
    <phoneticPr fontId="2" type="noConversion"/>
  </si>
  <si>
    <t>내부오더 변경</t>
    <phoneticPr fontId="2" type="noConversion"/>
  </si>
  <si>
    <t>BS24  계획 &amp; 예산관리</t>
  </si>
  <si>
    <t>신규/변경 조직 - 신규 지원부서</t>
  </si>
  <si>
    <t>단일 생성</t>
    <phoneticPr fontId="2" type="noConversion"/>
  </si>
  <si>
    <t>이윤정</t>
    <phoneticPr fontId="2" type="noConversion"/>
  </si>
  <si>
    <t>대량 생성</t>
    <phoneticPr fontId="2" type="noConversion"/>
  </si>
  <si>
    <t>신규/변경 조직 - 신규 손익부서</t>
  </si>
  <si>
    <t>매장코드와 Mapping</t>
    <phoneticPr fontId="2" type="noConversion"/>
  </si>
  <si>
    <t>신규/변경 조직 - 예산부서 관리</t>
  </si>
  <si>
    <t xml:space="preserve">생성 및 코스트센터 Mapping </t>
    <phoneticPr fontId="2" type="noConversion"/>
  </si>
  <si>
    <t>폐기 조직 - 지원부서</t>
  </si>
  <si>
    <t>잠금처리</t>
    <phoneticPr fontId="2" type="noConversion"/>
  </si>
  <si>
    <t>폐기 조직 - 손익부서</t>
  </si>
  <si>
    <t>내부오더 생성</t>
  </si>
  <si>
    <t>마케팅 유형</t>
    <phoneticPr fontId="2" type="noConversion"/>
  </si>
  <si>
    <t>제조 유형</t>
    <phoneticPr fontId="2" type="noConversion"/>
  </si>
  <si>
    <t>잠금</t>
    <phoneticPr fontId="2" type="noConversion"/>
  </si>
  <si>
    <t>WBS 생성</t>
  </si>
  <si>
    <t xml:space="preserve">WBS 변경 - 잠금 </t>
  </si>
  <si>
    <t>특성치 속성치 변경</t>
  </si>
  <si>
    <t>판매오더 WBS</t>
    <phoneticPr fontId="2" type="noConversion"/>
  </si>
  <si>
    <t xml:space="preserve">예산 기준정보 - 예산과목 관리 </t>
  </si>
  <si>
    <t xml:space="preserve">생성 및 계정 Mapping </t>
    <phoneticPr fontId="2" type="noConversion"/>
  </si>
  <si>
    <t>예산 버전별 예산 최초 등록/활성화</t>
  </si>
  <si>
    <t>업로드 활성화</t>
    <phoneticPr fontId="2" type="noConversion"/>
  </si>
  <si>
    <t>예산 Check  - FI 전표</t>
  </si>
  <si>
    <t>임시전표/임시전표 삭제</t>
    <phoneticPr fontId="2" type="noConversion"/>
  </si>
  <si>
    <t>직기표/직기표 역분개</t>
    <phoneticPr fontId="2" type="noConversion"/>
  </si>
  <si>
    <t xml:space="preserve">예산 변경 -  직군별 월별 예산 편성 </t>
  </si>
  <si>
    <t xml:space="preserve">자동계산된 금액 변경 </t>
    <phoneticPr fontId="2" type="noConversion"/>
  </si>
  <si>
    <t xml:space="preserve">예산 변경 -  일괄 변경 </t>
  </si>
  <si>
    <t>업로드</t>
    <phoneticPr fontId="2" type="noConversion"/>
  </si>
  <si>
    <t>예산 변경 -  e-accounting 통하여 전자결재</t>
  </si>
  <si>
    <t>BA01(예산증액_예산부서 동일)</t>
    <phoneticPr fontId="2" type="noConversion"/>
  </si>
  <si>
    <t>BA02(예산감액_예산부서 동일)</t>
    <phoneticPr fontId="2" type="noConversion"/>
  </si>
  <si>
    <t>BA03(예산과목간 월간_예산부서 동일)</t>
    <phoneticPr fontId="2" type="noConversion"/>
  </si>
  <si>
    <t>BA04(예산부서간_예산과목 동일)</t>
    <phoneticPr fontId="2" type="noConversion"/>
  </si>
  <si>
    <t>BA05(예산부서&amp;예산과목 상이)</t>
    <phoneticPr fontId="2" type="noConversion"/>
  </si>
  <si>
    <t xml:space="preserve">사업계획 등록 </t>
  </si>
  <si>
    <t>최초 버전 업로드</t>
    <phoneticPr fontId="2" type="noConversion"/>
  </si>
  <si>
    <t>Rolling Plan 편성</t>
    <phoneticPr fontId="2" type="noConversion"/>
  </si>
  <si>
    <t xml:space="preserve">수량 및 입출고 마감 - 일별 수불 집계 </t>
  </si>
  <si>
    <t>기말재고 검증</t>
    <phoneticPr fontId="2" type="noConversion"/>
  </si>
  <si>
    <t xml:space="preserve">원가수불부 결산 - 가격차이 배부 </t>
  </si>
  <si>
    <t>기표 및 배부내역 검증</t>
    <phoneticPr fontId="2" type="noConversion"/>
  </si>
  <si>
    <t>원가수불부 결산 - 제조간접비 배부</t>
  </si>
  <si>
    <t xml:space="preserve">제상품 원가 분석 </t>
  </si>
  <si>
    <t>계획 대비 실적원가</t>
    <phoneticPr fontId="2" type="noConversion"/>
  </si>
  <si>
    <t xml:space="preserve">재고충당금 계산 및 Reporting </t>
  </si>
  <si>
    <t xml:space="preserve">NRV 검증 및 충당금 대상 확인 </t>
    <phoneticPr fontId="2" type="noConversion"/>
  </si>
  <si>
    <t>3차이후</t>
    <phoneticPr fontId="2" type="noConversion"/>
  </si>
  <si>
    <t xml:space="preserve">내부오더 비용 - 제상품별/매장별 배부 </t>
  </si>
  <si>
    <t>△</t>
    <phoneticPr fontId="2" type="noConversion"/>
  </si>
  <si>
    <t xml:space="preserve">배부적수 집계 </t>
  </si>
  <si>
    <t>매출액 집계</t>
    <phoneticPr fontId="2" type="noConversion"/>
  </si>
  <si>
    <t>인원수 집계</t>
    <phoneticPr fontId="2" type="noConversion"/>
  </si>
  <si>
    <t xml:space="preserve">배부사이클 수행 </t>
  </si>
  <si>
    <t>Distribution(영업부문 내 영업팀 배부)</t>
    <phoneticPr fontId="2" type="noConversion"/>
  </si>
  <si>
    <t>Assessment(마케팅 부문 및 전사부문 배부)</t>
    <phoneticPr fontId="2" type="noConversion"/>
  </si>
  <si>
    <t xml:space="preserve">무상출고 - 조직별/Customer별 배부 </t>
  </si>
  <si>
    <t>CCA to PA 전기</t>
  </si>
  <si>
    <t>배부 결과값 PA 전기</t>
    <phoneticPr fontId="2" type="noConversion"/>
  </si>
  <si>
    <t xml:space="preserve">PA 배부 </t>
  </si>
  <si>
    <t>팀별 비용 --&gt; 제상품(SKU)&amp;매장별 배부</t>
    <phoneticPr fontId="2" type="noConversion"/>
  </si>
  <si>
    <t>팀별&amp;매장별 비용 --&gt; 제상품(SKU)별 배부</t>
    <phoneticPr fontId="2" type="noConversion"/>
  </si>
  <si>
    <t xml:space="preserve">손익 리포트 산출 </t>
  </si>
  <si>
    <t>실시간-조직별(매장별 변동율 적용)</t>
    <phoneticPr fontId="2" type="noConversion"/>
  </si>
  <si>
    <t>마감후-조직별</t>
    <phoneticPr fontId="2" type="noConversion"/>
  </si>
  <si>
    <t xml:space="preserve">실시간/마감후-매장별&amp;SKU별 </t>
    <phoneticPr fontId="2" type="noConversion"/>
  </si>
  <si>
    <t>MM</t>
  </si>
  <si>
    <t>MM</t>
    <phoneticPr fontId="2" type="noConversion"/>
  </si>
  <si>
    <t>MM</t>
    <phoneticPr fontId="2" type="noConversion"/>
  </si>
  <si>
    <t>BS04 Procure-To-Pay</t>
  </si>
  <si>
    <t>자재 기준정보 관리</t>
  </si>
  <si>
    <t>박종민</t>
    <phoneticPr fontId="2" type="noConversion"/>
  </si>
  <si>
    <t>박흥서</t>
    <phoneticPr fontId="2" type="noConversion"/>
  </si>
  <si>
    <t>자재정보 조회 -&gt; 자재정보생성 -&gt; 자재정보 조회(구매포탈) -&gt; 자재정보업데이트(구매포탈) -&gt; 자재정보조회</t>
  </si>
  <si>
    <t>BOM 정보 관리</t>
  </si>
  <si>
    <t>MM</t>
    <phoneticPr fontId="2" type="noConversion"/>
  </si>
  <si>
    <t>박종민</t>
    <phoneticPr fontId="2" type="noConversion"/>
  </si>
  <si>
    <t>박흥서</t>
    <phoneticPr fontId="2" type="noConversion"/>
  </si>
  <si>
    <t>BOM 조회 -&gt; BOM 등록 -&gt; BOM 승인</t>
  </si>
  <si>
    <t>공급업체 정보 관리</t>
  </si>
  <si>
    <t>업체생성</t>
    <phoneticPr fontId="2" type="noConversion"/>
  </si>
  <si>
    <t>박종민</t>
    <phoneticPr fontId="2" type="noConversion"/>
  </si>
  <si>
    <t>동록 요청 -&gt; 업체생성품의 작성 -&gt; 결재 -&gt; 공급업체 정보입력 -&gt; 업체정보 품의 -&gt; 품의결재 -&gt; 업체정보 확인(ERP -&gt; 업체정보확인(구매포탈)</t>
  </si>
  <si>
    <t>업체변경</t>
    <phoneticPr fontId="2" type="noConversion"/>
  </si>
  <si>
    <t>공급업체 조회 -&gt; 공급업체정보젼경 -&gt; 정보변경품의 -&gt; 변경품의결재 -&gt; 업체정보확인(구매포탈)</t>
    <phoneticPr fontId="2" type="noConversion"/>
  </si>
  <si>
    <t>거래중단</t>
    <phoneticPr fontId="2" type="noConversion"/>
  </si>
  <si>
    <t>MM</t>
    <phoneticPr fontId="2" type="noConversion"/>
  </si>
  <si>
    <t>박종민</t>
    <phoneticPr fontId="2" type="noConversion"/>
  </si>
  <si>
    <t>박흥서</t>
    <phoneticPr fontId="2" type="noConversion"/>
  </si>
  <si>
    <t>구매단가 관리</t>
  </si>
  <si>
    <t>구매팀</t>
    <phoneticPr fontId="2" type="noConversion"/>
  </si>
  <si>
    <t xml:space="preserve">견적서등록 -&gt; 견적서 확정 -&gt; 견적서 확정(구매) -&gt; 견적서 조회(구매포탈) </t>
    <phoneticPr fontId="2" type="noConversion"/>
  </si>
  <si>
    <t>구매팀 外</t>
    <phoneticPr fontId="2" type="noConversion"/>
  </si>
  <si>
    <t>○</t>
    <phoneticPr fontId="2" type="noConversion"/>
  </si>
  <si>
    <t xml:space="preserve">견적서등록 -&gt; 견적서 확정 -&gt;-&gt; 견적서 조회(구매포탈) </t>
    <phoneticPr fontId="2" type="noConversion"/>
  </si>
  <si>
    <t>기타구매정보 / 사양관리</t>
  </si>
  <si>
    <t>디자인버전</t>
    <phoneticPr fontId="2" type="noConversion"/>
  </si>
  <si>
    <t>박종민</t>
    <phoneticPr fontId="2" type="noConversion"/>
  </si>
  <si>
    <t>다자인파일 등록(구매포탈) -&gt; 디자인파일 확인 -&gt; 자재정보조회(디자인버전확인)</t>
  </si>
  <si>
    <t>재활용등급</t>
    <phoneticPr fontId="2" type="noConversion"/>
  </si>
  <si>
    <t>MM</t>
    <phoneticPr fontId="2" type="noConversion"/>
  </si>
  <si>
    <t>재활용등급 등록(구매포탈) -&gt; 재활용정보 확정(구매포탈) -&gt; 재활용등급 확인 -&gt; 재활용실적집계</t>
  </si>
  <si>
    <t>자재정보 등록 -&gt; 견적정보 등록 -&gt; 발주요청 확인 -&gt; 발주 -&gt; 부자재발주 -&gt; 납품예정정보등록 -&gt; 부자재입고의뢰/확인 -&gt; 부자재입고 -&gt; 제품입고의뢰/확인 -&gt; 물류지시/확인 -&gt; 수입검사 -&gt; 송장처리</t>
  </si>
  <si>
    <t>발주요청 확인 -&gt; 발주 -&gt; 부자재발주 -&gt; 납품예정정보등록 -&gt; 부자재입고의뢰/확인 -&gt; 부자재입고 -&gt; 제품입고의뢰/확인 -&gt; 물류지시/확인 -&gt; 수입검사 -&gt; 송장처리</t>
  </si>
  <si>
    <t>판촉제품</t>
    <phoneticPr fontId="2" type="noConversion"/>
  </si>
  <si>
    <t>상품 구매</t>
    <phoneticPr fontId="2" type="noConversion"/>
  </si>
  <si>
    <t>상품</t>
    <phoneticPr fontId="2" type="noConversion"/>
  </si>
  <si>
    <t>발주요청 확인 -&gt; 발주 -&gt;  납품예정정보등록 -&gt; 입고의뢰/확인 -&gt; 물류지시/확인 -&gt; 수입검사 -&gt; 송장처리</t>
  </si>
  <si>
    <t>판촉상품</t>
    <phoneticPr fontId="2" type="noConversion"/>
  </si>
  <si>
    <t>MM</t>
    <phoneticPr fontId="2" type="noConversion"/>
  </si>
  <si>
    <t>사입상품</t>
    <phoneticPr fontId="2" type="noConversion"/>
  </si>
  <si>
    <t>판매보조용품</t>
    <phoneticPr fontId="2" type="noConversion"/>
  </si>
  <si>
    <t>비재고</t>
    <phoneticPr fontId="2" type="noConversion"/>
  </si>
  <si>
    <t>제상품</t>
    <phoneticPr fontId="2" type="noConversion"/>
  </si>
  <si>
    <t>○</t>
    <phoneticPr fontId="2" type="noConversion"/>
  </si>
  <si>
    <t>박흥서</t>
    <phoneticPr fontId="2" type="noConversion"/>
  </si>
  <si>
    <t>반품확정 -&gt; 반품PO(지시)생성 -&gt; 반품처리(WMS, 구매포탈)) -&gt; 반품이력조회</t>
  </si>
  <si>
    <t>자재</t>
    <phoneticPr fontId="2" type="noConversion"/>
  </si>
  <si>
    <t>○</t>
    <phoneticPr fontId="2" type="noConversion"/>
  </si>
  <si>
    <t>일반</t>
    <phoneticPr fontId="2" type="noConversion"/>
  </si>
  <si>
    <t>당월입고건 조회/확인 -&gt; 송장처리 -&gt; 송장확안(구매포탈) -&gt; 세금계산서 처리</t>
  </si>
  <si>
    <t>물류비추가</t>
    <phoneticPr fontId="2" type="noConversion"/>
  </si>
  <si>
    <t>당월입고건 조회/확인 -&gt; 송장처리 --&gt;차후차변 -&gt; 송장확안(구매포탈) -&gt; 세금계산서 처리</t>
    <phoneticPr fontId="2" type="noConversion"/>
  </si>
  <si>
    <t>매입할인</t>
    <phoneticPr fontId="2" type="noConversion"/>
  </si>
  <si>
    <t>할인판매 확인 -&gt; 매입/금액 확인 -&gt; 송장처리 --&gt;차후차변 -&gt; 송장확안(구매포탈) -&gt; 세금계산서 처리</t>
    <phoneticPr fontId="2" type="noConversion"/>
  </si>
  <si>
    <t>미납페널티</t>
    <phoneticPr fontId="2" type="noConversion"/>
  </si>
  <si>
    <t>미납건 확인 -&gt; 제외처리 -&gt; 페널티건 확인 -&gt; FI전표생성</t>
    <phoneticPr fontId="2" type="noConversion"/>
  </si>
  <si>
    <t>수불재처리</t>
    <phoneticPr fontId="2" type="noConversion"/>
  </si>
  <si>
    <t>수불조회 -&gt; 기타입고 -&gt; 수불재처리 -&gt; PO이력조회</t>
  </si>
  <si>
    <t>부자재투입조정</t>
    <phoneticPr fontId="2" type="noConversion"/>
  </si>
  <si>
    <t>재고조회 -&gt; 임가공PO조회 -&gt; 부자재투입조정 -&gt; PO이력조회</t>
  </si>
  <si>
    <t>사급자재 재고관리</t>
    <phoneticPr fontId="2" type="noConversion"/>
  </si>
  <si>
    <t>사급자재 이동</t>
    <phoneticPr fontId="2" type="noConversion"/>
  </si>
  <si>
    <t>부자재소요관리 -&gt; 부자재재고 이동 (2step) -&gt; 재고확인 (구매포탈)</t>
    <phoneticPr fontId="2" type="noConversion"/>
  </si>
  <si>
    <t>사급자재 재고관리</t>
    <phoneticPr fontId="2" type="noConversion"/>
  </si>
  <si>
    <t>폐기</t>
    <phoneticPr fontId="2" type="noConversion"/>
  </si>
  <si>
    <t>기타입출고</t>
    <phoneticPr fontId="2" type="noConversion"/>
  </si>
  <si>
    <t>기타출고 품의 -&gt; 기타출고 승인 -&gt; 기타출고처리 -&gt; 재고확인</t>
    <phoneticPr fontId="2" type="noConversion"/>
  </si>
  <si>
    <t>재고실사</t>
    <phoneticPr fontId="2" type="noConversion"/>
  </si>
  <si>
    <t>재고조회 -&gt; 양식다운 -&gt; 재고실사 수행 -&gt; 재고실사보고작성</t>
    <phoneticPr fontId="2" type="noConversion"/>
  </si>
  <si>
    <t>판매주문 - PRM</t>
  </si>
  <si>
    <t>기타 구매
(판매보조용품/비재고)</t>
  </si>
  <si>
    <t>구매 반품 (제상품/자재)</t>
  </si>
  <si>
    <t>제품구매</t>
  </si>
  <si>
    <t>상품 구매</t>
  </si>
  <si>
    <t>판촉행사, 판촉활동(자사 본품/판촉품) (F02)</t>
  </si>
  <si>
    <t>판촉행사, 판촉활동(자사 본품/판촉품)</t>
  </si>
  <si>
    <t>사내 보시-교육훈련(F08)</t>
  </si>
  <si>
    <t>접대(점포 및 기타 영업) (F14)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</si>
  <si>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</si>
  <si>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</si>
  <si>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</si>
  <si>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</si>
  <si>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</si>
  <si>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</si>
  <si>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</si>
  <si>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</si>
  <si>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</si>
  <si>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</si>
  <si>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</si>
  <si>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공통</t>
    <phoneticPr fontId="2" type="noConversion"/>
  </si>
  <si>
    <t>I02</t>
    <phoneticPr fontId="2" type="noConversion"/>
  </si>
  <si>
    <t>I02</t>
    <phoneticPr fontId="2" type="noConversion"/>
  </si>
  <si>
    <t>공통</t>
    <phoneticPr fontId="2" type="noConversion"/>
  </si>
  <si>
    <t>공통</t>
    <phoneticPr fontId="2" type="noConversion"/>
  </si>
  <si>
    <t>I02</t>
    <phoneticPr fontId="2" type="noConversion"/>
  </si>
  <si>
    <t>I03</t>
    <phoneticPr fontId="2" type="noConversion"/>
  </si>
  <si>
    <t>TR</t>
    <phoneticPr fontId="2" type="noConversion"/>
  </si>
  <si>
    <t>TR</t>
    <phoneticPr fontId="2" type="noConversion"/>
  </si>
  <si>
    <t xml:space="preserve">코스트센터 생성 --&gt; 인사부서코드와 코스트센터 Mapping  </t>
  </si>
  <si>
    <t xml:space="preserve">손익센터 생성 -&gt; 코스트센터생성 --&gt; 인사부서코드와 코스트센터 Mapping --&gt;매장코드와 손익센터 Mapping </t>
  </si>
  <si>
    <t xml:space="preserve">예산부서 직군 확인 --&gt; 예산부서 생성 --&gt; 예산부서 Mapping 되지 않는 코스트센터 기표 여부 확인 --&gt; 예산부서와 코스트센터 Mapping --&gt; 인사부서코드/코스트센터/예산부서 Mapping 조회 확인 </t>
  </si>
  <si>
    <t xml:space="preserve">코스트센터 잠금 --&gt; 손익센터 잠금 여부 판단 --&gt;잠금한 코스트센터 혹은 손익센터 기표 여부 확인 </t>
  </si>
  <si>
    <t xml:space="preserve">코스트센터 잠금 --&gt; (If 손익부서이면) 손익센터 잠금 --&gt; 매장코드와 변경된 손익센터 Mapping 변경 --&gt; 잠금한 코스트선터 혹은 손익센터 기표 여부 확인 </t>
  </si>
  <si>
    <t xml:space="preserve">요청 목적에 따라 내부오더 유형 선택 후 , 내부오더 생성 --&gt; 내부오더 SKU별 Mapping </t>
  </si>
  <si>
    <t xml:space="preserve">내부오더 사용하지 않을 시 잠금 --&gt; 잠금한 내부오더 기표 여부 확인 </t>
  </si>
  <si>
    <t xml:space="preserve">마케팅 채널에 따른 WBS 생성 </t>
  </si>
  <si>
    <t xml:space="preserve">WBS 사용하지 않을 시 , 잠금 --&gt; 잠금한 WBS 기표 여부 확인 </t>
  </si>
  <si>
    <t xml:space="preserve">특성치 속성치 추가시 변경 - 품목유형(대)/(중)/(소), 판매오더 WBS </t>
  </si>
  <si>
    <t xml:space="preserve">예산과목 생성 --&gt; 예산과목 Mapping 되지 않는 계정 기표 여부 확인 --&gt; 예산과목과 계정 Mapping </t>
  </si>
  <si>
    <t xml:space="preserve">연도별 버전 확인 --&gt; 버젼별 예산 최초 업로드 --&gt; 활성화 대상 예산버젼 활성화 --&gt; 예산 Report 확인 </t>
  </si>
  <si>
    <t xml:space="preserve">가용예산 대비 초과 전표 생성 --&gt; 메시지 확인 --&gt; 가용예산내 전표 생성 --&gt; 예산 Report 확인 --&gt; 전표 삭제 및 역분개 --&gt; 예산 Report 확인 </t>
  </si>
  <si>
    <t xml:space="preserve">직군별 예산과목별 예산 편성 Master 예산과목별 단가 입력 --&gt; 사원별 예산 부서 Mapping 확인 --&gt; 직군별 월별 예산편성 --&gt; 계산된 금액에서 수기 입력 / 내역 입력 --&gt; 저장  --&gt; 예산 Report 확인 </t>
  </si>
  <si>
    <t xml:space="preserve">예산 Report 에서 예산 변경 대상 확인 --&gt; 일괄 변경 엑셀 입력 --&gt; 업로드/저장 --&gt; 예산 Report 확인 </t>
  </si>
  <si>
    <t xml:space="preserve">예산변경 구분자에 따라 예산 변경 --&gt; 전자결재 승인 --&gt; 예산 Report 확인 </t>
  </si>
  <si>
    <t xml:space="preserve">사업계획 버젼별 Master 관리 --&gt; 매장별 변동율 확인 --&gt; 버젼별 사업계획 업로드 및 Rolling 버전 실적 집계 --&gt; 수정 입력 --&gt; 최종 저장 --&gt; COPA 계획 전기 </t>
  </si>
  <si>
    <t xml:space="preserve">입출고 유형 수불 집계 Master 관리 --&gt; 일별 수불 집계 기말재고와 재무제표 일치 확인 </t>
  </si>
  <si>
    <t xml:space="preserve">원재료/부재료/반제품/제품 가격차이 집계 --&gt; 매출원가, 재고자산 배부 후 기표 --&gt; 수불부 Report 확인 --&gt;  해당 제/상품 판매된 매장별 배부 DB 확인 </t>
  </si>
  <si>
    <t xml:space="preserve">제조간접비 유형 내부오더로 기표된 내역 집계 --&gt; 매출원가, 재고자산 배부 후 기표 --&gt; 수불부 Report 확인 --&gt;  해당 제/상품 판매된 매장별 배부 DB 확인 </t>
  </si>
  <si>
    <t>원가 수불부 Report 확인 --&gt; 제조원가 명세서 확인 --&gt; 구매 Plan대비 실제 원가, 가격차이 및 제조간접비 포함된 결산 원가 확인</t>
  </si>
  <si>
    <t xml:space="preserve">재고자산별 할인율 Master 관리 --&gt; NRV 계산 후 재고충당금 대상 확인 --&gt; 충당금 기표 </t>
  </si>
  <si>
    <t xml:space="preserve">결산월 내부오더 기표된 비용 확인 --&gt; 결산월 내부오더별 SKU Mapping 확인 --&gt; 내부오더 기표된 비용 제상품별/매장별 배부전 - 마케팅 및 전사 부문 계정지정 확인 / 영업부문내 Sender, Receiver 코스트센터 지정 확인 --&gt; 내부오더 비용 배부 수행  --&gt; 배부전표 확인 --&gt; 배부된 내역 확인 --&gt; 마케팅 활동별 비용 실적 Report </t>
  </si>
  <si>
    <t xml:space="preserve">매출액 마감 및 비용 마감 확인 후 --&gt; 배부적수 집계 --&gt; SKF 전기 </t>
  </si>
  <si>
    <t xml:space="preserve">코스트센터별 비용 Report 배부 전 확인 --&gt; (Cycle 의 세그먼트정의) Sender, Receiver 코스트센터 그룹 정의 --&gt; Sender 계정 정의 --&gt; Sender 코스트센터 그룹과 Sender 계정에 따라 SKF 정의 --&gt; 배부사이클 실행 --&gt; 코스트센터별 비용 Report 배부 후 확인 --&gt; 배부전후 검증 Report </t>
  </si>
  <si>
    <t xml:space="preserve">무상출고된 비용 확인 --&gt;  무상출고 배부 전 - 마케팅 및 전사 부문 계정지정 확인 / 영업부문내 Sender, Receiver 코스트센터 지정 확인 --&gt; 무상출고 배부 수행  --&gt; 배부전표 확인 --&gt; 배부된 내역 확인 </t>
  </si>
  <si>
    <t xml:space="preserve">FI와 COPA 차이 확인 --&gt; 내부오더 SKU별 배부 PA 전기 --&gt; 매장 직접 팀직접 비용 PA 전기 --&gt; 코스트센터 배부 및 평가 결과값 PA 전기 --&gt;제조간접비 및 가격차이 배부 결과값 PA 전기 
 --&gt; 무상출고 배부 PA 전기 --&gt; 전사공통 매출, 매출원가 PA 전기 --&gt;  FI 와 COPA 일치여부 검증 확인 </t>
  </si>
  <si>
    <t xml:space="preserve">하향식 배부 설정 --&gt; 하향식 배부 백그라운드로 수행 --&gt;  하향식 배부 로그 확인 </t>
  </si>
  <si>
    <t xml:space="preserve">조직별 관리회계 손익계산서, 매장별&amp;SKU 별 손익계산서 </t>
  </si>
  <si>
    <t>BS01.SD.07</t>
  </si>
  <si>
    <t>주문BOM 관리_공통</t>
  </si>
  <si>
    <t>BS01.SD.08</t>
  </si>
  <si>
    <t>프로모션 계획_전사 프로모션</t>
  </si>
  <si>
    <t xml:space="preserve">프로모션 계획_개별 프로모션(할인) </t>
  </si>
  <si>
    <t>프로모션 계획_개별프로모션(증정)</t>
  </si>
  <si>
    <t>BS03.SD.01</t>
  </si>
  <si>
    <t>BS03.SD.02</t>
  </si>
  <si>
    <t>BS03.SD.03</t>
  </si>
  <si>
    <t>BS03.SD.04</t>
  </si>
  <si>
    <t>BS03.SD.05</t>
  </si>
  <si>
    <t>BS05.SD.01</t>
  </si>
  <si>
    <t>판매주문 - PRM_가맹 현금 주문-가맹점</t>
  </si>
  <si>
    <t>판매주문 - PRM_가맹 현금 주문 - 특판</t>
  </si>
  <si>
    <t>판매주문 - PRM_가맹 현금 마일리지 주문 - 가맹점</t>
  </si>
  <si>
    <t>판매주문 - PRM_가맹 판촉 마일리지 주문 - 가맹점</t>
  </si>
  <si>
    <t>판매주문 - PRM_H&amp;B 일반 주문 -현금</t>
  </si>
  <si>
    <t>판매주문 - PRM_가맹 현금 주문-가맹점 취소</t>
  </si>
  <si>
    <t>BS05.SD.02</t>
  </si>
  <si>
    <t>판매주문 - PRM - 무상타계정_광고협찬(F01)</t>
  </si>
  <si>
    <t>판매주문 - PRM - 무상타계정_판촉행사, 판촉활동(자사 본품/판촉품) (F02)</t>
  </si>
  <si>
    <t>판매주문 - PRM - 무상타계정_판촉행사, 판촉활동(자사 본품/판촉품)</t>
  </si>
  <si>
    <t>판매주문 - PRM - 무상타계정_접대(점포 및 기타 영업) (F14)</t>
  </si>
  <si>
    <t>판매주문 - PRM - 무상타계정_주문취소</t>
  </si>
  <si>
    <t>BS05.SD.03</t>
  </si>
  <si>
    <t>BS05.SD.04</t>
  </si>
  <si>
    <t>BS05.SD.05</t>
  </si>
  <si>
    <t>판매주문 - SAP - 직수출_공통</t>
  </si>
  <si>
    <t>BS05.SD.06</t>
  </si>
  <si>
    <t>판매주문 - SAP - 로칼수출_공통</t>
  </si>
  <si>
    <t>BS05.SD.07</t>
  </si>
  <si>
    <t>BS05.SD.08</t>
  </si>
  <si>
    <t>BS05.SD.09</t>
  </si>
  <si>
    <t>BS05.SD.10</t>
  </si>
  <si>
    <t>판매주문 - 특판_공통</t>
  </si>
  <si>
    <t>BS05.SD.11</t>
  </si>
  <si>
    <t>직영판매실적 - PRM - 소비자판매_유통 판매 실적_프로모션 유/무 포함</t>
  </si>
  <si>
    <t>직영판매실적 - PRM - 소비자판매_복지단 판매 실적</t>
  </si>
  <si>
    <t>직영판매실적 - PRM - 소비자판매_면세점 판매 실적</t>
  </si>
  <si>
    <t>BS05.SD.12</t>
  </si>
  <si>
    <t>BS05.SD.13</t>
  </si>
  <si>
    <t>BS05.SD.14</t>
  </si>
  <si>
    <t>BS05.SD.15</t>
  </si>
  <si>
    <t>BS05.SD.16</t>
  </si>
  <si>
    <t>반품주문 - PRM_현금</t>
  </si>
  <si>
    <t>반품주문 - PRM_H&amp;B 반품 주문 -현금</t>
  </si>
  <si>
    <t>반품주문 - PRM_현금마일리지</t>
  </si>
  <si>
    <t>반품주문 - PRM_판촉마일리지</t>
  </si>
  <si>
    <t>BS05.SD.17</t>
  </si>
  <si>
    <t>BS05.SD.18</t>
  </si>
  <si>
    <t>BS05.SD.19</t>
  </si>
  <si>
    <t>BS05.SD.20</t>
  </si>
  <si>
    <t>BS05.SD.21</t>
  </si>
  <si>
    <t>BS05.SD.22</t>
  </si>
  <si>
    <t>BS05.SD.23</t>
  </si>
  <si>
    <t>BS05.SD.24</t>
  </si>
  <si>
    <t>BS05.SD.25</t>
  </si>
  <si>
    <t>BS05.SD.26</t>
  </si>
  <si>
    <t>BS05.SD.27</t>
  </si>
  <si>
    <t>재고이관주문-PRM_직영 재고 이관 주문</t>
  </si>
  <si>
    <t>재고이관주문-PRM_복지단 재고 이관 주문</t>
  </si>
  <si>
    <t>재고이관주문-PRM_면세점 재고 이관 주문</t>
  </si>
  <si>
    <t>재고이관주문-PRM_유통점 재고 이관 주문</t>
  </si>
  <si>
    <t>BS05.SD.28</t>
  </si>
  <si>
    <t>BS05.SD.29</t>
  </si>
  <si>
    <t xml:space="preserve">반품이관주문-PRM_직영 재고 이관 반품 주문 </t>
  </si>
  <si>
    <t>반품이관주문-PRM_복지단 재고 이관 반품 주문</t>
  </si>
  <si>
    <t>반품이관주문-PRM_면세점 재고 이관 반품 주문</t>
  </si>
  <si>
    <t>반품이관주문-PRM_유통점 재고 이관 반품 주문</t>
  </si>
  <si>
    <t>BS05.SD.30</t>
  </si>
  <si>
    <t>BS05.SD.31</t>
  </si>
  <si>
    <t>BS05.SD.32</t>
  </si>
  <si>
    <t>BS05.SD.33</t>
  </si>
  <si>
    <t>BS05.SD.34</t>
  </si>
  <si>
    <t>BS10.SD.01</t>
  </si>
  <si>
    <t>BS10.SD.02</t>
  </si>
  <si>
    <t>BS10.SD.03</t>
  </si>
  <si>
    <t>Set 조립/해체_조립</t>
  </si>
  <si>
    <t>Set 조립/해체_해체</t>
  </si>
  <si>
    <t>BS10.SD.04</t>
  </si>
  <si>
    <t>BS05.SD.35</t>
  </si>
  <si>
    <t>출고지시-내수,수출,재고이동(SAP)_공통</t>
  </si>
  <si>
    <t>BS05.SD.36</t>
  </si>
  <si>
    <t>출고지시-내수,수출,재고이동(OMS)_공통</t>
  </si>
  <si>
    <t>BS05.SD.37</t>
  </si>
  <si>
    <t>BS05.SD.38</t>
  </si>
  <si>
    <t>BS05.SD.39</t>
  </si>
  <si>
    <t>BS05.SD.40</t>
  </si>
  <si>
    <t>BS05.SD.41</t>
  </si>
  <si>
    <t>BS11.SD.01</t>
  </si>
  <si>
    <t>BS23.FI.01</t>
  </si>
  <si>
    <t>매출실적점검_공통</t>
  </si>
  <si>
    <t>BS23.FI.02</t>
  </si>
  <si>
    <t>매출이월_가맹 이월</t>
  </si>
  <si>
    <t>매출이월_B2B 이월</t>
  </si>
  <si>
    <t>BS23.FI.03</t>
  </si>
  <si>
    <t>매출차감,증액_SKU 별</t>
  </si>
  <si>
    <t>매출차감,증액_거래처 별</t>
  </si>
  <si>
    <t>BS23.FI.04</t>
  </si>
  <si>
    <t>특정매입마감_공통</t>
  </si>
  <si>
    <t>BS23.FI.05</t>
  </si>
  <si>
    <t>판매장려금정산 - 수수료(위탁)_공통</t>
  </si>
  <si>
    <t>BS23.FI.06</t>
  </si>
  <si>
    <t>역매 및 마일리지정산 - 매출차감(가맹)_공통</t>
  </si>
  <si>
    <t>BS23.FI.07</t>
  </si>
  <si>
    <t>부가세 조정_공통</t>
  </si>
  <si>
    <t>BS23.FI.08</t>
  </si>
  <si>
    <t>프로모션 분석_공통</t>
  </si>
  <si>
    <t>BS01.S&amp;OP.01</t>
  </si>
  <si>
    <t>제,상품 등록  / 승인_SO(IF)  - 상품 채번 / 바코드 생성, 미생성</t>
  </si>
  <si>
    <t>BS01.S&amp;OP.02</t>
  </si>
  <si>
    <t>BS01.S&amp;OP.03</t>
  </si>
  <si>
    <t>S&amp;OP 등급 산정_러닝 품목 S&amp;OP 등급 산정</t>
  </si>
  <si>
    <t>BS10.S&amp;OP.01</t>
  </si>
  <si>
    <t>재고 수준 산정_제,상품에 대한 재고 수준 산정</t>
  </si>
  <si>
    <t>BS03.S&amp;OP.01</t>
  </si>
  <si>
    <t>월간 수요계획량 수립_매장, 채널(대) 별 월간 수요계획량 수립</t>
  </si>
  <si>
    <t>BS03.S&amp;OP.02</t>
  </si>
  <si>
    <t>주간 공급량 수립_주차별 러닝 공급량 수립</t>
  </si>
  <si>
    <t>BS03.S&amp;OP.03</t>
  </si>
  <si>
    <t>긴급, 추가 공급량 수립_신제품 공급량 수립</t>
  </si>
  <si>
    <t>긴급, 추가 공급량 수립_기타 긴급, 추가 공급량 수립</t>
  </si>
  <si>
    <t>BS03.S&amp;OP.04</t>
  </si>
  <si>
    <t>주간 공급량 확정_주간공급량 확정 및 구매 전송</t>
  </si>
  <si>
    <t>BS03.S&amp;OP.05</t>
  </si>
  <si>
    <t>할당 관리_할당등록 및 확정</t>
  </si>
  <si>
    <t>BS03.S&amp;OP.06</t>
  </si>
  <si>
    <t>할당 조정_할당 조정</t>
  </si>
  <si>
    <t>BS10.S&amp;OP.02</t>
  </si>
  <si>
    <t>결품, 과재고 관리_결품조회</t>
  </si>
  <si>
    <t>결품, 과재고 관리_과재고조회</t>
  </si>
  <si>
    <t>BS10.S&amp;OP.03</t>
  </si>
  <si>
    <t>단, 폐종 관리_단, 폐종 리스트 조회</t>
  </si>
  <si>
    <t>BS10.S&amp;OP.04</t>
  </si>
  <si>
    <t>소진 계획 관리_소진계획 등록</t>
  </si>
  <si>
    <t>소진 계획 관리_소진계획 모니터링</t>
  </si>
  <si>
    <t>BS01.MM.01</t>
  </si>
  <si>
    <t>BS01.MM.02</t>
  </si>
  <si>
    <t>BS01.MM.03</t>
  </si>
  <si>
    <t>BS01.MM.04</t>
  </si>
  <si>
    <t>BS01.MM.05</t>
  </si>
  <si>
    <t>BS04.MM.01</t>
  </si>
  <si>
    <t>BS04.MM.02</t>
  </si>
  <si>
    <t>BS04.MM.03</t>
  </si>
  <si>
    <t>BS04.MM.04</t>
  </si>
  <si>
    <t>BS04.MM.05</t>
  </si>
  <si>
    <t>BS10.MM.01</t>
  </si>
  <si>
    <t>BS10.MM.02</t>
  </si>
  <si>
    <t>BS01.FI.01</t>
  </si>
  <si>
    <t>계정생성_비용계정 생성</t>
  </si>
  <si>
    <t>BS01.FI.02</t>
  </si>
  <si>
    <t>계정보류_BS계정 보류</t>
  </si>
  <si>
    <t>BS01.FI.03</t>
  </si>
  <si>
    <t>자산마스터 생성_유형/무형자산 마스터 생성</t>
  </si>
  <si>
    <t>BS01.FI.04</t>
  </si>
  <si>
    <t>자산마스터 변경_자산 내역/내용연수 변경</t>
  </si>
  <si>
    <t>BS21.FI.01</t>
  </si>
  <si>
    <t>매출채권 반제_선수금/채권 반제</t>
  </si>
  <si>
    <t>BS21.FI.02</t>
  </si>
  <si>
    <t>미지급금 전표 생성 (e-Accounting)_법인카드 정산</t>
  </si>
  <si>
    <t>미지급금 전표 생성 (e-Accounting)_개인카드/종이증빙 처리</t>
  </si>
  <si>
    <t>미지급금 전표 생성 (e-Accounting)_가지급금 신청/정산</t>
  </si>
  <si>
    <t>미지급금 전표 생성 (e-Accounting)_출장비 정산</t>
  </si>
  <si>
    <t>미지급금 전표 생성 (e-Accounting)_매입세금계산서 정산</t>
  </si>
  <si>
    <t>미지급금 전표 생성 (e-Accounting)_종이/지로/현금영수증 처리</t>
  </si>
  <si>
    <t>미지급금 전표 생성 (e-Accounting)_대량전표 처리</t>
  </si>
  <si>
    <t>미지급금 전표 생성 (e-Accounting)_전도금 신청/정산</t>
  </si>
  <si>
    <t>미지급금 전표 생성 (e-Accounting)_선급금 신청/정산</t>
  </si>
  <si>
    <t>미지급금 전표 생성 (e-Accounting)_원천세 비용 등록</t>
  </si>
  <si>
    <t>미지급금 전표 생성 (e-Accounting)_기타매출 등록</t>
  </si>
  <si>
    <t>BS21.FI.03</t>
  </si>
  <si>
    <t>전표 역분개_비용전표 역분개</t>
  </si>
  <si>
    <t>BS21.FI.04</t>
  </si>
  <si>
    <t>반제전표 역분개_반제전표 역분개</t>
  </si>
  <si>
    <t>BS21.FI.05</t>
  </si>
  <si>
    <t>매출세금계산서 발행_세금계산서/월합세금계산서 발행</t>
  </si>
  <si>
    <t>BS21.FI.06</t>
  </si>
  <si>
    <t>역발행 세금계산서 발행_역발행/월합 역발행  세금계산서 발행</t>
  </si>
  <si>
    <t>BS21.FI.07</t>
  </si>
  <si>
    <t>세금계산서 매핑_매입세금계산서 매핑</t>
  </si>
  <si>
    <t>BS21.FI.08</t>
  </si>
  <si>
    <t>부가세 집계/수정_부가세 집계 및 부속서류 조회</t>
  </si>
  <si>
    <t>BS21.FI.09</t>
  </si>
  <si>
    <t>원천세 리포트_세금코드별 원천세</t>
  </si>
  <si>
    <t>BS20.FI.01</t>
  </si>
  <si>
    <t>자산취득_유무형 자산 취득</t>
  </si>
  <si>
    <t>BS20.FI.02</t>
  </si>
  <si>
    <t>건설중인 자산 대체_건설중인 자산 생성/대체</t>
  </si>
  <si>
    <t>BS20.FI.03</t>
  </si>
  <si>
    <t>자산이동_매장이동</t>
  </si>
  <si>
    <t>BS20.FI.04</t>
  </si>
  <si>
    <t>자산대체_자산클래스 대체</t>
  </si>
  <si>
    <t>BS20.FI.05</t>
  </si>
  <si>
    <t>자산손상_손상자산 등록</t>
  </si>
  <si>
    <t>BS20.FI.06</t>
  </si>
  <si>
    <t>자산매각_자산매각</t>
  </si>
  <si>
    <t>BS20.FI.07</t>
  </si>
  <si>
    <t>자산폐기_폐기자산 등록</t>
  </si>
  <si>
    <t>BS23.FI.09</t>
  </si>
  <si>
    <t>결산일정공지_결산일정관리</t>
  </si>
  <si>
    <t>BS23.FI.10</t>
  </si>
  <si>
    <t>감가상각_감가상각 수행</t>
  </si>
  <si>
    <t>BS23.FI.11</t>
  </si>
  <si>
    <t>기간손익 인식_선급비용/선수수익 등록</t>
  </si>
  <si>
    <t>BS23.FI.12</t>
  </si>
  <si>
    <t>IFRS 리스회계 - 임차_임차리스회계</t>
  </si>
  <si>
    <t>BS23.FI.13</t>
  </si>
  <si>
    <t>IFRS 리스회계 - 전대_전대리스회계</t>
  </si>
  <si>
    <t>BS23.FI.14</t>
  </si>
  <si>
    <t>외화평가_외화환산평가</t>
  </si>
  <si>
    <t>BS23.FI.15</t>
  </si>
  <si>
    <t>대손충당금_대손충당금 설정</t>
  </si>
  <si>
    <t>BS23.FI.16</t>
  </si>
  <si>
    <t>마일리지 결산_마일리지 결산</t>
  </si>
  <si>
    <t>BS23.FI.17</t>
  </si>
  <si>
    <t>반품충당부채_반품충당부채</t>
  </si>
  <si>
    <t>BS23.FI.18</t>
  </si>
  <si>
    <t>재무제표 확인_재무제표 확인</t>
  </si>
  <si>
    <t>BS22.TR.01</t>
  </si>
  <si>
    <t>은행계좌 등록_은행계좌 등록</t>
  </si>
  <si>
    <t>BS22.TR.02</t>
  </si>
  <si>
    <t>가상계좌 등록_가상계좌 등록</t>
  </si>
  <si>
    <t>BS22.TR.03</t>
  </si>
  <si>
    <t>일반계좌 등록_일반계좌 등록</t>
  </si>
  <si>
    <t>BS22.TR.04</t>
  </si>
  <si>
    <t>가상계좌 전표 생성_가상계좌 입금 전표 생성 (고객코드매핑/미매핑)</t>
  </si>
  <si>
    <t>BS22.TR.05</t>
  </si>
  <si>
    <t>일반계좌 전표 생성_일반계좌 입금 전표 생성 (고객코드매핑/미매핑)</t>
  </si>
  <si>
    <t>BS22.TR.06</t>
  </si>
  <si>
    <t>지급_비용지급</t>
  </si>
  <si>
    <t>BS22.TR.07</t>
  </si>
  <si>
    <t>외담대 지급_외담대 지급</t>
  </si>
  <si>
    <t>BS22.TR.08</t>
  </si>
  <si>
    <t>금융상품 등록_예적금/차입금 등록</t>
  </si>
  <si>
    <t>BS01.CO.01</t>
  </si>
  <si>
    <t>신규/변경 조직 - 신규 지원부서_단일 생성</t>
  </si>
  <si>
    <t>신규/변경 조직 - 신규 지원부서_대량 생성</t>
  </si>
  <si>
    <t>BS01.CO.02</t>
  </si>
  <si>
    <t>신규/변경 조직 - 신규 손익부서_매장코드와 Mapping</t>
  </si>
  <si>
    <t>BS01.CO.03</t>
  </si>
  <si>
    <t xml:space="preserve">신규/변경 조직 - 예산부서 관리_생성 및 코스트센터 Mapping </t>
  </si>
  <si>
    <t>BS01.CO.04</t>
  </si>
  <si>
    <t>폐기 조직 - 지원부서_잠금처리</t>
  </si>
  <si>
    <t>BS01.CO.05</t>
  </si>
  <si>
    <t>폐기 조직 - 손익부서_잠금처리</t>
  </si>
  <si>
    <t>BS01.CO.06</t>
  </si>
  <si>
    <t>내부오더 생성_마케팅 유형</t>
  </si>
  <si>
    <t>내부오더 생성_제조 유형</t>
  </si>
  <si>
    <t>BS01.CO.07</t>
  </si>
  <si>
    <t>내부오더 변경_잠금</t>
  </si>
  <si>
    <t>BS01.CO.08</t>
  </si>
  <si>
    <t>WBS 생성_공통</t>
  </si>
  <si>
    <t>BS01.CO.09</t>
  </si>
  <si>
    <t>WBS 변경 - 잠금 _공통</t>
  </si>
  <si>
    <t>BS01.CO.10</t>
  </si>
  <si>
    <t>특성치 속성치 변경_판매오더 WBS</t>
  </si>
  <si>
    <t>BS01.CO.11</t>
  </si>
  <si>
    <t xml:space="preserve">예산 기준정보 - 예산과목 관리 _생성 및 계정 Mapping </t>
  </si>
  <si>
    <t>BS24.CO.01</t>
  </si>
  <si>
    <t>예산 버전별 예산 최초 등록/활성화_업로드 활성화</t>
  </si>
  <si>
    <t>BS24.CO.02</t>
  </si>
  <si>
    <t>예산 Check  - FI 전표_임시전표/임시전표 삭제</t>
  </si>
  <si>
    <t>예산 Check  - FI 전표_직기표/직기표 역분개</t>
  </si>
  <si>
    <t>BS24.CO.05</t>
  </si>
  <si>
    <t xml:space="preserve">예산 변경 -  직군별 월별 예산 편성 _자동계산된 금액 변경 </t>
  </si>
  <si>
    <t>BS24.CO.06</t>
  </si>
  <si>
    <t>예산 변경 -  일괄 변경 _업로드</t>
  </si>
  <si>
    <t>BS24.CO.07</t>
  </si>
  <si>
    <t>예산 변경 -  e-accounting 통하여 전자결재_BA02(예산감액_예산부서 동일)</t>
  </si>
  <si>
    <t>예산 변경 -  e-accounting 통하여 전자결재_BA03(예산과목간 월간_예산부서 동일)</t>
  </si>
  <si>
    <t>예산 변경 -  e-accounting 통하여 전자결재_BA04(예산부서간_예산과목 동일)</t>
  </si>
  <si>
    <t>예산 변경 -  e-accounting 통하여 전자결재_BA05(예산부서&amp;예산과목 상이)</t>
  </si>
  <si>
    <t>BS24.CO.08</t>
  </si>
  <si>
    <t>사업계획 등록 _최초 버전 업로드</t>
  </si>
  <si>
    <t>사업계획 등록 _Rolling Plan 편성</t>
  </si>
  <si>
    <t>BS23.CO.01</t>
  </si>
  <si>
    <t>수량 및 입출고 마감 - 일별 수불 집계 _기말재고 검증</t>
  </si>
  <si>
    <t>BS23.CO.02</t>
  </si>
  <si>
    <t>원가수불부 결산 - 가격차이 배부 _기표 및 배부내역 검증</t>
  </si>
  <si>
    <t>BS23.CO.03</t>
  </si>
  <si>
    <t>원가수불부 결산 - 제조간접비 배부_기표 및 배부내역 검증</t>
  </si>
  <si>
    <t>BS23.CO.04</t>
  </si>
  <si>
    <t>제상품 원가 분석 _계획 대비 실적원가</t>
  </si>
  <si>
    <t>BS23.CO.05</t>
  </si>
  <si>
    <t xml:space="preserve">재고충당금 계산 및 Reporting _NRV 검증 및 충당금 대상 확인 </t>
  </si>
  <si>
    <t>BS23.CO.06</t>
  </si>
  <si>
    <t>내부오더 비용 - 제상품별/매장별 배부 _기표 및 배부내역 검증</t>
  </si>
  <si>
    <t>BS23.CO.07</t>
  </si>
  <si>
    <t>배부적수 집계 _매출액 집계</t>
  </si>
  <si>
    <t>배부적수 집계 _인원수 집계</t>
  </si>
  <si>
    <t>BS23.CO.08</t>
  </si>
  <si>
    <t>배부사이클 수행 _Distribution(영업부문 내 영업팀 배부)</t>
  </si>
  <si>
    <t>배부사이클 수행 _Assessment(마케팅 부문 및 전사부문 배부)</t>
  </si>
  <si>
    <t>BS23.CO.09</t>
  </si>
  <si>
    <t>무상출고 - 조직별/Customer별 배부 _기표 및 배부내역 검증</t>
  </si>
  <si>
    <t>BS23.CO.10</t>
  </si>
  <si>
    <t>CCA to PA 전기_배부 결과값 PA 전기</t>
  </si>
  <si>
    <t>BS23.CO.11</t>
  </si>
  <si>
    <t>PA 배부 _팀별 비용 --&gt; 제상품(SKU)&amp;매장별 배부</t>
  </si>
  <si>
    <t>PA 배부 _팀별&amp;매장별 비용 --&gt; 제상품(SKU)별 배부</t>
  </si>
  <si>
    <t>BS23.CO.12</t>
  </si>
  <si>
    <t>손익 리포트 산출 _실시간-조직별(매장별 변동율 적용)</t>
  </si>
  <si>
    <t>손익 리포트 산출 _마감후-조직별</t>
  </si>
  <si>
    <t xml:space="preserve">손익 리포트 산출 _실시간/마감후-매장별&amp;SKU별 </t>
  </si>
  <si>
    <t>War Room</t>
    <phoneticPr fontId="2" type="noConversion"/>
  </si>
  <si>
    <t>W02</t>
    <phoneticPr fontId="2" type="noConversion"/>
  </si>
  <si>
    <t>W01</t>
    <phoneticPr fontId="2" type="noConversion"/>
  </si>
  <si>
    <t>W01</t>
    <phoneticPr fontId="2" type="noConversion"/>
  </si>
  <si>
    <t>W02</t>
    <phoneticPr fontId="2" type="noConversion"/>
  </si>
  <si>
    <t>W02</t>
    <phoneticPr fontId="2" type="noConversion"/>
  </si>
  <si>
    <t>W01</t>
    <phoneticPr fontId="2" type="noConversion"/>
  </si>
  <si>
    <t>개별</t>
    <phoneticPr fontId="2" type="noConversion"/>
  </si>
  <si>
    <t>War Room</t>
    <phoneticPr fontId="2" type="noConversion"/>
  </si>
  <si>
    <t>W01</t>
    <phoneticPr fontId="2" type="noConversion"/>
  </si>
  <si>
    <t>개별</t>
    <phoneticPr fontId="2" type="noConversion"/>
  </si>
  <si>
    <t>개별</t>
    <phoneticPr fontId="2" type="noConversion"/>
  </si>
  <si>
    <t>W01</t>
    <phoneticPr fontId="2" type="noConversion"/>
  </si>
  <si>
    <t>W01</t>
    <phoneticPr fontId="2" type="noConversion"/>
  </si>
  <si>
    <t>War Room</t>
    <phoneticPr fontId="2" type="noConversion"/>
  </si>
  <si>
    <t>War Room</t>
    <phoneticPr fontId="2" type="noConversion"/>
  </si>
  <si>
    <t>판매주문 - OMS - 자사몰_공통</t>
  </si>
  <si>
    <t>판매주문 - OMS - 자사몰교환-CS_공통</t>
  </si>
  <si>
    <t>판매주문 - OMS - 제휴몰교환-CS_공통</t>
  </si>
  <si>
    <t>직영판매실적 - PRM - 위탁품판매_공통</t>
  </si>
  <si>
    <t>직영판매실적 - OMS - 위탁품판매-자사몰_공통</t>
  </si>
  <si>
    <t>직영판매실적 - PRM - 직영2가맹_공통</t>
  </si>
  <si>
    <t>직영판매실적 - SAP - 소비자판매-CBT_공통</t>
  </si>
  <si>
    <t>반품주문 - SAP - 직수출_공통</t>
  </si>
  <si>
    <t>반품주문 - SAP - 로칼수출_공통</t>
  </si>
  <si>
    <t>반품주문 - PRM - 클레임_공통</t>
  </si>
  <si>
    <t>반품주문 - OMS - 자사몰소비자반품-CS_공통</t>
  </si>
  <si>
    <t>반품주문 - OMS - 제휴몰소비자반품-CS_공통</t>
  </si>
  <si>
    <t>반품주문 - 특판_공통</t>
  </si>
  <si>
    <t>직영반품실적 - PRM - 소비자반품_공통</t>
  </si>
  <si>
    <t>직영반품실적 - PRM - 위탁품반품_공통</t>
  </si>
  <si>
    <t>직영반품실적 - PRM - 소비자클레임_공통</t>
  </si>
  <si>
    <t>직영반품실적 - PRM - 가맹2직영_공통</t>
  </si>
  <si>
    <t>재고이관주문-CBT_공통</t>
  </si>
  <si>
    <t>반품이관주문-클레임-PRM_공통</t>
  </si>
  <si>
    <t>반품이관주문-CBT_공통</t>
  </si>
  <si>
    <t>매장재고 무상(타계정)출고-PRM_공통</t>
  </si>
  <si>
    <t>매장재고 무상(타계정)출고-CBT_공통</t>
  </si>
  <si>
    <t>매장재고인수인계-직영2직영-PRM_공통</t>
  </si>
  <si>
    <t>재고이동_공통</t>
  </si>
  <si>
    <t>폐기처리_공통</t>
  </si>
  <si>
    <t>재고실사_공통</t>
  </si>
  <si>
    <t>출고지시-반품_공통</t>
  </si>
  <si>
    <t>출고처리-내수,재고이동_공통</t>
  </si>
  <si>
    <t>출고처리-수출_공통</t>
  </si>
  <si>
    <t>출고처리-반품_공통</t>
  </si>
  <si>
    <t>출고지시 취소  _공통</t>
  </si>
  <si>
    <t>물류비 분석_공통</t>
  </si>
  <si>
    <t>자재 기준정보 관리_공통</t>
  </si>
  <si>
    <t>BOM 정보 관리_공통</t>
  </si>
  <si>
    <t>공급업체 정보 관리_업체생성</t>
  </si>
  <si>
    <t>공급업체 정보 관리_업체변경</t>
  </si>
  <si>
    <t>공급업체 정보 관리_거래중단</t>
  </si>
  <si>
    <t>구매단가 관리_구매팀</t>
  </si>
  <si>
    <t>구매단가 관리_구매팀 外</t>
  </si>
  <si>
    <t>기타구매정보 / 사양관리_디자인버전</t>
  </si>
  <si>
    <t>기타구매정보 / 사양관리_재활용등급</t>
  </si>
  <si>
    <t>제품구매_판촉제품</t>
  </si>
  <si>
    <t>상품 구매_상품</t>
  </si>
  <si>
    <t>상품 구매_판촉상품</t>
  </si>
  <si>
    <t>상품 구매_사입상품</t>
  </si>
  <si>
    <t>기타 구매
(판매보조용품/비재고)_판매보조용품</t>
  </si>
  <si>
    <t>기타 구매
(판매보조용품/비재고)_비재고</t>
  </si>
  <si>
    <t>구매 반품 (제상품/자재)_자재</t>
  </si>
  <si>
    <t>사급자재 재고관리_사급자재 이동</t>
  </si>
  <si>
    <t>사급자재 재고관리_폐기</t>
  </si>
  <si>
    <t>사급자재 재고관리_기타입출고</t>
  </si>
  <si>
    <t>사급자재 재고관리_재고실사</t>
  </si>
  <si>
    <t>W04</t>
  </si>
  <si>
    <t>1차</t>
    <phoneticPr fontId="2" type="noConversion"/>
  </si>
  <si>
    <t>W01</t>
    <phoneticPr fontId="2" type="noConversion"/>
  </si>
  <si>
    <t>BS11 물류(수출)</t>
  </si>
  <si>
    <t>Booking 내역 등록 -&gt; 선적서류 작성 및 출력 -&gt; 통관정보 등록 -&gt; B/L 정보 등록</t>
    <phoneticPr fontId="2" type="noConversion"/>
  </si>
  <si>
    <t>BS11.SD.38</t>
  </si>
  <si>
    <t>Financial Document 관리</t>
  </si>
  <si>
    <t>L/C 거래</t>
  </si>
  <si>
    <t>Financial Document 관리_L/C 거래</t>
  </si>
  <si>
    <t>BS11.SD.38_W01</t>
  </si>
  <si>
    <t>이연창</t>
  </si>
  <si>
    <t>L/C 수취 -&gt; L/C 등록 -&gt; 주문(S/O) 연결</t>
  </si>
  <si>
    <t>구매확인서 거래</t>
  </si>
  <si>
    <t>Financial Document 관리_구매확인서 거래</t>
  </si>
  <si>
    <t>BS11.SD.38_W02</t>
  </si>
  <si>
    <t>구매확인서 수취 -&gt; 구매확인서 등록 -&gt; 출하문서(D/O) 연결</t>
  </si>
  <si>
    <t>War Room</t>
    <phoneticPr fontId="2" type="noConversion"/>
  </si>
  <si>
    <t>승현선</t>
    <phoneticPr fontId="2" type="noConversion"/>
  </si>
  <si>
    <t>문영남</t>
    <phoneticPr fontId="2" type="noConversion"/>
  </si>
  <si>
    <t>성중호</t>
    <phoneticPr fontId="2" type="noConversion"/>
  </si>
  <si>
    <t>이소담</t>
    <phoneticPr fontId="2" type="noConversion"/>
  </si>
  <si>
    <t>문영남</t>
    <phoneticPr fontId="2" type="noConversion"/>
  </si>
  <si>
    <t>개별</t>
    <phoneticPr fontId="2" type="noConversion"/>
  </si>
  <si>
    <t>09:00~11:00</t>
    <phoneticPr fontId="2" type="noConversion"/>
  </si>
  <si>
    <t>09:00~11:00</t>
    <phoneticPr fontId="2" type="noConversion"/>
  </si>
  <si>
    <t>09:00~11:00</t>
    <phoneticPr fontId="2" type="noConversion"/>
  </si>
  <si>
    <t>09:00~11:00</t>
    <phoneticPr fontId="2" type="noConversion"/>
  </si>
  <si>
    <t>09:00~11:00</t>
    <phoneticPr fontId="2" type="noConversion"/>
  </si>
  <si>
    <t>대상아님</t>
    <phoneticPr fontId="2" type="noConversion"/>
  </si>
  <si>
    <t>대상아님</t>
    <phoneticPr fontId="2" type="noConversion"/>
  </si>
  <si>
    <t>09:00~11:00</t>
    <phoneticPr fontId="2" type="noConversion"/>
  </si>
  <si>
    <t>09:00~11:00</t>
    <phoneticPr fontId="2" type="noConversion"/>
  </si>
  <si>
    <t>참석 필요한 칸에 '○' 표기</t>
    <phoneticPr fontId="2" type="noConversion"/>
  </si>
  <si>
    <t>BS01 Master Data</t>
    <phoneticPr fontId="2" type="noConversion"/>
  </si>
  <si>
    <t>일차</t>
    <phoneticPr fontId="2" type="noConversion"/>
  </si>
  <si>
    <t>일자</t>
    <phoneticPr fontId="2" type="noConversion"/>
  </si>
  <si>
    <t>1일차</t>
    <phoneticPr fontId="2" type="noConversion"/>
  </si>
  <si>
    <t>2일차</t>
    <phoneticPr fontId="2" type="noConversion"/>
  </si>
  <si>
    <t>3일차</t>
    <phoneticPr fontId="2" type="noConversion"/>
  </si>
  <si>
    <t>4일차</t>
    <phoneticPr fontId="2" type="noConversion"/>
  </si>
  <si>
    <t>5일차</t>
    <phoneticPr fontId="2" type="noConversion"/>
  </si>
  <si>
    <t>1월 18일</t>
    <phoneticPr fontId="2" type="noConversion"/>
  </si>
  <si>
    <t>1월 19일</t>
    <phoneticPr fontId="2" type="noConversion"/>
  </si>
  <si>
    <t>1월 20일</t>
    <phoneticPr fontId="2" type="noConversion"/>
  </si>
  <si>
    <t>1월 21일</t>
    <phoneticPr fontId="2" type="noConversion"/>
  </si>
  <si>
    <t>1월 22일</t>
    <phoneticPr fontId="2" type="noConversion"/>
  </si>
  <si>
    <t>BS24 계획&amp;예산관리</t>
    <phoneticPr fontId="2" type="noConversion"/>
  </si>
  <si>
    <t>BS05 Order-To-Cash</t>
    <phoneticPr fontId="2" type="noConversion"/>
  </si>
  <si>
    <t>BS23 결산</t>
    <phoneticPr fontId="2" type="noConversion"/>
  </si>
  <si>
    <t>프로세스 그룹</t>
    <phoneticPr fontId="2" type="noConversion"/>
  </si>
  <si>
    <t>시간</t>
    <phoneticPr fontId="2" type="noConversion"/>
  </si>
  <si>
    <t>9시~11시</t>
    <phoneticPr fontId="2" type="noConversion"/>
  </si>
  <si>
    <t>11시~12시</t>
    <phoneticPr fontId="2" type="noConversion"/>
  </si>
  <si>
    <t>9시~12시</t>
    <phoneticPr fontId="2" type="noConversion"/>
  </si>
  <si>
    <t>1차 통합테스트 War Room 일정</t>
    <phoneticPr fontId="2" type="noConversion"/>
  </si>
  <si>
    <t>13:00 ~ 17:00</t>
    <phoneticPr fontId="2" type="noConversion"/>
  </si>
  <si>
    <t>○</t>
    <phoneticPr fontId="2" type="noConversion"/>
  </si>
  <si>
    <t>14:00~16:00</t>
    <phoneticPr fontId="2" type="noConversion"/>
  </si>
  <si>
    <t>14:00~1500</t>
    <phoneticPr fontId="2" type="noConversion"/>
  </si>
  <si>
    <t>X</t>
    <phoneticPr fontId="2" type="noConversion"/>
  </si>
  <si>
    <t>BS04 Procure-To-Pay</t>
    <phoneticPr fontId="2" type="noConversion"/>
  </si>
  <si>
    <t xml:space="preserve">BS03 Forecast-To-Stock </t>
    <phoneticPr fontId="2" type="noConversion"/>
  </si>
  <si>
    <t>○</t>
    <phoneticPr fontId="2" type="noConversion"/>
  </si>
  <si>
    <t>○</t>
    <phoneticPr fontId="2" type="noConversion"/>
  </si>
  <si>
    <t>미지급금 전표 생성 (e-Accounting)</t>
    <phoneticPr fontId="2" type="noConversion"/>
  </si>
  <si>
    <t>13:30 ~ 17:00</t>
    <phoneticPr fontId="2" type="noConversion"/>
  </si>
  <si>
    <t>09:30 ~ 12:00</t>
    <phoneticPr fontId="2" type="noConversion"/>
  </si>
  <si>
    <t>13:00~17:00</t>
    <phoneticPr fontId="2" type="noConversion"/>
  </si>
  <si>
    <t>OMS</t>
    <phoneticPr fontId="2" type="noConversion"/>
  </si>
  <si>
    <t>PRM</t>
    <phoneticPr fontId="2" type="noConversion"/>
  </si>
  <si>
    <t>구매포털</t>
    <phoneticPr fontId="2" type="noConversion"/>
  </si>
  <si>
    <t>단종품의 -&gt; 단종품의결재 -&gt; 단종제품 재고확인 -&gt; 폐기자재품의 -&gt; 폐기품의결재 -&gt; 자재이동</t>
    <phoneticPr fontId="2" type="noConversion"/>
  </si>
  <si>
    <t>e-Hr</t>
    <phoneticPr fontId="2" type="noConversion"/>
  </si>
  <si>
    <t>신형석</t>
    <phoneticPr fontId="2" type="noConversion"/>
  </si>
  <si>
    <t>WMS</t>
    <phoneticPr fontId="2" type="noConversion"/>
  </si>
  <si>
    <t>제품</t>
    <phoneticPr fontId="2" type="noConversion"/>
  </si>
  <si>
    <t>TV</t>
  </si>
  <si>
    <t>모니터</t>
  </si>
  <si>
    <t>모듈/</t>
  </si>
  <si>
    <t>시스템</t>
  </si>
  <si>
    <t>회의실</t>
  </si>
  <si>
    <t>수용</t>
  </si>
  <si>
    <t>인원</t>
  </si>
  <si>
    <t>환경</t>
  </si>
  <si>
    <t>인력</t>
  </si>
  <si>
    <t>LAN 선</t>
  </si>
  <si>
    <t>SAP Op. 화면</t>
  </si>
  <si>
    <t>Scenario Script 화면</t>
  </si>
  <si>
    <t>Operator</t>
  </si>
  <si>
    <t>테스트 로그 작성자</t>
  </si>
  <si>
    <t>담당 Con</t>
  </si>
  <si>
    <t>13층 TV</t>
  </si>
  <si>
    <t>15+</t>
  </si>
  <si>
    <t>LAN선</t>
  </si>
  <si>
    <t>김지윤</t>
  </si>
  <si>
    <t>All</t>
  </si>
  <si>
    <t>한철기</t>
  </si>
  <si>
    <t>빔</t>
  </si>
  <si>
    <t>서명원</t>
  </si>
  <si>
    <t>13층 빔</t>
  </si>
  <si>
    <t>허브</t>
  </si>
  <si>
    <t>박종민</t>
  </si>
  <si>
    <t>김하나</t>
  </si>
  <si>
    <t>박흥서</t>
  </si>
  <si>
    <t>승현선</t>
  </si>
  <si>
    <t>강맑은</t>
  </si>
  <si>
    <t>문영남</t>
  </si>
  <si>
    <t>17층</t>
  </si>
  <si>
    <t xml:space="preserve">TV </t>
  </si>
  <si>
    <t>성중호</t>
  </si>
  <si>
    <t>이윤정</t>
  </si>
  <si>
    <t>FI
(+ E-acc.)</t>
    <phoneticPr fontId="2" type="noConversion"/>
  </si>
  <si>
    <t>MM
(WR)</t>
    <phoneticPr fontId="2" type="noConversion"/>
  </si>
  <si>
    <t>SD
(+수출)</t>
    <phoneticPr fontId="2" type="noConversion"/>
  </si>
  <si>
    <t>김경태
장혜진</t>
    <phoneticPr fontId="2" type="noConversion"/>
  </si>
  <si>
    <t>정한석
김병선</t>
    <phoneticPr fontId="2" type="noConversion"/>
  </si>
  <si>
    <t>13층 메인</t>
    <phoneticPr fontId="2" type="noConversion"/>
  </si>
  <si>
    <t>1차 통합테스트 자원 및 인력</t>
    <phoneticPr fontId="2" type="noConversion"/>
  </si>
  <si>
    <t>■ 1차 통합테스트 진행 현황</t>
    <phoneticPr fontId="2" type="noConversion"/>
  </si>
  <si>
    <t>기준일</t>
    <phoneticPr fontId="2" type="noConversion"/>
  </si>
  <si>
    <t>[모듈별 : 누계]</t>
    <phoneticPr fontId="2" type="noConversion"/>
  </si>
  <si>
    <t>[모듈별 : 당일]</t>
    <phoneticPr fontId="2" type="noConversion"/>
  </si>
  <si>
    <t>[시나리오 건수]</t>
    <phoneticPr fontId="2" type="noConversion"/>
  </si>
  <si>
    <t>모듈</t>
    <phoneticPr fontId="2" type="noConversion"/>
  </si>
  <si>
    <t>총시나리오건수</t>
    <phoneticPr fontId="2" type="noConversion"/>
  </si>
  <si>
    <t>누계대상</t>
    <phoneticPr fontId="2" type="noConversion"/>
  </si>
  <si>
    <t>목표진행율</t>
    <phoneticPr fontId="2" type="noConversion"/>
  </si>
  <si>
    <t>실제진행율</t>
    <phoneticPr fontId="2" type="noConversion"/>
  </si>
  <si>
    <t>Pass시나리오</t>
    <phoneticPr fontId="2" type="noConversion"/>
  </si>
  <si>
    <t>당일대상</t>
    <phoneticPr fontId="2" type="noConversion"/>
  </si>
  <si>
    <t>진행율</t>
    <phoneticPr fontId="2" type="noConversion"/>
  </si>
  <si>
    <t>Pass시나리오</t>
    <phoneticPr fontId="2" type="noConversion"/>
  </si>
  <si>
    <t>FI</t>
    <phoneticPr fontId="2" type="noConversion"/>
  </si>
  <si>
    <t>TR</t>
    <phoneticPr fontId="2" type="noConversion"/>
  </si>
  <si>
    <t>CO</t>
    <phoneticPr fontId="2" type="noConversion"/>
  </si>
  <si>
    <t>MM</t>
    <phoneticPr fontId="2" type="noConversion"/>
  </si>
  <si>
    <t>합계</t>
    <phoneticPr fontId="2" type="noConversion"/>
  </si>
  <si>
    <t>[War Room : 누계]</t>
    <phoneticPr fontId="2" type="noConversion"/>
  </si>
  <si>
    <t>[War Room : 당일]</t>
    <phoneticPr fontId="2" type="noConversion"/>
  </si>
  <si>
    <t>목표진행율</t>
    <phoneticPr fontId="2" type="noConversion"/>
  </si>
  <si>
    <t>당일대상</t>
    <phoneticPr fontId="2" type="noConversion"/>
  </si>
  <si>
    <t>Pass시나리오</t>
    <phoneticPr fontId="2" type="noConversion"/>
  </si>
  <si>
    <t>FI</t>
    <phoneticPr fontId="2" type="noConversion"/>
  </si>
  <si>
    <t>SD</t>
    <phoneticPr fontId="2" type="noConversion"/>
  </si>
  <si>
    <t>합계</t>
    <phoneticPr fontId="2" type="noConversion"/>
  </si>
  <si>
    <t>S&amp;OP</t>
    <phoneticPr fontId="2" type="noConversion"/>
  </si>
  <si>
    <t>-</t>
  </si>
  <si>
    <t>[War Room : 당일]</t>
  </si>
  <si>
    <t>당일대상</t>
  </si>
  <si>
    <t>진행율</t>
  </si>
  <si>
    <t>Pass시나리오</t>
  </si>
  <si>
    <t>조치 대상</t>
    <phoneticPr fontId="2" type="noConversion"/>
  </si>
  <si>
    <t>조치 완료</t>
    <phoneticPr fontId="2" type="noConversion"/>
  </si>
  <si>
    <t>조치중</t>
    <phoneticPr fontId="2" type="noConversion"/>
  </si>
  <si>
    <t>합계</t>
    <phoneticPr fontId="2" type="noConversion"/>
  </si>
  <si>
    <t>-</t>
    <phoneticPr fontId="2" type="noConversion"/>
  </si>
  <si>
    <t>-</t>
    <phoneticPr fontId="2" type="noConversion"/>
  </si>
  <si>
    <t>모듈별</t>
    <phoneticPr fontId="2" type="noConversion"/>
  </si>
  <si>
    <t>FI&amp;TR</t>
    <phoneticPr fontId="2" type="noConversion"/>
  </si>
  <si>
    <t>조치 대상</t>
    <phoneticPr fontId="2" type="noConversion"/>
  </si>
  <si>
    <t>참고수식 →</t>
    <phoneticPr fontId="2" type="noConversion"/>
  </si>
  <si>
    <t>노란색 칸 수기업데이트 필수</t>
    <phoneticPr fontId="2" type="noConversion"/>
  </si>
  <si>
    <t>조치 대상</t>
    <phoneticPr fontId="2" type="noConversion"/>
  </si>
  <si>
    <t>당일 진행한 테스트시나리오 중, 결함 OR 추가요청사항이 발생한 테스트 시나리오 개수</t>
    <phoneticPr fontId="2" type="noConversion"/>
  </si>
  <si>
    <t>만약 하나의 테스트 시나리오에서 1개의 추가요청사항과 1개의 결함이 발생했다면 조치 대상은 '1'</t>
    <phoneticPr fontId="2" type="noConversion"/>
  </si>
  <si>
    <t>조치 완료</t>
    <phoneticPr fontId="2" type="noConversion"/>
  </si>
  <si>
    <t>작성 시점까지 완료된 조치 완료된 테스트 시나리오의 누계</t>
    <phoneticPr fontId="2" type="noConversion"/>
  </si>
  <si>
    <t>일자별 결과 Navigator</t>
    <phoneticPr fontId="2" type="noConversion"/>
  </si>
  <si>
    <t>각 일자의 결과는 해당일에 대한 스냅샷입니다. 조치 완료 시 조치 대상 개수를 업데이트하는게 아닌 Column I의 조치완료 숫자를 업데이트합니다.</t>
    <phoneticPr fontId="2" type="noConversion"/>
  </si>
  <si>
    <t>-</t>
    <phoneticPr fontId="2" type="noConversion"/>
  </si>
  <si>
    <t>2차
테스트 날짜</t>
    <phoneticPr fontId="2" type="noConversion"/>
  </si>
  <si>
    <t>BA06(기간상이-예산부서&amp;예산과목 동일)</t>
    <phoneticPr fontId="2" type="noConversion"/>
  </si>
  <si>
    <t>예산 변경 -  e-accounting 통하여 전자결재_BA06(기간상이-예산부서&amp;예산과목 동일)</t>
    <phoneticPr fontId="2" type="noConversion"/>
  </si>
  <si>
    <t>대상아님</t>
    <phoneticPr fontId="2" type="noConversion"/>
  </si>
  <si>
    <t>대상아님</t>
    <phoneticPr fontId="2" type="noConversion"/>
  </si>
  <si>
    <t>대상아님</t>
    <phoneticPr fontId="2" type="noConversion"/>
  </si>
  <si>
    <t>X</t>
    <phoneticPr fontId="2" type="noConversion"/>
  </si>
  <si>
    <t>I12</t>
    <phoneticPr fontId="2" type="noConversion"/>
  </si>
  <si>
    <t>모바일 전표 생성</t>
    <phoneticPr fontId="2" type="noConversion"/>
  </si>
  <si>
    <t>미지급금 전표 생성 (e-Accounting)_모바일 전표 생성</t>
    <phoneticPr fontId="2" type="noConversion"/>
  </si>
  <si>
    <t>매입 정산_일반</t>
    <phoneticPr fontId="2" type="noConversion"/>
  </si>
  <si>
    <t>BP 마스터 변경</t>
    <phoneticPr fontId="2" type="noConversion"/>
  </si>
  <si>
    <t>BP 마스터 변경</t>
    <phoneticPr fontId="2" type="noConversion"/>
  </si>
  <si>
    <t>BP 마스터 변경</t>
    <phoneticPr fontId="2" type="noConversion"/>
  </si>
  <si>
    <t>BS01.FI.05</t>
    <phoneticPr fontId="2" type="noConversion"/>
  </si>
  <si>
    <t>FI</t>
    <phoneticPr fontId="2" type="noConversion"/>
  </si>
  <si>
    <t>O</t>
  </si>
  <si>
    <t>공통</t>
    <phoneticPr fontId="2" type="noConversion"/>
  </si>
  <si>
    <t>개별</t>
    <phoneticPr fontId="2" type="noConversion"/>
  </si>
  <si>
    <t>김경태
장혜진</t>
    <phoneticPr fontId="2" type="noConversion"/>
  </si>
  <si>
    <t>W01</t>
    <phoneticPr fontId="2" type="noConversion"/>
  </si>
  <si>
    <t>War Room</t>
    <phoneticPr fontId="2" type="noConversion"/>
  </si>
  <si>
    <t>09:00~11:00</t>
    <phoneticPr fontId="2" type="noConversion"/>
  </si>
  <si>
    <t>대상아님</t>
    <phoneticPr fontId="2" type="noConversion"/>
  </si>
  <si>
    <t>정한석</t>
    <phoneticPr fontId="2" type="noConversion"/>
  </si>
  <si>
    <t>한철기</t>
    <phoneticPr fontId="2" type="noConversion"/>
  </si>
  <si>
    <t>W02</t>
    <phoneticPr fontId="2" type="noConversion"/>
  </si>
  <si>
    <t>I01</t>
    <phoneticPr fontId="2" type="noConversion"/>
  </si>
  <si>
    <t>I06</t>
    <phoneticPr fontId="2" type="noConversion"/>
  </si>
  <si>
    <t>가맹 이월</t>
    <phoneticPr fontId="2" type="noConversion"/>
  </si>
  <si>
    <t>B2B 이월</t>
    <phoneticPr fontId="2" type="noConversion"/>
  </si>
  <si>
    <t>SKU 별</t>
    <phoneticPr fontId="2" type="noConversion"/>
  </si>
  <si>
    <t>거래처 별</t>
    <phoneticPr fontId="2" type="noConversion"/>
  </si>
  <si>
    <t>제,상품 등록  / 승인</t>
    <phoneticPr fontId="2" type="noConversion"/>
  </si>
  <si>
    <t>○</t>
    <phoneticPr fontId="2" type="noConversion"/>
  </si>
  <si>
    <t>S&amp;OP</t>
    <phoneticPr fontId="2" type="noConversion"/>
  </si>
  <si>
    <t>김지윤</t>
    <phoneticPr fontId="2" type="noConversion"/>
  </si>
  <si>
    <t>제품, 상품 정보 입력(SAP 직접 입력, 업로드) --&gt;생성(제상품코드, 바코드)--&gt; 제 상품 정보 확인 --&gt; 승인요청 --&gt; 승인 or 거절 --&gt; 승인완료 상태 조회(활성화 여부 확인)</t>
    <phoneticPr fontId="2" type="noConversion"/>
  </si>
  <si>
    <t>SAP - 제,상품 채번 / 바코드 미생성 / 승인</t>
    <phoneticPr fontId="2" type="noConversion"/>
  </si>
  <si>
    <t>SAP - 상품 채번 / 바코드 미생성 / 미승인</t>
    <phoneticPr fontId="2" type="noConversion"/>
  </si>
  <si>
    <t>제품, 상품 정보 입력(SAP 직접 입력, 업로드) --&gt;생성(제상품코드 only)--&gt; 제 상품 정보 확인 --&gt; 승인완료 상태 조회(활성화 여부 확인)</t>
    <phoneticPr fontId="2" type="noConversion"/>
  </si>
  <si>
    <t>SO(IF)  - 상품 채번 / 바코드 생성, 미생성</t>
    <phoneticPr fontId="2" type="noConversion"/>
  </si>
  <si>
    <t>제품, 상품 정보 IF --&gt;생성(제상품코드 only)--&gt; 제 상품 정보 확인 --&gt;승인완료 상태 조회(활성화 여부 확인)</t>
    <phoneticPr fontId="2" type="noConversion"/>
  </si>
  <si>
    <t>제,상품 속성정보 변경(필수값)</t>
    <phoneticPr fontId="2" type="noConversion"/>
  </si>
  <si>
    <t>제, 상품 속성정보 변경(선택값)</t>
    <phoneticPr fontId="2" type="noConversion"/>
  </si>
  <si>
    <t>제품, 상품의 정보 수정 -&gt; 필수값 여부 -&gt;(필수값 아님) -&gt; 품목 수정 확인</t>
    <phoneticPr fontId="2" type="noConversion"/>
  </si>
  <si>
    <t>S&amp;OP 등급 산정</t>
    <phoneticPr fontId="2" type="noConversion"/>
  </si>
  <si>
    <t>러닝 품목 S&amp;OP 등급 산정</t>
    <phoneticPr fontId="2" type="noConversion"/>
  </si>
  <si>
    <t>13:00~14:00</t>
    <phoneticPr fontId="2" type="noConversion"/>
  </si>
  <si>
    <t>제품, 상품 S&amp;OP 등급 R00변경 확인 -&gt; 기존 등급 및 제안등급 확인 -&gt; 등급 조정 -&gt; 등급 확정 -&gt; 자재마스터 변경 확인</t>
    <phoneticPr fontId="2" type="noConversion"/>
  </si>
  <si>
    <t>재고 수준 산정</t>
    <phoneticPr fontId="2" type="noConversion"/>
  </si>
  <si>
    <t>제,상품에 대한 재고 수준 산정</t>
    <phoneticPr fontId="2" type="noConversion"/>
  </si>
  <si>
    <t>14:00~15:00</t>
    <phoneticPr fontId="2" type="noConversion"/>
  </si>
  <si>
    <t>제품, 상품의 월별 재고 수준 확인 -&gt; 당월의 재고 수준 권고안 조회 -&gt; 재고 수준 최종 저장</t>
    <phoneticPr fontId="2" type="noConversion"/>
  </si>
  <si>
    <t>월간 수요계획량 수립</t>
    <phoneticPr fontId="2" type="noConversion"/>
  </si>
  <si>
    <t>매장, 채널(대) 별 월간 수요계획량 수립</t>
    <phoneticPr fontId="2" type="noConversion"/>
  </si>
  <si>
    <t>판매계획 확정 -&gt; 월간 매장별 수요계획량 확인 -&gt; 채널(대)별 수요계획량 확인 -&gt; 채널(대)별 수요계획량 조정 -&gt; 채널(대) 별 수요계획량 확정</t>
    <phoneticPr fontId="2" type="noConversion"/>
  </si>
  <si>
    <t>주간 공급량 수립</t>
    <phoneticPr fontId="2" type="noConversion"/>
  </si>
  <si>
    <t>주차별 러닝 공급량 수립</t>
    <phoneticPr fontId="2" type="noConversion"/>
  </si>
  <si>
    <t>채널(대)별 수요계획량 확인 -&gt; 주차별 공급량 산정 -&gt; 채널(대) 별 주차별 공급량 확정</t>
    <phoneticPr fontId="2" type="noConversion"/>
  </si>
  <si>
    <t>긴급, 추가 공급량 수립</t>
    <phoneticPr fontId="2" type="noConversion"/>
  </si>
  <si>
    <t>신제품 공급량 수립</t>
    <phoneticPr fontId="2" type="noConversion"/>
  </si>
  <si>
    <t>신제품 초도 요청 품의 완료 -&gt; 신제품 공급 요청량 등록 or 업로드 -&gt; 조회</t>
    <phoneticPr fontId="2" type="noConversion"/>
  </si>
  <si>
    <t>기타 긴급, 추가 공급량 수립</t>
    <phoneticPr fontId="2" type="noConversion"/>
  </si>
  <si>
    <t>긴급, 추가 공급 요청량 품의 완료 -&gt; 긴급, 추가 공급 요청량 등록 or 업로드 -&gt; 조회</t>
    <phoneticPr fontId="2" type="noConversion"/>
  </si>
  <si>
    <t>주간공급량 확정 및 구매 전송</t>
    <phoneticPr fontId="2" type="noConversion"/>
  </si>
  <si>
    <t>주간 공급량 취합 조회 -&gt; 최종 확인 -&gt; 품의 요청 -&gt; 품의 완료, 구매전송 -&gt; 구매 전송 확인</t>
    <phoneticPr fontId="2" type="noConversion"/>
  </si>
  <si>
    <t>할당 관리</t>
    <phoneticPr fontId="2" type="noConversion"/>
  </si>
  <si>
    <t>할당등록 및 확정</t>
    <phoneticPr fontId="2" type="noConversion"/>
  </si>
  <si>
    <t>할당 필요시 -&gt; 할당 품목 지정 -&gt; 할당량 조회 -&gt; 할당량 확정</t>
    <phoneticPr fontId="2" type="noConversion"/>
  </si>
  <si>
    <t>할당 조정</t>
    <phoneticPr fontId="2" type="noConversion"/>
  </si>
  <si>
    <t>할당 량 조정 필요시 -&gt; 할당랑 조회 -&gt; 현재고 조회 -&gt; 할당량 조정 -&gt; 할당량 저장</t>
    <phoneticPr fontId="2" type="noConversion"/>
  </si>
  <si>
    <t>결품조회</t>
    <phoneticPr fontId="2" type="noConversion"/>
  </si>
  <si>
    <t>재고 입고후 주문 진행시 -&gt; 일, 주차별 결품 리스트 조회 -&gt; 추가 입고 예정 확인 -&gt; 할당</t>
    <phoneticPr fontId="2" type="noConversion"/>
  </si>
  <si>
    <t>과재고조회</t>
    <phoneticPr fontId="2" type="noConversion"/>
  </si>
  <si>
    <t>재고 입고후 주문 진행시 -&gt; 일, 주차별 과재고 리스트 조회 -&gt; 소진 계획 수립 -&gt; 소진계획 모니터링</t>
    <phoneticPr fontId="2" type="noConversion"/>
  </si>
  <si>
    <t>단, 폐종 리스트 조회</t>
    <phoneticPr fontId="2" type="noConversion"/>
  </si>
  <si>
    <t>단폐종 리스트 취합(BM) -&gt; 재무 수익성 분석 결과 업로드 -&gt; 단폐종 재고 조회 -&gt; 단폐종 예상 리스트 전달 -&gt; 단폐종 확정 -&gt; 등급 변경</t>
    <phoneticPr fontId="2" type="noConversion"/>
  </si>
  <si>
    <t>소진계획 등록</t>
    <phoneticPr fontId="2" type="noConversion"/>
  </si>
  <si>
    <t>단폐종 및 과재고 발생시 -&gt; 소진계획 필요 SKU로 체크 -&gt; 소진계획 수립 요청 -&gt; 소진계획 등록</t>
    <phoneticPr fontId="2" type="noConversion"/>
  </si>
  <si>
    <t>소진계획 모니터링</t>
    <phoneticPr fontId="2" type="noConversion"/>
  </si>
  <si>
    <t>소진계획 필요 SKU 조회 -&gt; 소진계획 VS 실적 조회 -&gt; 모니터링</t>
    <phoneticPr fontId="2" type="noConversion"/>
  </si>
  <si>
    <t>매입 정산</t>
    <phoneticPr fontId="2" type="noConversion"/>
  </si>
  <si>
    <t>매입 정산_MBS 미납페널티</t>
    <phoneticPr fontId="2" type="noConversion"/>
  </si>
  <si>
    <t>매입 정산 _MBS 매입할인</t>
    <phoneticPr fontId="2" type="noConversion"/>
  </si>
  <si>
    <t>13:30 ~ 17:00</t>
    <phoneticPr fontId="2" type="noConversion"/>
  </si>
  <si>
    <t>13:30 ~ 17:00</t>
    <phoneticPr fontId="2" type="noConversion"/>
  </si>
  <si>
    <t>13:30 ~ 17:00</t>
    <phoneticPr fontId="2" type="noConversion"/>
  </si>
  <si>
    <t>13:30 ~ 17:00</t>
    <phoneticPr fontId="2" type="noConversion"/>
  </si>
  <si>
    <t>2차</t>
    <phoneticPr fontId="2" type="noConversion"/>
  </si>
  <si>
    <t>I02</t>
    <phoneticPr fontId="2" type="noConversion"/>
  </si>
  <si>
    <t>I03</t>
    <phoneticPr fontId="2" type="noConversion"/>
  </si>
  <si>
    <t>I05</t>
    <phoneticPr fontId="2" type="noConversion"/>
  </si>
  <si>
    <t>I02</t>
    <phoneticPr fontId="2" type="noConversion"/>
  </si>
  <si>
    <t>I04</t>
    <phoneticPr fontId="2" type="noConversion"/>
  </si>
  <si>
    <t>W01</t>
    <phoneticPr fontId="2" type="noConversion"/>
  </si>
  <si>
    <t>W02</t>
    <phoneticPr fontId="2" type="noConversion"/>
  </si>
  <si>
    <t>W01</t>
    <phoneticPr fontId="2" type="noConversion"/>
  </si>
  <si>
    <t>I01</t>
    <phoneticPr fontId="2" type="noConversion"/>
  </si>
  <si>
    <t>I02</t>
    <phoneticPr fontId="2" type="noConversion"/>
  </si>
  <si>
    <t>I01</t>
    <phoneticPr fontId="2" type="noConversion"/>
  </si>
  <si>
    <t>I01</t>
    <phoneticPr fontId="2" type="noConversion"/>
  </si>
  <si>
    <t>영업지원</t>
    <phoneticPr fontId="2" type="noConversion"/>
  </si>
  <si>
    <t>제휴영업</t>
    <phoneticPr fontId="2" type="noConversion"/>
  </si>
  <si>
    <t>MD</t>
    <phoneticPr fontId="2" type="noConversion"/>
  </si>
  <si>
    <t>해외 영업</t>
    <phoneticPr fontId="2" type="noConversion"/>
  </si>
  <si>
    <t>해외 법인지원</t>
    <phoneticPr fontId="2" type="noConversion"/>
  </si>
  <si>
    <t>CBT/특판</t>
    <phoneticPr fontId="2" type="noConversion"/>
  </si>
  <si>
    <t>온라인 CBT</t>
    <phoneticPr fontId="2" type="noConversion"/>
  </si>
  <si>
    <t>구매</t>
    <phoneticPr fontId="2" type="noConversion"/>
  </si>
  <si>
    <t>품질관리</t>
    <phoneticPr fontId="2" type="noConversion"/>
  </si>
  <si>
    <t>S&amp;OP</t>
    <phoneticPr fontId="2" type="noConversion"/>
  </si>
  <si>
    <t>VMD디자인</t>
    <phoneticPr fontId="2" type="noConversion"/>
  </si>
  <si>
    <t>상품1팀</t>
    <phoneticPr fontId="2" type="noConversion"/>
  </si>
  <si>
    <t>상품2팀</t>
    <phoneticPr fontId="2" type="noConversion"/>
  </si>
  <si>
    <t>상품3팀</t>
    <phoneticPr fontId="2" type="noConversion"/>
  </si>
  <si>
    <t>상품4팀</t>
    <phoneticPr fontId="2" type="noConversion"/>
  </si>
  <si>
    <t>상품디자인</t>
    <phoneticPr fontId="2" type="noConversion"/>
  </si>
  <si>
    <t>프로모션</t>
    <phoneticPr fontId="2" type="noConversion"/>
  </si>
  <si>
    <t>회계</t>
    <phoneticPr fontId="2" type="noConversion"/>
  </si>
  <si>
    <t>물류</t>
    <phoneticPr fontId="2" type="noConversion"/>
  </si>
  <si>
    <t>온라인 
서비스 운영</t>
    <phoneticPr fontId="2" type="noConversion"/>
  </si>
  <si>
    <t>Legacy</t>
    <phoneticPr fontId="2" type="noConversion"/>
  </si>
  <si>
    <t xml:space="preserve">제품구매_제품 </t>
    <phoneticPr fontId="2" type="noConversion"/>
  </si>
  <si>
    <t>구매 반품 (제상품/자재)_제상품 (QC 포함)</t>
    <phoneticPr fontId="2" type="noConversion"/>
  </si>
  <si>
    <t>생산관리_부자재투입조정 w/CO</t>
    <phoneticPr fontId="2" type="noConversion"/>
  </si>
  <si>
    <t>생산관리_입고재처리 w/CO</t>
    <phoneticPr fontId="2" type="noConversion"/>
  </si>
  <si>
    <t>OEM생산관리</t>
    <phoneticPr fontId="2" type="noConversion"/>
  </si>
  <si>
    <t>Zoom</t>
    <phoneticPr fontId="2" type="noConversion"/>
  </si>
  <si>
    <t>15:30 ~ 17:00</t>
    <phoneticPr fontId="2" type="noConversion"/>
  </si>
  <si>
    <t>W02</t>
  </si>
  <si>
    <t>W03</t>
  </si>
  <si>
    <t>김경태
장혜진</t>
    <phoneticPr fontId="2" type="noConversion"/>
  </si>
  <si>
    <t>김병선</t>
    <phoneticPr fontId="2" type="noConversion"/>
  </si>
  <si>
    <t>BS01.SD.07_I01</t>
  </si>
  <si>
    <t>전사 프로모션</t>
    <phoneticPr fontId="2" type="noConversion"/>
  </si>
  <si>
    <t xml:space="preserve">개별 프로모션(할인) </t>
    <phoneticPr fontId="2" type="noConversion"/>
  </si>
  <si>
    <t>품의 -&gt; 결재 -&gt; SAP 프로모션 계획 등록(할인유형) -&gt; SAP 프로모션 계획 조회 -&gt; PRM/OMS 프로모션 계획 확인 -&gt; 프로모션 Legacy 등록</t>
    <phoneticPr fontId="2" type="noConversion"/>
  </si>
  <si>
    <t>개별프로모션(증정)</t>
    <phoneticPr fontId="2" type="noConversion"/>
  </si>
  <si>
    <t>품의 -&gt; 결재 -&gt; SAP 프로모션 계획 등록(할인외 유형) -&gt; SAP 프로모션 계획 조회 -&gt; PRM/OMS 프로모션 계획 확인 -&gt; 프로모션 Legacy 등록</t>
    <phoneticPr fontId="2" type="noConversion"/>
  </si>
  <si>
    <t>BS01.SD.09_I01</t>
  </si>
  <si>
    <t>연간계획 등록</t>
    <phoneticPr fontId="2" type="noConversion"/>
  </si>
  <si>
    <t>BS03.SD.01_I01</t>
  </si>
  <si>
    <t>한철기</t>
    <phoneticPr fontId="2" type="noConversion"/>
  </si>
  <si>
    <t>월간 판매계획 확정 조회</t>
    <phoneticPr fontId="2" type="noConversion"/>
  </si>
  <si>
    <t>BS03.SD.02_I01</t>
  </si>
  <si>
    <t>BS03.SD.03_I01</t>
  </si>
  <si>
    <t>채널(소) by 자재별</t>
    <phoneticPr fontId="2" type="noConversion"/>
  </si>
  <si>
    <t>BS03.SD.04_I01</t>
  </si>
  <si>
    <t>공급율 산정(채널(소) / by 자재별) -&gt; 품의 -&gt; 결재 -&gt; 공급율 등록 -&gt; PRM 공급율 확인</t>
    <phoneticPr fontId="2" type="noConversion"/>
  </si>
  <si>
    <t xml:space="preserve">채널(소) </t>
    <phoneticPr fontId="2" type="noConversion"/>
  </si>
  <si>
    <t>BS03.SD.05_I01</t>
  </si>
  <si>
    <t>BS05.SD.05_I01</t>
  </si>
  <si>
    <t>BS05.SD.06_I01</t>
  </si>
  <si>
    <t>BS05.SD.15_I01</t>
  </si>
  <si>
    <t>BS05.SD.28_I01</t>
  </si>
  <si>
    <t>판매주문 - SAP - 무상타계정_해외_판촉용 출고(F16)</t>
    <phoneticPr fontId="2" type="noConversion"/>
  </si>
  <si>
    <t>BS05.SD.07_I08</t>
  </si>
  <si>
    <t>BS11.SD.01</t>
    <phoneticPr fontId="2" type="noConversion"/>
  </si>
  <si>
    <t>CBT</t>
    <phoneticPr fontId="2" type="noConversion"/>
  </si>
  <si>
    <t>수출 선적 및 통관 관리_CBT</t>
  </si>
  <si>
    <t>BS11.SD.01_I02</t>
  </si>
  <si>
    <t>13:30~ 17:00</t>
    <phoneticPr fontId="2" type="noConversion"/>
  </si>
  <si>
    <t>직수출</t>
    <phoneticPr fontId="2" type="noConversion"/>
  </si>
  <si>
    <t>수출 운송비 처리_직수출</t>
  </si>
  <si>
    <t>BS11.SD.02_I01</t>
  </si>
  <si>
    <t>수출 운송비 처리_CBT</t>
  </si>
  <si>
    <t>BS11.SD.02_I02</t>
  </si>
  <si>
    <t>수출 통관수수료 처리_직수출</t>
  </si>
  <si>
    <t>BS11.SD.03_I01</t>
  </si>
  <si>
    <t xml:space="preserve">통관 수수료 청구내역 수취 -&gt; 비용 등록 -&gt; 회계문서생성 -&gt; 결재 </t>
    <phoneticPr fontId="2" type="noConversion"/>
  </si>
  <si>
    <t>수출 통관수수료 처리_CBT</t>
  </si>
  <si>
    <t>BS11.SD.03_I02</t>
  </si>
  <si>
    <t>BS05.SD.33_I01</t>
  </si>
  <si>
    <t>BS05.SD.17_I01</t>
  </si>
  <si>
    <t>BS05.SD.18_I01</t>
  </si>
  <si>
    <t>BS03.S&amp;OP.05_I01</t>
  </si>
  <si>
    <t>BS03.S&amp;OP.06_I03</t>
  </si>
  <si>
    <t>가맹 현금 주문-가맹점</t>
    <phoneticPr fontId="2" type="noConversion"/>
  </si>
  <si>
    <t>BS05.SD.01_I01</t>
  </si>
  <si>
    <t xml:space="preserve">SAP 가용재고 산정 -&gt; PRM 가용재고 확인 -&gt; PRM 현금 주문등록 -&gt; 주문 등록분 가용재고/여신 체크 -&gt; PRM 주문확정 -&gt; SAP SO 생성 -&gt; PRM 결과 확인 </t>
    <phoneticPr fontId="2" type="noConversion"/>
  </si>
  <si>
    <t>가맹 현금 주문 - 특판</t>
    <phoneticPr fontId="2" type="noConversion"/>
  </si>
  <si>
    <t>BS05.SD.01_I02</t>
  </si>
  <si>
    <t xml:space="preserve">SAP 가용재고 산정 -&gt; PRM 가용재고 확인 -&gt; PRM 주문등록 -&gt; 주문 등록분 가용재고/여신 체크 -&gt; PRM 주문확정 -&gt; SAP SO 생성 -&gt; PRM 결과 확인 </t>
    <phoneticPr fontId="2" type="noConversion"/>
  </si>
  <si>
    <t>장혜진</t>
    <phoneticPr fontId="2" type="noConversion"/>
  </si>
  <si>
    <t>가맹 현금 마일리지 주문 - 가맹점</t>
    <phoneticPr fontId="2" type="noConversion"/>
  </si>
  <si>
    <t>BS05.SD.01_I03</t>
  </si>
  <si>
    <t xml:space="preserve">SAP 가용재고 산정 -&gt; PRM 가용재고 확인 -&gt; PRM 현금마일리지 주문등록 -&gt; 주문 등록분 가용재고/여신 체크 -&gt; PRM 주문확정 -&gt; SAP SO 생성 -&gt; PRM 결과 확인 </t>
    <phoneticPr fontId="2" type="noConversion"/>
  </si>
  <si>
    <t>가맹 판촉 마일리지 주문 - 가맹점</t>
    <phoneticPr fontId="2" type="noConversion"/>
  </si>
  <si>
    <t>BS05.SD.01_I04</t>
  </si>
  <si>
    <t xml:space="preserve">SAP 가용재고 산정 -&gt; PRM 가용재고 확인 -&gt; PRM 판촉 마일리지 주문등록 -&gt; 주문 등록분 가용재고/여신 체크 -&gt; PRM 주문확정 -&gt; SAP SO 생성 -&gt; PRM 결과 확인 </t>
    <phoneticPr fontId="2" type="noConversion"/>
  </si>
  <si>
    <t>H&amp;B 일반 주문 -현금</t>
    <phoneticPr fontId="2" type="noConversion"/>
  </si>
  <si>
    <t>BS05.SD.01_I05</t>
  </si>
  <si>
    <t xml:space="preserve">SAP 가용재고 산정 -&gt; PRM 가용재고 확인 -&gt; PRM  주문등록 -&gt; 주문 등록분 가용재고/여신 체크 -&gt; PRM 주문확정 -&gt; SAP SO 생성 -&gt; PRM 결과 확인 </t>
    <phoneticPr fontId="2" type="noConversion"/>
  </si>
  <si>
    <t>가맹 현금 주문-가맹점 취소</t>
    <phoneticPr fontId="2" type="noConversion"/>
  </si>
  <si>
    <t>BS05.SD.01_I06</t>
  </si>
  <si>
    <t>SAP 가용재고 산정 -&gt; PRM 가용재고 확인 -&gt; PRM 주문등록 -&gt; 주문 등록분 가용재고/여신 체크 -&gt; PRM 주문확정 -&gt; SAP SO 생성 -&gt; PRM 결과 확인 -&gt; SAP SO 취소 -&gt; PRM 결과 확인</t>
    <phoneticPr fontId="2" type="noConversion"/>
  </si>
  <si>
    <t>BS05.SD.10_I01</t>
  </si>
  <si>
    <t>직영 판 매실적_프로모션 유/무 포함</t>
    <phoneticPr fontId="2" type="noConversion"/>
  </si>
  <si>
    <t>직영판매실적 - PRM - 소비자판매_직영 판매실적_프로모션 유/무 포함</t>
    <phoneticPr fontId="2" type="noConversion"/>
  </si>
  <si>
    <t>BS05.SD.11_I01</t>
  </si>
  <si>
    <t>유통 판매 실적_프로모션 유/무 포함</t>
    <phoneticPr fontId="2" type="noConversion"/>
  </si>
  <si>
    <t>BS05.SD.11_I02</t>
  </si>
  <si>
    <t>BS05.SD.02_I02</t>
  </si>
  <si>
    <t>품의 -&gt; 결재 -&gt; PRM 무상타계정 주문등록(사유별) -&gt; SAP SO 생성 -&gt; PRM 결과 확인</t>
    <phoneticPr fontId="2" type="noConversion"/>
  </si>
  <si>
    <t>BS05.SD.02_I05</t>
  </si>
  <si>
    <t>판매주문 - PRM - 무상타계정</t>
    <phoneticPr fontId="2" type="noConversion"/>
  </si>
  <si>
    <t>주문취소</t>
    <phoneticPr fontId="2" type="noConversion"/>
  </si>
  <si>
    <t>BS05.SD.02_I06</t>
  </si>
  <si>
    <t>BS05.SD.11_I03</t>
  </si>
  <si>
    <t>SAP 직영재고 산정 -&gt; PRM 일 기초재고 확인 -&gt; PRM  복지단 소비자판매 등록 -&gt; SAP SO 생성 -&gt; SAP DO 생성 -&gt; SAP GI -&gt; SAP 매출처리 -&gt; SAP 직영판매 실적 조회</t>
    <phoneticPr fontId="2" type="noConversion"/>
  </si>
  <si>
    <t>면세점 판매 실적</t>
    <phoneticPr fontId="2" type="noConversion"/>
  </si>
  <si>
    <t>BS05.SD.11_I04</t>
  </si>
  <si>
    <t>SAP 직영재고 산정 -&gt; PRM 일 기초재고 확인 -&gt; PRM 소비자판매 면세점 등록 -&gt; SAP SO 생성 -&gt; SAP DO 생성 -&gt; SAP GI -&gt; SAP 매출처리 -&gt; SAP 직영판매 실적 조회</t>
    <phoneticPr fontId="2" type="noConversion"/>
  </si>
  <si>
    <t>직영 재고 이관 주문</t>
    <phoneticPr fontId="2" type="noConversion"/>
  </si>
  <si>
    <t>BS05.SD.27_I01</t>
  </si>
  <si>
    <t>복지단 재고 이관 주문</t>
    <phoneticPr fontId="2" type="noConversion"/>
  </si>
  <si>
    <t>BS05.SD.27_I02</t>
  </si>
  <si>
    <t>면세점 재고 이관 주문</t>
    <phoneticPr fontId="2" type="noConversion"/>
  </si>
  <si>
    <t>BS05.SD.27_I03</t>
  </si>
  <si>
    <t>유통점 재고 이관 주문</t>
    <phoneticPr fontId="2" type="noConversion"/>
  </si>
  <si>
    <t>BS05.SD.27_I04</t>
  </si>
  <si>
    <t>BS05.SD.07_I06</t>
  </si>
  <si>
    <t>BS05.SD.14_I01</t>
  </si>
  <si>
    <t>BS05.SD.16_I01</t>
  </si>
  <si>
    <t>BS05.SD.22_I01</t>
  </si>
  <si>
    <t>BS05.SD.23_I01</t>
  </si>
  <si>
    <t>BS05.SD.32_I01</t>
  </si>
  <si>
    <t>H&amp;B 반품 주문 -현금</t>
    <phoneticPr fontId="2" type="noConversion"/>
  </si>
  <si>
    <t>BS05.SD.16_I02</t>
  </si>
  <si>
    <t>품의 -&gt; 결재 -&gt; PRM 반품주문 등록 -&gt; PRM 반품주문 확정 -&gt; SAP 반품 SO 등록(현금) -&gt; 주문진행현황 확인 -&gt; SAP 주문 취소 -&gt; PRM 주문취소 확인</t>
    <phoneticPr fontId="2" type="noConversion"/>
  </si>
  <si>
    <t>현금마일리지</t>
    <phoneticPr fontId="2" type="noConversion"/>
  </si>
  <si>
    <t>BS05.SD.16_I03</t>
  </si>
  <si>
    <t>품의 -&gt; 결재 -&gt; PRM 반품주문 등록 -&gt; PRM 반품주문 확정 -&gt; SAP 반품 SO 등록(현금마일리지) -&gt; 주문진행현황 확인</t>
    <phoneticPr fontId="2" type="noConversion"/>
  </si>
  <si>
    <t>판촉마일리지</t>
    <phoneticPr fontId="2" type="noConversion"/>
  </si>
  <si>
    <t>BS05.SD.16_I04</t>
  </si>
  <si>
    <t>품의 -&gt; 결재 -&gt; PRM 반품주문 등록 -&gt; PRM 반품주문 확정 -&gt; SAP 반품 SO 등록(판촉마일리지) -&gt; 주문진행현황 확인</t>
    <phoneticPr fontId="2" type="noConversion"/>
  </si>
  <si>
    <t>BS05.SD.19_I01</t>
  </si>
  <si>
    <t>BS05.SD.25_I01</t>
  </si>
  <si>
    <t>BS05.SD.08_I02</t>
  </si>
  <si>
    <t>Variant 확인</t>
    <phoneticPr fontId="2" type="noConversion"/>
  </si>
  <si>
    <t>BS05.SD.09_I02</t>
  </si>
  <si>
    <t>BS05.SD.03_I01</t>
  </si>
  <si>
    <t>SAP 가용재고 산정 -&gt; OMS 가용재고 확인 -&gt; BO Feeding -&gt; BO 주문등록 -&gt; OMS 주문등록 -&gt; SAP SO 생성 -&gt; OMS 결과 확인 -&gt; OMS 출고요청 -&gt; WMS 출고처리 -&gt; OMS 출고확인 -&gt; OMS 매출처리 전송 -&gt; SAP 매출처리</t>
    <phoneticPr fontId="2" type="noConversion"/>
  </si>
  <si>
    <t>판매주문 - OMS - 제휴몰_샵링커</t>
    <phoneticPr fontId="2" type="noConversion"/>
  </si>
  <si>
    <t>BS05.SD.04_I01</t>
  </si>
  <si>
    <t>SAP 가용재고 산정 -&gt; OMS 가용재고 확인 -&gt; 제휴몰 Feeding -&gt; 제휴몰 주문등록 -&gt; 샵링커 주문등록 -&gt; OMS 주문등록 -&gt; SAP SO 생성 -&gt; OMS 결과 확인 -&gt; OMS 출고요청 -&gt; WMS 출고처리 -&gt; OMS 출고확인 -&gt; OMS 매출처리 전송 -&gt; SAP 매출처리</t>
    <phoneticPr fontId="2" type="noConversion"/>
  </si>
  <si>
    <t>BS05.SD.04_I02</t>
  </si>
  <si>
    <t>SAP 가용재고 산정 -&gt; OMS 가용재고 확인 -&gt; 제휴몰 Feeding -&gt; 제휴몰 주문등록 -&gt; SCM 주문확인 -&gt; OMS 주문등록 -&gt; SAP SO 생성 -&gt; OMS 결과 확인 -&gt; OMS 출고요청 -&gt; WMS 출고처리 -&gt; OMS 출고확인 -&gt; OMS 매출처리 전송 -&gt; SAP 매출처리</t>
    <phoneticPr fontId="2" type="noConversion"/>
  </si>
  <si>
    <t>BS05.SD.20_I01</t>
  </si>
  <si>
    <t>BS05.SD.21_I01</t>
  </si>
  <si>
    <t>BS10.SD.01_I01</t>
  </si>
  <si>
    <t>BS10.SD.02_I01</t>
  </si>
  <si>
    <t>조립</t>
    <phoneticPr fontId="2" type="noConversion"/>
  </si>
  <si>
    <t>BS10.SD.03_I01</t>
  </si>
  <si>
    <t>BS10.SD.03_I02</t>
  </si>
  <si>
    <t>세트해체 품의 -&gt; 결재 -&gt; WMS 재고이동 처리 -&gt; SAP 재고이동 처리 -&gt; 세트해체 진행 -&gt; WMS 입출고 처리 -&gt; SAP 해체조립 처리 -&gt; 저장위치 재고 조회</t>
    <phoneticPr fontId="2" type="noConversion"/>
  </si>
  <si>
    <t>BS05.SD.35_I01</t>
  </si>
  <si>
    <t>BS05.SD.36_I01</t>
  </si>
  <si>
    <t>BS05.SD.37_I01</t>
  </si>
  <si>
    <t>BS05.SD.38_I01</t>
  </si>
  <si>
    <t>BS05.SD.39_I01</t>
  </si>
  <si>
    <t>BS01.SD.08_W01</t>
  </si>
  <si>
    <t>BS01.SD.08_W02</t>
  </si>
  <si>
    <t>BS01.SD.08_W03</t>
  </si>
  <si>
    <t>BS05.SD.02_W02</t>
  </si>
  <si>
    <t>BS05.SD.01_W01</t>
  </si>
  <si>
    <t>BS05.SD.01_W02</t>
  </si>
  <si>
    <t>W03</t>
    <phoneticPr fontId="2" type="noConversion"/>
  </si>
  <si>
    <t>BS05.SD.01_W03</t>
  </si>
  <si>
    <t>W04</t>
    <phoneticPr fontId="2" type="noConversion"/>
  </si>
  <si>
    <t>BS05.SD.01_W04</t>
  </si>
  <si>
    <t>W05</t>
    <phoneticPr fontId="2" type="noConversion"/>
  </si>
  <si>
    <t>BS05.SD.01_W05</t>
  </si>
  <si>
    <t>BS05.SD.05_W01</t>
  </si>
  <si>
    <t>BS05.SD.06_W01</t>
  </si>
  <si>
    <t>BS05.SD.10_W01</t>
  </si>
  <si>
    <t>BS05.SD.11_W01</t>
  </si>
  <si>
    <t>BS05.SD.11_W02</t>
  </si>
  <si>
    <t>복지단 판매 실적</t>
    <phoneticPr fontId="2" type="noConversion"/>
  </si>
  <si>
    <t>BS05.SD.11_W03</t>
  </si>
  <si>
    <t>BS05.SD.11_W04</t>
  </si>
  <si>
    <t>BS05.SD.15_W01</t>
  </si>
  <si>
    <t>BS05.SD.27_W01</t>
  </si>
  <si>
    <t>09:00~11:30</t>
    <phoneticPr fontId="2" type="noConversion"/>
  </si>
  <si>
    <t>BS05.SD.27_W02</t>
  </si>
  <si>
    <t>BS05.SD.27_W03</t>
  </si>
  <si>
    <t>BS05.SD.27_W04</t>
  </si>
  <si>
    <t>BS05.SD.28_W01</t>
  </si>
  <si>
    <t>BS05.SD.35_W01</t>
  </si>
  <si>
    <t>BS05.SD.38_W01</t>
  </si>
  <si>
    <t>BS05.SD.39_W01</t>
  </si>
  <si>
    <t>BS05.SD.36_W01</t>
  </si>
  <si>
    <t>BS05.SD.03_W01</t>
  </si>
  <si>
    <t>BS05.SD.04_W01</t>
  </si>
  <si>
    <t>판매주문 - OMS - 제휴몰_SCM</t>
    <phoneticPr fontId="2" type="noConversion"/>
  </si>
  <si>
    <t>BS05.SD.04_W02</t>
  </si>
  <si>
    <t>BS05.SD.14_W01</t>
  </si>
  <si>
    <t>재고이동 협의 -&gt; PRM 재고이동 요청 등록 -&gt; PRM 내역 확인 -&gt; 가맹점 입금 -&gt; 입금확인/PRM재고이동 승인 -&gt; SAP 매출/재고이동 -&gt; PRM 매출/재고이동 -&gt; PRM 재고이동 처리 확인 -&gt; PRM 처리내역 출력 -&gt; 실재고 이동</t>
    <phoneticPr fontId="2" type="noConversion"/>
  </si>
  <si>
    <t>BS05.SD.16_W01</t>
  </si>
  <si>
    <t>BS05.SD.22_W01</t>
  </si>
  <si>
    <t>BS05.SD.23_W01</t>
  </si>
  <si>
    <t>광고협찬(F01)</t>
    <phoneticPr fontId="2" type="noConversion"/>
  </si>
  <si>
    <t>BS05.SD.02_W01</t>
  </si>
  <si>
    <t>BS05.SD.02_W03</t>
  </si>
  <si>
    <t>BS05.SD.02_W04</t>
  </si>
  <si>
    <t>BS05.SD.02_W05</t>
  </si>
  <si>
    <t>BS05.SD.02_I01</t>
  </si>
  <si>
    <t>BS05.SD.02_I03</t>
  </si>
  <si>
    <t>BS05.SD.02_I04</t>
  </si>
  <si>
    <t>BS05.SD.13_W01</t>
  </si>
  <si>
    <t>BS05.SD.13_I01</t>
  </si>
  <si>
    <t>BS05.SD.24_I01</t>
  </si>
  <si>
    <t>BS05.SD.26_I01</t>
  </si>
  <si>
    <t xml:space="preserve">직영 재고 이관 반품 주문 </t>
    <phoneticPr fontId="2" type="noConversion"/>
  </si>
  <si>
    <t>BS05.SD.29_I01</t>
  </si>
  <si>
    <t>복지단 재고 이관 반품 주문</t>
    <phoneticPr fontId="2" type="noConversion"/>
  </si>
  <si>
    <t>BS05.SD.29_I02</t>
  </si>
  <si>
    <t>면세점 재고 이관 반품 주문</t>
    <phoneticPr fontId="2" type="noConversion"/>
  </si>
  <si>
    <t>BS05.SD.29_I03</t>
  </si>
  <si>
    <t>유통점 재고 이관 반품 주문</t>
    <phoneticPr fontId="2" type="noConversion"/>
  </si>
  <si>
    <t>BS05.SD.29_I04</t>
  </si>
  <si>
    <t>BS05.SD.30_I01</t>
  </si>
  <si>
    <t>BS05.SD.31_I01</t>
  </si>
  <si>
    <t>BS05.SD.34_I01</t>
  </si>
  <si>
    <t>BS10.SD.04_I01</t>
  </si>
  <si>
    <t>BS05.SD.40_I01</t>
  </si>
  <si>
    <t>BS05.SD.41_I01</t>
  </si>
  <si>
    <t>BS11.SD.01_I01</t>
  </si>
  <si>
    <t>BS05.SD.12_W01</t>
  </si>
  <si>
    <t>수출 선적 및 통관 관리_직수출</t>
  </si>
  <si>
    <t>BS11.SD.01_W01</t>
  </si>
  <si>
    <t>BS05.SD.12_I01</t>
  </si>
  <si>
    <t>가격관리팀</t>
    <phoneticPr fontId="2" type="noConversion"/>
  </si>
  <si>
    <t>정민애</t>
    <phoneticPr fontId="2" type="noConversion"/>
  </si>
  <si>
    <t>BS21 채권/채무 관리</t>
    <phoneticPr fontId="2" type="noConversion"/>
  </si>
  <si>
    <t>결산일정공지</t>
    <phoneticPr fontId="2" type="noConversion"/>
  </si>
  <si>
    <t>예산 변경 -  e-accounting 통하여 전자결재_BA01(예산증액_예산부서 동일)</t>
    <phoneticPr fontId="2" type="noConversion"/>
  </si>
  <si>
    <t>2차</t>
    <phoneticPr fontId="2" type="noConversion"/>
  </si>
  <si>
    <t>2차</t>
    <phoneticPr fontId="2" type="noConversion"/>
  </si>
  <si>
    <t>재무자금
(CO)</t>
    <phoneticPr fontId="2" type="noConversion"/>
  </si>
  <si>
    <t>재무자금
(TR)</t>
    <phoneticPr fontId="2" type="noConversion"/>
  </si>
  <si>
    <t>Power User (인원수)</t>
    <phoneticPr fontId="2" type="noConversion"/>
  </si>
  <si>
    <t>추가</t>
    <phoneticPr fontId="2" type="noConversion"/>
  </si>
  <si>
    <t>물류비차감</t>
    <phoneticPr fontId="2" type="noConversion"/>
  </si>
  <si>
    <t>매입 정산_물류비차감 (차후대변)</t>
    <phoneticPr fontId="2" type="noConversion"/>
  </si>
  <si>
    <t>매입 정산_물류비추가 (차후차변)</t>
    <phoneticPr fontId="2" type="noConversion"/>
  </si>
  <si>
    <t>거래처 기준정보 관리_등록_공통_수출 / 회계</t>
    <phoneticPr fontId="2" type="noConversion"/>
  </si>
  <si>
    <t>거래처 기준정보 관리_변경_공통_수출 / 회계</t>
    <phoneticPr fontId="2" type="noConversion"/>
  </si>
  <si>
    <t>거래처 기준정보 관리_폐쇄_공통_수출 / 회계</t>
    <phoneticPr fontId="2" type="noConversion"/>
  </si>
  <si>
    <t>매장 기준정보 관리_등록_공통_수출 / 회계</t>
    <phoneticPr fontId="2" type="noConversion"/>
  </si>
  <si>
    <t>매장 기준정보 관리_변경_공통_수출 / 회계</t>
    <phoneticPr fontId="2" type="noConversion"/>
  </si>
  <si>
    <t>매장 기준정보 관리_폐쇄_공통_수출 / 회계</t>
    <phoneticPr fontId="2" type="noConversion"/>
  </si>
  <si>
    <t>거래처 기준정보 관리_등록_공통_오프라인</t>
    <phoneticPr fontId="2" type="noConversion"/>
  </si>
  <si>
    <t>거래처 기준정보 관리_변경_공통_오프라인</t>
    <phoneticPr fontId="2" type="noConversion"/>
  </si>
  <si>
    <t>거래처 기준정보 관리_폐쇄_공통_오프라인</t>
    <phoneticPr fontId="2" type="noConversion"/>
  </si>
  <si>
    <t>매장 기준정보 관리_등록_공통_오프라인</t>
    <phoneticPr fontId="2" type="noConversion"/>
  </si>
  <si>
    <t>매장 기준정보 관리_변경_공통_오프라인</t>
    <phoneticPr fontId="2" type="noConversion"/>
  </si>
  <si>
    <t>매장 기준정보 관리_폐쇄_공통_오프라인</t>
    <phoneticPr fontId="2" type="noConversion"/>
  </si>
  <si>
    <t>거래처 기준정보 관리_등록_공통_온라인</t>
    <phoneticPr fontId="2" type="noConversion"/>
  </si>
  <si>
    <t>김경태</t>
    <phoneticPr fontId="2" type="noConversion"/>
  </si>
  <si>
    <t>거래처 기준정보 관리_변경_공통_온라인</t>
    <phoneticPr fontId="2" type="noConversion"/>
  </si>
  <si>
    <t>거래처 기준정보 관리_폐쇄_공통_온라인</t>
    <phoneticPr fontId="2" type="noConversion"/>
  </si>
  <si>
    <t>매장 기준정보 관리_등록_공통_온라인</t>
    <phoneticPr fontId="2" type="noConversion"/>
  </si>
  <si>
    <t>매장 기준정보 관리_변경_공통_온라인</t>
    <phoneticPr fontId="2" type="noConversion"/>
  </si>
  <si>
    <t>매장 기준정보 관리_폐쇄_공통_온라인</t>
    <phoneticPr fontId="2" type="noConversion"/>
  </si>
  <si>
    <t>판매 기준정보 : 공급가(고객/자재)_공통_해외</t>
    <phoneticPr fontId="2" type="noConversion"/>
  </si>
  <si>
    <t>판매 기준정보 : 공급율_채널(소) by 자재별_해외</t>
    <phoneticPr fontId="2" type="noConversion"/>
  </si>
  <si>
    <t>판매 기준정보 : 매장 수수료율_공통_해외</t>
    <phoneticPr fontId="2" type="noConversion"/>
  </si>
  <si>
    <t>판매 기준정보 : 공급가(고객/자재)_공통_오프라인</t>
    <phoneticPr fontId="2" type="noConversion"/>
  </si>
  <si>
    <t>판매 기준정보 : 공급율_채널(소) by 자재별_오프라인</t>
    <phoneticPr fontId="2" type="noConversion"/>
  </si>
  <si>
    <t>판매 기준정보 : 공급율_채널(소) _오프라인</t>
    <phoneticPr fontId="2" type="noConversion"/>
  </si>
  <si>
    <t>판매 기준정보 : 매장 수수료율_공통_오프라인</t>
    <phoneticPr fontId="2" type="noConversion"/>
  </si>
  <si>
    <t>판매 기준정보 : 공급가(고객/자재)_공통_온라인</t>
    <phoneticPr fontId="2" type="noConversion"/>
  </si>
  <si>
    <t>판매 기준정보 : 공급율_채널(소) by 자재별_온라인</t>
    <phoneticPr fontId="2" type="noConversion"/>
  </si>
  <si>
    <t>팀별목표관리-연간계획_연간계획 등록_해외</t>
    <phoneticPr fontId="2" type="noConversion"/>
  </si>
  <si>
    <t>연간 매출계획 확정시 -&gt; 영업지원 연간 판매계획 등록 -&gt; 저장</t>
    <phoneticPr fontId="2" type="noConversion"/>
  </si>
  <si>
    <t>월간판매계획수립</t>
    <phoneticPr fontId="2" type="noConversion"/>
  </si>
  <si>
    <t>월간판매계획수립_월간 판매계획 확정 조회_해외</t>
    <phoneticPr fontId="2" type="noConversion"/>
  </si>
  <si>
    <t>월간 판매계획 확정 &gt; 확정내역 조회(전년, 전월 포함)</t>
    <phoneticPr fontId="2" type="noConversion"/>
  </si>
  <si>
    <t>팀별목표관리-연간계획_연간계획 등록_오프라인</t>
    <phoneticPr fontId="2" type="noConversion"/>
  </si>
  <si>
    <t>월간판매계획수립_월간 판매계획 확정 조회_오프라인</t>
    <phoneticPr fontId="2" type="noConversion"/>
  </si>
  <si>
    <t>팀별목표관리-연간계획_연간계획 등록_온라인</t>
    <phoneticPr fontId="2" type="noConversion"/>
  </si>
  <si>
    <t>월간판매계획수립_월간 판매계획 확정 조회_온라인</t>
    <phoneticPr fontId="2" type="noConversion"/>
  </si>
  <si>
    <t>프로모션 계획_전사 프로모션_오프라인</t>
    <phoneticPr fontId="2" type="noConversion"/>
  </si>
  <si>
    <t>프로모션 계획_개별 프로모션(할인) _오프라인</t>
    <phoneticPr fontId="2" type="noConversion"/>
  </si>
  <si>
    <t>프로모션 계획_개별프로모션(증정)_오프라인</t>
    <phoneticPr fontId="2" type="noConversion"/>
  </si>
  <si>
    <t>프로모션 계획_전사 프로모션_온라인</t>
    <phoneticPr fontId="2" type="noConversion"/>
  </si>
  <si>
    <t>프로모션 계획_개별 프로모션(할인)_온라인</t>
    <phoneticPr fontId="2" type="noConversion"/>
  </si>
  <si>
    <t>프로모션 계획_개별프로모션(증정)_온라인</t>
    <phoneticPr fontId="2" type="noConversion"/>
  </si>
  <si>
    <t>여신한도 관리_공통_해외</t>
    <phoneticPr fontId="2" type="noConversion"/>
  </si>
  <si>
    <t>여신한도 관리_공통_오프라인</t>
    <phoneticPr fontId="2" type="noConversion"/>
  </si>
  <si>
    <t>이연창</t>
    <phoneticPr fontId="2" type="noConversion"/>
  </si>
  <si>
    <t>BS11.SD.02</t>
    <phoneticPr fontId="2" type="noConversion"/>
  </si>
  <si>
    <t xml:space="preserve">수출 운송비 청구내역 수취 -&gt; 비용 등록 -&gt; 회계문서생성 -&gt; 결재 </t>
    <phoneticPr fontId="2" type="noConversion"/>
  </si>
  <si>
    <t>BS11.SD.03</t>
    <phoneticPr fontId="2" type="noConversion"/>
  </si>
  <si>
    <t>할당 관리_할당등록 및 확정_SD_해외</t>
    <phoneticPr fontId="2" type="noConversion"/>
  </si>
  <si>
    <t>할당 조정_할당 조정_SD_해외</t>
    <phoneticPr fontId="2" type="noConversion"/>
  </si>
  <si>
    <t>할당 관리_할당등록 및 확정_SD_오프라인</t>
    <phoneticPr fontId="2" type="noConversion"/>
  </si>
  <si>
    <t>할당 조정_할당 조정_SD_오프라인</t>
    <phoneticPr fontId="2" type="noConversion"/>
  </si>
  <si>
    <t>할당 관리_할당등록 및 확정_SD_온라인</t>
    <phoneticPr fontId="2" type="noConversion"/>
  </si>
  <si>
    <t>할당 조정_할당 조정_SD_온라인</t>
    <phoneticPr fontId="2" type="noConversion"/>
  </si>
  <si>
    <t>09:00 ~ 11:30</t>
    <phoneticPr fontId="2" type="noConversion"/>
  </si>
  <si>
    <t>판매주문 - 특판_공통_오프라인</t>
    <phoneticPr fontId="2" type="noConversion"/>
  </si>
  <si>
    <t>판매주문 - 특판_공통_온라인</t>
    <phoneticPr fontId="2" type="noConversion"/>
  </si>
  <si>
    <t>13:30 ~ 18:00</t>
    <phoneticPr fontId="2" type="noConversion"/>
  </si>
  <si>
    <t xml:space="preserve"> </t>
    <phoneticPr fontId="2" type="noConversion"/>
  </si>
  <si>
    <t>판매주문 - SAP - 무상타계정_사내 소비-검사(수출 위생허가 검사)(F13)_해외</t>
    <phoneticPr fontId="2" type="noConversion"/>
  </si>
  <si>
    <t>판매주문 - SAP - 무상타계정_광고-협찬(F01)_오프라인</t>
    <phoneticPr fontId="2" type="noConversion"/>
  </si>
  <si>
    <t>판매주문 - SAP - 무상타계정_사내 소비-교육훈련(F08)_오프라인</t>
    <phoneticPr fontId="2" type="noConversion"/>
  </si>
  <si>
    <t>판매주문 - SAP - 무상타계정_사내 소비-복리후생(임직원 선물지급 외)(F09)_오프라인</t>
    <phoneticPr fontId="2" type="noConversion"/>
  </si>
  <si>
    <t>판매주문 - SAP - 무상타계정_사내 소비-시장조사(품평)(F10)_오프라인</t>
    <phoneticPr fontId="2" type="noConversion"/>
  </si>
  <si>
    <t>판매주문 - SAP - 무상타계정_사내 소비-연구용(F12)_오프라인</t>
    <phoneticPr fontId="2" type="noConversion"/>
  </si>
  <si>
    <t>판매주문 - SAP - 무상타계정_기부(F15)_오프라인</t>
    <phoneticPr fontId="2" type="noConversion"/>
  </si>
  <si>
    <t>판매주문 - SAP - 무상타계정_광고-협찬(F01)_온라인</t>
    <phoneticPr fontId="2" type="noConversion"/>
  </si>
  <si>
    <t>판매주문 - SAP - 무상타계정_사내 소비-교육훈련(F08)_온라인</t>
    <phoneticPr fontId="2" type="noConversion"/>
  </si>
  <si>
    <t>판매주문 - SAP - 무상타계정_사내 소비-복리후생(임직원 선물지급 외)(F09)_온라인</t>
    <phoneticPr fontId="2" type="noConversion"/>
  </si>
  <si>
    <t>판매주문 - SAP - 무상타계정_사내 소비-시장조사(품평)(F10)_온라인</t>
    <phoneticPr fontId="2" type="noConversion"/>
  </si>
  <si>
    <t>판매주문 - SAP - 무상타계정_사내 소비-연구용(F12)_온라인</t>
    <phoneticPr fontId="2" type="noConversion"/>
  </si>
  <si>
    <t>판매주문 - SAP - 무상타계정_기부(F15)_온라인</t>
    <phoneticPr fontId="2" type="noConversion"/>
  </si>
  <si>
    <t>현금</t>
    <phoneticPr fontId="2" type="noConversion"/>
  </si>
  <si>
    <t>반품주문 - 특판_공통_오프라인</t>
    <phoneticPr fontId="2" type="noConversion"/>
  </si>
  <si>
    <t>반품주문 - 특판_공통_온라인</t>
    <phoneticPr fontId="2" type="noConversion"/>
  </si>
  <si>
    <t>해체</t>
    <phoneticPr fontId="2" type="noConversion"/>
  </si>
  <si>
    <t>판매주문 - PRM - 무상타계정_사내 소비-교육훈련(F08)</t>
    <phoneticPr fontId="2" type="noConversion"/>
  </si>
  <si>
    <t>SAP - 제,상품 채번 / 바코드 생성 / 승인</t>
    <phoneticPr fontId="2" type="noConversion"/>
  </si>
  <si>
    <t>제,상품 등록  / 승인_SAP - 제,상품 채번 / 바코드 생성 / 승인_기타부서</t>
    <phoneticPr fontId="2" type="noConversion"/>
  </si>
  <si>
    <t>제,상품 등록  / 승인_SAP - 제,상품 채번 / 바코드 미생성 / 승인_기타부서</t>
    <phoneticPr fontId="2" type="noConversion"/>
  </si>
  <si>
    <t>제품, 상품 정보 입력(SAP 직접 입력, 업로드) --&gt;생성(제상품코드 only)--&gt; 제 상품 정보 확인 --&gt; 승인요청 --&gt; 승인 or 거절 --&gt; 승인완료 상태 조회(활성화 여부 확인)</t>
    <phoneticPr fontId="2" type="noConversion"/>
  </si>
  <si>
    <t>제,상품 등록  / 승인_SAP - 상품 채번 / 바코드 미생성 / 미승인_기타부서</t>
    <phoneticPr fontId="2" type="noConversion"/>
  </si>
  <si>
    <t>제,상품 속성 정보 변경_제,상품 속성정보 변경(필수값)_기타부서</t>
    <phoneticPr fontId="2" type="noConversion"/>
  </si>
  <si>
    <t>제품, 상품의 정보 수정 -&gt; 필수값 여부 -&gt; 품목 주문 불가 처리 -&gt; 승인 -&gt; 품목 활성화 확인</t>
    <phoneticPr fontId="2" type="noConversion"/>
  </si>
  <si>
    <t>제,상품 속성 정보 변경_제, 상품 속성정보 변경(선택값)_S&amp;OP</t>
    <phoneticPr fontId="2" type="noConversion"/>
  </si>
  <si>
    <t>제,상품 등록  / 승인_SAP - 제,상품 채번 / 바코드 생성 / 승인_S&amp;OP</t>
    <phoneticPr fontId="2" type="noConversion"/>
  </si>
  <si>
    <t>제,상품 등록  / 승인_SAP - 제,상품 채번 / 바코드 미생성 / 승인_S&amp;OP</t>
    <phoneticPr fontId="2" type="noConversion"/>
  </si>
  <si>
    <t>제,상품 등록  / 승인_SAP - 상품 채번 / 바코드 미생성 / 미승인_S&amp;OP</t>
    <phoneticPr fontId="2" type="noConversion"/>
  </si>
  <si>
    <t>제,상품 속성 정보 변경_제,상품 속성정보 변경(필수값)_S&amp;OP</t>
    <phoneticPr fontId="2" type="noConversion"/>
  </si>
  <si>
    <t>SD</t>
    <phoneticPr fontId="2" type="noConversion"/>
  </si>
  <si>
    <t>09:00 ~ 10:00</t>
    <phoneticPr fontId="2" type="noConversion"/>
  </si>
  <si>
    <t>09:00 ~ 11:00</t>
    <phoneticPr fontId="2" type="noConversion"/>
  </si>
  <si>
    <t>09:00 ~ 12:00</t>
    <phoneticPr fontId="2" type="noConversion"/>
  </si>
  <si>
    <t>10:00 ~ 11:00</t>
    <phoneticPr fontId="2" type="noConversion"/>
  </si>
  <si>
    <t>13:30 ~ 18:00</t>
    <phoneticPr fontId="2" type="noConversion"/>
  </si>
  <si>
    <t>10:00 ~ 12:00</t>
    <phoneticPr fontId="2" type="noConversion"/>
  </si>
  <si>
    <t>11:00 ~ 12:00</t>
    <phoneticPr fontId="2" type="noConversion"/>
  </si>
  <si>
    <t>13:30 ~ 15:30</t>
    <phoneticPr fontId="2" type="noConversion"/>
  </si>
  <si>
    <t>13:30 ~ 16:30</t>
    <phoneticPr fontId="2" type="noConversion"/>
  </si>
  <si>
    <t>14:00 ~ 15:00</t>
    <phoneticPr fontId="2" type="noConversion"/>
  </si>
  <si>
    <t>14:00 ~ 17:00</t>
    <phoneticPr fontId="2" type="noConversion"/>
  </si>
  <si>
    <t>15:00 ~ 16:00</t>
    <phoneticPr fontId="2" type="noConversion"/>
  </si>
  <si>
    <t>16:00 ~ 17:00</t>
    <phoneticPr fontId="2" type="noConversion"/>
  </si>
  <si>
    <t>…</t>
    <phoneticPr fontId="2" type="noConversion"/>
  </si>
  <si>
    <t xml:space="preserve"> </t>
    <phoneticPr fontId="2" type="noConversion"/>
  </si>
  <si>
    <t>거래처 기준정보 관리_등록_공통_수출 / 회계</t>
    <phoneticPr fontId="2" type="noConversion"/>
  </si>
  <si>
    <t>개별</t>
    <phoneticPr fontId="2" type="noConversion"/>
  </si>
  <si>
    <t>장혜진</t>
    <phoneticPr fontId="2" type="noConversion"/>
  </si>
  <si>
    <t>김병선</t>
    <phoneticPr fontId="2" type="noConversion"/>
  </si>
  <si>
    <t>09:00 ~ 10:00</t>
    <phoneticPr fontId="2" type="noConversion"/>
  </si>
  <si>
    <t>○</t>
    <phoneticPr fontId="2" type="noConversion"/>
  </si>
  <si>
    <t>거래처 기준정보 관리_변경_공통_수출 / 회계</t>
    <phoneticPr fontId="2" type="noConversion"/>
  </si>
  <si>
    <t>거래처 기준정보 관리_폐쇄_공통_수출 / 회계</t>
    <phoneticPr fontId="2" type="noConversion"/>
  </si>
  <si>
    <t>매장 기준정보 관리_등록_공통_수출 / 회계</t>
    <phoneticPr fontId="2" type="noConversion"/>
  </si>
  <si>
    <t>매장 기준정보 관리_변경_공통_수출 / 회계</t>
    <phoneticPr fontId="2" type="noConversion"/>
  </si>
  <si>
    <t>매장 기준정보 관리_폐쇄_공통_수출 / 회계</t>
    <phoneticPr fontId="2" type="noConversion"/>
  </si>
  <si>
    <t>거래처 기준정보 관리_등록_공통_오프라인</t>
    <phoneticPr fontId="2" type="noConversion"/>
  </si>
  <si>
    <t>09:00 ~ 11:30</t>
    <phoneticPr fontId="2" type="noConversion"/>
  </si>
  <si>
    <t>거래처 기준정보 관리_변경_공통_오프라인</t>
    <phoneticPr fontId="2" type="noConversion"/>
  </si>
  <si>
    <t>거래처 기준정보 관리_폐쇄_공통_오프라인</t>
    <phoneticPr fontId="2" type="noConversion"/>
  </si>
  <si>
    <t>매장 기준정보 관리_등록_공통_오프라인</t>
    <phoneticPr fontId="2" type="noConversion"/>
  </si>
  <si>
    <t>매장 기준정보 관리_변경_공통_오프라인</t>
    <phoneticPr fontId="2" type="noConversion"/>
  </si>
  <si>
    <t>매장 기준정보 관리_폐쇄_공통_오프라인</t>
    <phoneticPr fontId="2" type="noConversion"/>
  </si>
  <si>
    <t>거래처 기준정보 관리_등록_공통_온라인</t>
    <phoneticPr fontId="2" type="noConversion"/>
  </si>
  <si>
    <t>김경태</t>
    <phoneticPr fontId="2" type="noConversion"/>
  </si>
  <si>
    <t>거래처 기준정보 관리_변경_공통_온라인</t>
    <phoneticPr fontId="2" type="noConversion"/>
  </si>
  <si>
    <t>거래처 기준정보 관리_폐쇄_공통_온라인</t>
    <phoneticPr fontId="2" type="noConversion"/>
  </si>
  <si>
    <t>매장 기준정보 관리_등록_공통_온라인</t>
    <phoneticPr fontId="2" type="noConversion"/>
  </si>
  <si>
    <t>매장 기준정보 관리_변경_공통_온라인</t>
    <phoneticPr fontId="2" type="noConversion"/>
  </si>
  <si>
    <t>매장 기준정보 관리_폐쇄_공통_온라인</t>
    <phoneticPr fontId="2" type="noConversion"/>
  </si>
  <si>
    <t>정한석</t>
    <phoneticPr fontId="2" type="noConversion"/>
  </si>
  <si>
    <t>13:00 ~ 17:00</t>
    <phoneticPr fontId="2" type="noConversion"/>
  </si>
  <si>
    <t>판매 기준정보 : 공급가(고객/자재)_공통_오프라인</t>
    <phoneticPr fontId="2" type="noConversion"/>
  </si>
  <si>
    <t>판매 기준정보 : 공급율_채널(소) by 자재별_오프라인</t>
    <phoneticPr fontId="2" type="noConversion"/>
  </si>
  <si>
    <t>판매 기준정보 : 공급율_채널(소) _오프라인</t>
    <phoneticPr fontId="2" type="noConversion"/>
  </si>
  <si>
    <t>13:30 ~ 18:00</t>
    <phoneticPr fontId="2" type="noConversion"/>
  </si>
  <si>
    <t>프로모션 계획_개별 프로모션(할인) _오프라인</t>
    <phoneticPr fontId="2" type="noConversion"/>
  </si>
  <si>
    <t>프로모션 계획_전사 프로모션_온라인</t>
    <phoneticPr fontId="2" type="noConversion"/>
  </si>
  <si>
    <t>프로모션 계획_개별프로모션(증정)_온라인</t>
    <phoneticPr fontId="2" type="noConversion"/>
  </si>
  <si>
    <t>13:30 ~ 17:00</t>
    <phoneticPr fontId="2" type="noConversion"/>
  </si>
  <si>
    <t>11:00 ~ 12:00</t>
    <phoneticPr fontId="2" type="noConversion"/>
  </si>
  <si>
    <t>김경태
장혜진</t>
    <phoneticPr fontId="2" type="noConversion"/>
  </si>
  <si>
    <t>09:00 ~ 11:00</t>
    <phoneticPr fontId="2" type="noConversion"/>
  </si>
  <si>
    <t>성중호</t>
    <phoneticPr fontId="2" type="noConversion"/>
  </si>
  <si>
    <t>War Room</t>
    <phoneticPr fontId="2" type="noConversion"/>
  </si>
  <si>
    <t>10:00 ~ 12:00</t>
    <phoneticPr fontId="2" type="noConversion"/>
  </si>
  <si>
    <t>MM</t>
    <phoneticPr fontId="2" type="noConversion"/>
  </si>
  <si>
    <t>박종민</t>
    <phoneticPr fontId="2" type="noConversion"/>
  </si>
  <si>
    <t>박흥서</t>
    <phoneticPr fontId="2" type="noConversion"/>
  </si>
  <si>
    <t>09:00 ~ 10:00</t>
    <phoneticPr fontId="2" type="noConversion"/>
  </si>
  <si>
    <t>장혜진</t>
    <phoneticPr fontId="2" type="noConversion"/>
  </si>
  <si>
    <t>매장 기준정보 관리_등록_공통_오프라인</t>
    <phoneticPr fontId="2" type="noConversion"/>
  </si>
  <si>
    <t>매장 기준정보 관리_변경_공통_오프라인</t>
    <phoneticPr fontId="2" type="noConversion"/>
  </si>
  <si>
    <t>09:00 ~ 11:30</t>
    <phoneticPr fontId="2" type="noConversion"/>
  </si>
  <si>
    <t>거래처 기준정보 관리_폐쇄_공통_온라인</t>
    <phoneticPr fontId="2" type="noConversion"/>
  </si>
  <si>
    <t>10:00 ~ 12:00</t>
    <phoneticPr fontId="2" type="noConversion"/>
  </si>
  <si>
    <t>BS01 기준정보 (Master Data)</t>
    <phoneticPr fontId="2" type="noConversion"/>
  </si>
  <si>
    <t>BS01.SD.01</t>
  </si>
  <si>
    <t>BS01.SD.02</t>
  </si>
  <si>
    <t>BS01.SD.03</t>
  </si>
  <si>
    <t>BS01.SD.04</t>
  </si>
  <si>
    <t>BS01.SD.05</t>
  </si>
  <si>
    <t>BS01.SD.06</t>
  </si>
  <si>
    <t>BS01.SD.09</t>
    <phoneticPr fontId="2" type="noConversion"/>
  </si>
  <si>
    <t>시간</t>
    <phoneticPr fontId="2" type="noConversion"/>
  </si>
  <si>
    <t>참여 형태</t>
    <phoneticPr fontId="2" type="noConversion"/>
  </si>
  <si>
    <t>참석</t>
    <phoneticPr fontId="2" type="noConversion"/>
  </si>
  <si>
    <t>테스트 시나리오 명</t>
    <phoneticPr fontId="2" type="noConversion"/>
  </si>
  <si>
    <t>테스트
Owner</t>
    <phoneticPr fontId="2" type="noConversion"/>
  </si>
  <si>
    <t>2차
테스트 날짜</t>
    <phoneticPr fontId="2" type="noConversion"/>
  </si>
  <si>
    <t xml:space="preserve"> WMS
참여 Type</t>
    <phoneticPr fontId="2" type="noConversion"/>
  </si>
  <si>
    <t>09:00 ~ 10:00 (SD)</t>
    <phoneticPr fontId="2" type="noConversion"/>
  </si>
  <si>
    <t>09:00 ~ 10:00 (SD)</t>
    <phoneticPr fontId="2" type="noConversion"/>
  </si>
  <si>
    <t>09:00 ~ 12:00 (SD)</t>
    <phoneticPr fontId="2" type="noConversion"/>
  </si>
  <si>
    <t>09:00 ~ 12:00 (SD)
13:30 ~ 17:00 (SD)</t>
    <phoneticPr fontId="2" type="noConversion"/>
  </si>
  <si>
    <t>13:00 ~ 17:00 (MM)</t>
    <phoneticPr fontId="2" type="noConversion"/>
  </si>
  <si>
    <t>거래처 기준정보 관리_폐쇄_공통_수출 / 회계</t>
    <phoneticPr fontId="2" type="noConversion"/>
  </si>
  <si>
    <t>매장 기준정보 관리_등록_공통_수출 / 회계</t>
    <phoneticPr fontId="2" type="noConversion"/>
  </si>
  <si>
    <t>거래처 기준정보 관리_변경_공통_오프라인</t>
    <phoneticPr fontId="2" type="noConversion"/>
  </si>
  <si>
    <t>거래처 기준정보 관리_등록_공통_온라인</t>
    <phoneticPr fontId="2" type="noConversion"/>
  </si>
  <si>
    <t xml:space="preserve">제품구매_제품 </t>
    <phoneticPr fontId="2" type="noConversion"/>
  </si>
  <si>
    <t>구매 반품 (제상품/자재)_제상품 (QC 포함)</t>
    <phoneticPr fontId="2" type="noConversion"/>
  </si>
  <si>
    <t>박종민</t>
    <phoneticPr fontId="2" type="noConversion"/>
  </si>
  <si>
    <t>박흥서</t>
    <phoneticPr fontId="2" type="noConversion"/>
  </si>
  <si>
    <t>OMS
참여 Type</t>
    <phoneticPr fontId="2" type="noConversion"/>
  </si>
  <si>
    <t>09:00 ~ 11:30 (SD)</t>
    <phoneticPr fontId="2" type="noConversion"/>
  </si>
  <si>
    <t>09:00 ~ 11:30 (SD)</t>
    <phoneticPr fontId="2" type="noConversion"/>
  </si>
  <si>
    <t>10:00 ~ 12:00 (SD)</t>
    <phoneticPr fontId="2" type="noConversion"/>
  </si>
  <si>
    <t>프로모션 계획_전사 프로모션_오프라인</t>
    <phoneticPr fontId="2" type="noConversion"/>
  </si>
  <si>
    <t>프로모션 계획_개별프로모션(증정)_오프라인</t>
    <phoneticPr fontId="2" type="noConversion"/>
  </si>
  <si>
    <t>김병선</t>
    <phoneticPr fontId="2" type="noConversion"/>
  </si>
  <si>
    <t>김경태</t>
    <phoneticPr fontId="2" type="noConversion"/>
  </si>
  <si>
    <t>김경태</t>
    <phoneticPr fontId="2" type="noConversion"/>
  </si>
  <si>
    <t>김병선</t>
    <phoneticPr fontId="2" type="noConversion"/>
  </si>
  <si>
    <t>김경태</t>
    <phoneticPr fontId="2" type="noConversion"/>
  </si>
  <si>
    <t>김병선</t>
    <phoneticPr fontId="2" type="noConversion"/>
  </si>
  <si>
    <t>09:00 ~ 10:00</t>
    <phoneticPr fontId="2" type="noConversion"/>
  </si>
  <si>
    <t>09:00 ~ 11:30 (SD)
13:30 ~ 18:00 (SD)</t>
    <phoneticPr fontId="2" type="noConversion"/>
  </si>
  <si>
    <t>개별</t>
    <phoneticPr fontId="2" type="noConversion"/>
  </si>
  <si>
    <t>장혜진</t>
    <phoneticPr fontId="2" type="noConversion"/>
  </si>
  <si>
    <t>김병선</t>
    <phoneticPr fontId="2" type="noConversion"/>
  </si>
  <si>
    <t>김경태</t>
    <phoneticPr fontId="2" type="noConversion"/>
  </si>
  <si>
    <t>정한석</t>
    <phoneticPr fontId="2" type="noConversion"/>
  </si>
  <si>
    <t>09:00 ~ 10:00</t>
    <phoneticPr fontId="2" type="noConversion"/>
  </si>
  <si>
    <t>13:30 ~ 18:00</t>
    <phoneticPr fontId="2" type="noConversion"/>
  </si>
  <si>
    <t>PRM
참여 Type</t>
    <phoneticPr fontId="2" type="noConversion"/>
  </si>
  <si>
    <t>-</t>
    <phoneticPr fontId="2" type="noConversion"/>
  </si>
  <si>
    <t>09:00 ~ 11:00 (MM)
13:30 ~ 17:00
(MM)</t>
    <phoneticPr fontId="2" type="noConversion"/>
  </si>
  <si>
    <t xml:space="preserve">제품구매_제품 </t>
  </si>
  <si>
    <t>생산관리_입고재처리 w/CO</t>
  </si>
  <si>
    <t>생산관리_부자재투입조정 w/CO</t>
  </si>
  <si>
    <t>구매 반품 (제상품/자재)_제상품 (QC 포함)</t>
  </si>
  <si>
    <t>매입 정산_일반</t>
  </si>
  <si>
    <t>매입 정산_물류비추가 (차후차변)</t>
  </si>
  <si>
    <t>매입 정산_물류비차감 (차후대변)</t>
  </si>
  <si>
    <t>13:00 ~ 17:00</t>
  </si>
  <si>
    <t>09:00 ~ 11:00</t>
  </si>
  <si>
    <t>13:30 ~ 17:00</t>
  </si>
  <si>
    <t>09:00 ~ 12:00</t>
  </si>
  <si>
    <t>1. [EAI_IF] 에서  IF 로그 확인 =&gt; SD0010
2. 기초관리&gt;매장관리&gt;매장정보관리 에서 데이터 확인</t>
    <phoneticPr fontId="2" type="noConversion"/>
  </si>
  <si>
    <t>상동</t>
    <phoneticPr fontId="2" type="noConversion"/>
  </si>
  <si>
    <t>1. 인터페이스 결과 확인
  =&gt; SELECT 'SD0030' AS IF_ID, '가격 마스터 IF송신(ERP-&gt;PRM)                     ' AS IF_NAME, 'IF_SUPP_PRC_MST           ' AS T_NAME FROM DUAL UNION ALL
2. 기준정보 화면 필요.
3.  TB_BAS_ITEM_SHOP_SUPP_RATE 확인</t>
    <phoneticPr fontId="2" type="noConversion"/>
  </si>
  <si>
    <t>상동
SUPP_TP 는 TB_BAS_ITEM_SHOP_SUPP_RATE 확인</t>
    <phoneticPr fontId="2" type="noConversion"/>
  </si>
  <si>
    <t>1. 인터페이스 결과 확인
  =&gt; SELECT 'SD0080' AS IF_ID, '프로모션계획 IF송신(ERP-&gt;PRM)                    ' AS IF_NAME, 'IF_PROM_PLAN
2. 영업관리&gt;주문프로모션&gt;주문프로모션관리</t>
    <phoneticPr fontId="2" type="noConversion"/>
  </si>
  <si>
    <t>1. 주문관리&gt;주문요청 페이지
2. 주문유형: 매장주문, 결제유형: 현금, 매장코드선택(가맹형태: 가맹점, 매장:700230) 낙성대점,
3. 상단 [추가] 클릭
4. 품목 추가, 수량 체크 후 [주문등록]
5. 품목 추가 한번 더
6. 여신체크 와 가용재고 체크  if  필요.(0090 에서 여신체크와 가용재고가 되는데, 그전에 prm 에서 선체크 해야 하는지)
7. 주문요청-&gt; 주문확정으로 수정 클릭.
8.  success  일 때 상태: 주문확정, fail:  주문등록
9. 주문현황(주문확정) 메뉴에서 검색 시 주문상태 확정(30) 인지 확인. 20이면 요청이고 없어져야 함.</t>
    <phoneticPr fontId="2" type="noConversion"/>
  </si>
  <si>
    <t>1. 주문관리&gt;주문요청 페이지
2. 주문유형: 매장주문/영업담당주문, 결제유형: 현금, 매장코드선택(가맹형태: 가맹점, 매장:700230) 특판에 가맹유형 을선택,
3. 상단 [추가] 클릭
4. 품목 추가, 수량 체크 후 [주문등록]
5. 품목 추가 한번 더
6. 여신체크 와 가용재고 체크  if  필요.(0090 에서 여신체크와 가용재고가 되는데, 그전에 prm 에서 선체크 해야 하는지)
7. 주문요청-&gt; 주문확정으로 수정 클릭.
8.  success  일 때 상태: 주문확정, fail:  주문등록
9. 주문현황(주문확정) 메뉴에서 검색 시 주문상태 확정(30) 인지 확인. 20이면 요청이고 없어져야 함.</t>
    <phoneticPr fontId="2" type="noConversion"/>
  </si>
  <si>
    <t>1. 100번 인터페이스 확인
  =&gt; SELECT 'SD0100' AS IF_ID, '판매_이관재고 주문삭제 결과_인터페이스           ' AS IF_NAME, 'IF_TRANS_STOCK_ORD_DEL_RES'
2. ORDER  테이블 use_yn 이 'N' 변경 확인(화면에 보이지 않음)</t>
    <phoneticPr fontId="2" type="noConversion"/>
  </si>
  <si>
    <t>1. PRM-&gt;ERP 배치   로 테이블 확인.
  =&gt; SELECT 'SD0170' AS IF_ID, '판매실적 IF수신 - Sellout (PRM-&gt;ERP)             ' AS IF_NAME, 'IF_DD_SALES_SELL_OUT</t>
    <phoneticPr fontId="2" type="noConversion"/>
  </si>
  <si>
    <t>* 화면정의서 요청해야 함.</t>
    <phoneticPr fontId="2" type="noConversion"/>
  </si>
  <si>
    <t xml:space="preserve">* #180
1. 재고관리&gt;재고이동&gt;매장재고이동요청 이동
2. 받는매장(매장명): 700001
3. 보내는매장(점출매장): 700003
4. 결제구분에 직영대직영 등등의 어떤 옵션이 있는지 체크
5. 품목추가 (재고테이블 체크 tb_erp_shop_dd_stock)
6. 저장 (저장 후 요청해야 함, 만약 요청하면 ALERT) 
7. 요청 =&gt; 전표상태(요청)
8. 매장재고이동본사승인 메뉴 이동
9. 해당 아이템 선택 후 [승인] 클릭 (OrderBy 문의 필요) =&gt; 전표상태 [승인] (api 없음)
10. SAP 에서 물류센터출고지시번호가 넘어와야 함.
  =&gt; SELECT 'SD0300' AS IF_ID, '출고지시상태 IF송신(ERP → PRM)                  ' AS IF_NAME, 'IF_OUT_OORD_STAT
  =&gt; 화면을 수정할 수 있다면 출고지시여부가 확인되면 좋겠음.
11. 매장재고이동확정 메뉴 이동, 전입매장점주가 확정함.
12. 점입매장조회(700001), 아이템 확정 후 확정 클릭
  =&gt; #330 번 콜까지 코딩. Exception 처리안됨( 주문소스 참고하여 코딩해야 함)
13. 전표상태:확정 이 되면서, </t>
    <phoneticPr fontId="2" type="noConversion"/>
  </si>
  <si>
    <t>* 출고지시번호가 온 것만 [확정] 처리하는 로직 필요한 지 확인</t>
    <phoneticPr fontId="2" type="noConversion"/>
  </si>
  <si>
    <t>상동(복지단 간만 가능)</t>
    <phoneticPr fontId="2" type="noConversion"/>
  </si>
  <si>
    <t>상동(면세점 간만 가능)</t>
  </si>
  <si>
    <t>상동(유통점 간만 가능)</t>
  </si>
  <si>
    <t>* 김윤기차장님 확인 필요. 동일한 판매실적API 가 계속 사용되는지 확인 필.</t>
    <phoneticPr fontId="2" type="noConversion"/>
  </si>
  <si>
    <t xml:space="preserve">* 반품 요청에서 </t>
    <phoneticPr fontId="2" type="noConversion"/>
  </si>
  <si>
    <t xml:space="preserve">*반품요청에서 api 콜을 하는 게 아님. 반품승인(새로 만들어야 함) 시, api 를 콜하면 됨. </t>
    <phoneticPr fontId="2" type="noConversion"/>
  </si>
  <si>
    <t>* #200 번 테스트
1. 반품관리&gt;반품요청 메뉴이동
2. 700230 번 (가맹점) 선택 후 [추가] 클릭
3. 반품유형을 클레임반품으로 설정 후 [클레임내역] 버튼 클릭 =&gt;  api  작동확인 
4. 품목추가 클릭 =&gt; 반품조회: TB_INV_MMIO(pos:direct 에서 올라오는(정동영)) 테이블 조회 
5. 가능재고 확인(* 문제있음 입수4 재고2), 품목코드 클릭 시 미반응.
6. 반품요청
  =&gt; #200 번 api 호출.  (AS-IS) 임. 반품확정에서(TO-BE)  에서 호출하면 됨.
7. 반품확정 화면 이동(신규) 
8. 반품확정하면서 #200 번 호출 후, 
9. 반품테이블 아이템을 주문테이블 아이템으로 전환(저장) =&gt; 탁창범 의문 가짐.</t>
    <phoneticPr fontId="2" type="noConversion"/>
  </si>
  <si>
    <t xml:space="preserve">* 판매실적과 반품실적이 동일한 IF 인지 확인 필요 </t>
    <phoneticPr fontId="2" type="noConversion"/>
  </si>
  <si>
    <t>1. #300 배치 확인
2. 결과값  Y 확인</t>
    <phoneticPr fontId="2" type="noConversion"/>
  </si>
  <si>
    <t>#320 확인
상동</t>
    <phoneticPr fontId="2" type="noConversion"/>
  </si>
  <si>
    <t>1. #080 배치 확인
2. 영업관리&gt;고객프로모션&gt;프로모션관리 데이터 확인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</si>
</sst>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_-* #,##0.00_-;&quot;₩&quot;&quot;₩&quot;&quot;₩&quot;\-* #,##0.00_-;_-* &quot;-&quot;??_-;_-@_-"/>
    <numFmt numFmtId="177" formatCode="&quot;₩&quot;&quot;₩&quot;&quot;₩&quot;\$#,##0.00_);&quot;₩&quot;&quot;₩&quot;\(&quot;₩&quot;&quot;₩&quot;&quot;₩&quot;\$#,##0.00&quot;₩&quot;&quot;₩&quot;&quot;₩&quot;\)"/>
    <numFmt numFmtId="178" formatCode="&quot;₩&quot;#,##0.00;[Red]&quot;₩&quot;&quot;₩&quot;&quot;₩&quot;&quot;₩&quot;&quot;₩&quot;&quot;₩&quot;&quot;₩&quot;&quot;₩&quot;&quot;₩&quot;&quot;₩&quot;&quot;₩&quot;\-&quot;₩&quot;#,##0.00"/>
    <numFmt numFmtId="179" formatCode="&quot;₩&quot;#,##0;[Red]&quot;₩&quot;&quot;₩&quot;&quot;₩&quot;&quot;₩&quot;&quot;₩&quot;&quot;₩&quot;&quot;₩&quot;&quot;₩&quot;&quot;₩&quot;\-&quot;₩&quot;#,##0"/>
    <numFmt numFmtId="180" formatCode="_-&quot;₩&quot;* #,##0_-;&quot;₩&quot;&quot;₩&quot;&quot;₩&quot;&quot;₩&quot;&quot;₩&quot;&quot;₩&quot;&quot;₩&quot;&quot;₩&quot;&quot;₩&quot;\-&quot;₩&quot;* #,##0_-;_-&quot;₩&quot;* &quot;-&quot;_-;_-@_-"/>
    <numFmt numFmtId="181" formatCode="_-* #,##0.00_-;&quot;₩&quot;&quot;₩&quot;&quot;₩&quot;&quot;₩&quot;&quot;₩&quot;\-* #,##0.00_-;_-* &quot;-&quot;??_-;_-@_-"/>
    <numFmt numFmtId="182" formatCode="#,##0_ "/>
    <numFmt numFmtId="183" formatCode="_ * #,##0_ ;_ * \-#,##0_ ;_ * &quot;-&quot;_ ;_ @_ "/>
    <numFmt numFmtId="184" formatCode="_ * #,##0.00_ ;_ * \-#,##0.00_ ;_ * &quot;-&quot;??_ ;_ @_ "/>
  </numFmts>
  <fonts count="4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name val="돋움"/>
      <family val="3"/>
      <charset val="129"/>
    </font>
    <font>
      <sz val="1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name val="돋움"/>
      <family val="3"/>
      <charset val="129"/>
    </font>
    <font>
      <sz val="10"/>
      <name val="MS Sans Serif"/>
      <family val="2"/>
    </font>
    <font>
      <sz val="10"/>
      <name val="Arial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u/>
      <sz val="10"/>
      <color indexed="12"/>
      <name val="MS Sans Serif"/>
      <family val="2"/>
    </font>
    <font>
      <b/>
      <sz val="11"/>
      <name val="Helv"/>
      <family val="2"/>
    </font>
    <font>
      <sz val="11"/>
      <color indexed="22"/>
      <name val="돋움"/>
      <family val="3"/>
      <charset val="129"/>
    </font>
    <font>
      <sz val="11"/>
      <color indexed="23"/>
      <name val="돋움"/>
      <family val="3"/>
      <charset val="129"/>
    </font>
    <font>
      <sz val="11"/>
      <color indexed="22"/>
      <name val="돋움체"/>
      <family val="3"/>
      <charset val="129"/>
    </font>
    <font>
      <sz val="12"/>
      <name val="바탕체"/>
      <family val="1"/>
      <charset val="129"/>
    </font>
    <font>
      <sz val="9"/>
      <name val="돋움체"/>
      <family val="3"/>
      <charset val="129"/>
    </font>
    <font>
      <sz val="11"/>
      <name val="Book Antiqua"/>
      <family val="1"/>
    </font>
    <font>
      <b/>
      <sz val="10"/>
      <color theme="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rgb="FFFFFF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0.5"/>
      <color rgb="FF000000"/>
      <name val="Arial"/>
      <family val="2"/>
    </font>
    <font>
      <sz val="10.5"/>
      <color rgb="FF00000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</font>
    <font>
      <b/>
      <sz val="14"/>
      <color theme="0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C6900"/>
        <bgColor indexed="64"/>
      </patternFill>
    </fill>
    <fill>
      <patternFill patternType="solid">
        <fgColor rgb="FFFFE1C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682501"/>
        <bgColor indexed="64"/>
      </patternFill>
    </fill>
    <fill>
      <patternFill patternType="solid">
        <fgColor rgb="FF9C3702"/>
        <bgColor indexed="64"/>
      </patternFill>
    </fill>
    <fill>
      <patternFill patternType="solid">
        <fgColor rgb="FF5E5E5E"/>
        <bgColor indexed="64"/>
      </patternFill>
    </fill>
    <fill>
      <patternFill patternType="solid">
        <fgColor rgb="FFFEB188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11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hair">
        <color indexed="54"/>
      </left>
      <right style="hair">
        <color indexed="54"/>
      </right>
      <top style="hair">
        <color indexed="54"/>
      </top>
      <bottom style="hair">
        <color indexed="5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rgb="FF7F7F7F"/>
      </left>
      <right style="medium">
        <color rgb="FF808080"/>
      </right>
      <top style="medium">
        <color rgb="FF808080"/>
      </top>
      <bottom style="thick">
        <color rgb="FFFF0000"/>
      </bottom>
      <diagonal/>
    </border>
    <border>
      <left style="medium">
        <color rgb="FF7F7F7F"/>
      </left>
      <right/>
      <top style="medium">
        <color rgb="FF808080"/>
      </top>
      <bottom style="thick">
        <color rgb="FFFF0000"/>
      </bottom>
      <diagonal/>
    </border>
    <border>
      <left/>
      <right style="medium">
        <color rgb="FF808080"/>
      </right>
      <top style="medium">
        <color rgb="FF808080"/>
      </top>
      <bottom style="thick">
        <color rgb="FFFF0000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thick">
        <color rgb="FFFF0000"/>
      </bottom>
      <diagonal/>
    </border>
    <border>
      <left style="medium">
        <color rgb="FF808080"/>
      </left>
      <right/>
      <top style="medium">
        <color rgb="FF808080"/>
      </top>
      <bottom style="thick">
        <color rgb="FFFF0000"/>
      </bottom>
      <diagonal/>
    </border>
    <border>
      <left style="medium">
        <color rgb="FF808080"/>
      </left>
      <right style="medium">
        <color rgb="FF7F7F7F"/>
      </right>
      <top style="medium">
        <color rgb="FF80808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 style="medium">
        <color rgb="FF80808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medium">
        <color rgb="FF80808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medium">
        <color rgb="FF808080"/>
      </right>
      <top/>
      <bottom style="thick">
        <color rgb="FFFF0000"/>
      </bottom>
      <diagonal/>
    </border>
    <border>
      <left style="medium">
        <color rgb="FF808080"/>
      </left>
      <right style="medium">
        <color rgb="FF808080"/>
      </right>
      <top style="thick">
        <color rgb="FFFF0000"/>
      </top>
      <bottom/>
      <diagonal/>
    </border>
    <border>
      <left style="medium">
        <color rgb="FF808080"/>
      </left>
      <right style="medium">
        <color rgb="FF808080"/>
      </right>
      <top/>
      <bottom style="medium">
        <color rgb="FF808080"/>
      </bottom>
      <diagonal/>
    </border>
    <border>
      <left style="medium">
        <color rgb="FF808080"/>
      </left>
      <right style="medium">
        <color rgb="FF7F7F7F"/>
      </right>
      <top style="thick">
        <color rgb="FFFF0000"/>
      </top>
      <bottom/>
      <diagonal/>
    </border>
    <border>
      <left style="medium">
        <color rgb="FF808080"/>
      </left>
      <right style="medium">
        <color rgb="FF7F7F7F"/>
      </right>
      <top/>
      <bottom style="medium">
        <color rgb="FF808080"/>
      </bottom>
      <diagonal/>
    </border>
    <border>
      <left style="medium">
        <color rgb="FF7F7F7F"/>
      </left>
      <right style="thick">
        <color rgb="FFFF0000"/>
      </right>
      <top style="thick">
        <color rgb="FFFF0000"/>
      </top>
      <bottom/>
      <diagonal/>
    </border>
    <border>
      <left style="medium">
        <color rgb="FF7F7F7F"/>
      </left>
      <right style="thick">
        <color rgb="FFFF0000"/>
      </right>
      <top/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/>
      <diagonal/>
    </border>
    <border>
      <left style="medium">
        <color rgb="FF808080"/>
      </left>
      <right style="medium">
        <color rgb="FF7F7F7F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 style="medium">
        <color rgb="FF7F7F7F"/>
      </right>
      <top style="medium">
        <color rgb="FF808080"/>
      </top>
      <bottom/>
      <diagonal/>
    </border>
    <border>
      <left style="medium">
        <color rgb="FF7F7F7F"/>
      </left>
      <right style="thick">
        <color rgb="FFFF0000"/>
      </right>
      <top style="medium">
        <color rgb="FF808080"/>
      </top>
      <bottom style="medium">
        <color rgb="FF808080"/>
      </bottom>
      <diagonal/>
    </border>
    <border>
      <left style="medium">
        <color rgb="FF7F7F7F"/>
      </left>
      <right style="thick">
        <color rgb="FFFF0000"/>
      </right>
      <top style="medium">
        <color rgb="FF808080"/>
      </top>
      <bottom/>
      <diagonal/>
    </border>
    <border>
      <left style="medium">
        <color rgb="FF808080"/>
      </left>
      <right style="medium">
        <color rgb="FF808080"/>
      </right>
      <top/>
      <bottom style="thick">
        <color rgb="FFFF0000"/>
      </bottom>
      <diagonal/>
    </border>
    <border>
      <left style="medium">
        <color rgb="FF808080"/>
      </left>
      <right style="medium">
        <color rgb="FF7F7F7F"/>
      </right>
      <top/>
      <bottom style="thick">
        <color rgb="FFFF0000"/>
      </bottom>
      <diagonal/>
    </border>
    <border>
      <left style="medium">
        <color rgb="FF7F7F7F"/>
      </left>
      <right style="thick">
        <color rgb="FFFF0000"/>
      </right>
      <top/>
      <bottom style="thick">
        <color rgb="FFFF0000"/>
      </bottom>
      <diagonal/>
    </border>
    <border>
      <left style="medium">
        <color rgb="FF7F7F7F"/>
      </left>
      <right style="thin">
        <color rgb="FF7F7F7F"/>
      </right>
      <top style="thick">
        <color rgb="FFFF0000"/>
      </top>
      <bottom/>
      <diagonal/>
    </border>
    <border>
      <left style="medium">
        <color rgb="FF7F7F7F"/>
      </left>
      <right style="thin">
        <color rgb="FF7F7F7F"/>
      </right>
      <top/>
      <bottom/>
      <diagonal/>
    </border>
    <border>
      <left style="medium">
        <color rgb="FF7F7F7F"/>
      </left>
      <right style="thin">
        <color rgb="FF7F7F7F"/>
      </right>
      <top/>
      <bottom style="medium">
        <color rgb="FF808080"/>
      </bottom>
      <diagonal/>
    </border>
    <border>
      <left style="thin">
        <color rgb="FF7F7F7F"/>
      </left>
      <right style="medium">
        <color rgb="FF808080"/>
      </right>
      <top style="thick">
        <color rgb="FFFF0000"/>
      </top>
      <bottom/>
      <diagonal/>
    </border>
    <border>
      <left style="thin">
        <color rgb="FF7F7F7F"/>
      </left>
      <right style="medium">
        <color rgb="FF808080"/>
      </right>
      <top/>
      <bottom/>
      <diagonal/>
    </border>
    <border>
      <left style="thin">
        <color rgb="FF7F7F7F"/>
      </left>
      <right style="medium">
        <color rgb="FF808080"/>
      </right>
      <top/>
      <bottom style="thin">
        <color rgb="FF7F7F7F"/>
      </bottom>
      <diagonal/>
    </border>
    <border>
      <left style="medium">
        <color rgb="FF7F7F7F"/>
      </left>
      <right style="medium">
        <color rgb="FF808080"/>
      </right>
      <top style="thick">
        <color rgb="FFFF0000"/>
      </top>
      <bottom/>
      <diagonal/>
    </border>
    <border>
      <left style="medium">
        <color rgb="FF7F7F7F"/>
      </left>
      <right style="medium">
        <color rgb="FF808080"/>
      </right>
      <top/>
      <bottom style="medium">
        <color rgb="FF808080"/>
      </bottom>
      <diagonal/>
    </border>
    <border>
      <left style="medium">
        <color rgb="FF7F7F7F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7F7F7F"/>
      </left>
      <right style="medium">
        <color rgb="FF808080"/>
      </right>
      <top style="medium">
        <color rgb="FF808080"/>
      </top>
      <bottom/>
      <diagonal/>
    </border>
    <border>
      <left style="medium">
        <color rgb="FF808080"/>
      </left>
      <right style="medium">
        <color rgb="FF808080"/>
      </right>
      <top/>
      <bottom/>
      <diagonal/>
    </border>
    <border>
      <left style="medium">
        <color rgb="FF808080"/>
      </left>
      <right style="medium">
        <color rgb="FF7F7F7F"/>
      </right>
      <top/>
      <bottom/>
      <diagonal/>
    </border>
    <border>
      <left style="medium">
        <color rgb="FF7F7F7F"/>
      </left>
      <right style="medium">
        <color rgb="FF808080"/>
      </right>
      <top/>
      <bottom/>
      <diagonal/>
    </border>
    <border>
      <left style="medium">
        <color rgb="FF808080"/>
      </left>
      <right style="medium">
        <color rgb="FF808080"/>
      </right>
      <top/>
      <bottom style="thick">
        <color rgb="FF0000CC"/>
      </bottom>
      <diagonal/>
    </border>
    <border>
      <left style="medium">
        <color rgb="FF808080"/>
      </left>
      <right style="medium">
        <color rgb="FF7F7F7F"/>
      </right>
      <top/>
      <bottom style="thick">
        <color rgb="FF0000CC"/>
      </bottom>
      <diagonal/>
    </border>
    <border>
      <left style="medium">
        <color rgb="FF7F7F7F"/>
      </left>
      <right style="medium">
        <color rgb="FF808080"/>
      </right>
      <top/>
      <bottom style="thick">
        <color rgb="FF0000CC"/>
      </bottom>
      <diagonal/>
    </border>
    <border>
      <left style="thick">
        <color rgb="FF0000CC"/>
      </left>
      <right style="medium">
        <color rgb="FF808080"/>
      </right>
      <top style="thick">
        <color rgb="FF0000CC"/>
      </top>
      <bottom/>
      <diagonal/>
    </border>
    <border>
      <left style="thick">
        <color rgb="FF0000CC"/>
      </left>
      <right style="medium">
        <color rgb="FF808080"/>
      </right>
      <top/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 style="thick">
        <color rgb="FF0000CC"/>
      </top>
      <bottom/>
      <diagonal/>
    </border>
    <border>
      <left style="medium">
        <color rgb="FF808080"/>
      </left>
      <right style="medium">
        <color rgb="FF7F7F7F"/>
      </right>
      <top style="thick">
        <color rgb="FF0000CC"/>
      </top>
      <bottom/>
      <diagonal/>
    </border>
    <border>
      <left style="medium">
        <color rgb="FF7F7F7F"/>
      </left>
      <right style="thick">
        <color rgb="FF0000CC"/>
      </right>
      <top style="thick">
        <color rgb="FF0000CC"/>
      </top>
      <bottom/>
      <diagonal/>
    </border>
    <border>
      <left style="medium">
        <color rgb="FF7F7F7F"/>
      </left>
      <right style="thick">
        <color rgb="FF0000CC"/>
      </right>
      <top/>
      <bottom style="medium">
        <color rgb="FF808080"/>
      </bottom>
      <diagonal/>
    </border>
    <border>
      <left style="thick">
        <color rgb="FF0000CC"/>
      </left>
      <right style="medium">
        <color rgb="FF808080"/>
      </right>
      <top style="medium">
        <color rgb="FF808080"/>
      </top>
      <bottom/>
      <diagonal/>
    </border>
    <border>
      <left style="thick">
        <color rgb="FF0000CC"/>
      </left>
      <right style="medium">
        <color rgb="FF808080"/>
      </right>
      <top/>
      <bottom style="thick">
        <color rgb="FF0000CC"/>
      </bottom>
      <diagonal/>
    </border>
    <border>
      <left style="medium">
        <color rgb="FF7F7F7F"/>
      </left>
      <right style="thick">
        <color rgb="FF0000CC"/>
      </right>
      <top style="medium">
        <color rgb="FF808080"/>
      </top>
      <bottom/>
      <diagonal/>
    </border>
    <border>
      <left style="medium">
        <color rgb="FF7F7F7F"/>
      </left>
      <right style="thick">
        <color rgb="FF0000CC"/>
      </right>
      <top/>
      <bottom style="thick">
        <color rgb="FF0000CC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44">
    <xf numFmtId="0" fontId="0" fillId="0" borderId="0">
      <alignment vertical="center"/>
    </xf>
    <xf numFmtId="0" fontId="5" fillId="0" borderId="0">
      <alignment vertical="center"/>
    </xf>
    <xf numFmtId="0" fontId="7" fillId="0" borderId="0"/>
    <xf numFmtId="176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0" fontId="9" fillId="0" borderId="0"/>
    <xf numFmtId="0" fontId="10" fillId="0" borderId="0"/>
    <xf numFmtId="0" fontId="11" fillId="0" borderId="0"/>
    <xf numFmtId="38" fontId="9" fillId="0" borderId="0" applyFont="0" applyFill="0" applyBorder="0" applyAlignment="0" applyProtection="0"/>
    <xf numFmtId="178" fontId="8" fillId="0" borderId="0"/>
    <xf numFmtId="179" fontId="8" fillId="0" borderId="0"/>
    <xf numFmtId="180" fontId="8" fillId="0" borderId="0"/>
    <xf numFmtId="38" fontId="12" fillId="6" borderId="0" applyNumberFormat="0" applyBorder="0" applyAlignment="0" applyProtection="0"/>
    <xf numFmtId="0" fontId="13" fillId="0" borderId="0">
      <alignment horizontal="left"/>
    </xf>
    <xf numFmtId="0" fontId="14" fillId="0" borderId="10" applyNumberFormat="0" applyAlignment="0" applyProtection="0">
      <alignment horizontal="left" vertical="center"/>
    </xf>
    <xf numFmtId="0" fontId="14" fillId="0" borderId="5">
      <alignment horizontal="left" vertical="center"/>
    </xf>
    <xf numFmtId="0" fontId="15" fillId="0" borderId="0" applyNumberFormat="0" applyFill="0" applyBorder="0" applyAlignment="0" applyProtection="0"/>
    <xf numFmtId="10" fontId="12" fillId="6" borderId="2" applyNumberFormat="0" applyBorder="0" applyAlignment="0" applyProtection="0"/>
    <xf numFmtId="0" fontId="16" fillId="0" borderId="11"/>
    <xf numFmtId="181" fontId="8" fillId="0" borderId="0"/>
    <xf numFmtId="0" fontId="5" fillId="0" borderId="0">
      <alignment vertical="center"/>
    </xf>
    <xf numFmtId="0" fontId="12" fillId="0" borderId="0"/>
    <xf numFmtId="10" fontId="10" fillId="0" borderId="0" applyFont="0" applyFill="0" applyBorder="0" applyAlignment="0" applyProtection="0"/>
    <xf numFmtId="0" fontId="16" fillId="0" borderId="0"/>
    <xf numFmtId="0" fontId="17" fillId="7" borderId="0">
      <alignment horizontal="center" vertical="center"/>
    </xf>
    <xf numFmtId="49" fontId="5" fillId="0" borderId="12">
      <alignment vertical="center"/>
    </xf>
    <xf numFmtId="9" fontId="8" fillId="0" borderId="0" applyFont="0" applyFill="0" applyBorder="0" applyAlignment="0" applyProtection="0">
      <alignment vertical="center"/>
    </xf>
    <xf numFmtId="0" fontId="18" fillId="8" borderId="0">
      <alignment vertical="center"/>
    </xf>
    <xf numFmtId="182" fontId="5" fillId="0" borderId="12">
      <alignment horizontal="right" vertical="center"/>
    </xf>
    <xf numFmtId="0" fontId="10" fillId="0" borderId="0"/>
    <xf numFmtId="0" fontId="19" fillId="9" borderId="0">
      <alignment vertical="center"/>
    </xf>
    <xf numFmtId="183" fontId="20" fillId="0" borderId="0" applyFont="0" applyFill="0" applyBorder="0" applyAlignment="0" applyProtection="0"/>
    <xf numFmtId="184" fontId="20" fillId="0" borderId="0" applyFont="0" applyFill="0" applyBorder="0" applyAlignment="0" applyProtection="0"/>
    <xf numFmtId="0" fontId="21" fillId="10" borderId="13">
      <alignment vertical="center"/>
    </xf>
    <xf numFmtId="0" fontId="18" fillId="8" borderId="0">
      <alignment vertical="center"/>
    </xf>
    <xf numFmtId="0" fontId="1" fillId="0" borderId="0">
      <alignment vertical="center"/>
    </xf>
    <xf numFmtId="0" fontId="22" fillId="0" borderId="0"/>
    <xf numFmtId="0" fontId="8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</cellStyleXfs>
  <cellXfs count="300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>
      <alignment vertical="center"/>
    </xf>
    <xf numFmtId="0" fontId="4" fillId="0" borderId="6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0" fontId="6" fillId="0" borderId="2" xfId="1" applyFont="1" applyFill="1" applyBorder="1" applyAlignment="1">
      <alignment vertical="center" wrapText="1"/>
    </xf>
    <xf numFmtId="0" fontId="6" fillId="0" borderId="2" xfId="0" applyFont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4" fillId="0" borderId="0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2" xfId="0" applyFont="1" applyFill="1" applyBorder="1">
      <alignment vertical="center"/>
    </xf>
    <xf numFmtId="0" fontId="3" fillId="2" borderId="0" xfId="0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23" fillId="12" borderId="14" xfId="0" applyFont="1" applyFill="1" applyBorder="1" applyAlignment="1">
      <alignment horizontal="center" vertical="center" wrapText="1"/>
    </xf>
    <xf numFmtId="14" fontId="4" fillId="3" borderId="7" xfId="0" applyNumberFormat="1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9" fontId="4" fillId="13" borderId="7" xfId="42" applyFont="1" applyFill="1" applyBorder="1" applyAlignment="1">
      <alignment horizontal="center" vertical="center"/>
    </xf>
    <xf numFmtId="14" fontId="4" fillId="3" borderId="2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0" xfId="0" applyFont="1" applyBorder="1">
      <alignment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49" fontId="4" fillId="0" borderId="2" xfId="0" quotePrefix="1" applyNumberFormat="1" applyFont="1" applyFill="1" applyBorder="1" applyAlignment="1">
      <alignment horizontal="center" vertical="center"/>
    </xf>
    <xf numFmtId="0" fontId="3" fillId="14" borderId="0" xfId="0" applyFont="1" applyFill="1" applyBorder="1" applyAlignment="1">
      <alignment horizontal="center" vertical="center"/>
    </xf>
    <xf numFmtId="0" fontId="3" fillId="14" borderId="14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25" fillId="17" borderId="26" xfId="0" applyFont="1" applyFill="1" applyBorder="1" applyAlignment="1">
      <alignment horizontal="center" vertical="center" wrapText="1" readingOrder="1"/>
    </xf>
    <xf numFmtId="0" fontId="25" fillId="17" borderId="28" xfId="0" applyFont="1" applyFill="1" applyBorder="1" applyAlignment="1">
      <alignment horizontal="center" vertical="center" wrapText="1" readingOrder="1"/>
    </xf>
    <xf numFmtId="0" fontId="25" fillId="17" borderId="23" xfId="0" applyFont="1" applyFill="1" applyBorder="1" applyAlignment="1">
      <alignment horizontal="center" vertical="center" wrapText="1" readingOrder="1"/>
    </xf>
    <xf numFmtId="0" fontId="27" fillId="0" borderId="35" xfId="0" applyFont="1" applyBorder="1" applyAlignment="1">
      <alignment horizontal="left" vertical="center" wrapText="1" readingOrder="1"/>
    </xf>
    <xf numFmtId="0" fontId="28" fillId="0" borderId="36" xfId="0" applyFont="1" applyBorder="1" applyAlignment="1">
      <alignment horizontal="left" vertical="center" wrapText="1" readingOrder="1"/>
    </xf>
    <xf numFmtId="0" fontId="27" fillId="0" borderId="42" xfId="0" applyFont="1" applyBorder="1" applyAlignment="1">
      <alignment horizontal="left" vertical="center" wrapText="1" readingOrder="1"/>
    </xf>
    <xf numFmtId="0" fontId="28" fillId="0" borderId="46" xfId="0" applyFont="1" applyBorder="1" applyAlignment="1">
      <alignment horizontal="center" vertical="center" wrapText="1" readingOrder="1"/>
    </xf>
    <xf numFmtId="0" fontId="28" fillId="0" borderId="40" xfId="0" applyFont="1" applyBorder="1" applyAlignment="1">
      <alignment horizontal="center" vertical="center" wrapText="1" readingOrder="1"/>
    </xf>
    <xf numFmtId="0" fontId="26" fillId="18" borderId="41" xfId="0" applyFont="1" applyFill="1" applyBorder="1" applyAlignment="1">
      <alignment horizontal="center" vertical="center" wrapText="1" readingOrder="1"/>
    </xf>
    <xf numFmtId="0" fontId="27" fillId="0" borderId="41" xfId="0" applyFont="1" applyBorder="1" applyAlignment="1">
      <alignment horizontal="left" vertical="center" wrapText="1" readingOrder="1"/>
    </xf>
    <xf numFmtId="0" fontId="26" fillId="18" borderId="43" xfId="0" applyFont="1" applyFill="1" applyBorder="1" applyAlignment="1">
      <alignment horizontal="center" vertical="center" wrapText="1" readingOrder="1"/>
    </xf>
    <xf numFmtId="0" fontId="28" fillId="0" borderId="45" xfId="0" applyFont="1" applyBorder="1" applyAlignment="1">
      <alignment horizontal="center" vertical="center" wrapText="1" readingOrder="1"/>
    </xf>
    <xf numFmtId="0" fontId="27" fillId="0" borderId="36" xfId="0" applyFont="1" applyBorder="1" applyAlignment="1">
      <alignment horizontal="left" vertical="center" wrapText="1" readingOrder="1"/>
    </xf>
    <xf numFmtId="0" fontId="27" fillId="0" borderId="47" xfId="0" applyFont="1" applyBorder="1" applyAlignment="1">
      <alignment horizontal="left" vertical="center" wrapText="1" readingOrder="1"/>
    </xf>
    <xf numFmtId="0" fontId="28" fillId="0" borderId="49" xfId="0" applyFont="1" applyBorder="1" applyAlignment="1">
      <alignment horizontal="center" vertical="center" wrapText="1" readingOrder="1"/>
    </xf>
    <xf numFmtId="0" fontId="26" fillId="18" borderId="50" xfId="0" applyFont="1" applyFill="1" applyBorder="1" applyAlignment="1">
      <alignment horizontal="center" vertical="center" wrapText="1" readingOrder="1"/>
    </xf>
    <xf numFmtId="0" fontId="26" fillId="18" borderId="51" xfId="0" applyFont="1" applyFill="1" applyBorder="1" applyAlignment="1">
      <alignment horizontal="center" vertical="center" wrapText="1" readingOrder="1"/>
    </xf>
    <xf numFmtId="0" fontId="0" fillId="18" borderId="51" xfId="0" applyFill="1" applyBorder="1" applyAlignment="1">
      <alignment horizontal="center" vertical="center" wrapText="1"/>
    </xf>
    <xf numFmtId="0" fontId="0" fillId="18" borderId="52" xfId="0" applyFill="1" applyBorder="1" applyAlignment="1">
      <alignment horizontal="center" vertical="center" wrapText="1"/>
    </xf>
    <xf numFmtId="0" fontId="28" fillId="0" borderId="56" xfId="0" applyFont="1" applyBorder="1" applyAlignment="1">
      <alignment horizontal="center" vertical="center" wrapText="1" readingOrder="1"/>
    </xf>
    <xf numFmtId="0" fontId="28" fillId="0" borderId="57" xfId="0" applyFont="1" applyBorder="1" applyAlignment="1">
      <alignment horizontal="center" vertical="center" wrapText="1" readingOrder="1"/>
    </xf>
    <xf numFmtId="0" fontId="28" fillId="0" borderId="59" xfId="0" applyFont="1" applyBorder="1" applyAlignment="1">
      <alignment horizontal="center" vertical="center" wrapText="1" readingOrder="1"/>
    </xf>
    <xf numFmtId="0" fontId="28" fillId="0" borderId="58" xfId="0" applyFont="1" applyBorder="1" applyAlignment="1">
      <alignment horizontal="center" vertical="center" wrapText="1" readingOrder="1"/>
    </xf>
    <xf numFmtId="0" fontId="27" fillId="0" borderId="60" xfId="0" applyFont="1" applyBorder="1" applyAlignment="1">
      <alignment horizontal="left" vertical="center" wrapText="1" readingOrder="1"/>
    </xf>
    <xf numFmtId="0" fontId="28" fillId="0" borderId="62" xfId="0" applyFont="1" applyBorder="1" applyAlignment="1">
      <alignment horizontal="center" vertical="center" wrapText="1" readingOrder="1"/>
    </xf>
    <xf numFmtId="0" fontId="0" fillId="0" borderId="57" xfId="0" applyBorder="1" applyAlignment="1">
      <alignment horizontal="center" vertical="center" wrapText="1"/>
    </xf>
    <xf numFmtId="0" fontId="27" fillId="0" borderId="63" xfId="0" applyFont="1" applyBorder="1" applyAlignment="1">
      <alignment horizontal="left" vertical="center" wrapText="1" readingOrder="1"/>
    </xf>
    <xf numFmtId="0" fontId="27" fillId="0" borderId="68" xfId="0" applyFont="1" applyBorder="1" applyAlignment="1">
      <alignment horizontal="left" vertical="center" wrapText="1" readingOrder="1"/>
    </xf>
    <xf numFmtId="0" fontId="0" fillId="0" borderId="0" xfId="0" applyBorder="1">
      <alignment vertical="center"/>
    </xf>
    <xf numFmtId="0" fontId="0" fillId="0" borderId="79" xfId="0" applyBorder="1">
      <alignment vertical="center"/>
    </xf>
    <xf numFmtId="0" fontId="0" fillId="0" borderId="80" xfId="0" applyBorder="1">
      <alignment vertical="center"/>
    </xf>
    <xf numFmtId="0" fontId="0" fillId="0" borderId="81" xfId="0" applyBorder="1">
      <alignment vertical="center"/>
    </xf>
    <xf numFmtId="0" fontId="0" fillId="0" borderId="82" xfId="0" applyBorder="1">
      <alignment vertical="center"/>
    </xf>
    <xf numFmtId="0" fontId="29" fillId="0" borderId="0" xfId="0" applyFont="1" applyAlignment="1">
      <alignment horizontal="left" vertical="center" indent="1"/>
    </xf>
    <xf numFmtId="0" fontId="4" fillId="0" borderId="0" xfId="0" applyFont="1" applyBorder="1" applyAlignment="1">
      <alignment horizontal="center" vertical="center"/>
    </xf>
    <xf numFmtId="0" fontId="23" fillId="12" borderId="0" xfId="0" applyFont="1" applyFill="1" applyBorder="1" applyAlignment="1">
      <alignment horizontal="center" vertical="center" wrapText="1"/>
    </xf>
    <xf numFmtId="9" fontId="4" fillId="13" borderId="83" xfId="42" applyFont="1" applyFill="1" applyBorder="1" applyAlignment="1">
      <alignment horizontal="center" vertical="center"/>
    </xf>
    <xf numFmtId="0" fontId="3" fillId="14" borderId="84" xfId="0" applyFont="1" applyFill="1" applyBorder="1" applyAlignment="1">
      <alignment horizontal="center" vertical="center" wrapText="1"/>
    </xf>
    <xf numFmtId="0" fontId="3" fillId="14" borderId="7" xfId="0" applyFont="1" applyFill="1" applyBorder="1" applyAlignment="1">
      <alignment horizontal="center" vertical="center"/>
    </xf>
    <xf numFmtId="49" fontId="4" fillId="0" borderId="8" xfId="0" quotePrefix="1" applyNumberFormat="1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4" fillId="0" borderId="8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9" fillId="0" borderId="85" xfId="0" applyFont="1" applyBorder="1" applyAlignment="1">
      <alignment horizontal="center" vertical="center"/>
    </xf>
    <xf numFmtId="0" fontId="0" fillId="0" borderId="85" xfId="0" applyBorder="1" applyAlignment="1">
      <alignment horizontal="left" vertical="center"/>
    </xf>
    <xf numFmtId="0" fontId="4" fillId="0" borderId="2" xfId="0" applyFont="1" applyBorder="1" applyAlignment="1">
      <alignment vertical="center"/>
    </xf>
    <xf numFmtId="0" fontId="30" fillId="0" borderId="2" xfId="0" applyFont="1" applyBorder="1" applyAlignment="1">
      <alignment vertical="center" wrapText="1"/>
    </xf>
    <xf numFmtId="0" fontId="6" fillId="0" borderId="18" xfId="0" applyFont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vertical="center" wrapText="1"/>
    </xf>
    <xf numFmtId="9" fontId="4" fillId="13" borderId="2" xfId="42" applyFont="1" applyFill="1" applyBorder="1" applyAlignment="1">
      <alignment horizontal="center" vertical="center"/>
    </xf>
    <xf numFmtId="9" fontId="4" fillId="13" borderId="6" xfId="42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0" fontId="3" fillId="11" borderId="0" xfId="0" applyFont="1" applyFill="1" applyBorder="1" applyAlignment="1">
      <alignment horizontal="center" vertical="center" wrapText="1"/>
    </xf>
    <xf numFmtId="0" fontId="31" fillId="0" borderId="18" xfId="0" applyFont="1" applyBorder="1" applyAlignment="1">
      <alignment horizontal="center" vertical="center"/>
    </xf>
    <xf numFmtId="0" fontId="4" fillId="11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11" borderId="6" xfId="0" applyFont="1" applyFill="1" applyBorder="1" applyAlignment="1">
      <alignment horizontal="center" vertical="center"/>
    </xf>
    <xf numFmtId="0" fontId="32" fillId="0" borderId="0" xfId="0" applyFont="1">
      <alignment vertical="center"/>
    </xf>
    <xf numFmtId="0" fontId="29" fillId="20" borderId="93" xfId="0" applyFont="1" applyFill="1" applyBorder="1" applyAlignment="1">
      <alignment horizontal="center" vertical="center"/>
    </xf>
    <xf numFmtId="0" fontId="29" fillId="20" borderId="94" xfId="0" applyFont="1" applyFill="1" applyBorder="1" applyAlignment="1">
      <alignment horizontal="center" vertical="center"/>
    </xf>
    <xf numFmtId="0" fontId="29" fillId="14" borderId="92" xfId="0" applyFont="1" applyFill="1" applyBorder="1" applyAlignment="1">
      <alignment horizontal="center" vertical="center"/>
    </xf>
    <xf numFmtId="0" fontId="29" fillId="14" borderId="93" xfId="0" applyFont="1" applyFill="1" applyBorder="1" applyAlignment="1">
      <alignment horizontal="center" vertical="center"/>
    </xf>
    <xf numFmtId="0" fontId="0" fillId="15" borderId="86" xfId="0" applyFill="1" applyBorder="1" applyAlignment="1">
      <alignment horizontal="center" vertical="center"/>
    </xf>
    <xf numFmtId="0" fontId="0" fillId="15" borderId="87" xfId="0" applyFill="1" applyBorder="1" applyAlignment="1">
      <alignment horizontal="center" vertical="center"/>
    </xf>
    <xf numFmtId="0" fontId="0" fillId="19" borderId="86" xfId="0" applyFill="1" applyBorder="1" applyAlignment="1">
      <alignment horizontal="center" vertical="center"/>
    </xf>
    <xf numFmtId="0" fontId="0" fillId="19" borderId="87" xfId="0" applyFill="1" applyBorder="1" applyAlignment="1">
      <alignment horizontal="center" vertical="center"/>
    </xf>
    <xf numFmtId="0" fontId="0" fillId="15" borderId="89" xfId="0" applyFill="1" applyBorder="1" applyAlignment="1">
      <alignment horizontal="center" vertical="center"/>
    </xf>
    <xf numFmtId="0" fontId="0" fillId="15" borderId="90" xfId="0" applyFill="1" applyBorder="1" applyAlignment="1">
      <alignment horizontal="center" vertical="center"/>
    </xf>
    <xf numFmtId="0" fontId="0" fillId="0" borderId="87" xfId="0" applyBorder="1" applyAlignment="1">
      <alignment horizontal="center" vertical="center"/>
    </xf>
    <xf numFmtId="0" fontId="0" fillId="0" borderId="90" xfId="0" applyBorder="1" applyAlignment="1">
      <alignment horizontal="center" vertical="center"/>
    </xf>
    <xf numFmtId="0" fontId="0" fillId="0" borderId="88" xfId="0" applyBorder="1" applyAlignment="1">
      <alignment horizontal="center" vertical="center"/>
    </xf>
    <xf numFmtId="0" fontId="0" fillId="0" borderId="91" xfId="0" applyBorder="1" applyAlignment="1">
      <alignment horizontal="center" vertical="center"/>
    </xf>
    <xf numFmtId="0" fontId="3" fillId="21" borderId="14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33" fillId="18" borderId="41" xfId="0" applyFont="1" applyFill="1" applyBorder="1" applyAlignment="1">
      <alignment horizontal="center" vertical="center" wrapText="1" readingOrder="1"/>
    </xf>
    <xf numFmtId="0" fontId="36" fillId="0" borderId="0" xfId="0" applyFont="1">
      <alignment vertical="center"/>
    </xf>
    <xf numFmtId="0" fontId="33" fillId="0" borderId="2" xfId="0" applyFont="1" applyBorder="1" applyAlignment="1">
      <alignment horizontal="center" vertical="center" wrapText="1" readingOrder="1"/>
    </xf>
    <xf numFmtId="0" fontId="25" fillId="22" borderId="2" xfId="0" applyFont="1" applyFill="1" applyBorder="1" applyAlignment="1">
      <alignment horizontal="center" vertical="center" wrapText="1" readingOrder="1"/>
    </xf>
    <xf numFmtId="0" fontId="26" fillId="25" borderId="2" xfId="0" applyFont="1" applyFill="1" applyBorder="1" applyAlignment="1">
      <alignment horizontal="center" vertical="center" wrapText="1" readingOrder="1"/>
    </xf>
    <xf numFmtId="0" fontId="26" fillId="26" borderId="2" xfId="0" applyFont="1" applyFill="1" applyBorder="1" applyAlignment="1">
      <alignment horizontal="center" vertical="center" wrapText="1" readingOrder="1"/>
    </xf>
    <xf numFmtId="0" fontId="37" fillId="0" borderId="0" xfId="0" applyFont="1" applyAlignment="1">
      <alignment horizontal="left" vertical="center"/>
    </xf>
    <xf numFmtId="14" fontId="38" fillId="27" borderId="0" xfId="0" applyNumberFormat="1" applyFont="1" applyFill="1" applyAlignment="1">
      <alignment horizontal="center" vertical="center"/>
    </xf>
    <xf numFmtId="14" fontId="0" fillId="0" borderId="0" xfId="0" applyNumberFormat="1">
      <alignment vertical="center"/>
    </xf>
    <xf numFmtId="0" fontId="39" fillId="0" borderId="0" xfId="0" applyFont="1">
      <alignment vertical="center"/>
    </xf>
    <xf numFmtId="0" fontId="0" fillId="0" borderId="0" xfId="0" applyAlignment="1">
      <alignment horizontal="right" vertical="center"/>
    </xf>
    <xf numFmtId="0" fontId="29" fillId="0" borderId="17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42" applyNumberFormat="1" applyFont="1" applyBorder="1" applyAlignment="1">
      <alignment horizontal="center" vertical="center"/>
    </xf>
    <xf numFmtId="0" fontId="29" fillId="14" borderId="98" xfId="0" applyFont="1" applyFill="1" applyBorder="1" applyAlignment="1">
      <alignment horizontal="center" vertical="center"/>
    </xf>
    <xf numFmtId="0" fontId="29" fillId="14" borderId="99" xfId="0" applyFont="1" applyFill="1" applyBorder="1" applyAlignment="1">
      <alignment horizontal="center" vertical="center"/>
    </xf>
    <xf numFmtId="0" fontId="29" fillId="14" borderId="100" xfId="0" applyFont="1" applyFill="1" applyBorder="1" applyAlignment="1">
      <alignment horizontal="center" vertical="center"/>
    </xf>
    <xf numFmtId="9" fontId="29" fillId="14" borderId="3" xfId="42" applyFont="1" applyFill="1" applyBorder="1" applyAlignment="1">
      <alignment horizontal="center" vertical="center"/>
    </xf>
    <xf numFmtId="0" fontId="29" fillId="2" borderId="95" xfId="0" applyFont="1" applyFill="1" applyBorder="1" applyAlignment="1">
      <alignment horizontal="center" vertical="center" wrapText="1"/>
    </xf>
    <xf numFmtId="0" fontId="29" fillId="2" borderId="96" xfId="0" applyFont="1" applyFill="1" applyBorder="1" applyAlignment="1">
      <alignment horizontal="center" vertical="center" wrapText="1"/>
    </xf>
    <xf numFmtId="0" fontId="29" fillId="2" borderId="97" xfId="0" applyFont="1" applyFill="1" applyBorder="1" applyAlignment="1">
      <alignment horizontal="center" vertical="center" wrapText="1"/>
    </xf>
    <xf numFmtId="0" fontId="29" fillId="2" borderId="20" xfId="0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0" fontId="29" fillId="2" borderId="21" xfId="0" applyFont="1" applyFill="1" applyBorder="1" applyAlignment="1">
      <alignment horizontal="center" vertical="center" wrapText="1"/>
    </xf>
    <xf numFmtId="0" fontId="29" fillId="14" borderId="15" xfId="42" applyNumberFormat="1" applyFont="1" applyFill="1" applyBorder="1" applyAlignment="1">
      <alignment horizontal="center" vertical="center"/>
    </xf>
    <xf numFmtId="9" fontId="0" fillId="0" borderId="2" xfId="42" applyFont="1" applyBorder="1" applyAlignment="1">
      <alignment horizontal="center" vertical="center"/>
    </xf>
    <xf numFmtId="0" fontId="29" fillId="2" borderId="19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9" fontId="29" fillId="14" borderId="22" xfId="42" applyFont="1" applyFill="1" applyBorder="1" applyAlignment="1">
      <alignment horizontal="center" vertical="center"/>
    </xf>
    <xf numFmtId="0" fontId="0" fillId="0" borderId="98" xfId="0" applyBorder="1" applyAlignment="1">
      <alignment horizontal="center" vertical="center"/>
    </xf>
    <xf numFmtId="9" fontId="0" fillId="0" borderId="3" xfId="42" applyFont="1" applyBorder="1" applyAlignment="1">
      <alignment horizontal="center" vertical="center"/>
    </xf>
    <xf numFmtId="0" fontId="0" fillId="11" borderId="2" xfId="42" applyNumberFormat="1" applyFont="1" applyFill="1" applyBorder="1" applyAlignment="1">
      <alignment horizontal="center" vertical="center"/>
    </xf>
    <xf numFmtId="0" fontId="0" fillId="11" borderId="3" xfId="42" applyNumberFormat="1" applyFont="1" applyFill="1" applyBorder="1" applyAlignment="1">
      <alignment horizontal="center" vertical="center"/>
    </xf>
    <xf numFmtId="0" fontId="0" fillId="11" borderId="5" xfId="42" applyNumberFormat="1" applyFont="1" applyFill="1" applyBorder="1" applyAlignment="1">
      <alignment horizontal="center" vertical="center"/>
    </xf>
    <xf numFmtId="0" fontId="29" fillId="0" borderId="17" xfId="0" applyFont="1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9" fontId="0" fillId="0" borderId="1" xfId="42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0" fillId="0" borderId="17" xfId="0" applyFill="1" applyBorder="1" applyAlignment="1">
      <alignment horizontal="center" vertical="center"/>
    </xf>
    <xf numFmtId="9" fontId="0" fillId="0" borderId="2" xfId="42" applyFont="1" applyFill="1" applyBorder="1" applyAlignment="1">
      <alignment horizontal="center" vertical="center"/>
    </xf>
    <xf numFmtId="0" fontId="0" fillId="0" borderId="5" xfId="42" applyNumberFormat="1" applyFont="1" applyFill="1" applyBorder="1" applyAlignment="1">
      <alignment horizontal="center" vertical="center"/>
    </xf>
    <xf numFmtId="0" fontId="29" fillId="0" borderId="2" xfId="0" applyFont="1" applyFill="1" applyBorder="1" applyAlignment="1">
      <alignment horizontal="center" vertical="center"/>
    </xf>
    <xf numFmtId="0" fontId="29" fillId="14" borderId="3" xfId="0" applyFont="1" applyFill="1" applyBorder="1" applyAlignment="1">
      <alignment horizontal="center" vertical="center"/>
    </xf>
    <xf numFmtId="0" fontId="29" fillId="14" borderId="101" xfId="0" applyFont="1" applyFill="1" applyBorder="1" applyAlignment="1">
      <alignment horizontal="center" vertical="center"/>
    </xf>
    <xf numFmtId="0" fontId="29" fillId="0" borderId="103" xfId="0" applyFont="1" applyFill="1" applyBorder="1" applyAlignment="1">
      <alignment horizontal="center" vertical="center"/>
    </xf>
    <xf numFmtId="0" fontId="41" fillId="27" borderId="19" xfId="0" applyFont="1" applyFill="1" applyBorder="1" applyAlignment="1">
      <alignment horizontal="center" vertical="center" wrapText="1"/>
    </xf>
    <xf numFmtId="0" fontId="41" fillId="27" borderId="20" xfId="0" applyFont="1" applyFill="1" applyBorder="1" applyAlignment="1">
      <alignment horizontal="center" vertical="center" wrapText="1"/>
    </xf>
    <xf numFmtId="0" fontId="41" fillId="27" borderId="96" xfId="0" applyFont="1" applyFill="1" applyBorder="1" applyAlignment="1">
      <alignment horizontal="center" vertical="center" wrapText="1"/>
    </xf>
    <xf numFmtId="0" fontId="0" fillId="11" borderId="2" xfId="0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29" fillId="0" borderId="16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41" fillId="27" borderId="102" xfId="0" applyFont="1" applyFill="1" applyBorder="1" applyAlignment="1">
      <alignment horizontal="center" vertical="center" wrapText="1"/>
    </xf>
    <xf numFmtId="0" fontId="40" fillId="28" borderId="19" xfId="0" applyFont="1" applyFill="1" applyBorder="1" applyAlignment="1">
      <alignment horizontal="center" vertical="center" wrapText="1"/>
    </xf>
    <xf numFmtId="0" fontId="40" fillId="28" borderId="96" xfId="0" applyFont="1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9" borderId="0" xfId="0" applyFill="1">
      <alignment vertical="center"/>
    </xf>
    <xf numFmtId="0" fontId="0" fillId="29" borderId="0" xfId="0" applyFill="1" applyAlignment="1">
      <alignment horizontal="right" vertical="center"/>
    </xf>
    <xf numFmtId="0" fontId="29" fillId="0" borderId="0" xfId="0" applyFont="1" applyFill="1">
      <alignment vertical="center"/>
    </xf>
    <xf numFmtId="0" fontId="40" fillId="11" borderId="20" xfId="0" applyFont="1" applyFill="1" applyBorder="1" applyAlignment="1">
      <alignment horizontal="center" vertical="center" wrapText="1"/>
    </xf>
    <xf numFmtId="0" fontId="0" fillId="11" borderId="17" xfId="0" applyFill="1" applyBorder="1" applyAlignment="1">
      <alignment horizontal="center" vertical="center"/>
    </xf>
    <xf numFmtId="9" fontId="0" fillId="11" borderId="2" xfId="42" applyFont="1" applyFill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3" fillId="0" borderId="104" xfId="0" applyFont="1" applyBorder="1" applyAlignment="1">
      <alignment horizontal="center" vertical="center"/>
    </xf>
    <xf numFmtId="14" fontId="36" fillId="0" borderId="106" xfId="0" applyNumberFormat="1" applyFont="1" applyBorder="1" applyAlignment="1">
      <alignment horizontal="center" vertical="center"/>
    </xf>
    <xf numFmtId="14" fontId="42" fillId="0" borderId="105" xfId="43" applyNumberFormat="1" applyBorder="1" applyAlignment="1">
      <alignment horizontal="center" vertical="center"/>
    </xf>
    <xf numFmtId="0" fontId="43" fillId="11" borderId="0" xfId="0" applyFont="1" applyFill="1" applyAlignment="1">
      <alignment horizontal="center" vertical="center"/>
    </xf>
    <xf numFmtId="0" fontId="29" fillId="0" borderId="0" xfId="0" applyFont="1" applyAlignment="1">
      <alignment horizontal="left" vertical="center"/>
    </xf>
    <xf numFmtId="9" fontId="4" fillId="13" borderId="107" xfId="42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left" vertical="center"/>
    </xf>
    <xf numFmtId="0" fontId="4" fillId="5" borderId="2" xfId="0" applyFont="1" applyFill="1" applyBorder="1">
      <alignment vertical="center"/>
    </xf>
    <xf numFmtId="49" fontId="4" fillId="5" borderId="2" xfId="0" quotePrefix="1" applyNumberFormat="1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7" xfId="0" applyFont="1" applyBorder="1">
      <alignment vertical="center"/>
    </xf>
    <xf numFmtId="0" fontId="31" fillId="0" borderId="2" xfId="0" applyFont="1" applyBorder="1" applyAlignment="1">
      <alignment horizontal="center" vertical="center"/>
    </xf>
    <xf numFmtId="0" fontId="4" fillId="15" borderId="87" xfId="0" applyFont="1" applyFill="1" applyBorder="1">
      <alignment vertical="center"/>
    </xf>
    <xf numFmtId="0" fontId="4" fillId="15" borderId="87" xfId="0" applyFont="1" applyFill="1" applyBorder="1" applyAlignment="1">
      <alignment vertical="center" wrapText="1"/>
    </xf>
    <xf numFmtId="0" fontId="3" fillId="31" borderId="87" xfId="0" applyFont="1" applyFill="1" applyBorder="1" applyAlignment="1">
      <alignment horizontal="center" vertical="center"/>
    </xf>
    <xf numFmtId="0" fontId="3" fillId="31" borderId="87" xfId="0" applyFont="1" applyFill="1" applyBorder="1" applyAlignment="1">
      <alignment horizontal="center" vertical="center" wrapText="1"/>
    </xf>
    <xf numFmtId="0" fontId="4" fillId="34" borderId="7" xfId="0" applyFont="1" applyFill="1" applyBorder="1" applyAlignment="1">
      <alignment horizontal="center" vertical="center"/>
    </xf>
    <xf numFmtId="14" fontId="4" fillId="34" borderId="7" xfId="0" applyNumberFormat="1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left" vertical="center" wrapText="1"/>
    </xf>
    <xf numFmtId="0" fontId="4" fillId="15" borderId="87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4" fillId="15" borderId="87" xfId="0" applyFont="1" applyFill="1" applyBorder="1" applyAlignment="1">
      <alignment horizontal="center" vertical="center"/>
    </xf>
    <xf numFmtId="0" fontId="4" fillId="0" borderId="8" xfId="0" applyFont="1" applyFill="1" applyBorder="1">
      <alignment vertical="center"/>
    </xf>
    <xf numFmtId="0" fontId="44" fillId="15" borderId="8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4" fillId="11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4" fillId="11" borderId="0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 vertical="center"/>
    </xf>
    <xf numFmtId="0" fontId="3" fillId="11" borderId="14" xfId="0" applyFont="1" applyFill="1" applyBorder="1" applyAlignment="1">
      <alignment horizontal="center" vertical="center"/>
    </xf>
    <xf numFmtId="0" fontId="3" fillId="11" borderId="14" xfId="0" applyFont="1" applyFill="1" applyBorder="1" applyAlignment="1">
      <alignment horizontal="center" vertical="center" wrapText="1"/>
    </xf>
    <xf numFmtId="0" fontId="3" fillId="11" borderId="87" xfId="0" applyFont="1" applyFill="1" applyBorder="1" applyAlignment="1">
      <alignment horizontal="center" vertical="center"/>
    </xf>
    <xf numFmtId="0" fontId="3" fillId="11" borderId="87" xfId="0" applyFont="1" applyFill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/>
    </xf>
    <xf numFmtId="14" fontId="29" fillId="20" borderId="20" xfId="0" applyNumberFormat="1" applyFont="1" applyFill="1" applyBorder="1" applyAlignment="1">
      <alignment horizontal="center" vertical="center"/>
    </xf>
    <xf numFmtId="14" fontId="29" fillId="20" borderId="96" xfId="0" applyNumberFormat="1" applyFont="1" applyFill="1" applyBorder="1" applyAlignment="1">
      <alignment horizontal="center" vertical="center"/>
    </xf>
    <xf numFmtId="0" fontId="29" fillId="13" borderId="17" xfId="0" applyFont="1" applyFill="1" applyBorder="1" applyAlignment="1">
      <alignment horizontal="center" vertical="center"/>
    </xf>
    <xf numFmtId="0" fontId="36" fillId="0" borderId="2" xfId="0" applyFont="1" applyBorder="1" applyAlignment="1">
      <alignment horizontal="center" vertical="center" wrapText="1"/>
    </xf>
    <xf numFmtId="0" fontId="36" fillId="0" borderId="18" xfId="0" applyFont="1" applyBorder="1" applyAlignment="1">
      <alignment horizontal="center" vertical="center" wrapText="1"/>
    </xf>
    <xf numFmtId="0" fontId="29" fillId="13" borderId="98" xfId="0" applyFont="1" applyFill="1" applyBorder="1" applyAlignment="1">
      <alignment horizontal="center" vertical="center"/>
    </xf>
    <xf numFmtId="0" fontId="36" fillId="0" borderId="3" xfId="0" applyFont="1" applyBorder="1" applyAlignment="1">
      <alignment horizontal="center" vertical="center" wrapText="1"/>
    </xf>
    <xf numFmtId="0" fontId="36" fillId="0" borderId="3" xfId="0" applyFont="1" applyBorder="1" applyAlignment="1">
      <alignment horizontal="center" vertical="center"/>
    </xf>
    <xf numFmtId="0" fontId="36" fillId="0" borderId="99" xfId="0" applyFont="1" applyBorder="1" applyAlignment="1">
      <alignment horizontal="center" vertical="center" wrapText="1"/>
    </xf>
    <xf numFmtId="0" fontId="29" fillId="2" borderId="109" xfId="0" applyFont="1" applyFill="1" applyBorder="1" applyAlignment="1">
      <alignment horizontal="center" vertical="center"/>
    </xf>
    <xf numFmtId="0" fontId="29" fillId="14" borderId="109" xfId="0" applyFont="1" applyFill="1" applyBorder="1" applyAlignment="1">
      <alignment horizontal="center" vertical="center"/>
    </xf>
    <xf numFmtId="0" fontId="29" fillId="2" borderId="109" xfId="0" applyFont="1" applyFill="1" applyBorder="1" applyAlignment="1">
      <alignment horizontal="center" vertical="center" wrapText="1"/>
    </xf>
    <xf numFmtId="0" fontId="4" fillId="0" borderId="109" xfId="0" applyFont="1" applyFill="1" applyBorder="1" applyAlignment="1">
      <alignment horizontal="left" vertical="center"/>
    </xf>
    <xf numFmtId="0" fontId="6" fillId="0" borderId="109" xfId="0" applyFont="1" applyBorder="1" applyAlignment="1">
      <alignment horizontal="center" vertical="center"/>
    </xf>
    <xf numFmtId="0" fontId="4" fillId="0" borderId="109" xfId="0" applyFont="1" applyFill="1" applyBorder="1" applyAlignment="1">
      <alignment horizontal="center" vertical="center"/>
    </xf>
    <xf numFmtId="0" fontId="4" fillId="0" borderId="109" xfId="0" applyFont="1" applyFill="1" applyBorder="1" applyAlignment="1">
      <alignment horizontal="center" vertical="center" wrapText="1"/>
    </xf>
    <xf numFmtId="14" fontId="4" fillId="3" borderId="109" xfId="0" applyNumberFormat="1" applyFont="1" applyFill="1" applyBorder="1" applyAlignment="1">
      <alignment horizontal="center" vertical="center"/>
    </xf>
    <xf numFmtId="0" fontId="4" fillId="3" borderId="109" xfId="0" applyFont="1" applyFill="1" applyBorder="1" applyAlignment="1">
      <alignment horizontal="center" vertical="center"/>
    </xf>
    <xf numFmtId="0" fontId="6" fillId="0" borderId="109" xfId="0" applyFont="1" applyFill="1" applyBorder="1" applyAlignment="1">
      <alignment horizontal="center" vertical="center"/>
    </xf>
    <xf numFmtId="0" fontId="4" fillId="4" borderId="109" xfId="0" applyFont="1" applyFill="1" applyBorder="1" applyAlignment="1">
      <alignment horizontal="center" vertical="center" wrapText="1"/>
    </xf>
    <xf numFmtId="0" fontId="4" fillId="5" borderId="109" xfId="0" applyFont="1" applyFill="1" applyBorder="1" applyAlignment="1">
      <alignment horizontal="left" vertical="center"/>
    </xf>
    <xf numFmtId="0" fontId="4" fillId="5" borderId="109" xfId="0" applyFont="1" applyFill="1" applyBorder="1" applyAlignment="1">
      <alignment horizontal="left" vertical="center" wrapText="1"/>
    </xf>
    <xf numFmtId="0" fontId="31" fillId="0" borderId="109" xfId="0" applyFont="1" applyBorder="1" applyAlignment="1">
      <alignment horizontal="center" vertical="center"/>
    </xf>
    <xf numFmtId="0" fontId="36" fillId="0" borderId="0" xfId="0" applyFont="1" applyAlignment="1">
      <alignment vertical="center" wrapText="1"/>
    </xf>
    <xf numFmtId="0" fontId="36" fillId="0" borderId="0" xfId="0" applyFont="1" applyFill="1" applyBorder="1">
      <alignment vertical="center"/>
    </xf>
    <xf numFmtId="0" fontId="28" fillId="0" borderId="74" xfId="0" applyFont="1" applyBorder="1" applyAlignment="1">
      <alignment horizontal="center" vertical="center" wrapText="1" readingOrder="1"/>
    </xf>
    <xf numFmtId="0" fontId="28" fillId="0" borderId="75" xfId="0" applyFont="1" applyBorder="1" applyAlignment="1">
      <alignment horizontal="center" vertical="center" wrapText="1" readingOrder="1"/>
    </xf>
    <xf numFmtId="0" fontId="26" fillId="18" borderId="42" xfId="0" applyFont="1" applyFill="1" applyBorder="1" applyAlignment="1">
      <alignment horizontal="center" vertical="center" wrapText="1" readingOrder="1"/>
    </xf>
    <xf numFmtId="0" fontId="26" fillId="18" borderId="36" xfId="0" applyFont="1" applyFill="1" applyBorder="1" applyAlignment="1">
      <alignment horizontal="center" vertical="center" wrapText="1" readingOrder="1"/>
    </xf>
    <xf numFmtId="0" fontId="27" fillId="0" borderId="42" xfId="0" applyFont="1" applyBorder="1" applyAlignment="1">
      <alignment horizontal="left" vertical="center" wrapText="1" readingOrder="1"/>
    </xf>
    <xf numFmtId="0" fontId="27" fillId="0" borderId="36" xfId="0" applyFont="1" applyBorder="1" applyAlignment="1">
      <alignment horizontal="left" vertical="center" wrapText="1" readingOrder="1"/>
    </xf>
    <xf numFmtId="0" fontId="26" fillId="18" borderId="44" xfId="0" applyFont="1" applyFill="1" applyBorder="1" applyAlignment="1">
      <alignment horizontal="center" vertical="center" wrapText="1" readingOrder="1"/>
    </xf>
    <xf numFmtId="0" fontId="26" fillId="18" borderId="38" xfId="0" applyFont="1" applyFill="1" applyBorder="1" applyAlignment="1">
      <alignment horizontal="center" vertical="center" wrapText="1" readingOrder="1"/>
    </xf>
    <xf numFmtId="0" fontId="28" fillId="0" borderId="59" xfId="0" applyFont="1" applyBorder="1" applyAlignment="1">
      <alignment horizontal="center" vertical="center" wrapText="1" readingOrder="1"/>
    </xf>
    <xf numFmtId="0" fontId="28" fillId="0" borderId="65" xfId="0" applyFont="1" applyBorder="1" applyAlignment="1">
      <alignment horizontal="center" vertical="center" wrapText="1" readingOrder="1"/>
    </xf>
    <xf numFmtId="0" fontId="26" fillId="18" borderId="68" xfId="0" applyFont="1" applyFill="1" applyBorder="1" applyAlignment="1">
      <alignment horizontal="center" vertical="center" wrapText="1" readingOrder="1"/>
    </xf>
    <xf numFmtId="0" fontId="26" fillId="18" borderId="69" xfId="0" applyFont="1" applyFill="1" applyBorder="1" applyAlignment="1">
      <alignment horizontal="center" vertical="center" wrapText="1" readingOrder="1"/>
    </xf>
    <xf numFmtId="0" fontId="28" fillId="0" borderId="70" xfId="0" applyFont="1" applyBorder="1" applyAlignment="1">
      <alignment horizontal="center" vertical="center" wrapText="1" readingOrder="1"/>
    </xf>
    <xf numFmtId="0" fontId="28" fillId="0" borderId="71" xfId="0" applyFont="1" applyBorder="1" applyAlignment="1">
      <alignment horizontal="center" vertical="center" wrapText="1" readingOrder="1"/>
    </xf>
    <xf numFmtId="0" fontId="26" fillId="18" borderId="76" xfId="0" applyFont="1" applyFill="1" applyBorder="1" applyAlignment="1">
      <alignment horizontal="center" vertical="center" wrapText="1" readingOrder="1"/>
    </xf>
    <xf numFmtId="0" fontId="26" fillId="18" borderId="77" xfId="0" applyFont="1" applyFill="1" applyBorder="1" applyAlignment="1">
      <alignment horizontal="center" vertical="center" wrapText="1" readingOrder="1"/>
    </xf>
    <xf numFmtId="0" fontId="26" fillId="18" borderId="78" xfId="0" applyFont="1" applyFill="1" applyBorder="1" applyAlignment="1">
      <alignment horizontal="center" vertical="center" wrapText="1" readingOrder="1"/>
    </xf>
    <xf numFmtId="0" fontId="26" fillId="18" borderId="60" xfId="0" applyFont="1" applyFill="1" applyBorder="1" applyAlignment="1">
      <alignment horizontal="center" vertical="center" wrapText="1" readingOrder="1"/>
    </xf>
    <xf numFmtId="0" fontId="26" fillId="18" borderId="61" xfId="0" applyFont="1" applyFill="1" applyBorder="1" applyAlignment="1">
      <alignment horizontal="center" vertical="center" wrapText="1" readingOrder="1"/>
    </xf>
    <xf numFmtId="0" fontId="26" fillId="18" borderId="63" xfId="0" applyFont="1" applyFill="1" applyBorder="1" applyAlignment="1">
      <alignment horizontal="center" vertical="center" wrapText="1" readingOrder="1"/>
    </xf>
    <xf numFmtId="0" fontId="26" fillId="18" borderId="64" xfId="0" applyFont="1" applyFill="1" applyBorder="1" applyAlignment="1">
      <alignment horizontal="center" vertical="center" wrapText="1" readingOrder="1"/>
    </xf>
    <xf numFmtId="0" fontId="26" fillId="18" borderId="72" xfId="0" applyFont="1" applyFill="1" applyBorder="1" applyAlignment="1">
      <alignment horizontal="center" vertical="center" wrapText="1" readingOrder="1"/>
    </xf>
    <xf numFmtId="0" fontId="26" fillId="18" borderId="73" xfId="0" applyFont="1" applyFill="1" applyBorder="1" applyAlignment="1">
      <alignment horizontal="center" vertical="center" wrapText="1" readingOrder="1"/>
    </xf>
    <xf numFmtId="0" fontId="26" fillId="18" borderId="66" xfId="0" applyFont="1" applyFill="1" applyBorder="1" applyAlignment="1">
      <alignment horizontal="center" vertical="center" wrapText="1" readingOrder="1"/>
    </xf>
    <xf numFmtId="0" fontId="26" fillId="18" borderId="67" xfId="0" applyFont="1" applyFill="1" applyBorder="1" applyAlignment="1">
      <alignment horizontal="center" vertical="center" wrapText="1" readingOrder="1"/>
    </xf>
    <xf numFmtId="0" fontId="26" fillId="18" borderId="47" xfId="0" applyFont="1" applyFill="1" applyBorder="1" applyAlignment="1">
      <alignment horizontal="center" vertical="center" wrapText="1" readingOrder="1"/>
    </xf>
    <xf numFmtId="0" fontId="26" fillId="18" borderId="48" xfId="0" applyFont="1" applyFill="1" applyBorder="1" applyAlignment="1">
      <alignment horizontal="center" vertical="center" wrapText="1" readingOrder="1"/>
    </xf>
    <xf numFmtId="0" fontId="26" fillId="18" borderId="53" xfId="0" applyFont="1" applyFill="1" applyBorder="1" applyAlignment="1">
      <alignment horizontal="center" vertical="center" wrapText="1" readingOrder="1"/>
    </xf>
    <xf numFmtId="0" fontId="26" fillId="18" borderId="54" xfId="0" applyFont="1" applyFill="1" applyBorder="1" applyAlignment="1">
      <alignment horizontal="center" vertical="center" wrapText="1" readingOrder="1"/>
    </xf>
    <xf numFmtId="0" fontId="26" fillId="18" borderId="55" xfId="0" applyFont="1" applyFill="1" applyBorder="1" applyAlignment="1">
      <alignment horizontal="center" vertical="center" wrapText="1" readingOrder="1"/>
    </xf>
    <xf numFmtId="0" fontId="26" fillId="18" borderId="35" xfId="0" applyFont="1" applyFill="1" applyBorder="1" applyAlignment="1">
      <alignment horizontal="center" vertical="center" wrapText="1" readingOrder="1"/>
    </xf>
    <xf numFmtId="0" fontId="26" fillId="18" borderId="37" xfId="0" applyFont="1" applyFill="1" applyBorder="1" applyAlignment="1">
      <alignment horizontal="center" vertical="center" wrapText="1" readingOrder="1"/>
    </xf>
    <xf numFmtId="0" fontId="28" fillId="0" borderId="39" xfId="0" applyFont="1" applyBorder="1" applyAlignment="1">
      <alignment horizontal="center" vertical="center" wrapText="1" readingOrder="1"/>
    </xf>
    <xf numFmtId="0" fontId="28" fillId="0" borderId="40" xfId="0" applyFont="1" applyBorder="1" applyAlignment="1">
      <alignment horizontal="center" vertical="center" wrapText="1" readingOrder="1"/>
    </xf>
    <xf numFmtId="0" fontId="0" fillId="18" borderId="31" xfId="0" applyFill="1" applyBorder="1" applyAlignment="1">
      <alignment horizontal="center" vertical="center" wrapText="1"/>
    </xf>
    <xf numFmtId="0" fontId="0" fillId="18" borderId="32" xfId="0" applyFill="1" applyBorder="1" applyAlignment="1">
      <alignment horizontal="center" vertical="center" wrapText="1"/>
    </xf>
    <xf numFmtId="0" fontId="0" fillId="18" borderId="33" xfId="0" applyFill="1" applyBorder="1" applyAlignment="1">
      <alignment horizontal="center" vertical="center" wrapText="1"/>
    </xf>
    <xf numFmtId="0" fontId="0" fillId="18" borderId="34" xfId="0" applyFill="1" applyBorder="1" applyAlignment="1">
      <alignment horizontal="center" vertical="center" wrapText="1"/>
    </xf>
    <xf numFmtId="0" fontId="25" fillId="17" borderId="24" xfId="0" applyFont="1" applyFill="1" applyBorder="1" applyAlignment="1">
      <alignment horizontal="center" vertical="center" wrapText="1" readingOrder="1"/>
    </xf>
    <xf numFmtId="0" fontId="25" fillId="17" borderId="25" xfId="0" applyFont="1" applyFill="1" applyBorder="1" applyAlignment="1">
      <alignment horizontal="center" vertical="center" wrapText="1" readingOrder="1"/>
    </xf>
    <xf numFmtId="0" fontId="25" fillId="17" borderId="27" xfId="0" applyFont="1" applyFill="1" applyBorder="1" applyAlignment="1">
      <alignment horizontal="center" vertical="center" wrapText="1" readingOrder="1"/>
    </xf>
    <xf numFmtId="0" fontId="26" fillId="18" borderId="29" xfId="0" applyFont="1" applyFill="1" applyBorder="1" applyAlignment="1">
      <alignment horizontal="center" vertical="center" wrapText="1" readingOrder="1"/>
    </xf>
    <xf numFmtId="0" fontId="26" fillId="18" borderId="30" xfId="0" applyFont="1" applyFill="1" applyBorder="1" applyAlignment="1">
      <alignment horizontal="center" vertical="center" wrapText="1" readingOrder="1"/>
    </xf>
    <xf numFmtId="0" fontId="26" fillId="18" borderId="31" xfId="0" applyFont="1" applyFill="1" applyBorder="1" applyAlignment="1">
      <alignment horizontal="center" vertical="center" wrapText="1" readingOrder="1"/>
    </xf>
    <xf numFmtId="0" fontId="26" fillId="18" borderId="32" xfId="0" applyFont="1" applyFill="1" applyBorder="1" applyAlignment="1">
      <alignment horizontal="center" vertical="center" wrapText="1" readingOrder="1"/>
    </xf>
    <xf numFmtId="0" fontId="23" fillId="30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0" fontId="3" fillId="16" borderId="14" xfId="0" applyFont="1" applyFill="1" applyBorder="1" applyAlignment="1">
      <alignment horizontal="center" vertical="center"/>
    </xf>
    <xf numFmtId="0" fontId="23" fillId="33" borderId="107" xfId="0" applyFont="1" applyFill="1" applyBorder="1" applyAlignment="1">
      <alignment horizontal="center" vertical="center"/>
    </xf>
    <xf numFmtId="0" fontId="23" fillId="33" borderId="0" xfId="0" applyFont="1" applyFill="1" applyBorder="1" applyAlignment="1">
      <alignment horizontal="center" vertical="center"/>
    </xf>
    <xf numFmtId="0" fontId="23" fillId="32" borderId="108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5" fillId="22" borderId="2" xfId="0" applyFont="1" applyFill="1" applyBorder="1" applyAlignment="1">
      <alignment horizontal="center" vertical="center" wrapText="1" readingOrder="1"/>
    </xf>
    <xf numFmtId="0" fontId="25" fillId="23" borderId="2" xfId="0" applyFont="1" applyFill="1" applyBorder="1" applyAlignment="1">
      <alignment horizontal="center" vertical="center" wrapText="1" readingOrder="1"/>
    </xf>
    <xf numFmtId="0" fontId="25" fillId="24" borderId="2" xfId="0" applyFont="1" applyFill="1" applyBorder="1" applyAlignment="1">
      <alignment horizontal="center" vertical="center" wrapText="1" readingOrder="1"/>
    </xf>
  </cellXfs>
  <cellStyles count="44">
    <cellStyle name="AeE­ [0]_PERSONAL" xfId="3" xr:uid="{00000000-0005-0000-0000-000000000000}"/>
    <cellStyle name="AeE­_PERSONAL" xfId="4" xr:uid="{00000000-0005-0000-0000-000001000000}"/>
    <cellStyle name="ALIGNMENT" xfId="5" xr:uid="{00000000-0005-0000-0000-000002000000}"/>
    <cellStyle name="C￥AØ_PERSONAL" xfId="6" xr:uid="{00000000-0005-0000-0000-000003000000}"/>
    <cellStyle name="category" xfId="7" xr:uid="{00000000-0005-0000-0000-000004000000}"/>
    <cellStyle name="Comma [0]_MACRO1.XLM" xfId="8" xr:uid="{00000000-0005-0000-0000-000005000000}"/>
    <cellStyle name="comma zerodec" xfId="9" xr:uid="{00000000-0005-0000-0000-000006000000}"/>
    <cellStyle name="Currency1" xfId="10" xr:uid="{00000000-0005-0000-0000-000007000000}"/>
    <cellStyle name="Dollar (zero dec)" xfId="11" xr:uid="{00000000-0005-0000-0000-000008000000}"/>
    <cellStyle name="Grey" xfId="12" xr:uid="{00000000-0005-0000-0000-000009000000}"/>
    <cellStyle name="HEADER" xfId="13" xr:uid="{00000000-0005-0000-0000-00000A000000}"/>
    <cellStyle name="Header1" xfId="14" xr:uid="{00000000-0005-0000-0000-00000B000000}"/>
    <cellStyle name="Header2" xfId="15" xr:uid="{00000000-0005-0000-0000-00000C000000}"/>
    <cellStyle name="Hyperlink_NEGS" xfId="16" xr:uid="{00000000-0005-0000-0000-00000D000000}"/>
    <cellStyle name="Input [yellow]" xfId="17" xr:uid="{00000000-0005-0000-0000-00000E000000}"/>
    <cellStyle name="Model" xfId="18" xr:uid="{00000000-0005-0000-0000-00000F000000}"/>
    <cellStyle name="Normal - Style1" xfId="19" xr:uid="{00000000-0005-0000-0000-000010000000}"/>
    <cellStyle name="Normal 2" xfId="20" xr:uid="{00000000-0005-0000-0000-000011000000}"/>
    <cellStyle name="Normal_Data Collection Forms" xfId="21" xr:uid="{00000000-0005-0000-0000-000012000000}"/>
    <cellStyle name="Percent [2]" xfId="22" xr:uid="{00000000-0005-0000-0000-000013000000}"/>
    <cellStyle name="subhead" xfId="23" xr:uid="{00000000-0005-0000-0000-000014000000}"/>
    <cellStyle name="대제목" xfId="24" xr:uid="{00000000-0005-0000-0000-000015000000}"/>
    <cellStyle name="문자필드" xfId="25" xr:uid="{00000000-0005-0000-0000-000016000000}"/>
    <cellStyle name="백분율" xfId="42" builtinId="5"/>
    <cellStyle name="백분율 2" xfId="26" xr:uid="{00000000-0005-0000-0000-000018000000}"/>
    <cellStyle name="소제목" xfId="27" xr:uid="{00000000-0005-0000-0000-000019000000}"/>
    <cellStyle name="숫자필드" xfId="28" xr:uid="{00000000-0005-0000-0000-00001A000000}"/>
    <cellStyle name="스타일 1" xfId="29" xr:uid="{00000000-0005-0000-0000-00001B000000}"/>
    <cellStyle name="중제목" xfId="30" xr:uid="{00000000-0005-0000-0000-00001C000000}"/>
    <cellStyle name="콤마 [0]_95" xfId="31" xr:uid="{00000000-0005-0000-0000-00001D000000}"/>
    <cellStyle name="콤마_95" xfId="32" xr:uid="{00000000-0005-0000-0000-00001E000000}"/>
    <cellStyle name="표내용" xfId="33" xr:uid="{00000000-0005-0000-0000-00001F000000}"/>
    <cellStyle name="표제목" xfId="34" xr:uid="{00000000-0005-0000-0000-000020000000}"/>
    <cellStyle name="표준" xfId="0" builtinId="0"/>
    <cellStyle name="표준 101" xfId="35" xr:uid="{00000000-0005-0000-0000-000022000000}"/>
    <cellStyle name="표준 2" xfId="1" xr:uid="{00000000-0005-0000-0000-000023000000}"/>
    <cellStyle name="표준 2 2" xfId="36" xr:uid="{00000000-0005-0000-0000-000024000000}"/>
    <cellStyle name="표준 3" xfId="37" xr:uid="{00000000-0005-0000-0000-000025000000}"/>
    <cellStyle name="표준 4" xfId="38" xr:uid="{00000000-0005-0000-0000-000026000000}"/>
    <cellStyle name="표준 4 2" xfId="39" xr:uid="{00000000-0005-0000-0000-000027000000}"/>
    <cellStyle name="표준 4 3" xfId="40" xr:uid="{00000000-0005-0000-0000-000028000000}"/>
    <cellStyle name="표준 4 4" xfId="41" xr:uid="{00000000-0005-0000-0000-000029000000}"/>
    <cellStyle name="표준 5" xfId="2" xr:uid="{00000000-0005-0000-0000-00002A000000}"/>
    <cellStyle name="하이퍼링크" xfId="43" builtinId="8"/>
  </cellStyles>
  <dxfs count="5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00CC"/>
      </font>
      <fill>
        <patternFill>
          <bgColor theme="8" tint="0.79998168889431442"/>
        </patternFill>
      </fill>
    </dxf>
    <dxf>
      <font>
        <b/>
        <i val="0"/>
        <color rgb="FF0000CC"/>
      </font>
      <fill>
        <patternFill>
          <bgColor theme="8" tint="0.79998168889431442"/>
        </patternFill>
      </fill>
    </dxf>
    <dxf>
      <font>
        <b/>
        <i val="0"/>
        <color rgb="FF0000CC"/>
      </font>
      <fill>
        <patternFill>
          <bgColor theme="8" tint="0.79998168889431442"/>
        </patternFill>
      </fill>
    </dxf>
    <dxf>
      <font>
        <b/>
        <i val="0"/>
        <color rgb="FF0000CC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00CC"/>
      </font>
      <fill>
        <patternFill>
          <bgColor theme="8" tint="0.79998168889431442"/>
        </patternFill>
      </fill>
    </dxf>
    <dxf>
      <font>
        <b/>
        <i val="0"/>
        <color rgb="FF0000CC"/>
      </font>
      <fill>
        <patternFill>
          <bgColor theme="8" tint="0.79998168889431442"/>
        </patternFill>
      </fill>
    </dxf>
    <dxf>
      <font>
        <b/>
        <i val="0"/>
        <color rgb="FF0000CC"/>
      </font>
      <fill>
        <patternFill>
          <bgColor theme="8" tint="0.79998168889431442"/>
        </patternFill>
      </fill>
    </dxf>
    <dxf>
      <font>
        <b/>
        <i val="0"/>
        <color rgb="FF0000CC"/>
      </font>
      <fill>
        <patternFill>
          <bgColor theme="8" tint="0.79998168889431442"/>
        </patternFill>
      </fill>
    </dxf>
    <dxf>
      <font>
        <b/>
        <i val="0"/>
        <color rgb="FF0000CC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00CC"/>
      </font>
      <fill>
        <patternFill>
          <bgColor theme="8" tint="0.79998168889431442"/>
        </patternFill>
      </fill>
    </dxf>
    <dxf>
      <font>
        <b/>
        <i val="0"/>
        <color rgb="FF0000CC"/>
      </font>
      <fill>
        <patternFill>
          <bgColor theme="8" tint="0.79998168889431442"/>
        </patternFill>
      </fill>
    </dxf>
    <dxf>
      <font>
        <b/>
        <i val="0"/>
        <color rgb="FF0000CC"/>
      </font>
      <fill>
        <patternFill>
          <bgColor theme="8" tint="0.79998168889431442"/>
        </patternFill>
      </fill>
    </dxf>
    <dxf>
      <font>
        <b/>
        <i val="0"/>
        <color rgb="FF0000CC"/>
      </font>
      <fill>
        <patternFill>
          <bgColor theme="8" tint="0.79998168889431442"/>
        </patternFill>
      </fill>
    </dxf>
    <dxf>
      <font>
        <b/>
        <i val="0"/>
        <color rgb="FF0000CC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00CC"/>
      </font>
      <fill>
        <patternFill>
          <bgColor theme="8" tint="0.79998168889431442"/>
        </patternFill>
      </fill>
    </dxf>
    <dxf>
      <font>
        <b/>
        <i val="0"/>
        <color rgb="FF0000CC"/>
      </font>
      <fill>
        <patternFill>
          <bgColor theme="8" tint="0.79998168889431442"/>
        </patternFill>
      </fill>
    </dxf>
    <dxf>
      <font>
        <b/>
        <i val="0"/>
        <color rgb="FF0000CC"/>
      </font>
      <fill>
        <patternFill>
          <bgColor theme="8" tint="0.79998168889431442"/>
        </patternFill>
      </fill>
    </dxf>
    <dxf>
      <font>
        <b/>
        <i val="0"/>
        <color rgb="FF0000CC"/>
      </font>
      <fill>
        <patternFill>
          <bgColor theme="8" tint="0.79998168889431442"/>
        </patternFill>
      </fill>
    </dxf>
    <dxf>
      <font>
        <b/>
        <i val="0"/>
        <color rgb="FF0000CC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00CC"/>
      </font>
      <fill>
        <patternFill>
          <bgColor theme="8" tint="0.79998168889431442"/>
        </patternFill>
      </fill>
    </dxf>
    <dxf>
      <font>
        <b/>
        <i val="0"/>
        <color rgb="FF0000CC"/>
      </font>
      <fill>
        <patternFill>
          <bgColor theme="8" tint="0.79998168889431442"/>
        </patternFill>
      </fill>
    </dxf>
    <dxf>
      <font>
        <b/>
        <i val="0"/>
        <color rgb="FF0000CC"/>
      </font>
      <fill>
        <patternFill>
          <bgColor theme="8" tint="0.79998168889431442"/>
        </patternFill>
      </fill>
    </dxf>
    <dxf>
      <font>
        <b/>
        <i val="0"/>
        <color rgb="FF0000CC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00CC"/>
      </font>
      <fill>
        <patternFill>
          <bgColor theme="8" tint="0.79998168889431442"/>
        </patternFill>
      </fill>
    </dxf>
    <dxf>
      <font>
        <b/>
        <i val="0"/>
        <color rgb="FF0000CC"/>
      </font>
      <fill>
        <patternFill>
          <bgColor theme="8" tint="0.79998168889431442"/>
        </patternFill>
      </fill>
    </dxf>
    <dxf>
      <font>
        <b/>
        <i val="0"/>
        <color rgb="FF0000CC"/>
      </font>
      <fill>
        <patternFill>
          <bgColor theme="8" tint="0.79998168889431442"/>
        </patternFill>
      </fill>
    </dxf>
    <dxf>
      <font>
        <b/>
        <i val="0"/>
        <color rgb="FF0000CC"/>
      </font>
      <fill>
        <patternFill>
          <bgColor theme="8" tint="0.79998168889431442"/>
        </patternFill>
      </fill>
    </dxf>
    <dxf>
      <font>
        <b/>
        <i val="0"/>
        <color rgb="FF0000CC"/>
      </font>
      <fill>
        <patternFill>
          <bgColor theme="8" tint="0.79998168889431442"/>
        </patternFill>
      </fill>
    </dxf>
    <dxf>
      <font>
        <b/>
        <i val="0"/>
        <color rgb="FF0000CC"/>
      </font>
      <fill>
        <patternFill>
          <bgColor theme="8" tint="0.79998168889431442"/>
        </patternFill>
      </fill>
    </dxf>
    <dxf>
      <font>
        <b/>
        <i val="0"/>
        <color rgb="FF0000CC"/>
      </font>
      <fill>
        <patternFill>
          <bgColor theme="8" tint="0.79998168889431442"/>
        </patternFill>
      </fill>
    </dxf>
    <dxf>
      <font>
        <b/>
        <i val="0"/>
        <color rgb="FF0000CC"/>
      </font>
      <fill>
        <patternFill>
          <bgColor theme="8" tint="0.79998168889431442"/>
        </patternFill>
      </fill>
    </dxf>
    <dxf>
      <font>
        <b/>
        <i val="0"/>
        <color rgb="FF0000CC"/>
      </font>
      <fill>
        <patternFill>
          <bgColor theme="8" tint="0.79998168889431442"/>
        </patternFill>
      </fill>
    </dxf>
    <dxf>
      <font>
        <b/>
        <i val="0"/>
        <color rgb="FF0000CC"/>
      </font>
      <fill>
        <patternFill>
          <bgColor theme="8" tint="0.79998168889431442"/>
        </patternFill>
      </fill>
    </dxf>
    <dxf>
      <font>
        <b/>
        <i val="0"/>
        <color rgb="FF0000CC"/>
      </font>
      <fill>
        <patternFill>
          <bgColor theme="8" tint="0.79998168889431442"/>
        </patternFill>
      </fill>
    </dxf>
    <dxf>
      <font>
        <b/>
        <i val="0"/>
        <color rgb="FF0000CC"/>
      </font>
      <fill>
        <patternFill>
          <bgColor theme="8" tint="0.79998168889431442"/>
        </patternFill>
      </fill>
    </dxf>
    <dxf>
      <font>
        <b/>
        <i val="0"/>
        <color rgb="FF0000CC"/>
      </font>
      <fill>
        <patternFill>
          <bgColor theme="8" tint="0.79998168889431442"/>
        </patternFill>
      </fill>
    </dxf>
    <dxf>
      <font>
        <b/>
        <i val="0"/>
        <color rgb="FF0000CC"/>
      </font>
      <fill>
        <patternFill>
          <bgColor theme="8" tint="0.79998168889431442"/>
        </patternFill>
      </fill>
    </dxf>
    <dxf>
      <font>
        <b/>
        <i val="0"/>
        <color rgb="FF0000CC"/>
      </font>
      <fill>
        <patternFill>
          <bgColor theme="8" tint="0.79998168889431442"/>
        </patternFill>
      </fill>
    </dxf>
    <dxf>
      <font>
        <b/>
        <i val="0"/>
        <color rgb="FF0000CC"/>
      </font>
      <fill>
        <patternFill>
          <bgColor theme="8" tint="0.79998168889431442"/>
        </patternFill>
      </fill>
    </dxf>
    <dxf>
      <font>
        <b/>
        <i val="0"/>
        <color rgb="FF0000CC"/>
      </font>
      <fill>
        <patternFill>
          <bgColor theme="8" tint="0.79998168889431442"/>
        </patternFill>
      </fill>
    </dxf>
    <dxf>
      <font>
        <b/>
        <i val="0"/>
        <color rgb="FF0000CC"/>
      </font>
      <fill>
        <patternFill>
          <bgColor theme="8" tint="0.79998168889431442"/>
        </patternFill>
      </fill>
    </dxf>
    <dxf>
      <font>
        <b/>
        <i val="0"/>
        <color rgb="FF0000CC"/>
      </font>
      <fill>
        <patternFill>
          <bgColor theme="8" tint="0.79998168889431442"/>
        </patternFill>
      </fill>
    </dxf>
    <dxf>
      <font>
        <b/>
        <i val="0"/>
        <color rgb="FF0000CC"/>
      </font>
      <fill>
        <patternFill>
          <bgColor theme="8" tint="0.79998168889431442"/>
        </patternFill>
      </fill>
    </dxf>
    <dxf>
      <font>
        <b/>
        <i val="0"/>
        <color rgb="FF0000CC"/>
      </font>
      <fill>
        <patternFill>
          <bgColor theme="8" tint="0.79998168889431442"/>
        </patternFill>
      </fill>
    </dxf>
    <dxf>
      <font>
        <b/>
        <i val="0"/>
        <color rgb="FF0000CC"/>
      </font>
      <fill>
        <patternFill>
          <bgColor theme="8" tint="0.79998168889431442"/>
        </patternFill>
      </fill>
    </dxf>
    <dxf>
      <font>
        <b/>
        <i val="0"/>
        <color rgb="FF0000CC"/>
      </font>
      <fill>
        <patternFill>
          <bgColor theme="8" tint="0.79998168889431442"/>
        </patternFill>
      </fill>
    </dxf>
    <dxf>
      <font>
        <b/>
        <i val="0"/>
        <color rgb="FF0000CC"/>
      </font>
      <fill>
        <patternFill>
          <bgColor theme="8" tint="0.79998168889431442"/>
        </patternFill>
      </fill>
    </dxf>
    <dxf>
      <font>
        <b/>
        <i val="0"/>
        <color rgb="FF0000CC"/>
      </font>
      <fill>
        <patternFill>
          <bgColor theme="8" tint="0.79998168889431442"/>
        </patternFill>
      </fill>
    </dxf>
    <dxf>
      <font>
        <b/>
        <i val="0"/>
        <color rgb="FF0000CC"/>
      </font>
      <fill>
        <patternFill>
          <bgColor theme="8" tint="0.79998168889431442"/>
        </patternFill>
      </fill>
    </dxf>
    <dxf>
      <font>
        <b/>
        <i val="0"/>
        <color rgb="FF0000CC"/>
      </font>
      <fill>
        <patternFill>
          <bgColor theme="8" tint="0.79998168889431442"/>
        </patternFill>
      </fill>
    </dxf>
    <dxf>
      <font>
        <b/>
        <i val="0"/>
        <color rgb="FF0000CC"/>
      </font>
      <fill>
        <patternFill>
          <bgColor theme="8" tint="0.79998168889431442"/>
        </patternFill>
      </fill>
    </dxf>
    <dxf>
      <font>
        <b/>
        <i val="0"/>
        <color rgb="FF0000CC"/>
      </font>
      <fill>
        <patternFill>
          <bgColor theme="8" tint="0.79998168889431442"/>
        </patternFill>
      </fill>
    </dxf>
    <dxf>
      <font>
        <b/>
        <i val="0"/>
        <color rgb="FF0000CC"/>
      </font>
      <fill>
        <patternFill>
          <bgColor theme="8" tint="0.79998168889431442"/>
        </patternFill>
      </fill>
    </dxf>
    <dxf>
      <font>
        <b/>
        <i val="0"/>
        <color rgb="FF0000CC"/>
      </font>
      <fill>
        <patternFill>
          <bgColor theme="8" tint="0.79998168889431442"/>
        </patternFill>
      </fill>
    </dxf>
    <dxf>
      <font>
        <b/>
        <i val="0"/>
        <color rgb="FF0000CC"/>
      </font>
      <fill>
        <patternFill>
          <bgColor theme="8" tint="0.79998168889431442"/>
        </patternFill>
      </fill>
    </dxf>
    <dxf>
      <font>
        <b/>
        <i val="0"/>
        <color rgb="FF0000CC"/>
      </font>
      <fill>
        <patternFill>
          <bgColor theme="8" tint="0.79998168889431442"/>
        </patternFill>
      </fill>
    </dxf>
    <dxf>
      <font>
        <b/>
        <i val="0"/>
        <color rgb="FF0000CC"/>
      </font>
      <fill>
        <patternFill>
          <bgColor theme="8" tint="0.79998168889431442"/>
        </patternFill>
      </fill>
    </dxf>
    <dxf>
      <font>
        <b/>
        <i val="0"/>
        <color rgb="FF0000CC"/>
      </font>
      <fill>
        <patternFill>
          <bgColor theme="8" tint="0.79998168889431442"/>
        </patternFill>
      </fill>
    </dxf>
    <dxf>
      <font>
        <b/>
        <i val="0"/>
        <color rgb="FF0000CC"/>
      </font>
      <fill>
        <patternFill>
          <bgColor theme="8" tint="0.79998168889431442"/>
        </patternFill>
      </fill>
    </dxf>
    <dxf>
      <font>
        <b/>
        <i val="0"/>
        <color rgb="FF0000CC"/>
      </font>
      <fill>
        <patternFill>
          <bgColor theme="8" tint="0.79998168889431442"/>
        </patternFill>
      </fill>
    </dxf>
    <dxf>
      <font>
        <b/>
        <i val="0"/>
        <color rgb="FF0000CC"/>
      </font>
      <fill>
        <patternFill>
          <bgColor theme="8" tint="0.79998168889431442"/>
        </patternFill>
      </fill>
    </dxf>
    <dxf>
      <font>
        <b/>
        <i val="0"/>
        <color rgb="FF0000CC"/>
      </font>
      <fill>
        <patternFill>
          <bgColor theme="8" tint="0.79998168889431442"/>
        </patternFill>
      </fill>
    </dxf>
    <dxf>
      <font>
        <b/>
        <i val="0"/>
        <color rgb="FF0000CC"/>
      </font>
      <fill>
        <patternFill>
          <bgColor theme="8" tint="0.79998168889431442"/>
        </patternFill>
      </fill>
    </dxf>
    <dxf>
      <font>
        <b/>
        <i val="0"/>
        <color rgb="FF0000CC"/>
      </font>
      <fill>
        <patternFill>
          <bgColor theme="8" tint="0.79998168889431442"/>
        </patternFill>
      </fill>
    </dxf>
    <dxf>
      <font>
        <b/>
        <i val="0"/>
        <color rgb="FF0000CC"/>
      </font>
      <fill>
        <patternFill>
          <bgColor theme="8" tint="0.79998168889431442"/>
        </patternFill>
      </fill>
    </dxf>
    <dxf>
      <font>
        <b/>
        <i val="0"/>
        <color rgb="FF0000CC"/>
      </font>
      <fill>
        <patternFill>
          <bgColor theme="8" tint="0.79998168889431442"/>
        </patternFill>
      </fill>
    </dxf>
    <dxf>
      <font>
        <b/>
        <i val="0"/>
        <color rgb="FF0000CC"/>
      </font>
      <fill>
        <patternFill>
          <bgColor theme="8" tint="0.79998168889431442"/>
        </patternFill>
      </fill>
    </dxf>
    <dxf>
      <font>
        <b/>
        <i val="0"/>
        <color rgb="FF0000CC"/>
      </font>
      <fill>
        <patternFill>
          <bgColor theme="8" tint="0.79998168889431442"/>
        </patternFill>
      </fill>
    </dxf>
    <dxf>
      <font>
        <b/>
        <i val="0"/>
        <color rgb="FF0000CC"/>
      </font>
      <fill>
        <patternFill>
          <bgColor theme="8" tint="0.79998168889431442"/>
        </patternFill>
      </fill>
    </dxf>
    <dxf>
      <font>
        <b/>
        <i val="0"/>
        <color rgb="FF0000CC"/>
      </font>
      <fill>
        <patternFill>
          <bgColor theme="8" tint="0.79998168889431442"/>
        </patternFill>
      </fill>
    </dxf>
    <dxf>
      <font>
        <b/>
        <i val="0"/>
        <color rgb="FF0000CC"/>
      </font>
      <fill>
        <patternFill>
          <bgColor theme="8" tint="0.79998168889431442"/>
        </patternFill>
      </fill>
    </dxf>
    <dxf>
      <font>
        <b/>
        <i val="0"/>
        <color rgb="FF0000CC"/>
      </font>
      <fill>
        <patternFill>
          <bgColor theme="8" tint="0.79998168889431442"/>
        </patternFill>
      </fill>
    </dxf>
    <dxf>
      <font>
        <b/>
        <i val="0"/>
        <color rgb="FF0000CC"/>
      </font>
      <fill>
        <patternFill>
          <bgColor theme="8" tint="0.79998168889431442"/>
        </patternFill>
      </fill>
    </dxf>
    <dxf>
      <font>
        <b/>
        <i val="0"/>
        <color rgb="FF0000CC"/>
      </font>
      <fill>
        <patternFill>
          <bgColor theme="8" tint="0.79998168889431442"/>
        </patternFill>
      </fill>
    </dxf>
    <dxf>
      <font>
        <b/>
        <i val="0"/>
        <color rgb="FF0000CC"/>
      </font>
      <fill>
        <patternFill>
          <bgColor theme="8" tint="0.79998168889431442"/>
        </patternFill>
      </fill>
    </dxf>
    <dxf>
      <font>
        <b/>
        <i val="0"/>
        <color rgb="FF0000CC"/>
      </font>
      <fill>
        <patternFill>
          <bgColor theme="8" tint="0.79998168889431442"/>
        </patternFill>
      </fill>
    </dxf>
    <dxf>
      <font>
        <b/>
        <i val="0"/>
        <color rgb="FF0000CC"/>
      </font>
      <fill>
        <patternFill>
          <bgColor theme="8" tint="0.79998168889431442"/>
        </patternFill>
      </fill>
    </dxf>
    <dxf>
      <font>
        <b/>
        <i val="0"/>
        <color rgb="FF0000CC"/>
      </font>
      <fill>
        <patternFill>
          <bgColor theme="8" tint="0.79998168889431442"/>
        </patternFill>
      </fill>
    </dxf>
    <dxf>
      <font>
        <b/>
        <i val="0"/>
        <color rgb="FF0000CC"/>
      </font>
      <fill>
        <patternFill>
          <bgColor theme="8" tint="0.79998168889431442"/>
        </patternFill>
      </fill>
    </dxf>
    <dxf>
      <font>
        <b/>
        <i val="0"/>
        <color rgb="FF0000CC"/>
      </font>
      <fill>
        <patternFill>
          <bgColor theme="8" tint="0.79998168889431442"/>
        </patternFill>
      </fill>
    </dxf>
    <dxf>
      <font>
        <b/>
        <i val="0"/>
        <color rgb="FF0000CC"/>
      </font>
      <fill>
        <patternFill>
          <bgColor theme="8" tint="0.79998168889431442"/>
        </patternFill>
      </fill>
    </dxf>
    <dxf>
      <font>
        <b/>
        <i val="0"/>
        <color rgb="FF0000CC"/>
      </font>
      <fill>
        <patternFill>
          <bgColor theme="8" tint="0.79998168889431442"/>
        </patternFill>
      </fill>
    </dxf>
    <dxf>
      <font>
        <b/>
        <i val="0"/>
        <color rgb="FF0000CC"/>
      </font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9.40.5\erp\4000.%20&#53685;&#54633;&#53580;&#49828;&#53944;\4100.%20&#53685;&#54633;&#53580;&#49828;&#53944;&#44228;&#54925;(1&#45800;&#44228;)\4120.Biz%20&#49884;&#45208;&#47532;&#50724;%20&#52712;&#54633;\GERP_&#53685;&#54633;&#53580;&#49828;&#53944;%20Biz&#49884;&#45208;&#47532;&#50724;%20PP_20181220_v1.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0.100.150.27\sap_tf\4000.%20&#53685;&#54633;&#53580;&#49828;&#53944;\4100.%20&#53685;&#54633;&#53580;&#49828;&#53944;&#44228;&#54925;(1&#45800;&#44228;)\4120.Biz%20&#49884;&#45208;&#47532;&#50724;%20&#52712;&#54633;\GERP_&#53685;&#54633;&#53580;&#49828;&#53944;%20Biz&#49884;&#45208;&#47532;&#50724;%20PP_20181220_v1.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files\APJT0204\Documents\&#47215;&#45936;&#52992;&#48120;&#52860;PMO\01.&#51089;&#50629;\ERP_&#53685;&#54633;\&#53685;&#54633;&#53580;&#49828;&#53944;%20&#49884;&#45208;&#47532;&#50724;%20&#51089;&#50629;\&#53685;&#53580;&#49884;&#45208;&#47532;&#50724;&#47785;&#47197;\00.%20&#53685;&#54633;&#53580;&#49828;&#53944;%20&#49884;&#45208;&#47532;&#50724;%20&#47785;&#47197;_(&#53685;&#54633;)_20171117_v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z 시나리오 리스트"/>
      <sheetName val="유효성 체크"/>
      <sheetName val="프로세스 그룹"/>
      <sheetName val="차수별 테스트 범위"/>
    </sheetNames>
    <sheetDataSet>
      <sheetData sheetId="0"/>
      <sheetData sheetId="1">
        <row r="2">
          <cell r="E2" t="str">
            <v>War Room</v>
          </cell>
        </row>
        <row r="3">
          <cell r="E3" t="str">
            <v>Small Room</v>
          </cell>
        </row>
        <row r="4">
          <cell r="E4" t="str">
            <v>개별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z 시나리오 리스트"/>
      <sheetName val="유효성 체크"/>
      <sheetName val="프로세스 그룹"/>
      <sheetName val="차수별 테스트 범위"/>
      <sheetName val="드랍다운 테이블"/>
    </sheetNames>
    <sheetDataSet>
      <sheetData sheetId="0"/>
      <sheetData sheetId="1">
        <row r="2">
          <cell r="E2" t="str">
            <v>War Room</v>
          </cell>
        </row>
        <row r="3">
          <cell r="E3" t="str">
            <v>Small Room</v>
          </cell>
        </row>
        <row r="4">
          <cell r="E4" t="str">
            <v>개별</v>
          </cell>
        </row>
      </sheetData>
      <sheetData sheetId="2"/>
      <sheetData sheetId="3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시나리오 리스트"/>
      <sheetName val="그룹 ID"/>
      <sheetName val="모듈,시스템"/>
      <sheetName val="테스트 유형"/>
      <sheetName val="War Room 시나리오 리스트"/>
      <sheetName val="Sheet2"/>
      <sheetName val="시나리오 케이스 정리_Procure-To-Pay"/>
      <sheetName val="시나리오 케이스 정리_Order-To-Cash"/>
      <sheetName val="시나리오 케이스 정리_Forecast-To-Stock"/>
      <sheetName val="시나리오 케이스 정리_B타입"/>
      <sheetName val="유효성 체크"/>
      <sheetName val="참조값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7.bin"/><Relationship Id="rId3" Type="http://schemas.openxmlformats.org/officeDocument/2006/relationships/printerSettings" Target="../printerSettings/printerSettings12.bin"/><Relationship Id="rId7" Type="http://schemas.openxmlformats.org/officeDocument/2006/relationships/printerSettings" Target="../printerSettings/printerSettings16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6" Type="http://schemas.openxmlformats.org/officeDocument/2006/relationships/printerSettings" Target="../printerSettings/printerSettings15.bin"/><Relationship Id="rId5" Type="http://schemas.openxmlformats.org/officeDocument/2006/relationships/printerSettings" Target="../printerSettings/printerSettings14.bin"/><Relationship Id="rId4" Type="http://schemas.openxmlformats.org/officeDocument/2006/relationships/printerSettings" Target="../printerSettings/printerSettings13.bin"/><Relationship Id="rId9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6.bin"/><Relationship Id="rId3" Type="http://schemas.openxmlformats.org/officeDocument/2006/relationships/printerSettings" Target="../printerSettings/printerSettings21.bin"/><Relationship Id="rId7" Type="http://schemas.openxmlformats.org/officeDocument/2006/relationships/printerSettings" Target="../printerSettings/printerSettings25.bin"/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Relationship Id="rId6" Type="http://schemas.openxmlformats.org/officeDocument/2006/relationships/printerSettings" Target="../printerSettings/printerSettings24.bin"/><Relationship Id="rId11" Type="http://schemas.openxmlformats.org/officeDocument/2006/relationships/comments" Target="../comments1.xml"/><Relationship Id="rId5" Type="http://schemas.openxmlformats.org/officeDocument/2006/relationships/printerSettings" Target="../printerSettings/printerSettings23.bin"/><Relationship Id="rId10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22.bin"/><Relationship Id="rId9" Type="http://schemas.openxmlformats.org/officeDocument/2006/relationships/printerSettings" Target="../printerSettings/printerSettings2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6.bin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Relationship Id="rId9" Type="http://schemas.openxmlformats.org/officeDocument/2006/relationships/printerSettings" Target="../printerSettings/printerSettings3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7"/>
  <sheetViews>
    <sheetView showGridLines="0" zoomScale="80" zoomScaleNormal="80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D3" sqref="D3"/>
    </sheetView>
  </sheetViews>
  <sheetFormatPr defaultRowHeight="16.5" x14ac:dyDescent="0.3"/>
  <cols>
    <col min="1" max="1" width="5.25" customWidth="1"/>
    <col min="2" max="2" width="22.25" bestFit="1" customWidth="1"/>
    <col min="3" max="3" width="14.625" customWidth="1"/>
    <col min="4" max="34" width="14.125" customWidth="1"/>
    <col min="35" max="35" width="15.75" bestFit="1" customWidth="1"/>
    <col min="36" max="45" width="14.125" customWidth="1"/>
    <col min="46" max="46" width="6" style="177" customWidth="1"/>
    <col min="47" max="47" width="1.125" style="141" customWidth="1"/>
    <col min="48" max="50" width="14.125" customWidth="1"/>
    <col min="51" max="51" width="15.75" bestFit="1" customWidth="1"/>
  </cols>
  <sheetData>
    <row r="1" spans="1:53" ht="26.25" x14ac:dyDescent="0.3">
      <c r="A1" s="124" t="s">
        <v>1037</v>
      </c>
      <c r="B1" s="124"/>
    </row>
    <row r="2" spans="1:53" ht="11.45" customHeight="1" thickBot="1" x14ac:dyDescent="0.35">
      <c r="A2" s="124"/>
      <c r="B2" s="124"/>
    </row>
    <row r="3" spans="1:53" ht="26.25" x14ac:dyDescent="0.3">
      <c r="A3" s="124"/>
      <c r="B3" s="184" t="s">
        <v>1086</v>
      </c>
      <c r="C3" s="119"/>
      <c r="D3" s="188" t="s">
        <v>1087</v>
      </c>
      <c r="AU3" s="179" t="s">
        <v>1079</v>
      </c>
    </row>
    <row r="4" spans="1:53" ht="20.45" customHeight="1" x14ac:dyDescent="0.3">
      <c r="A4" s="124"/>
      <c r="B4" s="186">
        <v>44214</v>
      </c>
      <c r="D4" s="187"/>
      <c r="E4" s="119" t="s">
        <v>1080</v>
      </c>
      <c r="AU4" s="179"/>
    </row>
    <row r="5" spans="1:53" ht="23.45" customHeight="1" x14ac:dyDescent="0.3">
      <c r="A5" s="124"/>
      <c r="B5" s="186">
        <v>44215</v>
      </c>
      <c r="D5" s="183" t="s">
        <v>1081</v>
      </c>
      <c r="E5" s="119" t="s">
        <v>1082</v>
      </c>
      <c r="AU5" s="179"/>
    </row>
    <row r="6" spans="1:53" ht="18.600000000000001" customHeight="1" x14ac:dyDescent="0.3">
      <c r="A6" s="124"/>
      <c r="B6" s="186">
        <v>44216</v>
      </c>
      <c r="D6" s="183"/>
      <c r="E6" s="119" t="s">
        <v>1083</v>
      </c>
    </row>
    <row r="7" spans="1:53" ht="21.6" customHeight="1" x14ac:dyDescent="0.3">
      <c r="A7" s="124"/>
      <c r="B7" s="186">
        <v>44217</v>
      </c>
      <c r="D7" s="183" t="s">
        <v>1084</v>
      </c>
      <c r="E7" s="119" t="s">
        <v>1085</v>
      </c>
    </row>
    <row r="8" spans="1:53" ht="27" thickBot="1" x14ac:dyDescent="0.35">
      <c r="A8" s="124"/>
      <c r="B8" s="185">
        <v>44218</v>
      </c>
      <c r="C8" s="119"/>
      <c r="D8" s="119"/>
    </row>
    <row r="9" spans="1:53" ht="26.25" x14ac:dyDescent="0.3">
      <c r="B9" s="124"/>
      <c r="M9" s="82"/>
      <c r="N9" s="82"/>
      <c r="O9" s="125">
        <v>44214</v>
      </c>
      <c r="R9" s="82"/>
      <c r="S9" s="82"/>
      <c r="T9" s="125">
        <v>44215</v>
      </c>
      <c r="W9" s="82"/>
      <c r="X9" s="82"/>
      <c r="Y9" s="125">
        <v>44216</v>
      </c>
      <c r="AB9" s="82"/>
      <c r="AC9" s="82" t="s">
        <v>1038</v>
      </c>
      <c r="AD9" s="125">
        <v>44217</v>
      </c>
      <c r="AG9" s="82"/>
      <c r="AH9" s="82" t="s">
        <v>1038</v>
      </c>
      <c r="AI9" s="125">
        <v>44218</v>
      </c>
      <c r="AW9" s="82"/>
      <c r="AX9" s="82" t="s">
        <v>1038</v>
      </c>
      <c r="AY9" s="125">
        <v>44217</v>
      </c>
      <c r="BA9" s="126"/>
    </row>
    <row r="10" spans="1:53" ht="20.25" thickBot="1" x14ac:dyDescent="0.35">
      <c r="B10" s="127" t="s">
        <v>1039</v>
      </c>
      <c r="G10" s="128"/>
      <c r="H10" s="128"/>
      <c r="I10" s="128"/>
      <c r="J10" s="128"/>
      <c r="K10" s="128"/>
      <c r="L10" s="127" t="s">
        <v>1040</v>
      </c>
      <c r="O10" s="128" t="s">
        <v>1041</v>
      </c>
      <c r="P10" s="128"/>
      <c r="Q10" s="127" t="s">
        <v>1040</v>
      </c>
      <c r="T10" s="128" t="s">
        <v>1041</v>
      </c>
      <c r="U10" s="128"/>
      <c r="V10" s="127" t="s">
        <v>1040</v>
      </c>
      <c r="Y10" s="128" t="s">
        <v>1041</v>
      </c>
      <c r="Z10" s="128"/>
      <c r="AA10" s="127" t="s">
        <v>1040</v>
      </c>
      <c r="AD10" s="128" t="s">
        <v>1041</v>
      </c>
      <c r="AF10" s="127" t="s">
        <v>1040</v>
      </c>
      <c r="AI10" s="128" t="s">
        <v>1041</v>
      </c>
      <c r="AV10" s="127" t="s">
        <v>1040</v>
      </c>
      <c r="AY10" s="128" t="s">
        <v>1041</v>
      </c>
    </row>
    <row r="11" spans="1:53" ht="19.149999999999999" customHeight="1" x14ac:dyDescent="0.3">
      <c r="B11" s="137" t="s">
        <v>1042</v>
      </c>
      <c r="C11" s="138" t="s">
        <v>1043</v>
      </c>
      <c r="D11" s="139" t="s">
        <v>1044</v>
      </c>
      <c r="E11" s="140" t="s">
        <v>1045</v>
      </c>
      <c r="F11" s="140" t="s">
        <v>1046</v>
      </c>
      <c r="G11" s="138" t="s">
        <v>1047</v>
      </c>
      <c r="H11" s="173" t="s">
        <v>1070</v>
      </c>
      <c r="I11" s="180" t="s">
        <v>1071</v>
      </c>
      <c r="J11" s="174" t="s">
        <v>1072</v>
      </c>
      <c r="K11" s="128"/>
      <c r="L11" s="145" t="s">
        <v>1048</v>
      </c>
      <c r="M11" s="140" t="s">
        <v>1049</v>
      </c>
      <c r="N11" s="142" t="s">
        <v>1078</v>
      </c>
      <c r="O11" s="138" t="s">
        <v>1050</v>
      </c>
      <c r="P11" s="128"/>
      <c r="Q11" s="145" t="s">
        <v>1048</v>
      </c>
      <c r="R11" s="140" t="s">
        <v>1049</v>
      </c>
      <c r="S11" s="142" t="s">
        <v>1078</v>
      </c>
      <c r="T11" s="138" t="s">
        <v>1050</v>
      </c>
      <c r="U11" s="128"/>
      <c r="V11" s="145" t="s">
        <v>1067</v>
      </c>
      <c r="W11" s="140" t="s">
        <v>1068</v>
      </c>
      <c r="X11" s="142" t="s">
        <v>1078</v>
      </c>
      <c r="Y11" s="138" t="s">
        <v>1069</v>
      </c>
      <c r="Z11" s="128"/>
      <c r="AA11" s="145" t="s">
        <v>1067</v>
      </c>
      <c r="AB11" s="140" t="s">
        <v>1068</v>
      </c>
      <c r="AC11" s="142" t="s">
        <v>1070</v>
      </c>
      <c r="AD11" s="138" t="s">
        <v>1069</v>
      </c>
      <c r="AF11" s="145" t="s">
        <v>1067</v>
      </c>
      <c r="AG11" s="140" t="s">
        <v>1068</v>
      </c>
      <c r="AH11" s="142" t="s">
        <v>1070</v>
      </c>
      <c r="AI11" s="138" t="s">
        <v>1069</v>
      </c>
      <c r="AV11" s="145" t="s">
        <v>1048</v>
      </c>
      <c r="AW11" s="140" t="s">
        <v>1049</v>
      </c>
      <c r="AX11" s="142" t="s">
        <v>1078</v>
      </c>
      <c r="AY11" s="138" t="s">
        <v>1050</v>
      </c>
    </row>
    <row r="12" spans="1:53" ht="16.899999999999999" customHeight="1" x14ac:dyDescent="0.3">
      <c r="B12" s="129" t="s">
        <v>1051</v>
      </c>
      <c r="C12" s="130">
        <f>COUNTIFS('테스트 시나리오 리스트'!$K:$K,"="&amp;"○",'테스트 시나리오 리스트'!$N:$N,"="&amp;$B12,'테스트 시나리오 리스트'!$Q:$Q,"&lt;&gt;"&amp;"N/A")</f>
        <v>21</v>
      </c>
      <c r="D12" s="131">
        <f>COUNTIFS('테스트 시나리오 리스트'!$K:$K,"="&amp;"○",'테스트 시나리오 리스트'!$N:$N,"="&amp;$B12,'테스트 시나리오 리스트'!$Q:$Q,"&lt;="&amp;$AY$9)</f>
        <v>15</v>
      </c>
      <c r="E12" s="132">
        <f t="shared" ref="E12:E18" si="0">IF(C12&lt;&gt;0,D12/C12,"-")</f>
        <v>0.7142857142857143</v>
      </c>
      <c r="F12" s="132">
        <f>IF(D12&lt;&gt;0,SUMIFS('테스트 시나리오 리스트'!$T:$T,'테스트 시나리오 리스트'!$N:$N,"="&amp;$B12,'테스트 시나리오 리스트'!$Q:$Q,"&lt;="&amp;$AY$9)/$C12,"-")</f>
        <v>0.7142857142857143</v>
      </c>
      <c r="G12" s="130">
        <f>COUNTIFS('테스트 시나리오 리스트'!$N:$N,"="&amp;$B12,'테스트 시나리오 리스트'!$Q:$Q,"&lt;="&amp;$AY$9,'테스트 시나리오 리스트'!$U:$U,"="&amp;1)</f>
        <v>0</v>
      </c>
      <c r="H12" s="175">
        <f>N12+S12+X12</f>
        <v>3</v>
      </c>
      <c r="I12" s="168">
        <v>1</v>
      </c>
      <c r="J12" s="176">
        <f t="shared" ref="J12:J17" si="1">H12-I12</f>
        <v>2</v>
      </c>
      <c r="K12" s="128"/>
      <c r="L12" s="146">
        <v>5</v>
      </c>
      <c r="M12" s="144">
        <v>1</v>
      </c>
      <c r="N12" s="150">
        <v>0</v>
      </c>
      <c r="O12" s="130">
        <f t="shared" ref="O12:O17" si="2">L12-N12</f>
        <v>5</v>
      </c>
      <c r="P12" s="128"/>
      <c r="Q12" s="146">
        <v>10</v>
      </c>
      <c r="R12" s="144">
        <v>1</v>
      </c>
      <c r="S12" s="150">
        <v>3</v>
      </c>
      <c r="T12" s="130">
        <f t="shared" ref="T12:T17" si="3">Q12-S12</f>
        <v>7</v>
      </c>
      <c r="U12" s="128"/>
      <c r="V12" s="146">
        <v>0</v>
      </c>
      <c r="W12" s="144" t="s">
        <v>1065</v>
      </c>
      <c r="X12" s="150">
        <v>0</v>
      </c>
      <c r="Y12" s="130">
        <f t="shared" ref="Y12:Y17" si="4">V12-X12</f>
        <v>0</v>
      </c>
      <c r="Z12" s="128"/>
      <c r="AA12" s="181">
        <v>0</v>
      </c>
      <c r="AB12" s="182" t="s">
        <v>1088</v>
      </c>
      <c r="AC12" s="150">
        <v>0</v>
      </c>
      <c r="AD12" s="130">
        <f t="shared" ref="AD12:AD17" si="5">AA12-AC12</f>
        <v>0</v>
      </c>
      <c r="AF12" s="181">
        <v>0</v>
      </c>
      <c r="AG12" s="182" t="s">
        <v>1074</v>
      </c>
      <c r="AH12" s="150">
        <v>0</v>
      </c>
      <c r="AI12" s="130">
        <f t="shared" ref="AI12:AI17" si="6">AF12-AH12</f>
        <v>0</v>
      </c>
      <c r="AV12" s="146">
        <f>COUNTIFS('테스트 시나리오 리스트'!$K:$K,"="&amp;"○",'테스트 시나리오 리스트'!$N:$N,"="&amp;$B12,'테스트 시나리오 리스트'!$Q:$Q,"="&amp;$AY$9)</f>
        <v>0</v>
      </c>
      <c r="AW12" s="132" t="str">
        <f>IF(AV12&lt;&gt;0,SUMIFS('테스트 시나리오 리스트'!$T:$T,'테스트 시나리오 리스트'!$N:$N,"="&amp;$B12,'테스트 시나리오 리스트'!$Q:$Q,"="&amp;$AY$9)/$AV12,"-")</f>
        <v>-</v>
      </c>
      <c r="AX12" s="152"/>
      <c r="AY12" s="130">
        <f t="shared" ref="AY12:AY17" si="7">AV12-AX12</f>
        <v>0</v>
      </c>
    </row>
    <row r="13" spans="1:53" ht="16.899999999999999" customHeight="1" x14ac:dyDescent="0.3">
      <c r="B13" s="129" t="s">
        <v>1052</v>
      </c>
      <c r="C13" s="130">
        <f>COUNTIFS('테스트 시나리오 리스트'!$K:$K,"="&amp;"○",'테스트 시나리오 리스트'!$N:$N,"="&amp;$B13,'테스트 시나리오 리스트'!$Q:$Q,"&lt;&gt;"&amp;"N/A")</f>
        <v>6</v>
      </c>
      <c r="D13" s="131">
        <f>COUNTIFS('테스트 시나리오 리스트'!$K:$K,"="&amp;"○",'테스트 시나리오 리스트'!$N:$N,"="&amp;$B13,'테스트 시나리오 리스트'!$Q:$Q,"&lt;="&amp;$AY$9)</f>
        <v>6</v>
      </c>
      <c r="E13" s="132">
        <f t="shared" si="0"/>
        <v>1</v>
      </c>
      <c r="F13" s="132">
        <f>IF(D13&lt;&gt;0,SUMIFS('테스트 시나리오 리스트'!$T:$T,'테스트 시나리오 리스트'!$N:$N,"="&amp;$B13,'테스트 시나리오 리스트'!$Q:$Q,"&lt;="&amp;$AY$9)/$C13,"-")</f>
        <v>1</v>
      </c>
      <c r="G13" s="130">
        <f>COUNTIFS('테스트 시나리오 리스트'!$N:$N,"="&amp;$B13,'테스트 시나리오 리스트'!$Q:$Q,"&lt;="&amp;$AY$9,'테스트 시나리오 리스트'!$U:$U,"="&amp;1)</f>
        <v>0</v>
      </c>
      <c r="H13" s="175">
        <f>N13+S13+X13</f>
        <v>1</v>
      </c>
      <c r="I13" s="168">
        <v>1</v>
      </c>
      <c r="J13" s="176">
        <f t="shared" si="1"/>
        <v>0</v>
      </c>
      <c r="K13" s="128"/>
      <c r="L13" s="146">
        <v>0</v>
      </c>
      <c r="M13" s="144" t="s">
        <v>1065</v>
      </c>
      <c r="N13" s="150">
        <v>0</v>
      </c>
      <c r="O13" s="130">
        <f t="shared" si="2"/>
        <v>0</v>
      </c>
      <c r="P13" s="128"/>
      <c r="Q13" s="146">
        <v>0</v>
      </c>
      <c r="R13" s="144" t="s">
        <v>1065</v>
      </c>
      <c r="S13" s="150">
        <v>0</v>
      </c>
      <c r="T13" s="130">
        <f t="shared" si="3"/>
        <v>0</v>
      </c>
      <c r="U13" s="128"/>
      <c r="V13" s="146">
        <v>6</v>
      </c>
      <c r="W13" s="144">
        <v>1</v>
      </c>
      <c r="X13" s="150">
        <v>1</v>
      </c>
      <c r="Y13" s="130">
        <f t="shared" si="4"/>
        <v>5</v>
      </c>
      <c r="Z13" s="128"/>
      <c r="AA13" s="181">
        <v>0</v>
      </c>
      <c r="AB13" s="182" t="s">
        <v>1088</v>
      </c>
      <c r="AC13" s="150">
        <v>0</v>
      </c>
      <c r="AD13" s="130">
        <f t="shared" si="5"/>
        <v>0</v>
      </c>
      <c r="AF13" s="181">
        <v>0</v>
      </c>
      <c r="AG13" s="182" t="s">
        <v>1074</v>
      </c>
      <c r="AH13" s="150">
        <v>0</v>
      </c>
      <c r="AI13" s="130">
        <f t="shared" si="6"/>
        <v>0</v>
      </c>
      <c r="AV13" s="146">
        <f>COUNTIFS('테스트 시나리오 리스트'!$K:$K,"="&amp;"○",'테스트 시나리오 리스트'!$N:$N,"="&amp;$B13,'테스트 시나리오 리스트'!$Q:$Q,"="&amp;$AY$9)</f>
        <v>0</v>
      </c>
      <c r="AW13" s="132" t="str">
        <f>IF(AV13&lt;&gt;0,SUMIFS('테스트 시나리오 리스트'!$T:$T,'테스트 시나리오 리스트'!$N:$N,"="&amp;$B13,'테스트 시나리오 리스트'!$Q:$Q,"="&amp;$AY$9)/$AV13,"-")</f>
        <v>-</v>
      </c>
      <c r="AX13" s="152">
        <v>1</v>
      </c>
      <c r="AY13" s="130">
        <f t="shared" si="7"/>
        <v>-1</v>
      </c>
    </row>
    <row r="14" spans="1:53" s="141" customFormat="1" ht="16.899999999999999" customHeight="1" x14ac:dyDescent="0.3">
      <c r="B14" s="153" t="s">
        <v>1053</v>
      </c>
      <c r="C14" s="154">
        <f>COUNTIFS('테스트 시나리오 리스트'!$K:$K,"="&amp;"○",'테스트 시나리오 리스트'!$N:$N,"="&amp;$B14,'테스트 시나리오 리스트'!$Q:$Q,"&lt;&gt;"&amp;"N/A")</f>
        <v>27</v>
      </c>
      <c r="D14" s="155">
        <f>COUNTIFS('테스트 시나리오 리스트'!$K:$K,"="&amp;"○",'테스트 시나리오 리스트'!$N:$N,"="&amp;$B14,'테스트 시나리오 리스트'!$Q:$Q,"&lt;="&amp;$AY$9)</f>
        <v>24</v>
      </c>
      <c r="E14" s="156">
        <f t="shared" si="0"/>
        <v>0.88888888888888884</v>
      </c>
      <c r="F14" s="156">
        <f>IF(D14&lt;&gt;0,SUMIFS('테스트 시나리오 리스트'!$T:$T,'테스트 시나리오 리스트'!$N:$N,"="&amp;$B14,'테스트 시나리오 리스트'!$Q:$Q,"&lt;="&amp;$AY$9)/$C14,"-")</f>
        <v>0.92592592592592593</v>
      </c>
      <c r="G14" s="154">
        <f>COUNTIFS('테스트 시나리오 리스트'!$N:$N,"="&amp;$B14,'테스트 시나리오 리스트'!$Q:$Q,"&lt;="&amp;$AY$9,'테스트 시나리오 리스트'!$U:$U,"="&amp;1)</f>
        <v>0</v>
      </c>
      <c r="H14" s="175">
        <f>N14+S14+X14</f>
        <v>1</v>
      </c>
      <c r="I14" s="168">
        <v>0</v>
      </c>
      <c r="J14" s="176">
        <f t="shared" si="1"/>
        <v>1</v>
      </c>
      <c r="K14" s="128"/>
      <c r="L14" s="158">
        <v>8</v>
      </c>
      <c r="M14" s="159">
        <v>1</v>
      </c>
      <c r="N14" s="150">
        <v>0</v>
      </c>
      <c r="O14" s="154">
        <f t="shared" si="2"/>
        <v>8</v>
      </c>
      <c r="P14" s="157"/>
      <c r="Q14" s="158">
        <v>4</v>
      </c>
      <c r="R14" s="159">
        <v>1</v>
      </c>
      <c r="S14" s="150">
        <v>1</v>
      </c>
      <c r="T14" s="154">
        <f t="shared" si="3"/>
        <v>3</v>
      </c>
      <c r="U14" s="157"/>
      <c r="V14" s="158">
        <v>0</v>
      </c>
      <c r="W14" s="159" t="s">
        <v>1074</v>
      </c>
      <c r="X14" s="150">
        <v>0</v>
      </c>
      <c r="Y14" s="154">
        <f t="shared" si="4"/>
        <v>0</v>
      </c>
      <c r="Z14" s="157"/>
      <c r="AA14" s="181">
        <v>1</v>
      </c>
      <c r="AB14" s="182">
        <v>1</v>
      </c>
      <c r="AC14" s="150">
        <v>0</v>
      </c>
      <c r="AD14" s="154">
        <f t="shared" si="5"/>
        <v>1</v>
      </c>
      <c r="AF14" s="181">
        <v>0</v>
      </c>
      <c r="AG14" s="182" t="s">
        <v>1074</v>
      </c>
      <c r="AH14" s="150">
        <v>0</v>
      </c>
      <c r="AI14" s="154">
        <f t="shared" si="6"/>
        <v>0</v>
      </c>
      <c r="AT14" s="177"/>
      <c r="AV14" s="158">
        <f>COUNTIFS('테스트 시나리오 리스트'!$K:$K,"="&amp;"○",'테스트 시나리오 리스트'!$N:$N,"="&amp;$B14,'테스트 시나리오 리스트'!$Q:$Q,"="&amp;$AY$9)</f>
        <v>1</v>
      </c>
      <c r="AW14" s="156">
        <f>IF(AV14&lt;&gt;0,SUMIFS('테스트 시나리오 리스트'!$T:$T,'테스트 시나리오 리스트'!$N:$N,"="&amp;$B14,'테스트 시나리오 리스트'!$Q:$Q,"="&amp;$AY$9)/$AV14,"-")</f>
        <v>1</v>
      </c>
      <c r="AX14" s="160"/>
      <c r="AY14" s="154">
        <f t="shared" si="7"/>
        <v>1</v>
      </c>
    </row>
    <row r="15" spans="1:53" ht="16.899999999999999" customHeight="1" x14ac:dyDescent="0.3">
      <c r="B15" s="129" t="s">
        <v>108</v>
      </c>
      <c r="C15" s="130">
        <f>COUNTIFS('테스트 시나리오 리스트'!$K:$K,"="&amp;"○",'테스트 시나리오 리스트'!$N:$N,"="&amp;$B15,'테스트 시나리오 리스트'!$Q:$Q,"&lt;&gt;"&amp;"N/A")</f>
        <v>110</v>
      </c>
      <c r="D15" s="131">
        <f>COUNTIFS('테스트 시나리오 리스트'!$K:$K,"="&amp;"○",'테스트 시나리오 리스트'!$N:$N,"="&amp;$B15,'테스트 시나리오 리스트'!$Q:$Q,"&lt;="&amp;$AY$9)</f>
        <v>70</v>
      </c>
      <c r="E15" s="132">
        <f t="shared" si="0"/>
        <v>0.63636363636363635</v>
      </c>
      <c r="F15" s="132">
        <f>IF(D15&lt;&gt;0,SUMIFS('테스트 시나리오 리스트'!$T:$T,'테스트 시나리오 리스트'!$N:$N,"="&amp;$B15,'테스트 시나리오 리스트'!$Q:$Q,"&lt;="&amp;$AY$9)/$C15,"-")</f>
        <v>0.65454545454545454</v>
      </c>
      <c r="G15" s="130">
        <f>COUNTIFS('테스트 시나리오 리스트'!$N:$N,"="&amp;$B15,'테스트 시나리오 리스트'!$Q:$Q,"&lt;="&amp;$AY$9,'테스트 시나리오 리스트'!$U:$U,"="&amp;1)</f>
        <v>0</v>
      </c>
      <c r="H15" s="175">
        <f>N15+S15+X15</f>
        <v>5</v>
      </c>
      <c r="I15" s="168">
        <v>0</v>
      </c>
      <c r="J15" s="176">
        <f t="shared" si="1"/>
        <v>5</v>
      </c>
      <c r="K15" s="128"/>
      <c r="L15" s="146">
        <v>16</v>
      </c>
      <c r="M15" s="144">
        <v>1</v>
      </c>
      <c r="N15" s="150">
        <v>3</v>
      </c>
      <c r="O15" s="130">
        <f t="shared" si="2"/>
        <v>13</v>
      </c>
      <c r="P15" s="128"/>
      <c r="Q15" s="146">
        <v>20</v>
      </c>
      <c r="R15" s="144">
        <v>1</v>
      </c>
      <c r="S15" s="150">
        <v>0</v>
      </c>
      <c r="T15" s="130">
        <f t="shared" si="3"/>
        <v>20</v>
      </c>
      <c r="U15" s="128"/>
      <c r="V15" s="146">
        <v>16</v>
      </c>
      <c r="W15" s="144">
        <v>0.5625</v>
      </c>
      <c r="X15" s="150">
        <v>2</v>
      </c>
      <c r="Y15" s="130">
        <f t="shared" si="4"/>
        <v>14</v>
      </c>
      <c r="Z15" s="128"/>
      <c r="AA15" s="181">
        <v>5</v>
      </c>
      <c r="AB15" s="182">
        <v>1</v>
      </c>
      <c r="AC15" s="150">
        <v>0</v>
      </c>
      <c r="AD15" s="130">
        <f t="shared" si="5"/>
        <v>5</v>
      </c>
      <c r="AF15" s="181">
        <v>0</v>
      </c>
      <c r="AG15" s="182" t="s">
        <v>1074</v>
      </c>
      <c r="AH15" s="150">
        <v>0</v>
      </c>
      <c r="AI15" s="130">
        <f t="shared" si="6"/>
        <v>0</v>
      </c>
      <c r="AV15" s="146">
        <f>COUNTIFS('테스트 시나리오 리스트'!$K:$K,"="&amp;"○",'테스트 시나리오 리스트'!$N:$N,"="&amp;$B15,'테스트 시나리오 리스트'!$Q:$Q,"="&amp;$AY$9)</f>
        <v>28</v>
      </c>
      <c r="AW15" s="132">
        <f>IF(AV15&lt;&gt;0,SUMIFS('테스트 시나리오 리스트'!$T:$T,'테스트 시나리오 리스트'!$N:$N,"="&amp;$B15,'테스트 시나리오 리스트'!$Q:$Q,"="&amp;$AY$9)/$AV15,"-")</f>
        <v>1.0357142857142858</v>
      </c>
      <c r="AX15" s="152"/>
      <c r="AY15" s="130">
        <f t="shared" si="7"/>
        <v>28</v>
      </c>
    </row>
    <row r="16" spans="1:53" ht="16.899999999999999" customHeight="1" x14ac:dyDescent="0.3">
      <c r="B16" s="129" t="s">
        <v>1064</v>
      </c>
      <c r="C16" s="130">
        <f>COUNTIFS('테스트 시나리오 리스트'!$K:$K,"="&amp;"○",'테스트 시나리오 리스트'!$N:$N,"="&amp;$B16,'테스트 시나리오 리스트'!$Q:$Q,"&lt;&gt;"&amp;"N/A")</f>
        <v>7</v>
      </c>
      <c r="D16" s="131">
        <f>COUNTIFS('테스트 시나리오 리스트'!$K:$K,"="&amp;"○",'테스트 시나리오 리스트'!$N:$N,"="&amp;$B16,'테스트 시나리오 리스트'!$Q:$Q,"&lt;="&amp;$AY$9)</f>
        <v>7</v>
      </c>
      <c r="E16" s="132">
        <f>IF(C16&lt;&gt;0,D16/C16,"-")</f>
        <v>1</v>
      </c>
      <c r="F16" s="132">
        <f>IF(D16&lt;&gt;0,SUMIFS('테스트 시나리오 리스트'!$T:$T,'테스트 시나리오 리스트'!$N:$N,"="&amp;$B16,'테스트 시나리오 리스트'!$Q:$Q,"&lt;="&amp;$AY$9)/$C16,"-")</f>
        <v>0.7142857142857143</v>
      </c>
      <c r="G16" s="130">
        <f>COUNTIFS('테스트 시나리오 리스트'!$N:$N,"="&amp;$B16,'테스트 시나리오 리스트'!$Q:$Q,"&lt;="&amp;$AY$9,'테스트 시나리오 리스트'!$U:$U,"="&amp;1)</f>
        <v>0</v>
      </c>
      <c r="H16" s="175">
        <f>N16+S16+X16</f>
        <v>0</v>
      </c>
      <c r="I16" s="168">
        <v>0</v>
      </c>
      <c r="J16" s="176">
        <f t="shared" si="1"/>
        <v>0</v>
      </c>
      <c r="K16" s="128"/>
      <c r="L16" s="146">
        <v>0</v>
      </c>
      <c r="M16" s="144">
        <v>1</v>
      </c>
      <c r="N16" s="150">
        <v>0</v>
      </c>
      <c r="O16" s="130">
        <f t="shared" si="2"/>
        <v>0</v>
      </c>
      <c r="P16" s="128"/>
      <c r="Q16" s="146">
        <v>0</v>
      </c>
      <c r="R16" s="144">
        <v>1</v>
      </c>
      <c r="S16" s="150">
        <v>0</v>
      </c>
      <c r="T16" s="130">
        <f t="shared" si="3"/>
        <v>0</v>
      </c>
      <c r="U16" s="128"/>
      <c r="V16" s="146">
        <v>0</v>
      </c>
      <c r="W16" s="144" t="s">
        <v>1065</v>
      </c>
      <c r="X16" s="150">
        <v>0</v>
      </c>
      <c r="Y16" s="130">
        <f t="shared" si="4"/>
        <v>0</v>
      </c>
      <c r="Z16" s="128"/>
      <c r="AA16" s="181">
        <v>0</v>
      </c>
      <c r="AB16" s="182" t="s">
        <v>1088</v>
      </c>
      <c r="AC16" s="150">
        <v>0</v>
      </c>
      <c r="AD16" s="130">
        <f t="shared" si="5"/>
        <v>0</v>
      </c>
      <c r="AF16" s="181">
        <v>0</v>
      </c>
      <c r="AG16" s="182" t="s">
        <v>1074</v>
      </c>
      <c r="AH16" s="150">
        <v>0</v>
      </c>
      <c r="AI16" s="130">
        <f t="shared" si="6"/>
        <v>0</v>
      </c>
      <c r="AV16" s="146">
        <f>COUNTIFS('테스트 시나리오 리스트'!$K:$K,"="&amp;"○",'테스트 시나리오 리스트'!$N:$N,"="&amp;$B16,'테스트 시나리오 리스트'!$Q:$Q,"="&amp;$AY$9)</f>
        <v>0</v>
      </c>
      <c r="AW16" s="132" t="str">
        <f>IF(AV16&lt;&gt;0,SUMIFS('테스트 시나리오 리스트'!$T:$T,'테스트 시나리오 리스트'!$N:$N,"="&amp;$B16,'테스트 시나리오 리스트'!$Q:$Q,"="&amp;$AY$9)/$AV16,"-")</f>
        <v>-</v>
      </c>
      <c r="AX16" s="152"/>
      <c r="AY16" s="130">
        <f t="shared" si="7"/>
        <v>0</v>
      </c>
    </row>
    <row r="17" spans="2:51" ht="16.899999999999999" customHeight="1" x14ac:dyDescent="0.3">
      <c r="B17" s="129" t="s">
        <v>1054</v>
      </c>
      <c r="C17" s="130">
        <f>COUNTIFS('테스트 시나리오 리스트'!$K:$K,"="&amp;"○",'테스트 시나리오 리스트'!$N:$N,"="&amp;$B17,'테스트 시나리오 리스트'!$Q:$Q,"&lt;&gt;"&amp;"N/A")</f>
        <v>17</v>
      </c>
      <c r="D17" s="131">
        <f>COUNTIFS('테스트 시나리오 리스트'!$K:$K,"="&amp;"○",'테스트 시나리오 리스트'!$N:$N,"="&amp;$B17,'테스트 시나리오 리스트'!$Q:$Q,"&lt;="&amp;$AY$9)</f>
        <v>14</v>
      </c>
      <c r="E17" s="132">
        <f t="shared" si="0"/>
        <v>0.82352941176470584</v>
      </c>
      <c r="F17" s="132">
        <f>IF(D17&lt;&gt;0,SUMIFS('테스트 시나리오 리스트'!$T:$T,'테스트 시나리오 리스트'!$N:$N,"="&amp;$B17,'테스트 시나리오 리스트'!$Q:$Q,"&lt;="&amp;$AY$9)/$C17,"-")</f>
        <v>0.82352941176470584</v>
      </c>
      <c r="G17" s="130">
        <f>COUNTIFS('테스트 시나리오 리스트'!$N:$N,"="&amp;$B17,'테스트 시나리오 리스트'!$Q:$Q,"&lt;="&amp;$AY$9,'테스트 시나리오 리스트'!$U:$U,"="&amp;1)</f>
        <v>0</v>
      </c>
      <c r="H17" s="175">
        <v>1</v>
      </c>
      <c r="I17" s="168">
        <v>0</v>
      </c>
      <c r="J17" s="176">
        <f t="shared" si="1"/>
        <v>1</v>
      </c>
      <c r="K17" s="128"/>
      <c r="L17" s="146">
        <v>3</v>
      </c>
      <c r="M17" s="144">
        <v>1</v>
      </c>
      <c r="N17" s="150">
        <v>0</v>
      </c>
      <c r="O17" s="130">
        <f t="shared" si="2"/>
        <v>3</v>
      </c>
      <c r="P17" s="128"/>
      <c r="Q17" s="146">
        <v>2</v>
      </c>
      <c r="R17" s="144">
        <v>1</v>
      </c>
      <c r="S17" s="150">
        <v>0</v>
      </c>
      <c r="T17" s="130">
        <f t="shared" si="3"/>
        <v>2</v>
      </c>
      <c r="U17" s="128"/>
      <c r="V17" s="146">
        <v>0</v>
      </c>
      <c r="W17" s="144">
        <v>1</v>
      </c>
      <c r="X17" s="150">
        <v>0</v>
      </c>
      <c r="Y17" s="130">
        <f t="shared" si="4"/>
        <v>0</v>
      </c>
      <c r="Z17" s="128"/>
      <c r="AA17" s="181">
        <v>3</v>
      </c>
      <c r="AB17" s="182">
        <v>1</v>
      </c>
      <c r="AC17" s="150">
        <v>0</v>
      </c>
      <c r="AD17" s="130">
        <f t="shared" si="5"/>
        <v>3</v>
      </c>
      <c r="AF17" s="181">
        <v>0</v>
      </c>
      <c r="AG17" s="182" t="s">
        <v>1074</v>
      </c>
      <c r="AH17" s="150">
        <v>0</v>
      </c>
      <c r="AI17" s="130">
        <f t="shared" si="6"/>
        <v>0</v>
      </c>
      <c r="AV17" s="146">
        <f>COUNTIFS('테스트 시나리오 리스트'!$K:$K,"="&amp;"○",'테스트 시나리오 리스트'!$N:$N,"="&amp;$B17,'테스트 시나리오 리스트'!$Q:$Q,"="&amp;$AY$9)</f>
        <v>3</v>
      </c>
      <c r="AW17" s="132">
        <f>IF(AV17&lt;&gt;0,SUMIFS('테스트 시나리오 리스트'!$T:$T,'테스트 시나리오 리스트'!$N:$N,"="&amp;$B17,'테스트 시나리오 리스트'!$Q:$Q,"="&amp;$AY$9)/$AV17,"-")</f>
        <v>1</v>
      </c>
      <c r="AX17" s="152"/>
      <c r="AY17" s="130">
        <f t="shared" si="7"/>
        <v>3</v>
      </c>
    </row>
    <row r="18" spans="2:51" ht="16.899999999999999" customHeight="1" thickBot="1" x14ac:dyDescent="0.35">
      <c r="B18" s="133" t="s">
        <v>1055</v>
      </c>
      <c r="C18" s="134">
        <f>SUM(C12:C17)</f>
        <v>188</v>
      </c>
      <c r="D18" s="135">
        <f>SUM(D12:D17)</f>
        <v>136</v>
      </c>
      <c r="E18" s="136">
        <f t="shared" si="0"/>
        <v>0.72340425531914898</v>
      </c>
      <c r="F18" s="136">
        <f>IF(D18&lt;&gt;0,SUMIFS('테스트 시나리오 리스트'!$T:$T,'테스트 시나리오 리스트'!$Q:$Q,"&lt;="&amp;$AY$9)/$C18,"-")</f>
        <v>0.72872340425531912</v>
      </c>
      <c r="G18" s="134">
        <f>SUM(G12:G17)</f>
        <v>0</v>
      </c>
      <c r="H18" s="133">
        <f>SUM(H12:H17)</f>
        <v>11</v>
      </c>
      <c r="I18" s="162">
        <f>SUM(I12:I17)</f>
        <v>2</v>
      </c>
      <c r="J18" s="134">
        <f>SUM(J12:J17)</f>
        <v>9</v>
      </c>
      <c r="K18" s="128"/>
      <c r="L18" s="133">
        <f>SUM(L12:L17)</f>
        <v>32</v>
      </c>
      <c r="M18" s="136">
        <v>1</v>
      </c>
      <c r="N18" s="143">
        <f>SUM(N12:N17)</f>
        <v>3</v>
      </c>
      <c r="O18" s="134">
        <v>0</v>
      </c>
      <c r="P18" s="128"/>
      <c r="Q18" s="133">
        <f>SUM(Q12:Q17)</f>
        <v>36</v>
      </c>
      <c r="R18" s="136">
        <v>1</v>
      </c>
      <c r="S18" s="143">
        <f>SUM(S12:S17)</f>
        <v>4</v>
      </c>
      <c r="T18" s="134">
        <v>0</v>
      </c>
      <c r="U18" s="128"/>
      <c r="V18" s="133">
        <f>SUM(V12:V17)</f>
        <v>22</v>
      </c>
      <c r="W18" s="136">
        <v>0.76666666666666672</v>
      </c>
      <c r="X18" s="143">
        <f>SUM(X12:X17)</f>
        <v>3</v>
      </c>
      <c r="Y18" s="134">
        <v>0</v>
      </c>
      <c r="Z18" s="128"/>
      <c r="AA18" s="133">
        <f>SUM(AA12:AA17)</f>
        <v>9</v>
      </c>
      <c r="AB18" s="136"/>
      <c r="AC18" s="143">
        <f>SUM(AC12:AC17)</f>
        <v>0</v>
      </c>
      <c r="AD18" s="134">
        <v>0</v>
      </c>
      <c r="AF18" s="133">
        <f>SUM(AF12:AF17)</f>
        <v>0</v>
      </c>
      <c r="AG18" s="136"/>
      <c r="AH18" s="143">
        <f>SUM(AH12:AH17)</f>
        <v>0</v>
      </c>
      <c r="AI18" s="134">
        <v>0</v>
      </c>
      <c r="AV18" s="133">
        <f>SUM(AV12:AV17)</f>
        <v>32</v>
      </c>
      <c r="AW18" s="136">
        <f>IF(AV18&lt;&gt;0,SUMIFS('테스트 시나리오 리스트'!$T:$T,'테스트 시나리오 리스트'!$Q:$Q,"="&amp;$AY$9)/$AV18,"-")</f>
        <v>1.03125</v>
      </c>
      <c r="AX18" s="143">
        <f>SUM(AX12:AX17)</f>
        <v>1</v>
      </c>
      <c r="AY18" s="134">
        <f>SUM(AY12:AY17)</f>
        <v>31</v>
      </c>
    </row>
    <row r="19" spans="2:51" x14ac:dyDescent="0.3">
      <c r="H19" s="128"/>
      <c r="I19" s="128"/>
      <c r="J19" s="128"/>
      <c r="K19" s="128"/>
      <c r="P19" s="128"/>
      <c r="U19" s="128"/>
      <c r="Z19" s="128"/>
    </row>
    <row r="20" spans="2:51" ht="20.25" thickBot="1" x14ac:dyDescent="0.35">
      <c r="B20" s="127" t="s">
        <v>1056</v>
      </c>
      <c r="H20" s="128"/>
      <c r="I20" s="128"/>
      <c r="J20" s="128"/>
      <c r="K20" s="128"/>
      <c r="L20" s="127" t="s">
        <v>1057</v>
      </c>
      <c r="P20" s="128"/>
      <c r="Q20" s="127" t="s">
        <v>1066</v>
      </c>
      <c r="U20" s="128"/>
      <c r="V20" s="127" t="s">
        <v>1066</v>
      </c>
      <c r="Z20" s="128"/>
      <c r="AA20" s="127" t="s">
        <v>1066</v>
      </c>
      <c r="AF20" s="127" t="s">
        <v>1066</v>
      </c>
      <c r="AV20" s="127" t="s">
        <v>1057</v>
      </c>
    </row>
    <row r="21" spans="2:51" ht="19.149999999999999" customHeight="1" x14ac:dyDescent="0.3">
      <c r="B21" s="137" t="s">
        <v>1042</v>
      </c>
      <c r="C21" s="138" t="s">
        <v>1043</v>
      </c>
      <c r="D21" s="139" t="s">
        <v>1044</v>
      </c>
      <c r="E21" s="140" t="s">
        <v>1058</v>
      </c>
      <c r="F21" s="140" t="s">
        <v>1046</v>
      </c>
      <c r="G21" s="138" t="s">
        <v>1047</v>
      </c>
      <c r="H21" s="173" t="s">
        <v>1070</v>
      </c>
      <c r="I21" s="180" t="s">
        <v>1071</v>
      </c>
      <c r="J21" s="174" t="s">
        <v>1072</v>
      </c>
      <c r="K21" s="128"/>
      <c r="L21" s="145" t="s">
        <v>1059</v>
      </c>
      <c r="M21" s="140" t="s">
        <v>1049</v>
      </c>
      <c r="N21" s="142" t="s">
        <v>1078</v>
      </c>
      <c r="O21" s="138" t="s">
        <v>1060</v>
      </c>
      <c r="P21" s="128"/>
      <c r="Q21" s="145" t="s">
        <v>1067</v>
      </c>
      <c r="R21" s="140" t="s">
        <v>1068</v>
      </c>
      <c r="S21" s="142" t="s">
        <v>1078</v>
      </c>
      <c r="T21" s="138" t="s">
        <v>1069</v>
      </c>
      <c r="U21" s="128"/>
      <c r="V21" s="145" t="s">
        <v>1067</v>
      </c>
      <c r="W21" s="140" t="s">
        <v>1068</v>
      </c>
      <c r="X21" s="142" t="s">
        <v>1078</v>
      </c>
      <c r="Y21" s="138" t="s">
        <v>1069</v>
      </c>
      <c r="Z21" s="128"/>
      <c r="AA21" s="145" t="s">
        <v>1067</v>
      </c>
      <c r="AB21" s="140" t="s">
        <v>1068</v>
      </c>
      <c r="AC21" s="142" t="s">
        <v>1070</v>
      </c>
      <c r="AD21" s="138" t="s">
        <v>1069</v>
      </c>
      <c r="AF21" s="145" t="s">
        <v>1067</v>
      </c>
      <c r="AG21" s="140" t="s">
        <v>1068</v>
      </c>
      <c r="AH21" s="142" t="s">
        <v>1070</v>
      </c>
      <c r="AI21" s="138" t="s">
        <v>1069</v>
      </c>
      <c r="AV21" s="145" t="s">
        <v>1059</v>
      </c>
      <c r="AW21" s="140" t="s">
        <v>1049</v>
      </c>
      <c r="AX21" s="142" t="s">
        <v>1078</v>
      </c>
      <c r="AY21" s="138" t="s">
        <v>1060</v>
      </c>
    </row>
    <row r="22" spans="2:51" ht="16.899999999999999" customHeight="1" x14ac:dyDescent="0.3">
      <c r="B22" s="129" t="s">
        <v>1061</v>
      </c>
      <c r="C22" s="130">
        <f>COUNTIFS('테스트 시나리오 리스트'!$K:$K,"="&amp;"○",'테스트 시나리오 리스트'!$N:$N,"="&amp;$B22,'테스트 시나리오 리스트'!$Q:$Q,"&lt;&gt;"&amp;"N/A",'테스트 시나리오 리스트'!$J:$J,"="&amp;"War Room")</f>
        <v>9</v>
      </c>
      <c r="D22" s="131">
        <f>COUNTIFS('테스트 시나리오 리스트'!$K:$K,"="&amp;"○",'테스트 시나리오 리스트'!$N:$N,"="&amp;$B22,'테스트 시나리오 리스트'!$Q:$Q,"&lt;="&amp;$AY$9,'테스트 시나리오 리스트'!$J:$J,"="&amp;"War Room")</f>
        <v>3</v>
      </c>
      <c r="E22" s="132">
        <f t="shared" ref="E22:E27" si="8">IF(C22&lt;&gt;0,D22/C22,"-")</f>
        <v>0.33333333333333331</v>
      </c>
      <c r="F22" s="132">
        <f>IF(D22&lt;&gt;0,SUMIFS('테스트 시나리오 리스트'!$T:$T,'테스트 시나리오 리스트'!$N:$N,"="&amp;$B22,'테스트 시나리오 리스트'!$Q:$Q,"&lt;="&amp;$AY$9,'테스트 시나리오 리스트'!$J:$J,"="&amp;"War Room")/$C22,"-")</f>
        <v>0.33333333333333331</v>
      </c>
      <c r="G22" s="130">
        <f>COUNTIFS('테스트 시나리오 리스트'!$N:$N,"="&amp;$B22,'테스트 시나리오 리스트'!$Q:$Q,"&lt;="&amp;$AY$9,'테스트 시나리오 리스트'!$U:$U,"="&amp;1,'테스트 시나리오 리스트'!$J:$J,"="&amp;"War Room")</f>
        <v>0</v>
      </c>
      <c r="H22" s="175">
        <v>2</v>
      </c>
      <c r="I22" s="168">
        <v>0</v>
      </c>
      <c r="J22" s="176">
        <f>H22-I22</f>
        <v>2</v>
      </c>
      <c r="K22" s="128"/>
      <c r="L22" s="146">
        <f>COUNTIFS('테스트 시나리오 리스트'!$K:$K,"="&amp;"○",'테스트 시나리오 리스트'!$N:$N,"="&amp;$B22,'테스트 시나리오 리스트'!$Q:$Q,"="&amp;$AY$9,'테스트 시나리오 리스트'!$J:$J,"="&amp;"War Room")</f>
        <v>0</v>
      </c>
      <c r="M22" s="144" t="s">
        <v>1065</v>
      </c>
      <c r="N22" s="150">
        <v>0</v>
      </c>
      <c r="O22" s="130">
        <f>L22-N22</f>
        <v>0</v>
      </c>
      <c r="P22" s="128"/>
      <c r="Q22" s="146">
        <v>0</v>
      </c>
      <c r="R22" s="144" t="s">
        <v>1065</v>
      </c>
      <c r="S22" s="150">
        <v>0</v>
      </c>
      <c r="T22" s="130">
        <f>Q22-S22</f>
        <v>0</v>
      </c>
      <c r="U22" s="128"/>
      <c r="V22" s="146">
        <v>0</v>
      </c>
      <c r="W22" s="144" t="s">
        <v>1065</v>
      </c>
      <c r="X22" s="150">
        <v>0</v>
      </c>
      <c r="Y22" s="130">
        <f>V22-X22</f>
        <v>0</v>
      </c>
      <c r="Z22" s="128"/>
      <c r="AA22" s="181">
        <v>0</v>
      </c>
      <c r="AB22" s="182" t="s">
        <v>1088</v>
      </c>
      <c r="AC22" s="150">
        <v>0</v>
      </c>
      <c r="AD22" s="130">
        <f>AA22-AC22</f>
        <v>0</v>
      </c>
      <c r="AF22" s="181">
        <v>6</v>
      </c>
      <c r="AG22" s="182" t="s">
        <v>1074</v>
      </c>
      <c r="AH22" s="150">
        <v>2</v>
      </c>
      <c r="AI22" s="130">
        <f>AF22-AH22</f>
        <v>4</v>
      </c>
      <c r="AV22" s="146">
        <f>COUNTIFS('테스트 시나리오 리스트'!$K:$K,"="&amp;"○",'테스트 시나리오 리스트'!$N:$N,"="&amp;$B22,'테스트 시나리오 리스트'!$Q:$Q,"="&amp;$AY$9,'테스트 시나리오 리스트'!$J:$J,"="&amp;"War Room")</f>
        <v>0</v>
      </c>
      <c r="AW22" s="132" t="str">
        <f>IF(AV22&lt;&gt;0,SUMIFS('테스트 시나리오 리스트'!$T:$T,'테스트 시나리오 리스트'!$N:$N,"="&amp;$B22,'테스트 시나리오 리스트'!$Q:$Q,"="&amp;$AY$9,'테스트 시나리오 리스트'!$J:$J,"="&amp;"War Room")/$AV22,"-")</f>
        <v>-</v>
      </c>
      <c r="AX22" s="152"/>
      <c r="AY22" s="130">
        <f>AV22-AX22</f>
        <v>0</v>
      </c>
    </row>
    <row r="23" spans="2:51" s="141" customFormat="1" ht="16.899999999999999" customHeight="1" x14ac:dyDescent="0.3">
      <c r="B23" s="153" t="s">
        <v>1053</v>
      </c>
      <c r="C23" s="154">
        <f>COUNTIFS('테스트 시나리오 리스트'!$K:$K,"="&amp;"○",'테스트 시나리오 리스트'!$N:$N,"="&amp;$B23,'테스트 시나리오 리스트'!$Q:$Q,"&lt;&gt;"&amp;"N/A",'테스트 시나리오 리스트'!$J:$J,"="&amp;"War Room")</f>
        <v>2</v>
      </c>
      <c r="D23" s="155">
        <f>COUNTIFS('테스트 시나리오 리스트'!$K:$K,"="&amp;"○",'테스트 시나리오 리스트'!$N:$N,"="&amp;$B23,'테스트 시나리오 리스트'!$Q:$Q,"&lt;="&amp;$AY$9,'테스트 시나리오 리스트'!$J:$J,"="&amp;"War Room")</f>
        <v>2</v>
      </c>
      <c r="E23" s="156">
        <f t="shared" si="8"/>
        <v>1</v>
      </c>
      <c r="F23" s="156">
        <f>IF(D23&lt;&gt;0,SUMIFS('테스트 시나리오 리스트'!$T:$T,'테스트 시나리오 리스트'!$N:$N,"="&amp;$B23,'테스트 시나리오 리스트'!$Q:$Q,"&lt;="&amp;$AY$9,'테스트 시나리오 리스트'!$J:$J,"="&amp;"War Room")/$C23,"-")</f>
        <v>1</v>
      </c>
      <c r="G23" s="154">
        <f>COUNTIFS('테스트 시나리오 리스트'!$N:$N,"="&amp;$B23,'테스트 시나리오 리스트'!$Q:$Q,"&lt;="&amp;$AY$9,'테스트 시나리오 리스트'!$U:$U,"="&amp;1,'테스트 시나리오 리스트'!$J:$J,"="&amp;"War Room")</f>
        <v>0</v>
      </c>
      <c r="H23" s="175">
        <f>N23+S23+X23</f>
        <v>2</v>
      </c>
      <c r="I23" s="168">
        <v>1</v>
      </c>
      <c r="J23" s="176">
        <f>H23-I23</f>
        <v>1</v>
      </c>
      <c r="K23" s="128"/>
      <c r="L23" s="158">
        <v>1</v>
      </c>
      <c r="M23" s="159">
        <v>1</v>
      </c>
      <c r="N23" s="150">
        <v>0</v>
      </c>
      <c r="O23" s="154">
        <f>L23-N23</f>
        <v>1</v>
      </c>
      <c r="P23" s="157"/>
      <c r="Q23" s="158">
        <v>10</v>
      </c>
      <c r="R23" s="159">
        <v>1</v>
      </c>
      <c r="S23" s="150">
        <v>2</v>
      </c>
      <c r="T23" s="154">
        <f>Q23-S23</f>
        <v>8</v>
      </c>
      <c r="U23" s="157"/>
      <c r="V23" s="158">
        <v>0</v>
      </c>
      <c r="W23" s="159" t="s">
        <v>1075</v>
      </c>
      <c r="X23" s="150">
        <v>0</v>
      </c>
      <c r="Y23" s="154">
        <f>V23-X23</f>
        <v>0</v>
      </c>
      <c r="Z23" s="157"/>
      <c r="AA23" s="181">
        <v>0</v>
      </c>
      <c r="AB23" s="182" t="s">
        <v>1088</v>
      </c>
      <c r="AC23" s="150">
        <v>0</v>
      </c>
      <c r="AD23" s="154">
        <f>AA23-AC23</f>
        <v>0</v>
      </c>
      <c r="AF23" s="181">
        <v>0</v>
      </c>
      <c r="AG23" s="182" t="s">
        <v>1074</v>
      </c>
      <c r="AH23" s="150">
        <v>0</v>
      </c>
      <c r="AI23" s="154">
        <f>AF23-AH23</f>
        <v>0</v>
      </c>
      <c r="AT23" s="177"/>
      <c r="AV23" s="158">
        <f>COUNTIFS('테스트 시나리오 리스트'!$N:$N,"="&amp;$B23,'테스트 시나리오 리스트'!$Q:$Q,"="&amp;$AY$9,'테스트 시나리오 리스트'!$J:$J,"="&amp;"War Room")</f>
        <v>1</v>
      </c>
      <c r="AW23" s="156">
        <f>IF(AV23&lt;&gt;0,SUMIFS('테스트 시나리오 리스트'!$T:$T,'테스트 시나리오 리스트'!$N:$N,"="&amp;$B23,'테스트 시나리오 리스트'!$Q:$Q,"="&amp;$AY$9,'테스트 시나리오 리스트'!$J:$J,"="&amp;"War Room")/$AV23,"-")</f>
        <v>1</v>
      </c>
      <c r="AX23" s="160"/>
      <c r="AY23" s="154">
        <f>AV23-AX23</f>
        <v>1</v>
      </c>
    </row>
    <row r="24" spans="2:51" ht="16.899999999999999" customHeight="1" x14ac:dyDescent="0.3">
      <c r="B24" s="129" t="s">
        <v>1062</v>
      </c>
      <c r="C24" s="130">
        <f>COUNTIFS('테스트 시나리오 리스트'!$K:$K,"="&amp;"○",'테스트 시나리오 리스트'!$N:$N,"="&amp;$B24,'테스트 시나리오 리스트'!$Q:$Q,"&lt;&gt;"&amp;"N/A",'테스트 시나리오 리스트'!$J:$J,"="&amp;"War Room")</f>
        <v>27</v>
      </c>
      <c r="D24" s="131">
        <f>COUNTIFS('테스트 시나리오 리스트'!$K:$K,"="&amp;"○",'테스트 시나리오 리스트'!$N:$N,"="&amp;$B24,'테스트 시나리오 리스트'!$Q:$Q,"&lt;="&amp;$AY$9,'테스트 시나리오 리스트'!$J:$J,"="&amp;"War Room")</f>
        <v>25</v>
      </c>
      <c r="E24" s="132">
        <f t="shared" si="8"/>
        <v>0.92592592592592593</v>
      </c>
      <c r="F24" s="132">
        <f>IF(D24&lt;&gt;0,SUMIFS('테스트 시나리오 리스트'!$T:$T,'테스트 시나리오 리스트'!$N:$N,"="&amp;$B24,'테스트 시나리오 리스트'!$Q:$Q,"&lt;="&amp;$AY$9,'테스트 시나리오 리스트'!$J:$J,"="&amp;"War Room")/$C24,"-")</f>
        <v>0.96296296296296291</v>
      </c>
      <c r="G24" s="130">
        <f>COUNTIFS('테스트 시나리오 리스트'!$N:$N,"="&amp;$B24,'테스트 시나리오 리스트'!$Q:$Q,"&lt;="&amp;$AY$9,'테스트 시나리오 리스트'!$U:$U,"="&amp;1,'테스트 시나리오 리스트'!$J:$J,"="&amp;"War Room")</f>
        <v>0</v>
      </c>
      <c r="H24" s="175">
        <f>N24+S24+X24</f>
        <v>1</v>
      </c>
      <c r="I24" s="168">
        <v>0</v>
      </c>
      <c r="J24" s="176">
        <f>H24-I24</f>
        <v>1</v>
      </c>
      <c r="K24" s="128"/>
      <c r="L24" s="146">
        <v>6</v>
      </c>
      <c r="M24" s="144">
        <v>1</v>
      </c>
      <c r="N24" s="150">
        <v>0</v>
      </c>
      <c r="O24" s="130">
        <f>L24-N24</f>
        <v>6</v>
      </c>
      <c r="P24" s="128"/>
      <c r="Q24" s="146">
        <v>2</v>
      </c>
      <c r="R24" s="144">
        <v>1</v>
      </c>
      <c r="S24" s="150">
        <v>1</v>
      </c>
      <c r="T24" s="130">
        <f>Q24-S24</f>
        <v>1</v>
      </c>
      <c r="U24" s="128"/>
      <c r="V24" s="146">
        <v>0</v>
      </c>
      <c r="W24" s="144" t="s">
        <v>1065</v>
      </c>
      <c r="X24" s="150">
        <v>0</v>
      </c>
      <c r="Y24" s="130">
        <f>V24-X24</f>
        <v>0</v>
      </c>
      <c r="Z24" s="128"/>
      <c r="AA24" s="181">
        <v>23</v>
      </c>
      <c r="AB24" s="182">
        <v>1</v>
      </c>
      <c r="AC24" s="150">
        <v>7</v>
      </c>
      <c r="AD24" s="130">
        <f>AA24-AC24</f>
        <v>16</v>
      </c>
      <c r="AF24" s="181">
        <v>0</v>
      </c>
      <c r="AG24" s="182" t="s">
        <v>1074</v>
      </c>
      <c r="AH24" s="150">
        <v>0</v>
      </c>
      <c r="AI24" s="130">
        <f>AF24-AH24</f>
        <v>0</v>
      </c>
      <c r="AV24" s="146">
        <f>COUNTIFS('테스트 시나리오 리스트'!$N:$N,"="&amp;$B24,'테스트 시나리오 리스트'!$Q:$Q,"="&amp;$AY$9,'테스트 시나리오 리스트'!$J:$J,"="&amp;"War Room")</f>
        <v>23</v>
      </c>
      <c r="AW24" s="132">
        <f>IF(AV24&lt;&gt;0,SUMIFS('테스트 시나리오 리스트'!$T:$T,'테스트 시나리오 리스트'!$N:$N,"="&amp;$B24,'테스트 시나리오 리스트'!$Q:$Q,"="&amp;$AY$9,'테스트 시나리오 리스트'!$J:$J,"="&amp;"War Room")/$AV24,"-")</f>
        <v>1</v>
      </c>
      <c r="AX24" s="152"/>
      <c r="AY24" s="130">
        <f>AV24-AX24</f>
        <v>23</v>
      </c>
    </row>
    <row r="25" spans="2:51" ht="16.899999999999999" customHeight="1" x14ac:dyDescent="0.3">
      <c r="B25" s="129" t="s">
        <v>1064</v>
      </c>
      <c r="C25" s="130">
        <f>COUNTIFS('테스트 시나리오 리스트'!$K:$K,"="&amp;"○",'테스트 시나리오 리스트'!$N:$N,"="&amp;$B25,'테스트 시나리오 리스트'!$Q:$Q,"&lt;&gt;"&amp;"N/A",'테스트 시나리오 리스트'!$J:$J,"="&amp;"War Room")</f>
        <v>0</v>
      </c>
      <c r="D25" s="131">
        <f>COUNTIFS('테스트 시나리오 리스트'!$K:$K,"="&amp;"○",'테스트 시나리오 리스트'!$N:$N,"="&amp;$B25,'테스트 시나리오 리스트'!$Q:$Q,"&lt;="&amp;$AY$9,'테스트 시나리오 리스트'!$J:$J,"="&amp;"War Room")</f>
        <v>0</v>
      </c>
      <c r="E25" s="132" t="str">
        <f t="shared" si="8"/>
        <v>-</v>
      </c>
      <c r="F25" s="132" t="str">
        <f>IF(D25&lt;&gt;0,SUMIFS('테스트 시나리오 리스트'!$T:$T,'테스트 시나리오 리스트'!$N:$N,"="&amp;$B25,'테스트 시나리오 리스트'!$Q:$Q,"&lt;="&amp;$AY$9,'테스트 시나리오 리스트'!$J:$J,"="&amp;"War Room")/$C25,"-")</f>
        <v>-</v>
      </c>
      <c r="G25" s="130">
        <f>COUNTIFS('테스트 시나리오 리스트'!$N:$N,"="&amp;$B25,'테스트 시나리오 리스트'!$Q:$Q,"&lt;="&amp;$AY$9,'테스트 시나리오 리스트'!$U:$U,"="&amp;1,'테스트 시나리오 리스트'!$J:$J,"="&amp;"War Room")</f>
        <v>0</v>
      </c>
      <c r="H25" s="175">
        <f>N25+S25+X25</f>
        <v>1</v>
      </c>
      <c r="I25" s="168">
        <v>0</v>
      </c>
      <c r="J25" s="176">
        <f>H25-I25</f>
        <v>1</v>
      </c>
      <c r="K25" s="128"/>
      <c r="L25" s="146">
        <v>3</v>
      </c>
      <c r="M25" s="144">
        <v>1</v>
      </c>
      <c r="N25" s="150">
        <v>0</v>
      </c>
      <c r="O25" s="130">
        <f>L25-N25</f>
        <v>3</v>
      </c>
      <c r="P25" s="128"/>
      <c r="Q25" s="146">
        <v>5</v>
      </c>
      <c r="R25" s="144">
        <v>1</v>
      </c>
      <c r="S25" s="150">
        <v>1</v>
      </c>
      <c r="T25" s="130">
        <f>Q25-S25</f>
        <v>4</v>
      </c>
      <c r="U25" s="128"/>
      <c r="V25" s="146">
        <v>0</v>
      </c>
      <c r="W25" s="144" t="s">
        <v>1065</v>
      </c>
      <c r="X25" s="150">
        <v>0</v>
      </c>
      <c r="Y25" s="130">
        <f>V25-X25</f>
        <v>0</v>
      </c>
      <c r="Z25" s="128"/>
      <c r="AA25" s="181">
        <v>0</v>
      </c>
      <c r="AB25" s="182" t="s">
        <v>1088</v>
      </c>
      <c r="AC25" s="150">
        <v>0</v>
      </c>
      <c r="AD25" s="130">
        <f>AA25-AC25</f>
        <v>0</v>
      </c>
      <c r="AF25" s="181">
        <v>0</v>
      </c>
      <c r="AG25" s="182" t="s">
        <v>1074</v>
      </c>
      <c r="AH25" s="150">
        <v>0</v>
      </c>
      <c r="AI25" s="130">
        <f>AF25-AH25</f>
        <v>0</v>
      </c>
      <c r="AV25" s="146">
        <f>COUNTIFS('테스트 시나리오 리스트'!$N:$N,"="&amp;$B25,'테스트 시나리오 리스트'!$Q:$Q,"="&amp;$AY$9,'테스트 시나리오 리스트'!$J:$J,"="&amp;"War Room")</f>
        <v>0</v>
      </c>
      <c r="AW25" s="132" t="str">
        <f>IF(AV25&lt;&gt;0,SUMIFS('테스트 시나리오 리스트'!$T:$T,'테스트 시나리오 리스트'!$N:$N,"="&amp;$B25,'테스트 시나리오 리스트'!$Q:$Q,"="&amp;$AY$9,'테스트 시나리오 리스트'!$J:$J,"="&amp;"War Room")/$AV25,"-")</f>
        <v>-</v>
      </c>
      <c r="AX25" s="152"/>
      <c r="AY25" s="130">
        <f>AV25-AX25</f>
        <v>0</v>
      </c>
    </row>
    <row r="26" spans="2:51" ht="16.899999999999999" customHeight="1" thickBot="1" x14ac:dyDescent="0.35">
      <c r="B26" s="129" t="s">
        <v>1054</v>
      </c>
      <c r="C26" s="130">
        <f>COUNTIFS('테스트 시나리오 리스트'!$K:$K,"="&amp;"○",'테스트 시나리오 리스트'!$N:$N,"="&amp;$B26,'테스트 시나리오 리스트'!$Q:$Q,"&lt;&gt;"&amp;"N/A",'테스트 시나리오 리스트'!$J:$J,"="&amp;"War Room")</f>
        <v>5</v>
      </c>
      <c r="D26" s="131">
        <f>COUNTIFS('테스트 시나리오 리스트'!$K:$K,"="&amp;"○",'테스트 시나리오 리스트'!$N:$N,"="&amp;$B26,'테스트 시나리오 리스트'!$Q:$Q,"&lt;="&amp;$AY$9,'테스트 시나리오 리스트'!$J:$J,"="&amp;"War Room")</f>
        <v>2</v>
      </c>
      <c r="E26" s="132">
        <f t="shared" si="8"/>
        <v>0.4</v>
      </c>
      <c r="F26" s="132">
        <f>IF(D26&lt;&gt;0,SUMIFS('테스트 시나리오 리스트'!$T:$T,'테스트 시나리오 리스트'!$N:$N,"="&amp;$B26,'테스트 시나리오 리스트'!$Q:$Q,"&lt;="&amp;$AY$9,'테스트 시나리오 리스트'!$J:$J,"="&amp;"War Room")/$C26,"-")</f>
        <v>0.4</v>
      </c>
      <c r="G26" s="130">
        <f>COUNTIFS('테스트 시나리오 리스트'!$K:$K,"="&amp;"○",'테스트 시나리오 리스트'!$N:$N,"="&amp;$B26,'테스트 시나리오 리스트'!$Q:$Q,"&lt;="&amp;$AY$9,'테스트 시나리오 리스트'!$U:$U,"="&amp;1,'테스트 시나리오 리스트'!$J:$J,"="&amp;"War Room")</f>
        <v>0</v>
      </c>
      <c r="H26" s="175">
        <f>N26+S26+X26</f>
        <v>1</v>
      </c>
      <c r="I26" s="168">
        <v>1</v>
      </c>
      <c r="J26" s="176">
        <f>H26-I26</f>
        <v>0</v>
      </c>
      <c r="K26" s="128"/>
      <c r="L26" s="146">
        <v>4</v>
      </c>
      <c r="M26" s="144">
        <v>1</v>
      </c>
      <c r="N26" s="150">
        <v>1</v>
      </c>
      <c r="O26" s="130">
        <f>L26-N26</f>
        <v>3</v>
      </c>
      <c r="P26" s="128"/>
      <c r="Q26" s="148">
        <v>0</v>
      </c>
      <c r="R26" s="149" t="s">
        <v>1065</v>
      </c>
      <c r="S26" s="151">
        <v>0</v>
      </c>
      <c r="T26" s="130">
        <f>Q26-S26</f>
        <v>0</v>
      </c>
      <c r="U26" s="128"/>
      <c r="V26" s="146">
        <v>3</v>
      </c>
      <c r="W26" s="144">
        <v>1</v>
      </c>
      <c r="X26" s="151">
        <v>0</v>
      </c>
      <c r="Y26" s="130">
        <f>V26-X26</f>
        <v>3</v>
      </c>
      <c r="Z26" s="128"/>
      <c r="AA26" s="181">
        <v>0</v>
      </c>
      <c r="AB26" s="182" t="s">
        <v>1088</v>
      </c>
      <c r="AC26" s="151">
        <v>0</v>
      </c>
      <c r="AD26" s="130">
        <f>AA26-AC26</f>
        <v>0</v>
      </c>
      <c r="AF26" s="181">
        <v>0</v>
      </c>
      <c r="AG26" s="182" t="s">
        <v>1074</v>
      </c>
      <c r="AH26" s="151">
        <v>0</v>
      </c>
      <c r="AI26" s="130">
        <f>AF26-AH26</f>
        <v>0</v>
      </c>
      <c r="AV26" s="146">
        <f>COUNTIFS('테스트 시나리오 리스트'!$N:$N,"="&amp;$B26,'테스트 시나리오 리스트'!$Q:$Q,"="&amp;$AY$9,'테스트 시나리오 리스트'!$J:$J,"="&amp;"War Room")</f>
        <v>0</v>
      </c>
      <c r="AW26" s="132" t="str">
        <f>IF(AV26&lt;&gt;0,SUMIFS('테스트 시나리오 리스트'!$T:$T,'테스트 시나리오 리스트'!$N:$N,"="&amp;$B26,'테스트 시나리오 리스트'!$Q:$Q,"="&amp;$AY$9,'테스트 시나리오 리스트'!$J:$J,"="&amp;"War Room")/$AV26,"-")</f>
        <v>-</v>
      </c>
      <c r="AX26" s="152"/>
      <c r="AY26" s="130">
        <f>AV26-AX26</f>
        <v>0</v>
      </c>
    </row>
    <row r="27" spans="2:51" ht="16.899999999999999" customHeight="1" thickBot="1" x14ac:dyDescent="0.35">
      <c r="B27" s="133" t="s">
        <v>1063</v>
      </c>
      <c r="C27" s="134">
        <f>SUM(C22:C26)</f>
        <v>43</v>
      </c>
      <c r="D27" s="135">
        <f>SUM(D22:D26)</f>
        <v>32</v>
      </c>
      <c r="E27" s="136">
        <f t="shared" si="8"/>
        <v>0.7441860465116279</v>
      </c>
      <c r="F27" s="136">
        <f>IF(D27&lt;&gt;0,SUMIFS('테스트 시나리오 리스트'!$T:$T,'테스트 시나리오 리스트'!$Q:$Q,"&lt;="&amp;$AY$9,'테스트 시나리오 리스트'!$J:$J,"="&amp;"War Room")/$D27,"-")</f>
        <v>1.03125</v>
      </c>
      <c r="G27" s="134">
        <f>SUM(G22:G26)</f>
        <v>0</v>
      </c>
      <c r="H27" s="133">
        <f>SUM(H22:H26)</f>
        <v>7</v>
      </c>
      <c r="I27" s="162">
        <f>SUM(I22:I26)</f>
        <v>2</v>
      </c>
      <c r="J27" s="134">
        <f>SUM(J22:J26)</f>
        <v>5</v>
      </c>
      <c r="K27" s="128"/>
      <c r="L27" s="133">
        <f>SUM(L22:L26)</f>
        <v>14</v>
      </c>
      <c r="M27" s="136">
        <f>IF(L27&lt;&gt;0,SUMIFS('테스트 시나리오 리스트'!$T:$T,'테스트 시나리오 리스트'!$Q:$Q,"="&amp;$AY$9,'테스트 시나리오 리스트'!$J:$J,"="&amp;"War Room")/$AV27,"-")</f>
        <v>1</v>
      </c>
      <c r="N27" s="143">
        <f>SUM(N22:N26)</f>
        <v>1</v>
      </c>
      <c r="O27" s="134">
        <f>SUM(O22:O26)</f>
        <v>13</v>
      </c>
      <c r="P27" s="128"/>
      <c r="Q27" s="133">
        <f>SUM(Q22:Q26)</f>
        <v>17</v>
      </c>
      <c r="R27" s="147">
        <v>1</v>
      </c>
      <c r="S27" s="143">
        <f>SUM(S22:S26)</f>
        <v>4</v>
      </c>
      <c r="T27" s="134">
        <f>SUM(T22:T26)</f>
        <v>13</v>
      </c>
      <c r="U27" s="128"/>
      <c r="V27" s="133">
        <f>SUM(V22:V26)</f>
        <v>3</v>
      </c>
      <c r="W27" s="136">
        <v>1</v>
      </c>
      <c r="X27" s="143">
        <f>SUM(X22:X26)</f>
        <v>0</v>
      </c>
      <c r="Y27" s="134">
        <v>0</v>
      </c>
      <c r="Z27" s="128"/>
      <c r="AA27" s="133">
        <f>SUM(AA22:AA26)</f>
        <v>23</v>
      </c>
      <c r="AB27" s="136">
        <v>1</v>
      </c>
      <c r="AC27" s="143">
        <f>SUM(AC22:AC26)</f>
        <v>7</v>
      </c>
      <c r="AD27" s="134">
        <v>0</v>
      </c>
      <c r="AF27" s="133">
        <f>SUM(AF22:AF26)</f>
        <v>6</v>
      </c>
      <c r="AG27" s="136" t="s">
        <v>1065</v>
      </c>
      <c r="AH27" s="143">
        <f>SUM(AH22:AH26)</f>
        <v>2</v>
      </c>
      <c r="AI27" s="134">
        <v>0</v>
      </c>
      <c r="AV27" s="133">
        <f>SUM(AV22:AV26)</f>
        <v>24</v>
      </c>
      <c r="AW27" s="136">
        <f>IF(AV27&lt;&gt;0,SUMIFS('테스트 시나리오 리스트'!$T:$T,'테스트 시나리오 리스트'!$Q:$Q,"="&amp;$AY$9,'테스트 시나리오 리스트'!$J:$J,"="&amp;"War Room")/$AV27,"-")</f>
        <v>1</v>
      </c>
      <c r="AX27" s="143">
        <f>SUM(AX22:AX26)</f>
        <v>0</v>
      </c>
      <c r="AY27" s="134">
        <f>SUM(AY22:AY26)</f>
        <v>24</v>
      </c>
    </row>
    <row r="28" spans="2:51" x14ac:dyDescent="0.3"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  <c r="AI28" s="128"/>
      <c r="AJ28" s="128"/>
      <c r="AK28" s="128"/>
      <c r="AL28" s="128"/>
      <c r="AM28" s="128"/>
      <c r="AN28" s="128"/>
      <c r="AO28" s="128"/>
      <c r="AP28" s="128"/>
      <c r="AQ28" s="128"/>
      <c r="AR28" s="128"/>
      <c r="AS28" s="128"/>
      <c r="AT28" s="178"/>
    </row>
    <row r="29" spans="2:51" x14ac:dyDescent="0.3"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  <c r="AI29" s="128"/>
      <c r="AJ29" s="128"/>
      <c r="AK29" s="128"/>
      <c r="AL29" s="128"/>
      <c r="AM29" s="128"/>
      <c r="AN29" s="128"/>
      <c r="AO29" s="128"/>
      <c r="AP29" s="128"/>
      <c r="AQ29" s="128"/>
      <c r="AR29" s="128"/>
      <c r="AS29" s="128"/>
      <c r="AT29" s="178"/>
    </row>
    <row r="30" spans="2:51" ht="17.25" thickBot="1" x14ac:dyDescent="0.35"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  <c r="AI30" s="128"/>
      <c r="AJ30" s="128"/>
      <c r="AK30" s="128"/>
      <c r="AL30" s="128"/>
      <c r="AM30" s="128"/>
      <c r="AN30" s="128"/>
      <c r="AO30" s="128"/>
      <c r="AP30" s="128"/>
      <c r="AQ30" s="128"/>
      <c r="AR30" s="128"/>
      <c r="AS30" s="128"/>
      <c r="AT30" s="178"/>
    </row>
    <row r="31" spans="2:51" s="141" customFormat="1" x14ac:dyDescent="0.3">
      <c r="G31" s="172" t="s">
        <v>1076</v>
      </c>
      <c r="H31" s="165" t="s">
        <v>1070</v>
      </c>
      <c r="I31" s="166" t="s">
        <v>1071</v>
      </c>
      <c r="J31" s="167" t="s">
        <v>1072</v>
      </c>
      <c r="K31" s="128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/>
      <c r="AP31" s="157"/>
      <c r="AQ31" s="157"/>
      <c r="AR31" s="157"/>
      <c r="AS31" s="157"/>
      <c r="AT31" s="178"/>
    </row>
    <row r="32" spans="2:51" x14ac:dyDescent="0.3">
      <c r="G32" s="164" t="s">
        <v>1077</v>
      </c>
      <c r="H32" s="169">
        <f>H12+H13+H22</f>
        <v>6</v>
      </c>
      <c r="I32" s="169">
        <f>I12+I13+I22</f>
        <v>2</v>
      </c>
      <c r="J32" s="170">
        <f>J12+J13+J22</f>
        <v>4</v>
      </c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78"/>
    </row>
    <row r="33" spans="7:46" x14ac:dyDescent="0.3">
      <c r="G33" s="164" t="s">
        <v>1053</v>
      </c>
      <c r="H33" s="169">
        <f t="shared" ref="H33:J36" si="9">H14+H23</f>
        <v>3</v>
      </c>
      <c r="I33" s="161">
        <f t="shared" si="9"/>
        <v>1</v>
      </c>
      <c r="J33" s="171">
        <f t="shared" si="9"/>
        <v>2</v>
      </c>
      <c r="K33" s="128"/>
      <c r="W33" s="128"/>
      <c r="X33" s="128"/>
      <c r="Y33" s="128"/>
      <c r="AA33" s="128"/>
      <c r="AB33" s="128"/>
      <c r="AC33" s="128"/>
      <c r="AD33" s="128"/>
      <c r="AE33" s="128"/>
      <c r="AF33" s="128"/>
      <c r="AG33" s="128"/>
      <c r="AH33" s="128"/>
      <c r="AI33" s="128"/>
      <c r="AJ33" s="128"/>
      <c r="AK33" s="128"/>
      <c r="AL33" s="128"/>
      <c r="AM33" s="128"/>
      <c r="AN33" s="128"/>
      <c r="AO33" s="128"/>
      <c r="AP33" s="128"/>
      <c r="AQ33" s="128"/>
      <c r="AR33" s="128"/>
      <c r="AS33" s="128"/>
      <c r="AT33" s="178"/>
    </row>
    <row r="34" spans="7:46" x14ac:dyDescent="0.3">
      <c r="G34" s="164" t="s">
        <v>1062</v>
      </c>
      <c r="H34" s="169">
        <f t="shared" si="9"/>
        <v>6</v>
      </c>
      <c r="I34" s="161">
        <f t="shared" si="9"/>
        <v>0</v>
      </c>
      <c r="J34" s="171">
        <f t="shared" si="9"/>
        <v>6</v>
      </c>
      <c r="K34" s="128"/>
    </row>
    <row r="35" spans="7:46" x14ac:dyDescent="0.3">
      <c r="G35" s="164" t="s">
        <v>1064</v>
      </c>
      <c r="H35" s="169">
        <f t="shared" si="9"/>
        <v>1</v>
      </c>
      <c r="I35" s="161">
        <f t="shared" si="9"/>
        <v>0</v>
      </c>
      <c r="J35" s="171">
        <f t="shared" si="9"/>
        <v>1</v>
      </c>
      <c r="K35" s="128"/>
    </row>
    <row r="36" spans="7:46" x14ac:dyDescent="0.3">
      <c r="G36" s="164" t="s">
        <v>1054</v>
      </c>
      <c r="H36" s="169">
        <f t="shared" si="9"/>
        <v>2</v>
      </c>
      <c r="I36" s="161">
        <f t="shared" si="9"/>
        <v>1</v>
      </c>
      <c r="J36" s="171">
        <f t="shared" si="9"/>
        <v>1</v>
      </c>
    </row>
    <row r="37" spans="7:46" ht="17.25" thickBot="1" x14ac:dyDescent="0.35">
      <c r="G37" s="163" t="s">
        <v>1073</v>
      </c>
      <c r="H37" s="133">
        <f>SUM(H32:H36)</f>
        <v>18</v>
      </c>
      <c r="I37" s="162">
        <f>SUM(I32:I36)</f>
        <v>4</v>
      </c>
      <c r="J37" s="134">
        <f>SUM(J32:J36)</f>
        <v>14</v>
      </c>
    </row>
  </sheetData>
  <sheetProtection formatCells="0"/>
  <customSheetViews>
    <customSheetView guid="{6BCC4ADF-82AB-4BA5-8855-2D64FF18CED2}" scale="80" showGridLines="0" topLeftCell="P5">
      <selection activeCell="W13" sqref="W13"/>
      <pageMargins left="0.7" right="0.7" top="0.75" bottom="0.75" header="0.3" footer="0.3"/>
      <pageSetup paperSize="9" orientation="portrait" r:id="rId1"/>
    </customSheetView>
    <customSheetView guid="{771BC52B-A6A4-47DC-9C01-7D605A6DF855}" scale="80" showGridLines="0">
      <selection activeCell="M5" sqref="M5"/>
      <pageMargins left="0.7" right="0.7" top="0.75" bottom="0.75" header="0.3" footer="0.3"/>
      <pageSetup paperSize="9" orientation="portrait" r:id="rId2"/>
    </customSheetView>
    <customSheetView guid="{A7184D59-AD91-412A-8C0C-D9B24F5D9427}" scale="80" showGridLines="0">
      <pane xSplit="2" ySplit="11" topLeftCell="C12" activePane="bottomRight" state="frozen"/>
      <selection pane="bottomRight" activeCell="D3" sqref="D3"/>
      <pageMargins left="0.7" right="0.7" top="0.75" bottom="0.75" header="0.3" footer="0.3"/>
      <pageSetup paperSize="9" orientation="portrait" r:id="rId3"/>
    </customSheetView>
    <customSheetView guid="{9C6796B3-2D3E-4975-8CD4-0425B7906D27}" scale="80" showGridLines="0">
      <pane xSplit="10" topLeftCell="AF1" activePane="topRight" state="frozen"/>
      <selection pane="topRight" activeCell="H23" sqref="H23"/>
      <pageMargins left="0.7" right="0.7" top="0.75" bottom="0.75" header="0.3" footer="0.3"/>
      <pageSetup paperSize="9" orientation="portrait" r:id="rId4"/>
    </customSheetView>
    <customSheetView guid="{47E7E530-F833-409B-BF9E-76389E0C0950}" scale="80" showGridLines="0">
      <pane xSplit="7" ySplit="4" topLeftCell="H8" activePane="bottomRight" state="frozen"/>
      <selection pane="bottomRight" activeCell="J14" sqref="J14"/>
      <pageMargins left="0.7" right="0.7" top="0.75" bottom="0.75" header="0.3" footer="0.3"/>
      <pageSetup paperSize="9" orientation="portrait" r:id="rId5"/>
    </customSheetView>
    <customSheetView guid="{76DB38D6-E20A-4E0A-B8D2-EB22D2B80C19}" scale="80" showGridLines="0" topLeftCell="P5">
      <selection activeCell="W13" sqref="W13"/>
      <pageMargins left="0.7" right="0.7" top="0.75" bottom="0.75" header="0.3" footer="0.3"/>
      <pageSetup paperSize="9" orientation="portrait" r:id="rId6"/>
    </customSheetView>
    <customSheetView guid="{AE3CA37A-309B-4191-BC54-14B408F95E48}" scale="80" showGridLines="0">
      <pane xSplit="2" ySplit="11" topLeftCell="U18" activePane="bottomRight" state="frozen"/>
      <selection pane="bottomRight" activeCell="AC10" sqref="AC10"/>
      <pageMargins left="0.7" right="0.7" top="0.75" bottom="0.75" header="0.3" footer="0.3"/>
      <pageSetup paperSize="9" orientation="portrait" r:id="rId7"/>
    </customSheetView>
    <customSheetView guid="{9BB87514-3E3A-424A-8AE0-A01DC23E5EB5}" scale="80" showGridLines="0" state="hidden">
      <pane xSplit="2" ySplit="11" topLeftCell="C12" activePane="bottomRight" state="frozen"/>
      <selection pane="bottomRight" activeCell="D3" sqref="D3"/>
      <pageMargins left="0.7" right="0.7" top="0.75" bottom="0.75" header="0.3" footer="0.3"/>
      <pageSetup paperSize="9" orientation="portrait" r:id="rId8"/>
    </customSheetView>
  </customSheetViews>
  <phoneticPr fontId="2" type="noConversion"/>
  <hyperlinks>
    <hyperlink ref="B4" location="'1차통테진행현황'!O9" display="'1차통테진행현황'!O9" xr:uid="{00000000-0004-0000-0000-000000000000}"/>
    <hyperlink ref="B5" location="'1차통테진행현황'!T9" display="'1차통테진행현황'!T9" xr:uid="{00000000-0004-0000-0000-000001000000}"/>
    <hyperlink ref="B6" location="'1차통테진행현황'!Y9" display="'1차통테진행현황'!Y9" xr:uid="{00000000-0004-0000-0000-000002000000}"/>
    <hyperlink ref="B7" location="'1차통테진행현황'!AD9" display="'1차통테진행현황'!AD9" xr:uid="{00000000-0004-0000-0000-000003000000}"/>
  </hyperlinks>
  <pageMargins left="0.7" right="0.7" top="0.75" bottom="0.75" header="0.3" footer="0.3"/>
  <pageSetup paperSize="9" orientation="portrait"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0" tint="-0.14999847407452621"/>
  </sheetPr>
  <dimension ref="B3:F15"/>
  <sheetViews>
    <sheetView showGridLines="0" workbookViewId="0">
      <selection activeCell="G23" sqref="G23:G24"/>
    </sheetView>
  </sheetViews>
  <sheetFormatPr defaultRowHeight="16.5" x14ac:dyDescent="0.3"/>
  <cols>
    <col min="2" max="2" width="25.75" customWidth="1"/>
    <col min="4" max="4" width="15.75" customWidth="1"/>
    <col min="6" max="6" width="15.75" customWidth="1"/>
  </cols>
  <sheetData>
    <row r="3" spans="2:6" x14ac:dyDescent="0.3">
      <c r="B3" s="83" t="s">
        <v>105</v>
      </c>
      <c r="C3" s="82"/>
      <c r="D3" s="83" t="s">
        <v>106</v>
      </c>
      <c r="E3" s="82"/>
      <c r="F3" s="83" t="s">
        <v>0</v>
      </c>
    </row>
    <row r="4" spans="2:6" x14ac:dyDescent="0.3">
      <c r="B4" s="84" t="s">
        <v>107</v>
      </c>
      <c r="C4" s="82"/>
      <c r="D4" s="84" t="s">
        <v>108</v>
      </c>
      <c r="E4" s="82"/>
      <c r="F4" s="84" t="s">
        <v>109</v>
      </c>
    </row>
    <row r="5" spans="2:6" x14ac:dyDescent="0.3">
      <c r="B5" s="84" t="s">
        <v>110</v>
      </c>
      <c r="C5" s="82"/>
      <c r="D5" s="84" t="s">
        <v>111</v>
      </c>
      <c r="E5" s="82"/>
      <c r="F5" s="84" t="s">
        <v>112</v>
      </c>
    </row>
    <row r="6" spans="2:6" x14ac:dyDescent="0.3">
      <c r="B6" s="84" t="s">
        <v>113</v>
      </c>
      <c r="C6" s="82"/>
      <c r="D6" s="84" t="s">
        <v>114</v>
      </c>
      <c r="E6" s="82"/>
      <c r="F6" s="82"/>
    </row>
    <row r="7" spans="2:6" x14ac:dyDescent="0.3">
      <c r="B7" s="84" t="s">
        <v>115</v>
      </c>
      <c r="C7" s="82"/>
      <c r="D7" s="84" t="s">
        <v>116</v>
      </c>
      <c r="E7" s="82"/>
      <c r="F7" s="82"/>
    </row>
    <row r="8" spans="2:6" x14ac:dyDescent="0.3">
      <c r="B8" s="84" t="s">
        <v>117</v>
      </c>
      <c r="C8" s="82"/>
      <c r="D8" s="84" t="s">
        <v>118</v>
      </c>
      <c r="E8" s="82"/>
      <c r="F8" s="82"/>
    </row>
    <row r="9" spans="2:6" x14ac:dyDescent="0.3">
      <c r="B9" s="84" t="s">
        <v>119</v>
      </c>
      <c r="C9" s="82"/>
      <c r="D9" s="84" t="s">
        <v>2</v>
      </c>
      <c r="E9" s="82"/>
      <c r="F9" s="82"/>
    </row>
    <row r="10" spans="2:6" x14ac:dyDescent="0.3">
      <c r="B10" s="84" t="s">
        <v>120</v>
      </c>
      <c r="C10" s="82"/>
      <c r="D10" s="82"/>
      <c r="E10" s="82"/>
      <c r="F10" s="82"/>
    </row>
    <row r="11" spans="2:6" x14ac:dyDescent="0.3">
      <c r="B11" s="84" t="s">
        <v>121</v>
      </c>
      <c r="C11" s="82"/>
      <c r="D11" s="82"/>
      <c r="E11" s="82"/>
      <c r="F11" s="82"/>
    </row>
    <row r="12" spans="2:6" x14ac:dyDescent="0.3">
      <c r="B12" s="84" t="s">
        <v>122</v>
      </c>
      <c r="C12" s="82"/>
      <c r="D12" s="82"/>
      <c r="E12" s="82"/>
      <c r="F12" s="82"/>
    </row>
    <row r="13" spans="2:6" x14ac:dyDescent="0.3">
      <c r="B13" s="84" t="s">
        <v>123</v>
      </c>
      <c r="C13" s="82"/>
      <c r="D13" s="82"/>
      <c r="E13" s="82"/>
      <c r="F13" s="82"/>
    </row>
    <row r="14" spans="2:6" x14ac:dyDescent="0.3">
      <c r="B14" s="84" t="s">
        <v>124</v>
      </c>
      <c r="C14" s="82"/>
      <c r="D14" s="82"/>
      <c r="E14" s="82"/>
      <c r="F14" s="82"/>
    </row>
    <row r="15" spans="2:6" x14ac:dyDescent="0.3">
      <c r="B15" s="84" t="s">
        <v>125</v>
      </c>
      <c r="C15" s="82"/>
      <c r="D15" s="82"/>
      <c r="E15" s="82"/>
      <c r="F15" s="82"/>
    </row>
  </sheetData>
  <customSheetViews>
    <customSheetView guid="{6BCC4ADF-82AB-4BA5-8855-2D64FF18CED2}" showGridLines="0">
      <selection activeCell="I21" sqref="I21"/>
      <pageMargins left="0.7" right="0.7" top="0.75" bottom="0.75" header="0.3" footer="0.3"/>
    </customSheetView>
    <customSheetView guid="{771BC52B-A6A4-47DC-9C01-7D605A6DF855}" showGridLines="0">
      <selection activeCell="D20" sqref="D20"/>
      <pageMargins left="0.7" right="0.7" top="0.75" bottom="0.75" header="0.3" footer="0.3"/>
    </customSheetView>
    <customSheetView guid="{A7184D59-AD91-412A-8C0C-D9B24F5D9427}" showGridLines="0">
      <selection activeCell="D20" sqref="D20"/>
      <pageMargins left="0.7" right="0.7" top="0.75" bottom="0.75" header="0.3" footer="0.3"/>
    </customSheetView>
    <customSheetView guid="{9C6796B3-2D3E-4975-8CD4-0425B7906D27}" showGridLines="0">
      <selection activeCell="D20" sqref="D20"/>
      <pageMargins left="0.7" right="0.7" top="0.75" bottom="0.75" header="0.3" footer="0.3"/>
    </customSheetView>
    <customSheetView guid="{47E7E530-F833-409B-BF9E-76389E0C0950}" showGridLines="0">
      <selection activeCell="I21" sqref="I21"/>
      <pageMargins left="0.7" right="0.7" top="0.75" bottom="0.75" header="0.3" footer="0.3"/>
    </customSheetView>
    <customSheetView guid="{76DB38D6-E20A-4E0A-B8D2-EB22D2B80C19}" showGridLines="0">
      <selection activeCell="I21" sqref="I21"/>
      <pageMargins left="0.7" right="0.7" top="0.75" bottom="0.75" header="0.3" footer="0.3"/>
    </customSheetView>
    <customSheetView guid="{AE3CA37A-309B-4191-BC54-14B408F95E48}" showGridLines="0">
      <selection activeCell="I21" sqref="I21"/>
      <pageMargins left="0.7" right="0.7" top="0.75" bottom="0.75" header="0.3" footer="0.3"/>
    </customSheetView>
    <customSheetView guid="{9BB87514-3E3A-424A-8AE0-A01DC23E5EB5}" showGridLines="0">
      <selection activeCell="I21" sqref="I21"/>
      <pageMargins left="0.7" right="0.7" top="0.75" bottom="0.75" header="0.3" footer="0.3"/>
    </customSheetView>
  </customSheetView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  <pageSetUpPr fitToPage="1"/>
  </sheetPr>
  <dimension ref="B1:H29"/>
  <sheetViews>
    <sheetView showGridLines="0" zoomScale="60" zoomScaleNormal="60" workbookViewId="0">
      <selection activeCell="I33" sqref="I33"/>
    </sheetView>
  </sheetViews>
  <sheetFormatPr defaultRowHeight="16.5" x14ac:dyDescent="0.3"/>
  <cols>
    <col min="5" max="5" width="26.75" customWidth="1"/>
    <col min="6" max="6" width="34.375" customWidth="1"/>
    <col min="7" max="7" width="11.75" customWidth="1"/>
    <col min="8" max="8" width="31.25" customWidth="1"/>
  </cols>
  <sheetData>
    <row r="1" spans="2:8" ht="17.25" thickBot="1" x14ac:dyDescent="0.35"/>
    <row r="2" spans="2:8" ht="17.25" thickBot="1" x14ac:dyDescent="0.35">
      <c r="B2" s="69"/>
      <c r="C2" s="70"/>
      <c r="D2" s="73" t="s">
        <v>100</v>
      </c>
    </row>
    <row r="3" spans="2:8" ht="7.9" customHeight="1" thickBot="1" x14ac:dyDescent="0.35">
      <c r="B3" s="68"/>
      <c r="C3" s="68"/>
    </row>
    <row r="4" spans="2:8" ht="17.25" thickBot="1" x14ac:dyDescent="0.35">
      <c r="B4" s="71"/>
      <c r="C4" s="72"/>
      <c r="D4" s="73" t="s">
        <v>101</v>
      </c>
    </row>
    <row r="5" spans="2:8" ht="17.25" thickBot="1" x14ac:dyDescent="0.35"/>
    <row r="6" spans="2:8" ht="17.25" thickBot="1" x14ac:dyDescent="0.35">
      <c r="B6" s="283" t="s">
        <v>21</v>
      </c>
      <c r="C6" s="284"/>
      <c r="D6" s="285" t="s">
        <v>22</v>
      </c>
      <c r="E6" s="284"/>
      <c r="F6" s="40" t="s">
        <v>23</v>
      </c>
      <c r="G6" s="41" t="s">
        <v>24</v>
      </c>
      <c r="H6" s="42" t="s">
        <v>25</v>
      </c>
    </row>
    <row r="7" spans="2:8" ht="19.899999999999999" customHeight="1" thickTop="1" x14ac:dyDescent="0.3">
      <c r="B7" s="286" t="s">
        <v>26</v>
      </c>
      <c r="C7" s="287"/>
      <c r="D7" s="275" t="s">
        <v>28</v>
      </c>
      <c r="E7" s="275" t="s">
        <v>29</v>
      </c>
      <c r="F7" s="43" t="s">
        <v>99</v>
      </c>
      <c r="G7" s="276" t="s">
        <v>31</v>
      </c>
      <c r="H7" s="277" t="s">
        <v>32</v>
      </c>
    </row>
    <row r="8" spans="2:8" ht="19.899999999999999" customHeight="1" thickBot="1" x14ac:dyDescent="0.35">
      <c r="B8" s="288" t="s">
        <v>27</v>
      </c>
      <c r="C8" s="289"/>
      <c r="D8" s="248"/>
      <c r="E8" s="248"/>
      <c r="F8" s="44" t="s">
        <v>30</v>
      </c>
      <c r="G8" s="252"/>
      <c r="H8" s="278"/>
    </row>
    <row r="9" spans="2:8" ht="19.899999999999999" customHeight="1" x14ac:dyDescent="0.3">
      <c r="B9" s="279"/>
      <c r="C9" s="280"/>
      <c r="D9" s="247" t="s">
        <v>33</v>
      </c>
      <c r="E9" s="247" t="s">
        <v>34</v>
      </c>
      <c r="F9" s="249" t="s">
        <v>35</v>
      </c>
      <c r="G9" s="251" t="s">
        <v>36</v>
      </c>
      <c r="H9" s="46" t="s">
        <v>37</v>
      </c>
    </row>
    <row r="10" spans="2:8" ht="19.899999999999999" customHeight="1" thickBot="1" x14ac:dyDescent="0.35">
      <c r="B10" s="279"/>
      <c r="C10" s="280"/>
      <c r="D10" s="248"/>
      <c r="E10" s="248"/>
      <c r="F10" s="250"/>
      <c r="G10" s="252"/>
      <c r="H10" s="47" t="s">
        <v>38</v>
      </c>
    </row>
    <row r="11" spans="2:8" ht="19.899999999999999" customHeight="1" thickBot="1" x14ac:dyDescent="0.35">
      <c r="B11" s="279"/>
      <c r="C11" s="280"/>
      <c r="D11" s="48" t="s">
        <v>39</v>
      </c>
      <c r="E11" s="118" t="s">
        <v>40</v>
      </c>
      <c r="F11" s="49" t="s">
        <v>41</v>
      </c>
      <c r="G11" s="50" t="s">
        <v>42</v>
      </c>
      <c r="H11" s="51" t="s">
        <v>43</v>
      </c>
    </row>
    <row r="12" spans="2:8" ht="19.899999999999999" customHeight="1" x14ac:dyDescent="0.3">
      <c r="B12" s="279"/>
      <c r="C12" s="280"/>
      <c r="D12" s="247" t="s">
        <v>44</v>
      </c>
      <c r="E12" s="247" t="s">
        <v>45</v>
      </c>
      <c r="F12" s="45" t="s">
        <v>46</v>
      </c>
      <c r="G12" s="251" t="s">
        <v>36</v>
      </c>
      <c r="H12" s="46" t="s">
        <v>48</v>
      </c>
    </row>
    <row r="13" spans="2:8" ht="19.899999999999999" customHeight="1" thickBot="1" x14ac:dyDescent="0.35">
      <c r="B13" s="279"/>
      <c r="C13" s="280"/>
      <c r="D13" s="248"/>
      <c r="E13" s="248"/>
      <c r="F13" s="52" t="s">
        <v>47</v>
      </c>
      <c r="G13" s="252"/>
      <c r="H13" s="47" t="s">
        <v>49</v>
      </c>
    </row>
    <row r="14" spans="2:8" ht="19.899999999999999" customHeight="1" x14ac:dyDescent="0.3">
      <c r="B14" s="279"/>
      <c r="C14" s="280"/>
      <c r="D14" s="247" t="s">
        <v>50</v>
      </c>
      <c r="E14" s="247" t="s">
        <v>51</v>
      </c>
      <c r="F14" s="45" t="s">
        <v>52</v>
      </c>
      <c r="G14" s="251" t="s">
        <v>54</v>
      </c>
      <c r="H14" s="46" t="s">
        <v>55</v>
      </c>
    </row>
    <row r="15" spans="2:8" ht="19.899999999999999" customHeight="1" thickBot="1" x14ac:dyDescent="0.35">
      <c r="B15" s="281"/>
      <c r="C15" s="282"/>
      <c r="D15" s="270"/>
      <c r="E15" s="270"/>
      <c r="F15" s="53" t="s">
        <v>53</v>
      </c>
      <c r="G15" s="271"/>
      <c r="H15" s="54" t="s">
        <v>56</v>
      </c>
    </row>
    <row r="16" spans="2:8" ht="19.899999999999999" customHeight="1" thickTop="1" x14ac:dyDescent="0.3">
      <c r="B16" s="55" t="s">
        <v>57</v>
      </c>
      <c r="C16" s="272" t="s">
        <v>60</v>
      </c>
      <c r="D16" s="275" t="s">
        <v>61</v>
      </c>
      <c r="E16" s="275" t="s">
        <v>62</v>
      </c>
      <c r="F16" s="43" t="s">
        <v>63</v>
      </c>
      <c r="G16" s="276" t="s">
        <v>54</v>
      </c>
      <c r="H16" s="59" t="s">
        <v>65</v>
      </c>
    </row>
    <row r="17" spans="2:8" ht="19.899999999999999" customHeight="1" thickBot="1" x14ac:dyDescent="0.35">
      <c r="B17" s="56" t="s">
        <v>58</v>
      </c>
      <c r="C17" s="273"/>
      <c r="D17" s="248"/>
      <c r="E17" s="248"/>
      <c r="F17" s="44" t="s">
        <v>64</v>
      </c>
      <c r="G17" s="252"/>
      <c r="H17" s="60" t="s">
        <v>66</v>
      </c>
    </row>
    <row r="18" spans="2:8" ht="19.899999999999999" customHeight="1" x14ac:dyDescent="0.3">
      <c r="B18" s="56" t="s">
        <v>59</v>
      </c>
      <c r="C18" s="273"/>
      <c r="D18" s="247" t="s">
        <v>67</v>
      </c>
      <c r="E18" s="247" t="s">
        <v>68</v>
      </c>
      <c r="F18" s="249" t="s">
        <v>69</v>
      </c>
      <c r="G18" s="251" t="s">
        <v>54</v>
      </c>
      <c r="H18" s="61" t="s">
        <v>70</v>
      </c>
    </row>
    <row r="19" spans="2:8" ht="19.899999999999999" customHeight="1" thickBot="1" x14ac:dyDescent="0.35">
      <c r="B19" s="57"/>
      <c r="C19" s="274"/>
      <c r="D19" s="248"/>
      <c r="E19" s="248"/>
      <c r="F19" s="250"/>
      <c r="G19" s="252"/>
      <c r="H19" s="60" t="s">
        <v>71</v>
      </c>
    </row>
    <row r="20" spans="2:8" ht="19.899999999999999" customHeight="1" thickBot="1" x14ac:dyDescent="0.35">
      <c r="B20" s="57"/>
      <c r="C20" s="259" t="s">
        <v>72</v>
      </c>
      <c r="D20" s="48" t="s">
        <v>73</v>
      </c>
      <c r="E20" s="48" t="s">
        <v>74</v>
      </c>
      <c r="F20" s="49" t="s">
        <v>75</v>
      </c>
      <c r="G20" s="50" t="s">
        <v>76</v>
      </c>
      <c r="H20" s="62" t="s">
        <v>1</v>
      </c>
    </row>
    <row r="21" spans="2:8" ht="19.899999999999999" customHeight="1" x14ac:dyDescent="0.3">
      <c r="B21" s="57"/>
      <c r="C21" s="260"/>
      <c r="D21" s="247" t="s">
        <v>77</v>
      </c>
      <c r="E21" s="247" t="s">
        <v>78</v>
      </c>
      <c r="F21" s="45" t="s">
        <v>79</v>
      </c>
      <c r="G21" s="251" t="s">
        <v>76</v>
      </c>
      <c r="H21" s="61" t="s">
        <v>82</v>
      </c>
    </row>
    <row r="22" spans="2:8" ht="19.899999999999999" customHeight="1" x14ac:dyDescent="0.3">
      <c r="B22" s="57"/>
      <c r="C22" s="260"/>
      <c r="D22" s="262"/>
      <c r="E22" s="262"/>
      <c r="F22" s="63" t="s">
        <v>80</v>
      </c>
      <c r="G22" s="263"/>
      <c r="H22" s="64" t="s">
        <v>43</v>
      </c>
    </row>
    <row r="23" spans="2:8" ht="19.899999999999999" customHeight="1" thickBot="1" x14ac:dyDescent="0.35">
      <c r="B23" s="57"/>
      <c r="C23" s="260"/>
      <c r="D23" s="248"/>
      <c r="E23" s="248"/>
      <c r="F23" s="52" t="s">
        <v>81</v>
      </c>
      <c r="G23" s="252"/>
      <c r="H23" s="65"/>
    </row>
    <row r="24" spans="2:8" ht="19.899999999999999" customHeight="1" x14ac:dyDescent="0.3">
      <c r="B24" s="57"/>
      <c r="C24" s="260"/>
      <c r="D24" s="247" t="s">
        <v>83</v>
      </c>
      <c r="E24" s="247" t="s">
        <v>84</v>
      </c>
      <c r="F24" s="45" t="s">
        <v>85</v>
      </c>
      <c r="G24" s="251" t="s">
        <v>87</v>
      </c>
      <c r="H24" s="253" t="s">
        <v>88</v>
      </c>
    </row>
    <row r="25" spans="2:8" ht="19.899999999999999" customHeight="1" thickBot="1" x14ac:dyDescent="0.35">
      <c r="B25" s="57"/>
      <c r="C25" s="260"/>
      <c r="D25" s="264"/>
      <c r="E25" s="264"/>
      <c r="F25" s="66" t="s">
        <v>86</v>
      </c>
      <c r="G25" s="265"/>
      <c r="H25" s="254"/>
    </row>
    <row r="26" spans="2:8" ht="19.899999999999999" customHeight="1" thickTop="1" x14ac:dyDescent="0.3">
      <c r="B26" s="57"/>
      <c r="C26" s="260"/>
      <c r="D26" s="268" t="s">
        <v>89</v>
      </c>
      <c r="E26" s="255" t="s">
        <v>90</v>
      </c>
      <c r="F26" s="67" t="s">
        <v>91</v>
      </c>
      <c r="G26" s="256" t="s">
        <v>76</v>
      </c>
      <c r="H26" s="257" t="s">
        <v>93</v>
      </c>
    </row>
    <row r="27" spans="2:8" ht="19.899999999999999" customHeight="1" thickBot="1" x14ac:dyDescent="0.35">
      <c r="B27" s="57"/>
      <c r="C27" s="260"/>
      <c r="D27" s="269"/>
      <c r="E27" s="248"/>
      <c r="F27" s="52" t="s">
        <v>92</v>
      </c>
      <c r="G27" s="252"/>
      <c r="H27" s="258"/>
    </row>
    <row r="28" spans="2:8" ht="19.899999999999999" customHeight="1" x14ac:dyDescent="0.3">
      <c r="B28" s="57"/>
      <c r="C28" s="260"/>
      <c r="D28" s="266" t="s">
        <v>94</v>
      </c>
      <c r="E28" s="247" t="s">
        <v>95</v>
      </c>
      <c r="F28" s="45" t="s">
        <v>96</v>
      </c>
      <c r="G28" s="251" t="s">
        <v>98</v>
      </c>
      <c r="H28" s="245" t="s">
        <v>93</v>
      </c>
    </row>
    <row r="29" spans="2:8" ht="19.899999999999999" customHeight="1" thickBot="1" x14ac:dyDescent="0.35">
      <c r="B29" s="58"/>
      <c r="C29" s="261"/>
      <c r="D29" s="267"/>
      <c r="E29" s="264"/>
      <c r="F29" s="66" t="s">
        <v>97</v>
      </c>
      <c r="G29" s="265"/>
      <c r="H29" s="246"/>
    </row>
  </sheetData>
  <customSheetViews>
    <customSheetView guid="{6BCC4ADF-82AB-4BA5-8855-2D64FF18CED2}" scale="60" showGridLines="0" fitToPage="1">
      <selection activeCell="E35" sqref="E35"/>
      <pageMargins left="0.7" right="0.7" top="0.75" bottom="0.75" header="0.3" footer="0.3"/>
      <pageSetup paperSize="9" scale="86" orientation="landscape" r:id="rId1"/>
    </customSheetView>
    <customSheetView guid="{771BC52B-A6A4-47DC-9C01-7D605A6DF855}" scale="60" showGridLines="0" fitToPage="1">
      <selection activeCell="E35" sqref="E35"/>
      <pageMargins left="0.7" right="0.7" top="0.75" bottom="0.75" header="0.3" footer="0.3"/>
      <pageSetup paperSize="9" scale="86" orientation="landscape" r:id="rId2"/>
    </customSheetView>
    <customSheetView guid="{A7184D59-AD91-412A-8C0C-D9B24F5D9427}" scale="60" showGridLines="0" fitToPage="1">
      <selection activeCell="E35" sqref="E35"/>
      <pageMargins left="0.7" right="0.7" top="0.75" bottom="0.75" header="0.3" footer="0.3"/>
      <pageSetup paperSize="9" scale="86" orientation="landscape" r:id="rId3"/>
    </customSheetView>
    <customSheetView guid="{9C6796B3-2D3E-4975-8CD4-0425B7906D27}" scale="60" showGridLines="0" fitToPage="1">
      <selection activeCell="E35" sqref="E35"/>
      <pageMargins left="0.7" right="0.7" top="0.75" bottom="0.75" header="0.3" footer="0.3"/>
      <pageSetup paperSize="9" scale="86" orientation="landscape" r:id="rId4"/>
    </customSheetView>
    <customSheetView guid="{47E7E530-F833-409B-BF9E-76389E0C0950}" scale="60" showGridLines="0" fitToPage="1">
      <selection activeCell="H24" sqref="H24:H25"/>
      <pageMargins left="0.7" right="0.7" top="0.75" bottom="0.75" header="0.3" footer="0.3"/>
      <pageSetup paperSize="9" scale="86" orientation="landscape" r:id="rId5"/>
    </customSheetView>
    <customSheetView guid="{76DB38D6-E20A-4E0A-B8D2-EB22D2B80C19}" scale="60" showGridLines="0" fitToPage="1">
      <selection activeCell="E35" sqref="E35"/>
      <pageMargins left="0.7" right="0.7" top="0.75" bottom="0.75" header="0.3" footer="0.3"/>
      <pageSetup paperSize="9" scale="86" orientation="landscape" r:id="rId6"/>
    </customSheetView>
    <customSheetView guid="{AE3CA37A-309B-4191-BC54-14B408F95E48}" scale="60" showGridLines="0" fitToPage="1">
      <selection activeCell="E35" sqref="E35"/>
      <pageMargins left="0.7" right="0.7" top="0.75" bottom="0.75" header="0.3" footer="0.3"/>
      <pageSetup paperSize="9" scale="86" orientation="landscape" r:id="rId7"/>
    </customSheetView>
    <customSheetView guid="{9BB87514-3E3A-424A-8AE0-A01DC23E5EB5}" scale="60" showGridLines="0" fitToPage="1">
      <selection activeCell="E35" sqref="E35"/>
      <pageMargins left="0.7" right="0.7" top="0.75" bottom="0.75" header="0.3" footer="0.3"/>
      <pageSetup paperSize="9" scale="86" orientation="landscape" r:id="rId8"/>
    </customSheetView>
  </customSheetViews>
  <mergeCells count="49">
    <mergeCell ref="B10:C10"/>
    <mergeCell ref="E7:E8"/>
    <mergeCell ref="B6:C6"/>
    <mergeCell ref="D6:E6"/>
    <mergeCell ref="B7:C7"/>
    <mergeCell ref="B8:C8"/>
    <mergeCell ref="B9:C9"/>
    <mergeCell ref="B11:C11"/>
    <mergeCell ref="B12:C12"/>
    <mergeCell ref="B13:C13"/>
    <mergeCell ref="B14:C14"/>
    <mergeCell ref="B15:C15"/>
    <mergeCell ref="G7:G8"/>
    <mergeCell ref="H7:H8"/>
    <mergeCell ref="D9:D10"/>
    <mergeCell ref="E9:E10"/>
    <mergeCell ref="F9:F10"/>
    <mergeCell ref="G9:G10"/>
    <mergeCell ref="D7:D8"/>
    <mergeCell ref="C16:C19"/>
    <mergeCell ref="D16:D17"/>
    <mergeCell ref="E16:E17"/>
    <mergeCell ref="G16:G17"/>
    <mergeCell ref="D18:D19"/>
    <mergeCell ref="E12:E13"/>
    <mergeCell ref="G12:G13"/>
    <mergeCell ref="D14:D15"/>
    <mergeCell ref="E14:E15"/>
    <mergeCell ref="G14:G15"/>
    <mergeCell ref="D12:D13"/>
    <mergeCell ref="C20:C29"/>
    <mergeCell ref="D21:D23"/>
    <mergeCell ref="E21:E23"/>
    <mergeCell ref="G21:G23"/>
    <mergeCell ref="D24:D25"/>
    <mergeCell ref="E24:E25"/>
    <mergeCell ref="G24:G25"/>
    <mergeCell ref="D28:D29"/>
    <mergeCell ref="E28:E29"/>
    <mergeCell ref="G28:G29"/>
    <mergeCell ref="D26:D27"/>
    <mergeCell ref="H28:H29"/>
    <mergeCell ref="E18:E19"/>
    <mergeCell ref="F18:F19"/>
    <mergeCell ref="G18:G19"/>
    <mergeCell ref="H24:H25"/>
    <mergeCell ref="E26:E27"/>
    <mergeCell ref="G26:G27"/>
    <mergeCell ref="H26:H27"/>
  </mergeCells>
  <phoneticPr fontId="2" type="noConversion"/>
  <pageMargins left="0.7" right="0.7" top="0.75" bottom="0.75" header="0.3" footer="0.3"/>
  <pageSetup paperSize="9" scale="86" orientation="landscape" r:id="rId9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79998168889431442"/>
  </sheetPr>
  <dimension ref="A1:BD394"/>
  <sheetViews>
    <sheetView showGridLines="0" topLeftCell="A133" zoomScale="85" zoomScaleNormal="85" workbookViewId="0">
      <selection activeCell="C4" sqref="C4"/>
    </sheetView>
  </sheetViews>
  <sheetFormatPr defaultColWidth="8.75" defaultRowHeight="13.5" outlineLevelCol="1" x14ac:dyDescent="0.3"/>
  <cols>
    <col min="1" max="1" width="8.75" style="32"/>
    <col min="2" max="2" width="20.25" style="2" customWidth="1"/>
    <col min="3" max="3" width="15.25" style="2" customWidth="1"/>
    <col min="4" max="4" width="36.625" style="1" customWidth="1"/>
    <col min="5" max="5" width="8.25" style="1" hidden="1" customWidth="1"/>
    <col min="6" max="6" width="7.75" style="33" hidden="1" customWidth="1"/>
    <col min="7" max="7" width="12.25" style="34" customWidth="1"/>
    <col min="8" max="8" width="46.25" style="34" customWidth="1"/>
    <col min="9" max="9" width="19.5" style="2" hidden="1" customWidth="1"/>
    <col min="10" max="10" width="12.875" style="2" customWidth="1"/>
    <col min="11" max="11" width="6.625" style="2" hidden="1" customWidth="1" outlineLevel="1"/>
    <col min="12" max="13" width="4.75" style="2" hidden="1" customWidth="1" outlineLevel="1"/>
    <col min="14" max="14" width="8.25" style="2" customWidth="1" collapsed="1"/>
    <col min="15" max="16" width="9.75" style="2" customWidth="1"/>
    <col min="17" max="17" width="12.125" style="2" hidden="1" customWidth="1" outlineLevel="1"/>
    <col min="18" max="18" width="13" style="2" hidden="1" customWidth="1" outlineLevel="1"/>
    <col min="19" max="19" width="14.5" style="2" hidden="1" customWidth="1" outlineLevel="1"/>
    <col min="20" max="20" width="11.125" style="2" hidden="1" customWidth="1" outlineLevel="1"/>
    <col min="21" max="21" width="11.125" style="2" hidden="1" customWidth="1" collapsed="1"/>
    <col min="22" max="23" width="11.125" style="2" customWidth="1" outlineLevel="1"/>
    <col min="24" max="24" width="16.125" style="2" customWidth="1" outlineLevel="1"/>
    <col min="25" max="25" width="11.125" style="2" hidden="1" customWidth="1" outlineLevel="1"/>
    <col min="26" max="26" width="11.125" style="2" hidden="1" customWidth="1"/>
    <col min="27" max="27" width="57" style="4" hidden="1" customWidth="1"/>
    <col min="28" max="30" width="8.75" style="32" customWidth="1" outlineLevel="1"/>
    <col min="31" max="31" width="8.75" style="74" customWidth="1" outlineLevel="1"/>
    <col min="32" max="32" width="8.75" style="74"/>
    <col min="33" max="54" width="10.875" style="32" customWidth="1" outlineLevel="1"/>
    <col min="55" max="55" width="10.75" style="32" customWidth="1"/>
    <col min="56" max="56" width="10.25" style="32" bestFit="1" customWidth="1"/>
    <col min="57" max="16384" width="8.75" style="32"/>
  </cols>
  <sheetData>
    <row r="1" spans="1:56" ht="17.45" customHeight="1" x14ac:dyDescent="0.3">
      <c r="Q1" s="290" t="s">
        <v>1428</v>
      </c>
      <c r="R1" s="290"/>
      <c r="S1" s="290"/>
      <c r="T1" s="290"/>
      <c r="U1" s="290"/>
      <c r="V1" s="291" t="s">
        <v>1178</v>
      </c>
      <c r="W1" s="291"/>
      <c r="X1" s="291"/>
      <c r="Y1" s="291"/>
      <c r="Z1" s="292"/>
      <c r="AA1" s="195"/>
      <c r="AB1" s="293" t="s">
        <v>1211</v>
      </c>
      <c r="AC1" s="294"/>
      <c r="AD1" s="294"/>
      <c r="AE1" s="294"/>
      <c r="AF1" s="294"/>
      <c r="AG1" s="295" t="s">
        <v>1431</v>
      </c>
      <c r="AH1" s="295"/>
      <c r="AI1" s="295"/>
      <c r="AJ1" s="295"/>
      <c r="AK1" s="295"/>
      <c r="AL1" s="295"/>
      <c r="AM1" s="295"/>
      <c r="AN1" s="295"/>
      <c r="AO1" s="295"/>
      <c r="AP1" s="295"/>
      <c r="AQ1" s="295"/>
      <c r="AR1" s="295"/>
      <c r="AS1" s="295"/>
      <c r="AT1" s="295"/>
      <c r="AU1" s="295"/>
      <c r="AV1" s="295"/>
      <c r="AW1" s="295"/>
      <c r="AX1" s="295"/>
      <c r="AY1" s="295"/>
      <c r="AZ1" s="295"/>
      <c r="BA1" s="295"/>
      <c r="BB1" s="295"/>
      <c r="BC1" s="295"/>
      <c r="BD1" s="295"/>
    </row>
    <row r="2" spans="1:56" s="74" customFormat="1" ht="27" x14ac:dyDescent="0.3">
      <c r="B2" s="77" t="s">
        <v>102</v>
      </c>
      <c r="C2" s="36" t="s">
        <v>4</v>
      </c>
      <c r="D2" s="36" t="s">
        <v>5</v>
      </c>
      <c r="E2" s="36" t="s">
        <v>20</v>
      </c>
      <c r="F2" s="21" t="s">
        <v>6</v>
      </c>
      <c r="G2" s="20" t="s">
        <v>7</v>
      </c>
      <c r="H2" s="38" t="s">
        <v>103</v>
      </c>
      <c r="I2" s="20" t="s">
        <v>8</v>
      </c>
      <c r="J2" s="37" t="s">
        <v>9</v>
      </c>
      <c r="K2" s="37" t="s">
        <v>920</v>
      </c>
      <c r="L2" s="37" t="s">
        <v>1427</v>
      </c>
      <c r="M2" s="37" t="s">
        <v>18</v>
      </c>
      <c r="N2" s="37" t="s">
        <v>10</v>
      </c>
      <c r="O2" s="22" t="s">
        <v>104</v>
      </c>
      <c r="P2" s="22" t="s">
        <v>11</v>
      </c>
      <c r="Q2" s="22" t="s">
        <v>17</v>
      </c>
      <c r="R2" s="22" t="s">
        <v>12</v>
      </c>
      <c r="S2" s="22" t="s">
        <v>13</v>
      </c>
      <c r="T2" s="23" t="s">
        <v>14</v>
      </c>
      <c r="U2" s="75" t="s">
        <v>15</v>
      </c>
      <c r="V2" s="22" t="s">
        <v>1089</v>
      </c>
      <c r="W2" s="22" t="s">
        <v>12</v>
      </c>
      <c r="X2" s="22" t="s">
        <v>1541</v>
      </c>
      <c r="Y2" s="23" t="s">
        <v>14</v>
      </c>
      <c r="Z2" s="75" t="s">
        <v>15</v>
      </c>
      <c r="AA2" s="78" t="s">
        <v>16</v>
      </c>
      <c r="AB2" s="115" t="s">
        <v>993</v>
      </c>
      <c r="AC2" s="115" t="s">
        <v>987</v>
      </c>
      <c r="AD2" s="115" t="s">
        <v>988</v>
      </c>
      <c r="AE2" s="115" t="s">
        <v>989</v>
      </c>
      <c r="AF2" s="115" t="s">
        <v>991</v>
      </c>
      <c r="AG2" s="199" t="s">
        <v>1055</v>
      </c>
      <c r="AH2" s="199" t="s">
        <v>1192</v>
      </c>
      <c r="AI2" s="199" t="s">
        <v>1193</v>
      </c>
      <c r="AJ2" s="200" t="s">
        <v>1210</v>
      </c>
      <c r="AK2" s="199" t="s">
        <v>1191</v>
      </c>
      <c r="AL2" s="199" t="s">
        <v>1194</v>
      </c>
      <c r="AM2" s="199" t="s">
        <v>1195</v>
      </c>
      <c r="AN2" s="199" t="s">
        <v>1196</v>
      </c>
      <c r="AO2" s="199" t="s">
        <v>1197</v>
      </c>
      <c r="AP2" s="199" t="s">
        <v>1198</v>
      </c>
      <c r="AQ2" s="199" t="s">
        <v>1199</v>
      </c>
      <c r="AR2" s="199" t="s">
        <v>1200</v>
      </c>
      <c r="AS2" s="199" t="s">
        <v>1201</v>
      </c>
      <c r="AT2" s="199" t="s">
        <v>1202</v>
      </c>
      <c r="AU2" s="199" t="s">
        <v>1203</v>
      </c>
      <c r="AV2" s="199" t="s">
        <v>1204</v>
      </c>
      <c r="AW2" s="199" t="s">
        <v>1205</v>
      </c>
      <c r="AX2" s="199" t="s">
        <v>1206</v>
      </c>
      <c r="AY2" s="199" t="s">
        <v>1207</v>
      </c>
      <c r="AZ2" s="200" t="s">
        <v>1429</v>
      </c>
      <c r="BA2" s="200" t="s">
        <v>1430</v>
      </c>
      <c r="BB2" s="199" t="s">
        <v>1208</v>
      </c>
      <c r="BC2" s="199" t="s">
        <v>1209</v>
      </c>
      <c r="BD2" s="199" t="s">
        <v>1422</v>
      </c>
    </row>
    <row r="3" spans="1:56" s="213" customFormat="1" x14ac:dyDescent="0.3">
      <c r="B3" s="77"/>
      <c r="C3" s="36"/>
      <c r="D3" s="214"/>
      <c r="E3" s="36"/>
      <c r="F3" s="21"/>
      <c r="G3" s="214"/>
      <c r="H3" s="214"/>
      <c r="I3" s="212"/>
      <c r="J3" s="214"/>
      <c r="K3" s="36"/>
      <c r="L3" s="36"/>
      <c r="M3" s="36"/>
      <c r="N3" s="215"/>
      <c r="O3" s="95"/>
      <c r="P3" s="95"/>
      <c r="Q3" s="22"/>
      <c r="R3" s="22"/>
      <c r="S3" s="22"/>
      <c r="T3" s="23"/>
      <c r="U3" s="75"/>
      <c r="V3" s="216"/>
      <c r="W3" s="216"/>
      <c r="X3" s="216"/>
      <c r="Y3" s="75"/>
      <c r="Z3" s="75"/>
      <c r="AA3" s="78"/>
      <c r="AB3" s="215"/>
      <c r="AC3" s="215"/>
      <c r="AD3" s="215"/>
      <c r="AE3" s="215"/>
      <c r="AF3" s="215"/>
      <c r="AG3" s="217">
        <f>SUM(AH3:BD3)</f>
        <v>5</v>
      </c>
      <c r="AH3" s="217"/>
      <c r="AI3" s="217"/>
      <c r="AJ3" s="217"/>
      <c r="AK3" s="217">
        <v>1</v>
      </c>
      <c r="AL3" s="217"/>
      <c r="AM3" s="217">
        <v>1</v>
      </c>
      <c r="AN3" s="217"/>
      <c r="AO3" s="217"/>
      <c r="AP3" s="217"/>
      <c r="AQ3" s="217"/>
      <c r="AR3" s="217"/>
      <c r="AS3" s="217">
        <v>1</v>
      </c>
      <c r="AT3" s="217"/>
      <c r="AU3" s="217"/>
      <c r="AV3" s="217"/>
      <c r="AW3" s="217"/>
      <c r="AX3" s="217"/>
      <c r="AY3" s="217"/>
      <c r="AZ3" s="218"/>
      <c r="BA3" s="218"/>
      <c r="BB3" s="217">
        <v>1</v>
      </c>
      <c r="BC3" s="217"/>
      <c r="BD3" s="217">
        <v>1</v>
      </c>
    </row>
    <row r="4" spans="1:56" s="17" customFormat="1" ht="31.15" customHeight="1" x14ac:dyDescent="0.3">
      <c r="A4" s="17" t="s">
        <v>1526</v>
      </c>
      <c r="B4" s="85" t="s">
        <v>126</v>
      </c>
      <c r="C4" s="85" t="s">
        <v>1594</v>
      </c>
      <c r="D4" s="9" t="s">
        <v>128</v>
      </c>
      <c r="E4" s="4"/>
      <c r="F4" s="35"/>
      <c r="G4" s="9" t="s">
        <v>509</v>
      </c>
      <c r="H4" s="11" t="s">
        <v>1436</v>
      </c>
      <c r="I4" s="3"/>
      <c r="J4" s="87" t="s">
        <v>112</v>
      </c>
      <c r="K4" s="6" t="s">
        <v>3</v>
      </c>
      <c r="L4" s="7" t="s">
        <v>3</v>
      </c>
      <c r="M4" s="8" t="s">
        <v>3</v>
      </c>
      <c r="N4" s="10" t="s">
        <v>127</v>
      </c>
      <c r="O4" s="31" t="s">
        <v>1273</v>
      </c>
      <c r="P4" s="30" t="s">
        <v>1222</v>
      </c>
      <c r="Q4" s="24"/>
      <c r="R4" s="25"/>
      <c r="S4" s="25"/>
      <c r="T4" s="26"/>
      <c r="U4" s="76"/>
      <c r="V4" s="24">
        <v>44242</v>
      </c>
      <c r="W4" s="25">
        <v>1</v>
      </c>
      <c r="X4" s="25" t="s">
        <v>1527</v>
      </c>
      <c r="Y4" s="76"/>
      <c r="Z4" s="76"/>
      <c r="AA4" s="29"/>
      <c r="AB4" s="116" t="s">
        <v>442</v>
      </c>
      <c r="AC4" s="116" t="s">
        <v>442</v>
      </c>
      <c r="AD4" s="116" t="s">
        <v>442</v>
      </c>
      <c r="AE4" s="117"/>
      <c r="AF4" s="117"/>
      <c r="AG4" s="199">
        <f t="shared" ref="AG4:AG67" si="0">SUM(AH4:BD4)</f>
        <v>6</v>
      </c>
      <c r="AH4" s="207"/>
      <c r="AI4" s="207"/>
      <c r="AJ4" s="207"/>
      <c r="AK4" s="207"/>
      <c r="AL4" s="207">
        <v>1</v>
      </c>
      <c r="AM4" s="207">
        <v>1</v>
      </c>
      <c r="AN4" s="207">
        <v>2</v>
      </c>
      <c r="AO4" s="207">
        <v>1</v>
      </c>
      <c r="AP4" s="207"/>
      <c r="AQ4" s="207"/>
      <c r="AR4" s="207"/>
      <c r="AS4" s="207"/>
      <c r="AT4" s="207"/>
      <c r="AU4" s="207"/>
      <c r="AV4" s="207"/>
      <c r="AW4" s="207"/>
      <c r="AX4" s="207"/>
      <c r="AY4" s="207"/>
      <c r="AZ4" s="207"/>
      <c r="BA4" s="207"/>
      <c r="BB4" s="207">
        <v>1</v>
      </c>
      <c r="BC4" s="207"/>
      <c r="BD4" s="207" t="s">
        <v>1540</v>
      </c>
    </row>
    <row r="5" spans="1:56" s="17" customFormat="1" ht="31.15" customHeight="1" x14ac:dyDescent="0.3">
      <c r="B5" s="85" t="s">
        <v>126</v>
      </c>
      <c r="C5" s="85" t="s">
        <v>1595</v>
      </c>
      <c r="D5" s="9" t="s">
        <v>130</v>
      </c>
      <c r="E5" s="4"/>
      <c r="F5" s="35"/>
      <c r="G5" s="9" t="s">
        <v>509</v>
      </c>
      <c r="H5" s="11" t="s">
        <v>1437</v>
      </c>
      <c r="I5" s="3"/>
      <c r="J5" s="87" t="s">
        <v>112</v>
      </c>
      <c r="K5" s="6" t="s">
        <v>3</v>
      </c>
      <c r="L5" s="7" t="s">
        <v>3</v>
      </c>
      <c r="M5" s="8" t="s">
        <v>3</v>
      </c>
      <c r="N5" s="10" t="s">
        <v>127</v>
      </c>
      <c r="O5" s="31" t="s">
        <v>1273</v>
      </c>
      <c r="P5" s="30" t="s">
        <v>1222</v>
      </c>
      <c r="Q5" s="24"/>
      <c r="R5" s="25"/>
      <c r="S5" s="25"/>
      <c r="T5" s="26"/>
      <c r="U5" s="76"/>
      <c r="V5" s="24">
        <v>44242</v>
      </c>
      <c r="W5" s="25">
        <v>2</v>
      </c>
      <c r="X5" s="25" t="s">
        <v>1527</v>
      </c>
      <c r="Y5" s="76"/>
      <c r="Z5" s="76"/>
      <c r="AA5" s="29"/>
      <c r="AB5" s="116" t="s">
        <v>442</v>
      </c>
      <c r="AC5" s="116" t="s">
        <v>442</v>
      </c>
      <c r="AD5" s="116" t="s">
        <v>442</v>
      </c>
      <c r="AE5" s="117"/>
      <c r="AF5" s="117"/>
      <c r="AG5" s="199">
        <f t="shared" si="0"/>
        <v>6</v>
      </c>
      <c r="AH5" s="207"/>
      <c r="AI5" s="207"/>
      <c r="AJ5" s="207"/>
      <c r="AK5" s="207"/>
      <c r="AL5" s="207">
        <v>1</v>
      </c>
      <c r="AM5" s="207">
        <v>1</v>
      </c>
      <c r="AN5" s="207">
        <v>2</v>
      </c>
      <c r="AO5" s="207">
        <v>1</v>
      </c>
      <c r="AP5" s="207"/>
      <c r="AQ5" s="207"/>
      <c r="AR5" s="207"/>
      <c r="AS5" s="207"/>
      <c r="AT5" s="207"/>
      <c r="AU5" s="207"/>
      <c r="AV5" s="207"/>
      <c r="AW5" s="207"/>
      <c r="AX5" s="207"/>
      <c r="AY5" s="207"/>
      <c r="AZ5" s="207"/>
      <c r="BA5" s="207"/>
      <c r="BB5" s="207">
        <v>1</v>
      </c>
      <c r="BC5" s="207"/>
      <c r="BD5" s="207"/>
    </row>
    <row r="6" spans="1:56" s="17" customFormat="1" ht="31.15" customHeight="1" x14ac:dyDescent="0.3">
      <c r="B6" s="85" t="s">
        <v>126</v>
      </c>
      <c r="C6" s="85" t="s">
        <v>1596</v>
      </c>
      <c r="D6" s="9" t="s">
        <v>131</v>
      </c>
      <c r="E6" s="4"/>
      <c r="F6" s="35"/>
      <c r="G6" s="9" t="s">
        <v>509</v>
      </c>
      <c r="H6" s="11" t="s">
        <v>1438</v>
      </c>
      <c r="I6" s="3"/>
      <c r="J6" s="87" t="s">
        <v>112</v>
      </c>
      <c r="K6" s="6" t="s">
        <v>3</v>
      </c>
      <c r="L6" s="7" t="s">
        <v>3</v>
      </c>
      <c r="M6" s="8" t="s">
        <v>3</v>
      </c>
      <c r="N6" s="30" t="s">
        <v>127</v>
      </c>
      <c r="O6" s="31" t="s">
        <v>1273</v>
      </c>
      <c r="P6" s="30" t="s">
        <v>1222</v>
      </c>
      <c r="Q6" s="24"/>
      <c r="R6" s="25"/>
      <c r="S6" s="25"/>
      <c r="T6" s="26"/>
      <c r="U6" s="76"/>
      <c r="V6" s="24">
        <v>44242</v>
      </c>
      <c r="W6" s="25">
        <v>3</v>
      </c>
      <c r="X6" s="25" t="s">
        <v>1527</v>
      </c>
      <c r="Y6" s="76"/>
      <c r="Z6" s="76"/>
      <c r="AA6" s="29"/>
      <c r="AB6" s="116" t="s">
        <v>442</v>
      </c>
      <c r="AC6" s="116" t="s">
        <v>442</v>
      </c>
      <c r="AD6" s="116" t="s">
        <v>442</v>
      </c>
      <c r="AE6" s="117"/>
      <c r="AF6" s="117"/>
      <c r="AG6" s="199">
        <f t="shared" si="0"/>
        <v>6</v>
      </c>
      <c r="AH6" s="207"/>
      <c r="AI6" s="207"/>
      <c r="AJ6" s="207"/>
      <c r="AK6" s="207"/>
      <c r="AL6" s="207">
        <v>1</v>
      </c>
      <c r="AM6" s="207">
        <v>1</v>
      </c>
      <c r="AN6" s="207">
        <v>2</v>
      </c>
      <c r="AO6" s="207">
        <v>1</v>
      </c>
      <c r="AP6" s="207"/>
      <c r="AQ6" s="207"/>
      <c r="AR6" s="207"/>
      <c r="AS6" s="207"/>
      <c r="AT6" s="207"/>
      <c r="AU6" s="207"/>
      <c r="AV6" s="207"/>
      <c r="AW6" s="207"/>
      <c r="AX6" s="207"/>
      <c r="AY6" s="207"/>
      <c r="AZ6" s="207"/>
      <c r="BA6" s="207"/>
      <c r="BB6" s="207">
        <v>1</v>
      </c>
      <c r="BC6" s="207"/>
      <c r="BD6" s="207"/>
    </row>
    <row r="7" spans="1:56" s="17" customFormat="1" ht="31.15" customHeight="1" x14ac:dyDescent="0.3">
      <c r="B7" s="85" t="s">
        <v>126</v>
      </c>
      <c r="C7" s="85" t="s">
        <v>1597</v>
      </c>
      <c r="D7" s="9" t="s">
        <v>132</v>
      </c>
      <c r="E7" s="4"/>
      <c r="F7" s="35"/>
      <c r="G7" s="9" t="s">
        <v>509</v>
      </c>
      <c r="H7" s="11" t="s">
        <v>1439</v>
      </c>
      <c r="I7" s="3"/>
      <c r="J7" s="87" t="s">
        <v>112</v>
      </c>
      <c r="K7" s="6" t="s">
        <v>3</v>
      </c>
      <c r="L7" s="7" t="s">
        <v>3</v>
      </c>
      <c r="M7" s="8" t="s">
        <v>3</v>
      </c>
      <c r="N7" s="30" t="s">
        <v>127</v>
      </c>
      <c r="O7" s="31" t="s">
        <v>1273</v>
      </c>
      <c r="P7" s="30" t="s">
        <v>1222</v>
      </c>
      <c r="Q7" s="24"/>
      <c r="R7" s="25"/>
      <c r="S7" s="25"/>
      <c r="T7" s="26"/>
      <c r="U7" s="76"/>
      <c r="V7" s="24">
        <v>44242</v>
      </c>
      <c r="W7" s="25">
        <v>4</v>
      </c>
      <c r="X7" s="25" t="s">
        <v>1527</v>
      </c>
      <c r="Y7" s="76"/>
      <c r="Z7" s="76"/>
      <c r="AA7" s="29"/>
      <c r="AB7" s="116" t="s">
        <v>442</v>
      </c>
      <c r="AC7" s="116" t="s">
        <v>442</v>
      </c>
      <c r="AD7" s="116" t="s">
        <v>442</v>
      </c>
      <c r="AE7" s="117"/>
      <c r="AF7" s="117"/>
      <c r="AG7" s="199">
        <f t="shared" si="0"/>
        <v>6</v>
      </c>
      <c r="AH7" s="207"/>
      <c r="AI7" s="207"/>
      <c r="AJ7" s="207"/>
      <c r="AK7" s="207"/>
      <c r="AL7" s="207">
        <v>1</v>
      </c>
      <c r="AM7" s="207">
        <v>1</v>
      </c>
      <c r="AN7" s="207">
        <v>2</v>
      </c>
      <c r="AO7" s="207">
        <v>1</v>
      </c>
      <c r="AP7" s="207"/>
      <c r="AQ7" s="207"/>
      <c r="AR7" s="207"/>
      <c r="AS7" s="207"/>
      <c r="AT7" s="207"/>
      <c r="AU7" s="207"/>
      <c r="AV7" s="207"/>
      <c r="AW7" s="207"/>
      <c r="AX7" s="207"/>
      <c r="AY7" s="207"/>
      <c r="AZ7" s="207"/>
      <c r="BA7" s="207"/>
      <c r="BB7" s="207">
        <v>1</v>
      </c>
      <c r="BC7" s="207"/>
      <c r="BD7" s="207"/>
    </row>
    <row r="8" spans="1:56" s="17" customFormat="1" ht="31.15" customHeight="1" x14ac:dyDescent="0.3">
      <c r="B8" s="85" t="s">
        <v>126</v>
      </c>
      <c r="C8" s="85" t="s">
        <v>1598</v>
      </c>
      <c r="D8" s="9" t="s">
        <v>133</v>
      </c>
      <c r="E8" s="4"/>
      <c r="F8" s="35"/>
      <c r="G8" s="9" t="s">
        <v>509</v>
      </c>
      <c r="H8" s="11" t="s">
        <v>1440</v>
      </c>
      <c r="I8" s="3"/>
      <c r="J8" s="87" t="s">
        <v>112</v>
      </c>
      <c r="K8" s="6" t="s">
        <v>3</v>
      </c>
      <c r="L8" s="7" t="s">
        <v>3</v>
      </c>
      <c r="M8" s="8" t="s">
        <v>3</v>
      </c>
      <c r="N8" s="30" t="s">
        <v>127</v>
      </c>
      <c r="O8" s="31" t="s">
        <v>1273</v>
      </c>
      <c r="P8" s="30" t="s">
        <v>1222</v>
      </c>
      <c r="Q8" s="24"/>
      <c r="R8" s="25"/>
      <c r="S8" s="25"/>
      <c r="T8" s="26"/>
      <c r="U8" s="76"/>
      <c r="V8" s="24">
        <v>44242</v>
      </c>
      <c r="W8" s="25">
        <v>5</v>
      </c>
      <c r="X8" s="25" t="s">
        <v>1527</v>
      </c>
      <c r="Y8" s="76"/>
      <c r="Z8" s="76"/>
      <c r="AA8" s="29"/>
      <c r="AB8" s="116" t="s">
        <v>442</v>
      </c>
      <c r="AC8" s="116" t="s">
        <v>442</v>
      </c>
      <c r="AD8" s="116" t="s">
        <v>442</v>
      </c>
      <c r="AE8" s="117"/>
      <c r="AF8" s="117"/>
      <c r="AG8" s="199">
        <f t="shared" si="0"/>
        <v>6</v>
      </c>
      <c r="AH8" s="207"/>
      <c r="AI8" s="207"/>
      <c r="AJ8" s="207"/>
      <c r="AK8" s="207"/>
      <c r="AL8" s="207">
        <v>1</v>
      </c>
      <c r="AM8" s="207">
        <v>1</v>
      </c>
      <c r="AN8" s="207">
        <v>2</v>
      </c>
      <c r="AO8" s="207">
        <v>1</v>
      </c>
      <c r="AP8" s="207"/>
      <c r="AQ8" s="207"/>
      <c r="AR8" s="207"/>
      <c r="AS8" s="207"/>
      <c r="AT8" s="207"/>
      <c r="AU8" s="207"/>
      <c r="AV8" s="207"/>
      <c r="AW8" s="207"/>
      <c r="AX8" s="207"/>
      <c r="AY8" s="207"/>
      <c r="AZ8" s="207"/>
      <c r="BA8" s="207"/>
      <c r="BB8" s="207">
        <v>1</v>
      </c>
      <c r="BC8" s="207"/>
      <c r="BD8" s="207"/>
    </row>
    <row r="9" spans="1:56" s="17" customFormat="1" ht="31.15" customHeight="1" x14ac:dyDescent="0.3">
      <c r="B9" s="85" t="s">
        <v>126</v>
      </c>
      <c r="C9" s="85" t="s">
        <v>1599</v>
      </c>
      <c r="D9" s="9" t="s">
        <v>134</v>
      </c>
      <c r="E9" s="4"/>
      <c r="F9" s="35"/>
      <c r="G9" s="9" t="s">
        <v>509</v>
      </c>
      <c r="H9" s="11" t="s">
        <v>1441</v>
      </c>
      <c r="I9" s="3"/>
      <c r="J9" s="87" t="s">
        <v>112</v>
      </c>
      <c r="K9" s="6" t="s">
        <v>3</v>
      </c>
      <c r="L9" s="7" t="s">
        <v>3</v>
      </c>
      <c r="M9" s="8" t="s">
        <v>3</v>
      </c>
      <c r="N9" s="30" t="s">
        <v>127</v>
      </c>
      <c r="O9" s="31" t="s">
        <v>1273</v>
      </c>
      <c r="P9" s="30" t="s">
        <v>1222</v>
      </c>
      <c r="Q9" s="24"/>
      <c r="R9" s="25"/>
      <c r="S9" s="25"/>
      <c r="T9" s="26"/>
      <c r="U9" s="76"/>
      <c r="V9" s="24">
        <v>44242</v>
      </c>
      <c r="W9" s="25">
        <v>6</v>
      </c>
      <c r="X9" s="25" t="s">
        <v>1527</v>
      </c>
      <c r="Y9" s="76"/>
      <c r="Z9" s="76"/>
      <c r="AA9" s="29"/>
      <c r="AB9" s="116" t="s">
        <v>442</v>
      </c>
      <c r="AC9" s="116" t="s">
        <v>442</v>
      </c>
      <c r="AD9" s="116" t="s">
        <v>442</v>
      </c>
      <c r="AE9" s="117"/>
      <c r="AF9" s="117"/>
      <c r="AG9" s="199">
        <f t="shared" si="0"/>
        <v>6</v>
      </c>
      <c r="AH9" s="207"/>
      <c r="AI9" s="207"/>
      <c r="AJ9" s="207"/>
      <c r="AK9" s="207"/>
      <c r="AL9" s="207">
        <v>1</v>
      </c>
      <c r="AM9" s="207">
        <v>1</v>
      </c>
      <c r="AN9" s="207">
        <v>2</v>
      </c>
      <c r="AO9" s="207">
        <v>1</v>
      </c>
      <c r="AP9" s="207"/>
      <c r="AQ9" s="207"/>
      <c r="AR9" s="207"/>
      <c r="AS9" s="207"/>
      <c r="AT9" s="207"/>
      <c r="AU9" s="207"/>
      <c r="AV9" s="207"/>
      <c r="AW9" s="207"/>
      <c r="AX9" s="207"/>
      <c r="AY9" s="207"/>
      <c r="AZ9" s="207"/>
      <c r="BA9" s="207"/>
      <c r="BB9" s="207">
        <v>1</v>
      </c>
      <c r="BC9" s="207"/>
      <c r="BD9" s="207"/>
    </row>
    <row r="10" spans="1:56" s="17" customFormat="1" ht="31.15" customHeight="1" x14ac:dyDescent="0.3">
      <c r="B10" s="85" t="s">
        <v>126</v>
      </c>
      <c r="C10" s="85" t="s">
        <v>1594</v>
      </c>
      <c r="D10" s="9" t="s">
        <v>128</v>
      </c>
      <c r="E10" s="4"/>
      <c r="F10" s="35"/>
      <c r="G10" s="9" t="s">
        <v>509</v>
      </c>
      <c r="H10" s="11" t="s">
        <v>1442</v>
      </c>
      <c r="I10" s="3"/>
      <c r="J10" s="87" t="s">
        <v>112</v>
      </c>
      <c r="K10" s="6" t="s">
        <v>3</v>
      </c>
      <c r="L10" s="7" t="s">
        <v>3</v>
      </c>
      <c r="M10" s="8" t="s">
        <v>3</v>
      </c>
      <c r="N10" s="10" t="s">
        <v>127</v>
      </c>
      <c r="O10" s="31" t="s">
        <v>1273</v>
      </c>
      <c r="P10" s="30" t="s">
        <v>1222</v>
      </c>
      <c r="Q10" s="24"/>
      <c r="R10" s="25"/>
      <c r="S10" s="25"/>
      <c r="T10" s="26"/>
      <c r="U10" s="76"/>
      <c r="V10" s="24">
        <v>44243</v>
      </c>
      <c r="W10" s="25">
        <v>1</v>
      </c>
      <c r="X10" s="25" t="s">
        <v>1491</v>
      </c>
      <c r="Y10" s="76"/>
      <c r="Z10" s="76"/>
      <c r="AA10" s="29"/>
      <c r="AB10" s="116" t="s">
        <v>442</v>
      </c>
      <c r="AC10" s="116" t="s">
        <v>442</v>
      </c>
      <c r="AD10" s="116" t="s">
        <v>442</v>
      </c>
      <c r="AE10" s="117"/>
      <c r="AF10" s="117"/>
      <c r="AG10" s="199">
        <f t="shared" si="0"/>
        <v>1</v>
      </c>
      <c r="AH10" s="207"/>
      <c r="AI10" s="207"/>
      <c r="AJ10" s="207"/>
      <c r="AK10" s="207">
        <v>1</v>
      </c>
      <c r="AL10" s="207"/>
      <c r="AM10" s="207"/>
      <c r="AN10" s="207"/>
      <c r="AO10" s="207"/>
      <c r="AP10" s="207"/>
      <c r="AQ10" s="207"/>
      <c r="AR10" s="207"/>
      <c r="AS10" s="207"/>
      <c r="AT10" s="207"/>
      <c r="AU10" s="207"/>
      <c r="AV10" s="207"/>
      <c r="AW10" s="207"/>
      <c r="AX10" s="207"/>
      <c r="AY10" s="207"/>
      <c r="AZ10" s="207"/>
      <c r="BA10" s="207"/>
      <c r="BB10" s="207"/>
      <c r="BC10" s="207"/>
      <c r="BD10" s="207"/>
    </row>
    <row r="11" spans="1:56" s="17" customFormat="1" ht="31.15" customHeight="1" x14ac:dyDescent="0.3">
      <c r="B11" s="85" t="s">
        <v>126</v>
      </c>
      <c r="C11" s="85" t="s">
        <v>1595</v>
      </c>
      <c r="D11" s="9" t="s">
        <v>130</v>
      </c>
      <c r="E11" s="4"/>
      <c r="F11" s="35"/>
      <c r="G11" s="9" t="s">
        <v>509</v>
      </c>
      <c r="H11" s="11" t="s">
        <v>1443</v>
      </c>
      <c r="I11" s="3"/>
      <c r="J11" s="87" t="s">
        <v>112</v>
      </c>
      <c r="K11" s="6" t="s">
        <v>3</v>
      </c>
      <c r="L11" s="7" t="s">
        <v>3</v>
      </c>
      <c r="M11" s="8" t="s">
        <v>3</v>
      </c>
      <c r="N11" s="10" t="s">
        <v>127</v>
      </c>
      <c r="O11" s="31" t="s">
        <v>1273</v>
      </c>
      <c r="P11" s="30" t="s">
        <v>1222</v>
      </c>
      <c r="Q11" s="24"/>
      <c r="R11" s="25"/>
      <c r="S11" s="25"/>
      <c r="T11" s="26"/>
      <c r="U11" s="76"/>
      <c r="V11" s="24">
        <v>44243</v>
      </c>
      <c r="W11" s="25">
        <v>2</v>
      </c>
      <c r="X11" s="25" t="s">
        <v>1491</v>
      </c>
      <c r="Y11" s="76"/>
      <c r="Z11" s="76"/>
      <c r="AA11" s="29"/>
      <c r="AB11" s="116" t="s">
        <v>442</v>
      </c>
      <c r="AC11" s="116" t="s">
        <v>442</v>
      </c>
      <c r="AD11" s="116" t="s">
        <v>442</v>
      </c>
      <c r="AE11" s="117"/>
      <c r="AF11" s="117"/>
      <c r="AG11" s="199">
        <f t="shared" si="0"/>
        <v>1</v>
      </c>
      <c r="AH11" s="207"/>
      <c r="AI11" s="207"/>
      <c r="AJ11" s="207"/>
      <c r="AK11" s="207">
        <v>1</v>
      </c>
      <c r="AL11" s="207"/>
      <c r="AM11" s="207"/>
      <c r="AN11" s="207"/>
      <c r="AO11" s="207"/>
      <c r="AP11" s="207"/>
      <c r="AQ11" s="207"/>
      <c r="AR11" s="207"/>
      <c r="AS11" s="207"/>
      <c r="AT11" s="207"/>
      <c r="AU11" s="207"/>
      <c r="AV11" s="207"/>
      <c r="AW11" s="207"/>
      <c r="AX11" s="207"/>
      <c r="AY11" s="207"/>
      <c r="AZ11" s="207"/>
      <c r="BA11" s="207"/>
      <c r="BB11" s="207"/>
      <c r="BC11" s="207"/>
      <c r="BD11" s="207"/>
    </row>
    <row r="12" spans="1:56" s="17" customFormat="1" ht="31.15" customHeight="1" x14ac:dyDescent="0.3">
      <c r="B12" s="85" t="s">
        <v>126</v>
      </c>
      <c r="C12" s="85" t="s">
        <v>1596</v>
      </c>
      <c r="D12" s="9" t="s">
        <v>131</v>
      </c>
      <c r="E12" s="4"/>
      <c r="F12" s="35"/>
      <c r="G12" s="9" t="s">
        <v>509</v>
      </c>
      <c r="H12" s="11" t="s">
        <v>1444</v>
      </c>
      <c r="I12" s="3"/>
      <c r="J12" s="87" t="s">
        <v>112</v>
      </c>
      <c r="K12" s="6" t="s">
        <v>3</v>
      </c>
      <c r="L12" s="7" t="s">
        <v>3</v>
      </c>
      <c r="M12" s="8" t="s">
        <v>3</v>
      </c>
      <c r="N12" s="30" t="s">
        <v>127</v>
      </c>
      <c r="O12" s="31" t="s">
        <v>1273</v>
      </c>
      <c r="P12" s="30" t="s">
        <v>1222</v>
      </c>
      <c r="Q12" s="24"/>
      <c r="R12" s="25"/>
      <c r="S12" s="25"/>
      <c r="T12" s="26"/>
      <c r="U12" s="76"/>
      <c r="V12" s="24">
        <v>44243</v>
      </c>
      <c r="W12" s="25">
        <v>3</v>
      </c>
      <c r="X12" s="25" t="s">
        <v>1491</v>
      </c>
      <c r="Y12" s="76"/>
      <c r="Z12" s="76"/>
      <c r="AA12" s="29"/>
      <c r="AB12" s="116" t="s">
        <v>442</v>
      </c>
      <c r="AC12" s="116" t="s">
        <v>442</v>
      </c>
      <c r="AD12" s="116" t="s">
        <v>442</v>
      </c>
      <c r="AE12" s="117"/>
      <c r="AF12" s="117"/>
      <c r="AG12" s="199">
        <f t="shared" si="0"/>
        <v>1</v>
      </c>
      <c r="AH12" s="207"/>
      <c r="AI12" s="207"/>
      <c r="AJ12" s="207"/>
      <c r="AK12" s="207">
        <v>1</v>
      </c>
      <c r="AL12" s="207"/>
      <c r="AM12" s="207"/>
      <c r="AN12" s="207"/>
      <c r="AO12" s="207"/>
      <c r="AP12" s="207"/>
      <c r="AQ12" s="207"/>
      <c r="AR12" s="207"/>
      <c r="AS12" s="207"/>
      <c r="AT12" s="207"/>
      <c r="AU12" s="207"/>
      <c r="AV12" s="207"/>
      <c r="AW12" s="207"/>
      <c r="AX12" s="207"/>
      <c r="AY12" s="207"/>
      <c r="AZ12" s="207"/>
      <c r="BA12" s="207"/>
      <c r="BB12" s="207"/>
      <c r="BC12" s="207"/>
      <c r="BD12" s="207"/>
    </row>
    <row r="13" spans="1:56" s="17" customFormat="1" ht="31.15" customHeight="1" x14ac:dyDescent="0.3">
      <c r="B13" s="85" t="s">
        <v>126</v>
      </c>
      <c r="C13" s="85" t="s">
        <v>1597</v>
      </c>
      <c r="D13" s="9" t="s">
        <v>132</v>
      </c>
      <c r="E13" s="4"/>
      <c r="F13" s="35"/>
      <c r="G13" s="9" t="s">
        <v>509</v>
      </c>
      <c r="H13" s="11" t="s">
        <v>1445</v>
      </c>
      <c r="I13" s="3"/>
      <c r="J13" s="87" t="s">
        <v>112</v>
      </c>
      <c r="K13" s="6" t="s">
        <v>3</v>
      </c>
      <c r="L13" s="7" t="s">
        <v>3</v>
      </c>
      <c r="M13" s="8" t="s">
        <v>3</v>
      </c>
      <c r="N13" s="30" t="s">
        <v>127</v>
      </c>
      <c r="O13" s="31" t="s">
        <v>1273</v>
      </c>
      <c r="P13" s="30" t="s">
        <v>1222</v>
      </c>
      <c r="Q13" s="24"/>
      <c r="R13" s="25"/>
      <c r="S13" s="25"/>
      <c r="T13" s="26"/>
      <c r="U13" s="76"/>
      <c r="V13" s="24">
        <v>44243</v>
      </c>
      <c r="W13" s="25">
        <v>4</v>
      </c>
      <c r="X13" s="25" t="s">
        <v>1491</v>
      </c>
      <c r="Y13" s="76"/>
      <c r="Z13" s="76"/>
      <c r="AA13" s="29"/>
      <c r="AB13" s="116" t="s">
        <v>442</v>
      </c>
      <c r="AC13" s="116" t="s">
        <v>442</v>
      </c>
      <c r="AD13" s="116" t="s">
        <v>442</v>
      </c>
      <c r="AE13" s="117"/>
      <c r="AF13" s="117"/>
      <c r="AG13" s="199">
        <f t="shared" si="0"/>
        <v>1</v>
      </c>
      <c r="AH13" s="207"/>
      <c r="AI13" s="207"/>
      <c r="AJ13" s="207"/>
      <c r="AK13" s="207">
        <v>1</v>
      </c>
      <c r="AL13" s="207"/>
      <c r="AM13" s="207"/>
      <c r="AN13" s="207"/>
      <c r="AO13" s="207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</row>
    <row r="14" spans="1:56" s="17" customFormat="1" ht="31.15" customHeight="1" x14ac:dyDescent="0.3">
      <c r="B14" s="85" t="s">
        <v>126</v>
      </c>
      <c r="C14" s="85" t="s">
        <v>1598</v>
      </c>
      <c r="D14" s="9" t="s">
        <v>133</v>
      </c>
      <c r="E14" s="4"/>
      <c r="F14" s="35"/>
      <c r="G14" s="9" t="s">
        <v>509</v>
      </c>
      <c r="H14" s="11" t="s">
        <v>1446</v>
      </c>
      <c r="I14" s="3"/>
      <c r="J14" s="87" t="s">
        <v>112</v>
      </c>
      <c r="K14" s="6" t="s">
        <v>3</v>
      </c>
      <c r="L14" s="7" t="s">
        <v>3</v>
      </c>
      <c r="M14" s="8" t="s">
        <v>3</v>
      </c>
      <c r="N14" s="30" t="s">
        <v>127</v>
      </c>
      <c r="O14" s="31" t="s">
        <v>1273</v>
      </c>
      <c r="P14" s="30" t="s">
        <v>1222</v>
      </c>
      <c r="Q14" s="24"/>
      <c r="R14" s="25"/>
      <c r="S14" s="25"/>
      <c r="T14" s="26"/>
      <c r="U14" s="76"/>
      <c r="V14" s="24">
        <v>44243</v>
      </c>
      <c r="W14" s="25">
        <v>5</v>
      </c>
      <c r="X14" s="25" t="s">
        <v>1491</v>
      </c>
      <c r="Y14" s="76"/>
      <c r="Z14" s="76"/>
      <c r="AA14" s="29"/>
      <c r="AB14" s="116" t="s">
        <v>442</v>
      </c>
      <c r="AC14" s="116" t="s">
        <v>442</v>
      </c>
      <c r="AD14" s="116" t="s">
        <v>442</v>
      </c>
      <c r="AE14" s="117"/>
      <c r="AF14" s="117"/>
      <c r="AG14" s="199">
        <f t="shared" si="0"/>
        <v>1</v>
      </c>
      <c r="AH14" s="207"/>
      <c r="AI14" s="207"/>
      <c r="AJ14" s="207"/>
      <c r="AK14" s="207">
        <v>1</v>
      </c>
      <c r="AL14" s="207"/>
      <c r="AM14" s="207"/>
      <c r="AN14" s="207"/>
      <c r="AO14" s="207"/>
      <c r="AP14" s="207"/>
      <c r="AQ14" s="207"/>
      <c r="AR14" s="207"/>
      <c r="AS14" s="207"/>
      <c r="AT14" s="207"/>
      <c r="AU14" s="207"/>
      <c r="AV14" s="207"/>
      <c r="AW14" s="207"/>
      <c r="AX14" s="207"/>
      <c r="AY14" s="207"/>
      <c r="AZ14" s="207"/>
      <c r="BA14" s="207"/>
      <c r="BB14" s="207"/>
      <c r="BC14" s="207"/>
      <c r="BD14" s="207"/>
    </row>
    <row r="15" spans="1:56" s="17" customFormat="1" ht="31.15" customHeight="1" x14ac:dyDescent="0.3">
      <c r="B15" s="85" t="s">
        <v>126</v>
      </c>
      <c r="C15" s="85" t="s">
        <v>1599</v>
      </c>
      <c r="D15" s="9" t="s">
        <v>134</v>
      </c>
      <c r="E15" s="4"/>
      <c r="F15" s="35"/>
      <c r="G15" s="9" t="s">
        <v>509</v>
      </c>
      <c r="H15" s="11" t="s">
        <v>1447</v>
      </c>
      <c r="I15" s="3"/>
      <c r="J15" s="87" t="s">
        <v>112</v>
      </c>
      <c r="K15" s="6" t="s">
        <v>3</v>
      </c>
      <c r="L15" s="7" t="s">
        <v>3</v>
      </c>
      <c r="M15" s="8" t="s">
        <v>3</v>
      </c>
      <c r="N15" s="30" t="s">
        <v>127</v>
      </c>
      <c r="O15" s="31" t="s">
        <v>1273</v>
      </c>
      <c r="P15" s="30" t="s">
        <v>1222</v>
      </c>
      <c r="Q15" s="24"/>
      <c r="R15" s="25"/>
      <c r="S15" s="25"/>
      <c r="T15" s="26"/>
      <c r="U15" s="76"/>
      <c r="V15" s="24">
        <v>44243</v>
      </c>
      <c r="W15" s="25">
        <v>6</v>
      </c>
      <c r="X15" s="25" t="s">
        <v>1491</v>
      </c>
      <c r="Y15" s="76"/>
      <c r="Z15" s="76"/>
      <c r="AA15" s="29"/>
      <c r="AB15" s="116" t="s">
        <v>442</v>
      </c>
      <c r="AC15" s="116" t="s">
        <v>442</v>
      </c>
      <c r="AD15" s="116" t="s">
        <v>442</v>
      </c>
      <c r="AE15" s="117"/>
      <c r="AF15" s="117"/>
      <c r="AG15" s="199">
        <f t="shared" si="0"/>
        <v>1</v>
      </c>
      <c r="AH15" s="207"/>
      <c r="AI15" s="207"/>
      <c r="AJ15" s="207"/>
      <c r="AK15" s="207">
        <v>1</v>
      </c>
      <c r="AL15" s="207"/>
      <c r="AM15" s="207"/>
      <c r="AN15" s="207"/>
      <c r="AO15" s="207"/>
      <c r="AP15" s="207"/>
      <c r="AQ15" s="207"/>
      <c r="AR15" s="207"/>
      <c r="AS15" s="207"/>
      <c r="AT15" s="207"/>
      <c r="AU15" s="207"/>
      <c r="AV15" s="207"/>
      <c r="AW15" s="207"/>
      <c r="AX15" s="207"/>
      <c r="AY15" s="207"/>
      <c r="AZ15" s="207"/>
      <c r="BA15" s="207"/>
      <c r="BB15" s="207"/>
      <c r="BC15" s="207"/>
      <c r="BD15" s="207"/>
    </row>
    <row r="16" spans="1:56" s="17" customFormat="1" ht="31.15" customHeight="1" x14ac:dyDescent="0.3">
      <c r="B16" s="85" t="s">
        <v>126</v>
      </c>
      <c r="C16" s="85" t="s">
        <v>1594</v>
      </c>
      <c r="D16" s="9" t="s">
        <v>128</v>
      </c>
      <c r="E16" s="4"/>
      <c r="F16" s="35"/>
      <c r="G16" s="9" t="s">
        <v>509</v>
      </c>
      <c r="H16" s="11" t="s">
        <v>1448</v>
      </c>
      <c r="I16" s="3"/>
      <c r="J16" s="87" t="s">
        <v>112</v>
      </c>
      <c r="K16" s="6" t="s">
        <v>3</v>
      </c>
      <c r="L16" s="7" t="s">
        <v>3</v>
      </c>
      <c r="M16" s="8" t="s">
        <v>3</v>
      </c>
      <c r="N16" s="10" t="s">
        <v>127</v>
      </c>
      <c r="O16" s="31" t="s">
        <v>1449</v>
      </c>
      <c r="P16" s="30" t="s">
        <v>1222</v>
      </c>
      <c r="Q16" s="24"/>
      <c r="R16" s="25"/>
      <c r="S16" s="25"/>
      <c r="T16" s="26"/>
      <c r="U16" s="76"/>
      <c r="V16" s="24">
        <v>44244</v>
      </c>
      <c r="W16" s="25">
        <v>1</v>
      </c>
      <c r="X16" s="25" t="s">
        <v>1491</v>
      </c>
      <c r="Y16" s="76"/>
      <c r="Z16" s="76"/>
      <c r="AA16" s="29"/>
      <c r="AB16" s="116" t="s">
        <v>442</v>
      </c>
      <c r="AC16" s="116" t="s">
        <v>442</v>
      </c>
      <c r="AD16" s="116" t="s">
        <v>442</v>
      </c>
      <c r="AE16" s="117"/>
      <c r="AF16" s="117"/>
      <c r="AG16" s="199">
        <f t="shared" si="0"/>
        <v>6</v>
      </c>
      <c r="AH16" s="207">
        <v>2</v>
      </c>
      <c r="AI16" s="207">
        <v>2</v>
      </c>
      <c r="AJ16" s="207">
        <v>2</v>
      </c>
      <c r="AK16" s="207"/>
      <c r="AL16" s="207"/>
      <c r="AM16" s="207"/>
      <c r="AN16" s="207"/>
      <c r="AO16" s="207"/>
      <c r="AP16" s="207"/>
      <c r="AQ16" s="207"/>
      <c r="AR16" s="207"/>
      <c r="AS16" s="207"/>
      <c r="AT16" s="207"/>
      <c r="AU16" s="207"/>
      <c r="AV16" s="207"/>
      <c r="AW16" s="207"/>
      <c r="AX16" s="207"/>
      <c r="AY16" s="207"/>
      <c r="AZ16" s="207"/>
      <c r="BA16" s="207"/>
      <c r="BB16" s="207"/>
      <c r="BC16" s="207"/>
      <c r="BD16" s="207"/>
    </row>
    <row r="17" spans="1:56" s="17" customFormat="1" ht="31.15" customHeight="1" x14ac:dyDescent="0.3">
      <c r="B17" s="85" t="s">
        <v>126</v>
      </c>
      <c r="C17" s="85" t="s">
        <v>1595</v>
      </c>
      <c r="D17" s="9" t="s">
        <v>130</v>
      </c>
      <c r="E17" s="4"/>
      <c r="F17" s="35"/>
      <c r="G17" s="9" t="s">
        <v>509</v>
      </c>
      <c r="H17" s="11" t="s">
        <v>1450</v>
      </c>
      <c r="I17" s="3"/>
      <c r="J17" s="87" t="s">
        <v>112</v>
      </c>
      <c r="K17" s="6" t="s">
        <v>3</v>
      </c>
      <c r="L17" s="7" t="s">
        <v>3</v>
      </c>
      <c r="M17" s="8" t="s">
        <v>3</v>
      </c>
      <c r="N17" s="10" t="s">
        <v>127</v>
      </c>
      <c r="O17" s="31" t="s">
        <v>1449</v>
      </c>
      <c r="P17" s="30" t="s">
        <v>1222</v>
      </c>
      <c r="Q17" s="24"/>
      <c r="R17" s="25"/>
      <c r="S17" s="25"/>
      <c r="T17" s="26"/>
      <c r="U17" s="76"/>
      <c r="V17" s="24">
        <v>44244</v>
      </c>
      <c r="W17" s="25">
        <v>2</v>
      </c>
      <c r="X17" s="25" t="s">
        <v>1491</v>
      </c>
      <c r="Y17" s="76"/>
      <c r="Z17" s="76"/>
      <c r="AA17" s="29"/>
      <c r="AB17" s="116" t="s">
        <v>442</v>
      </c>
      <c r="AC17" s="116" t="s">
        <v>442</v>
      </c>
      <c r="AD17" s="116" t="s">
        <v>442</v>
      </c>
      <c r="AE17" s="117"/>
      <c r="AF17" s="117"/>
      <c r="AG17" s="199">
        <f t="shared" si="0"/>
        <v>6</v>
      </c>
      <c r="AH17" s="207">
        <v>2</v>
      </c>
      <c r="AI17" s="207">
        <v>2</v>
      </c>
      <c r="AJ17" s="207">
        <v>2</v>
      </c>
      <c r="AK17" s="207"/>
      <c r="AL17" s="207"/>
      <c r="AM17" s="207"/>
      <c r="AN17" s="207"/>
      <c r="AO17" s="207"/>
      <c r="AP17" s="207"/>
      <c r="AQ17" s="207"/>
      <c r="AR17" s="207"/>
      <c r="AS17" s="207"/>
      <c r="AT17" s="207"/>
      <c r="AU17" s="207"/>
      <c r="AV17" s="207"/>
      <c r="AW17" s="207"/>
      <c r="AX17" s="207"/>
      <c r="AY17" s="207"/>
      <c r="AZ17" s="207"/>
      <c r="BA17" s="207"/>
      <c r="BB17" s="207"/>
      <c r="BC17" s="207"/>
      <c r="BD17" s="207"/>
    </row>
    <row r="18" spans="1:56" s="17" customFormat="1" ht="31.15" customHeight="1" x14ac:dyDescent="0.3">
      <c r="B18" s="85" t="s">
        <v>126</v>
      </c>
      <c r="C18" s="85" t="s">
        <v>1596</v>
      </c>
      <c r="D18" s="9" t="s">
        <v>131</v>
      </c>
      <c r="E18" s="4"/>
      <c r="F18" s="35"/>
      <c r="G18" s="9" t="s">
        <v>509</v>
      </c>
      <c r="H18" s="11" t="s">
        <v>1451</v>
      </c>
      <c r="I18" s="3"/>
      <c r="J18" s="87" t="s">
        <v>112</v>
      </c>
      <c r="K18" s="6" t="s">
        <v>3</v>
      </c>
      <c r="L18" s="7" t="s">
        <v>3</v>
      </c>
      <c r="M18" s="8" t="s">
        <v>3</v>
      </c>
      <c r="N18" s="30" t="s">
        <v>127</v>
      </c>
      <c r="O18" s="31" t="s">
        <v>1449</v>
      </c>
      <c r="P18" s="30" t="s">
        <v>1222</v>
      </c>
      <c r="Q18" s="24"/>
      <c r="R18" s="25"/>
      <c r="S18" s="25"/>
      <c r="T18" s="26"/>
      <c r="U18" s="76"/>
      <c r="V18" s="24">
        <v>44244</v>
      </c>
      <c r="W18" s="25">
        <v>3</v>
      </c>
      <c r="X18" s="25" t="s">
        <v>1491</v>
      </c>
      <c r="Y18" s="76"/>
      <c r="Z18" s="76"/>
      <c r="AA18" s="29"/>
      <c r="AB18" s="116" t="s">
        <v>442</v>
      </c>
      <c r="AC18" s="116" t="s">
        <v>442</v>
      </c>
      <c r="AD18" s="116" t="s">
        <v>442</v>
      </c>
      <c r="AE18" s="117"/>
      <c r="AF18" s="117"/>
      <c r="AG18" s="199">
        <f t="shared" si="0"/>
        <v>6</v>
      </c>
      <c r="AH18" s="207">
        <v>2</v>
      </c>
      <c r="AI18" s="207">
        <v>2</v>
      </c>
      <c r="AJ18" s="207">
        <v>2</v>
      </c>
      <c r="AK18" s="207"/>
      <c r="AL18" s="207"/>
      <c r="AM18" s="207"/>
      <c r="AN18" s="207"/>
      <c r="AO18" s="207"/>
      <c r="AP18" s="207"/>
      <c r="AQ18" s="207"/>
      <c r="AR18" s="207"/>
      <c r="AS18" s="207"/>
      <c r="AT18" s="207"/>
      <c r="AU18" s="207"/>
      <c r="AV18" s="207"/>
      <c r="AW18" s="207"/>
      <c r="AX18" s="207"/>
      <c r="AY18" s="207"/>
      <c r="AZ18" s="207"/>
      <c r="BA18" s="207"/>
      <c r="BB18" s="207"/>
      <c r="BC18" s="207"/>
      <c r="BD18" s="207"/>
    </row>
    <row r="19" spans="1:56" s="17" customFormat="1" ht="31.15" customHeight="1" x14ac:dyDescent="0.3">
      <c r="B19" s="85" t="s">
        <v>126</v>
      </c>
      <c r="C19" s="85" t="s">
        <v>1597</v>
      </c>
      <c r="D19" s="9" t="s">
        <v>132</v>
      </c>
      <c r="E19" s="4"/>
      <c r="F19" s="35"/>
      <c r="G19" s="9" t="s">
        <v>509</v>
      </c>
      <c r="H19" s="11" t="s">
        <v>1452</v>
      </c>
      <c r="I19" s="3"/>
      <c r="J19" s="87" t="s">
        <v>112</v>
      </c>
      <c r="K19" s="6" t="s">
        <v>3</v>
      </c>
      <c r="L19" s="7" t="s">
        <v>3</v>
      </c>
      <c r="M19" s="8" t="s">
        <v>3</v>
      </c>
      <c r="N19" s="30" t="s">
        <v>127</v>
      </c>
      <c r="O19" s="31" t="s">
        <v>1449</v>
      </c>
      <c r="P19" s="30" t="s">
        <v>1222</v>
      </c>
      <c r="Q19" s="24"/>
      <c r="R19" s="25"/>
      <c r="S19" s="25"/>
      <c r="T19" s="26"/>
      <c r="U19" s="76"/>
      <c r="V19" s="24">
        <v>44244</v>
      </c>
      <c r="W19" s="25">
        <v>4</v>
      </c>
      <c r="X19" s="25" t="s">
        <v>1491</v>
      </c>
      <c r="Y19" s="76"/>
      <c r="Z19" s="76"/>
      <c r="AA19" s="29"/>
      <c r="AB19" s="116" t="s">
        <v>442</v>
      </c>
      <c r="AC19" s="116" t="s">
        <v>442</v>
      </c>
      <c r="AD19" s="116" t="s">
        <v>442</v>
      </c>
      <c r="AE19" s="117"/>
      <c r="AF19" s="117"/>
      <c r="AG19" s="199">
        <f t="shared" si="0"/>
        <v>6</v>
      </c>
      <c r="AH19" s="207">
        <v>2</v>
      </c>
      <c r="AI19" s="207">
        <v>2</v>
      </c>
      <c r="AJ19" s="207">
        <v>2</v>
      </c>
      <c r="AK19" s="207"/>
      <c r="AL19" s="207"/>
      <c r="AM19" s="207"/>
      <c r="AN19" s="207"/>
      <c r="AO19" s="207"/>
      <c r="AP19" s="207"/>
      <c r="AQ19" s="207"/>
      <c r="AR19" s="207"/>
      <c r="AS19" s="207"/>
      <c r="AT19" s="207"/>
      <c r="AU19" s="207"/>
      <c r="AV19" s="207"/>
      <c r="AW19" s="207"/>
      <c r="AX19" s="207"/>
      <c r="AY19" s="207"/>
      <c r="AZ19" s="207"/>
      <c r="BA19" s="207"/>
      <c r="BB19" s="207"/>
      <c r="BC19" s="207"/>
      <c r="BD19" s="207"/>
    </row>
    <row r="20" spans="1:56" s="17" customFormat="1" ht="31.15" customHeight="1" x14ac:dyDescent="0.3">
      <c r="B20" s="85" t="s">
        <v>126</v>
      </c>
      <c r="C20" s="85" t="s">
        <v>1598</v>
      </c>
      <c r="D20" s="9" t="s">
        <v>133</v>
      </c>
      <c r="E20" s="4"/>
      <c r="F20" s="35"/>
      <c r="G20" s="9" t="s">
        <v>509</v>
      </c>
      <c r="H20" s="11" t="s">
        <v>1453</v>
      </c>
      <c r="I20" s="3"/>
      <c r="J20" s="87" t="s">
        <v>112</v>
      </c>
      <c r="K20" s="6" t="s">
        <v>3</v>
      </c>
      <c r="L20" s="7" t="s">
        <v>3</v>
      </c>
      <c r="M20" s="8" t="s">
        <v>3</v>
      </c>
      <c r="N20" s="30" t="s">
        <v>127</v>
      </c>
      <c r="O20" s="31" t="s">
        <v>1449</v>
      </c>
      <c r="P20" s="30" t="s">
        <v>1222</v>
      </c>
      <c r="Q20" s="24"/>
      <c r="R20" s="25"/>
      <c r="S20" s="25"/>
      <c r="T20" s="26"/>
      <c r="U20" s="76"/>
      <c r="V20" s="24">
        <v>44244</v>
      </c>
      <c r="W20" s="25">
        <v>5</v>
      </c>
      <c r="X20" s="25" t="s">
        <v>1491</v>
      </c>
      <c r="Y20" s="76"/>
      <c r="Z20" s="76"/>
      <c r="AA20" s="29"/>
      <c r="AB20" s="116" t="s">
        <v>442</v>
      </c>
      <c r="AC20" s="116" t="s">
        <v>442</v>
      </c>
      <c r="AD20" s="116" t="s">
        <v>442</v>
      </c>
      <c r="AE20" s="117"/>
      <c r="AF20" s="117"/>
      <c r="AG20" s="199">
        <f t="shared" si="0"/>
        <v>6</v>
      </c>
      <c r="AH20" s="207">
        <v>2</v>
      </c>
      <c r="AI20" s="207">
        <v>2</v>
      </c>
      <c r="AJ20" s="207">
        <v>2</v>
      </c>
      <c r="AK20" s="207"/>
      <c r="AL20" s="207"/>
      <c r="AM20" s="207"/>
      <c r="AN20" s="207"/>
      <c r="AO20" s="207"/>
      <c r="AP20" s="207"/>
      <c r="AQ20" s="207"/>
      <c r="AR20" s="207"/>
      <c r="AS20" s="207"/>
      <c r="AT20" s="207"/>
      <c r="AU20" s="207"/>
      <c r="AV20" s="207"/>
      <c r="AW20" s="207"/>
      <c r="AX20" s="207"/>
      <c r="AY20" s="207"/>
      <c r="AZ20" s="207"/>
      <c r="BA20" s="207"/>
      <c r="BB20" s="207"/>
      <c r="BC20" s="207"/>
      <c r="BD20" s="207"/>
    </row>
    <row r="21" spans="1:56" s="17" customFormat="1" ht="31.15" customHeight="1" x14ac:dyDescent="0.3">
      <c r="B21" s="85" t="s">
        <v>126</v>
      </c>
      <c r="C21" s="85" t="s">
        <v>1599</v>
      </c>
      <c r="D21" s="9" t="s">
        <v>134</v>
      </c>
      <c r="E21" s="4"/>
      <c r="F21" s="35"/>
      <c r="G21" s="9" t="s">
        <v>509</v>
      </c>
      <c r="H21" s="11" t="s">
        <v>1454</v>
      </c>
      <c r="I21" s="3"/>
      <c r="J21" s="87" t="s">
        <v>112</v>
      </c>
      <c r="K21" s="6" t="s">
        <v>3</v>
      </c>
      <c r="L21" s="7" t="s">
        <v>3</v>
      </c>
      <c r="M21" s="8" t="s">
        <v>3</v>
      </c>
      <c r="N21" s="30" t="s">
        <v>127</v>
      </c>
      <c r="O21" s="31" t="s">
        <v>1449</v>
      </c>
      <c r="P21" s="30" t="s">
        <v>1222</v>
      </c>
      <c r="Q21" s="24"/>
      <c r="R21" s="25"/>
      <c r="S21" s="25"/>
      <c r="T21" s="26"/>
      <c r="U21" s="76"/>
      <c r="V21" s="24">
        <v>44244</v>
      </c>
      <c r="W21" s="25">
        <v>6</v>
      </c>
      <c r="X21" s="25" t="s">
        <v>1491</v>
      </c>
      <c r="Y21" s="76"/>
      <c r="Z21" s="76"/>
      <c r="AA21" s="29"/>
      <c r="AB21" s="116" t="s">
        <v>442</v>
      </c>
      <c r="AC21" s="116" t="s">
        <v>442</v>
      </c>
      <c r="AD21" s="116" t="s">
        <v>442</v>
      </c>
      <c r="AE21" s="117"/>
      <c r="AF21" s="117"/>
      <c r="AG21" s="199">
        <f t="shared" si="0"/>
        <v>6</v>
      </c>
      <c r="AH21" s="207">
        <v>2</v>
      </c>
      <c r="AI21" s="207">
        <v>2</v>
      </c>
      <c r="AJ21" s="207">
        <v>2</v>
      </c>
      <c r="AK21" s="207"/>
      <c r="AL21" s="207"/>
      <c r="AM21" s="207"/>
      <c r="AN21" s="207"/>
      <c r="AO21" s="207"/>
      <c r="AP21" s="207"/>
      <c r="AQ21" s="207"/>
      <c r="AR21" s="207"/>
      <c r="AS21" s="207"/>
      <c r="AT21" s="207"/>
      <c r="AU21" s="207"/>
      <c r="AV21" s="207"/>
      <c r="AW21" s="207"/>
      <c r="AX21" s="207"/>
      <c r="AY21" s="207"/>
      <c r="AZ21" s="207"/>
      <c r="BA21" s="207"/>
      <c r="BB21" s="207"/>
      <c r="BC21" s="207"/>
      <c r="BD21" s="207"/>
    </row>
    <row r="22" spans="1:56" s="17" customFormat="1" ht="31.15" customHeight="1" x14ac:dyDescent="0.3">
      <c r="B22" s="85" t="s">
        <v>126</v>
      </c>
      <c r="C22" s="85" t="s">
        <v>547</v>
      </c>
      <c r="D22" s="9" t="s">
        <v>135</v>
      </c>
      <c r="E22" s="4">
        <v>1</v>
      </c>
      <c r="F22" s="35" t="s">
        <v>498</v>
      </c>
      <c r="G22" s="9" t="s">
        <v>509</v>
      </c>
      <c r="H22" s="11" t="s">
        <v>548</v>
      </c>
      <c r="I22" s="3" t="s">
        <v>1223</v>
      </c>
      <c r="J22" s="87" t="s">
        <v>112</v>
      </c>
      <c r="K22" s="6" t="s">
        <v>3</v>
      </c>
      <c r="L22" s="7" t="s">
        <v>3</v>
      </c>
      <c r="M22" s="8" t="s">
        <v>3</v>
      </c>
      <c r="N22" s="30" t="s">
        <v>127</v>
      </c>
      <c r="O22" s="31" t="s">
        <v>1273</v>
      </c>
      <c r="P22" s="30" t="s">
        <v>1113</v>
      </c>
      <c r="Q22" s="24">
        <v>44214</v>
      </c>
      <c r="R22" s="25">
        <v>7</v>
      </c>
      <c r="S22" s="25" t="s">
        <v>974</v>
      </c>
      <c r="T22" s="26">
        <v>1</v>
      </c>
      <c r="U22" s="76"/>
      <c r="V22" s="24">
        <v>44242</v>
      </c>
      <c r="W22" s="25">
        <v>7</v>
      </c>
      <c r="X22" s="25" t="s">
        <v>1491</v>
      </c>
      <c r="Y22" s="76"/>
      <c r="Z22" s="76"/>
      <c r="AA22" s="29" t="s">
        <v>136</v>
      </c>
      <c r="AB22" s="117"/>
      <c r="AC22" s="116" t="s">
        <v>442</v>
      </c>
      <c r="AD22" s="117"/>
      <c r="AE22" s="117"/>
      <c r="AF22" s="117"/>
      <c r="AG22" s="199">
        <f t="shared" si="0"/>
        <v>1</v>
      </c>
      <c r="AH22" s="207"/>
      <c r="AI22" s="207"/>
      <c r="AJ22" s="207"/>
      <c r="AK22" s="207">
        <v>1</v>
      </c>
      <c r="AL22" s="207"/>
      <c r="AM22" s="207"/>
      <c r="AN22" s="207"/>
      <c r="AO22" s="207"/>
      <c r="AP22" s="207"/>
      <c r="AQ22" s="207"/>
      <c r="AR22" s="207"/>
      <c r="AS22" s="207"/>
      <c r="AT22" s="207"/>
      <c r="AU22" s="207"/>
      <c r="AV22" s="207"/>
      <c r="AW22" s="207"/>
      <c r="AX22" s="207"/>
      <c r="AY22" s="207"/>
      <c r="AZ22" s="207"/>
      <c r="BA22" s="207"/>
      <c r="BB22" s="207"/>
      <c r="BC22" s="207"/>
      <c r="BD22" s="207"/>
    </row>
    <row r="23" spans="1:56" s="17" customFormat="1" ht="31.15" customHeight="1" x14ac:dyDescent="0.3">
      <c r="A23" s="16"/>
      <c r="B23" s="85" t="s">
        <v>248</v>
      </c>
      <c r="C23" s="85" t="s">
        <v>555</v>
      </c>
      <c r="D23" s="9" t="s">
        <v>138</v>
      </c>
      <c r="E23" s="4">
        <v>1</v>
      </c>
      <c r="F23" s="35" t="s">
        <v>498</v>
      </c>
      <c r="G23" s="9" t="s">
        <v>509</v>
      </c>
      <c r="H23" s="11" t="s">
        <v>1455</v>
      </c>
      <c r="I23" s="3" t="s">
        <v>1235</v>
      </c>
      <c r="J23" s="88" t="s">
        <v>112</v>
      </c>
      <c r="K23" s="6" t="s">
        <v>3</v>
      </c>
      <c r="L23" s="7" t="s">
        <v>3</v>
      </c>
      <c r="M23" s="8" t="s">
        <v>3</v>
      </c>
      <c r="N23" s="30" t="s">
        <v>127</v>
      </c>
      <c r="O23" s="31" t="s">
        <v>1273</v>
      </c>
      <c r="P23" s="30" t="s">
        <v>1222</v>
      </c>
      <c r="Q23" s="24">
        <v>44214</v>
      </c>
      <c r="R23" s="25">
        <v>10</v>
      </c>
      <c r="S23" s="25" t="s">
        <v>974</v>
      </c>
      <c r="T23" s="26">
        <v>1</v>
      </c>
      <c r="U23" s="76"/>
      <c r="V23" s="24">
        <v>44242</v>
      </c>
      <c r="W23" s="25">
        <v>8</v>
      </c>
      <c r="X23" s="25" t="s">
        <v>1491</v>
      </c>
      <c r="Y23" s="76"/>
      <c r="Z23" s="76"/>
      <c r="AA23" s="29" t="s">
        <v>139</v>
      </c>
      <c r="AB23" s="117"/>
      <c r="AC23" s="117"/>
      <c r="AD23" s="116"/>
      <c r="AE23" s="117"/>
      <c r="AF23" s="117"/>
      <c r="AG23" s="199">
        <f t="shared" si="0"/>
        <v>5</v>
      </c>
      <c r="AH23" s="207"/>
      <c r="AI23" s="207"/>
      <c r="AJ23" s="207"/>
      <c r="AK23" s="207"/>
      <c r="AL23" s="207">
        <v>1</v>
      </c>
      <c r="AM23" s="207">
        <v>1</v>
      </c>
      <c r="AN23" s="207">
        <v>2</v>
      </c>
      <c r="AO23" s="207">
        <v>1</v>
      </c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</row>
    <row r="24" spans="1:56" s="17" customFormat="1" ht="31.15" customHeight="1" x14ac:dyDescent="0.3">
      <c r="A24" s="16"/>
      <c r="B24" s="85" t="s">
        <v>248</v>
      </c>
      <c r="C24" s="85" t="s">
        <v>556</v>
      </c>
      <c r="D24" s="9" t="s">
        <v>140</v>
      </c>
      <c r="E24" s="4">
        <v>2</v>
      </c>
      <c r="F24" s="35" t="s">
        <v>498</v>
      </c>
      <c r="G24" s="9" t="s">
        <v>1236</v>
      </c>
      <c r="H24" s="11" t="s">
        <v>1456</v>
      </c>
      <c r="I24" s="3" t="s">
        <v>1237</v>
      </c>
      <c r="J24" s="88" t="s">
        <v>112</v>
      </c>
      <c r="K24" s="6" t="s">
        <v>3</v>
      </c>
      <c r="L24" s="7" t="s">
        <v>3</v>
      </c>
      <c r="M24" s="8" t="s">
        <v>3</v>
      </c>
      <c r="N24" s="30" t="s">
        <v>127</v>
      </c>
      <c r="O24" s="31" t="s">
        <v>1273</v>
      </c>
      <c r="P24" s="30" t="s">
        <v>1222</v>
      </c>
      <c r="Q24" s="24">
        <v>44214</v>
      </c>
      <c r="R24" s="25">
        <v>11</v>
      </c>
      <c r="S24" s="25" t="s">
        <v>974</v>
      </c>
      <c r="T24" s="26">
        <v>1</v>
      </c>
      <c r="U24" s="76"/>
      <c r="V24" s="24">
        <v>44242</v>
      </c>
      <c r="W24" s="25">
        <v>9</v>
      </c>
      <c r="X24" s="25" t="s">
        <v>1491</v>
      </c>
      <c r="Y24" s="76"/>
      <c r="Z24" s="76"/>
      <c r="AA24" s="29" t="s">
        <v>1238</v>
      </c>
      <c r="AB24" s="117"/>
      <c r="AC24" s="117"/>
      <c r="AD24" s="116"/>
      <c r="AE24" s="117"/>
      <c r="AF24" s="117"/>
      <c r="AG24" s="199">
        <f t="shared" si="0"/>
        <v>5</v>
      </c>
      <c r="AH24" s="207"/>
      <c r="AI24" s="207"/>
      <c r="AJ24" s="207"/>
      <c r="AK24" s="207"/>
      <c r="AL24" s="207">
        <v>1</v>
      </c>
      <c r="AM24" s="207">
        <v>1</v>
      </c>
      <c r="AN24" s="207">
        <v>2</v>
      </c>
      <c r="AO24" s="207">
        <v>1</v>
      </c>
      <c r="AP24" s="207"/>
      <c r="AQ24" s="207"/>
      <c r="AR24" s="207"/>
      <c r="AS24" s="207"/>
      <c r="AT24" s="207"/>
      <c r="AU24" s="207"/>
      <c r="AV24" s="207"/>
      <c r="AW24" s="207"/>
      <c r="AX24" s="207"/>
      <c r="AY24" s="207"/>
      <c r="AZ24" s="207"/>
      <c r="BA24" s="207"/>
      <c r="BB24" s="207"/>
      <c r="BC24" s="207"/>
      <c r="BD24" s="207"/>
    </row>
    <row r="25" spans="1:56" s="17" customFormat="1" ht="31.15" customHeight="1" x14ac:dyDescent="0.3">
      <c r="A25" s="16"/>
      <c r="B25" s="85" t="s">
        <v>248</v>
      </c>
      <c r="C25" s="85" t="s">
        <v>557</v>
      </c>
      <c r="D25" s="9" t="s">
        <v>141</v>
      </c>
      <c r="E25" s="4">
        <v>1</v>
      </c>
      <c r="F25" s="35" t="s">
        <v>498</v>
      </c>
      <c r="G25" s="9" t="s">
        <v>509</v>
      </c>
      <c r="H25" s="11" t="s">
        <v>1457</v>
      </c>
      <c r="I25" s="3" t="s">
        <v>1240</v>
      </c>
      <c r="J25" s="87" t="s">
        <v>112</v>
      </c>
      <c r="K25" s="6" t="s">
        <v>3</v>
      </c>
      <c r="L25" s="7" t="s">
        <v>3</v>
      </c>
      <c r="M25" s="8" t="s">
        <v>3</v>
      </c>
      <c r="N25" s="30" t="s">
        <v>127</v>
      </c>
      <c r="O25" s="31" t="s">
        <v>1273</v>
      </c>
      <c r="P25" s="30" t="s">
        <v>1222</v>
      </c>
      <c r="Q25" s="24">
        <v>44214</v>
      </c>
      <c r="R25" s="25">
        <v>13</v>
      </c>
      <c r="S25" s="25" t="s">
        <v>974</v>
      </c>
      <c r="T25" s="26">
        <v>1</v>
      </c>
      <c r="U25" s="76"/>
      <c r="V25" s="24">
        <v>44242</v>
      </c>
      <c r="W25" s="25">
        <v>11</v>
      </c>
      <c r="X25" s="25" t="s">
        <v>1491</v>
      </c>
      <c r="Y25" s="76"/>
      <c r="Z25" s="76"/>
      <c r="AA25" s="29" t="s">
        <v>254</v>
      </c>
      <c r="AB25" s="117"/>
      <c r="AC25" s="117"/>
      <c r="AD25" s="117"/>
      <c r="AE25" s="117"/>
      <c r="AF25" s="117"/>
      <c r="AG25" s="199">
        <f t="shared" si="0"/>
        <v>1</v>
      </c>
      <c r="AH25" s="207"/>
      <c r="AI25" s="207"/>
      <c r="AJ25" s="207"/>
      <c r="AK25" s="207"/>
      <c r="AL25" s="207"/>
      <c r="AM25" s="207">
        <v>1</v>
      </c>
      <c r="AN25" s="207"/>
      <c r="AO25" s="207"/>
      <c r="AP25" s="207"/>
      <c r="AQ25" s="207"/>
      <c r="AR25" s="207"/>
      <c r="AS25" s="207"/>
      <c r="AT25" s="207"/>
      <c r="AU25" s="207"/>
      <c r="AV25" s="207"/>
      <c r="AW25" s="207"/>
      <c r="AX25" s="207"/>
      <c r="AY25" s="207"/>
      <c r="AZ25" s="207"/>
      <c r="BA25" s="207"/>
      <c r="BB25" s="207"/>
      <c r="BC25" s="207"/>
      <c r="BD25" s="207"/>
    </row>
    <row r="26" spans="1:56" s="17" customFormat="1" ht="31.15" customHeight="1" x14ac:dyDescent="0.3">
      <c r="A26" s="16"/>
      <c r="B26" s="85" t="s">
        <v>248</v>
      </c>
      <c r="C26" s="85" t="s">
        <v>555</v>
      </c>
      <c r="D26" s="9" t="s">
        <v>138</v>
      </c>
      <c r="E26" s="4"/>
      <c r="F26" s="35"/>
      <c r="G26" s="9" t="s">
        <v>509</v>
      </c>
      <c r="H26" s="11" t="s">
        <v>1458</v>
      </c>
      <c r="I26" s="3"/>
      <c r="J26" s="88" t="s">
        <v>112</v>
      </c>
      <c r="K26" s="6" t="s">
        <v>3</v>
      </c>
      <c r="L26" s="7" t="s">
        <v>3</v>
      </c>
      <c r="M26" s="8" t="s">
        <v>3</v>
      </c>
      <c r="N26" s="30" t="s">
        <v>127</v>
      </c>
      <c r="O26" s="31" t="s">
        <v>1273</v>
      </c>
      <c r="P26" s="30" t="s">
        <v>1222</v>
      </c>
      <c r="Q26" s="24"/>
      <c r="R26" s="25"/>
      <c r="S26" s="25"/>
      <c r="T26" s="26"/>
      <c r="U26" s="76"/>
      <c r="V26" s="24">
        <v>44243</v>
      </c>
      <c r="W26" s="25">
        <v>7</v>
      </c>
      <c r="X26" s="25" t="s">
        <v>1491</v>
      </c>
      <c r="Y26" s="76"/>
      <c r="Z26" s="76"/>
      <c r="AA26" s="29"/>
      <c r="AB26" s="117"/>
      <c r="AC26" s="117"/>
      <c r="AD26" s="116" t="s">
        <v>442</v>
      </c>
      <c r="AE26" s="117"/>
      <c r="AF26" s="117"/>
      <c r="AG26" s="199">
        <f t="shared" si="0"/>
        <v>1</v>
      </c>
      <c r="AH26" s="207"/>
      <c r="AI26" s="207"/>
      <c r="AJ26" s="207"/>
      <c r="AK26" s="207">
        <v>1</v>
      </c>
      <c r="AL26" s="207"/>
      <c r="AM26" s="207"/>
      <c r="AN26" s="207"/>
      <c r="AO26" s="207"/>
      <c r="AP26" s="207"/>
      <c r="AQ26" s="207"/>
      <c r="AR26" s="207"/>
      <c r="AS26" s="207"/>
      <c r="AT26" s="207"/>
      <c r="AU26" s="207"/>
      <c r="AV26" s="207"/>
      <c r="AW26" s="207"/>
      <c r="AX26" s="207"/>
      <c r="AY26" s="207"/>
      <c r="AZ26" s="207"/>
      <c r="BA26" s="207"/>
      <c r="BB26" s="207"/>
      <c r="BC26" s="207"/>
      <c r="BD26" s="207"/>
    </row>
    <row r="27" spans="1:56" s="17" customFormat="1" ht="31.15" customHeight="1" x14ac:dyDescent="0.3">
      <c r="A27" s="16"/>
      <c r="B27" s="85" t="s">
        <v>248</v>
      </c>
      <c r="C27" s="85" t="s">
        <v>556</v>
      </c>
      <c r="D27" s="9" t="s">
        <v>140</v>
      </c>
      <c r="E27" s="4"/>
      <c r="F27" s="35"/>
      <c r="G27" s="9" t="s">
        <v>1236</v>
      </c>
      <c r="H27" s="11" t="s">
        <v>1459</v>
      </c>
      <c r="I27" s="3"/>
      <c r="J27" s="88" t="s">
        <v>112</v>
      </c>
      <c r="K27" s="6" t="s">
        <v>3</v>
      </c>
      <c r="L27" s="7" t="s">
        <v>3</v>
      </c>
      <c r="M27" s="8" t="s">
        <v>3</v>
      </c>
      <c r="N27" s="30" t="s">
        <v>127</v>
      </c>
      <c r="O27" s="31" t="s">
        <v>1273</v>
      </c>
      <c r="P27" s="30" t="s">
        <v>1222</v>
      </c>
      <c r="Q27" s="24"/>
      <c r="R27" s="25"/>
      <c r="S27" s="25"/>
      <c r="T27" s="26"/>
      <c r="U27" s="76"/>
      <c r="V27" s="24">
        <v>44243</v>
      </c>
      <c r="W27" s="25">
        <v>8</v>
      </c>
      <c r="X27" s="25" t="s">
        <v>1491</v>
      </c>
      <c r="Y27" s="76"/>
      <c r="Z27" s="76"/>
      <c r="AA27" s="29"/>
      <c r="AB27" s="117"/>
      <c r="AC27" s="117"/>
      <c r="AD27" s="116" t="s">
        <v>442</v>
      </c>
      <c r="AE27" s="117"/>
      <c r="AF27" s="117"/>
      <c r="AG27" s="199">
        <f t="shared" si="0"/>
        <v>1</v>
      </c>
      <c r="AH27" s="207"/>
      <c r="AI27" s="207"/>
      <c r="AJ27" s="207"/>
      <c r="AK27" s="207">
        <v>1</v>
      </c>
      <c r="AL27" s="207"/>
      <c r="AM27" s="207"/>
      <c r="AN27" s="207"/>
      <c r="AO27" s="207"/>
      <c r="AP27" s="207"/>
      <c r="AQ27" s="207"/>
      <c r="AR27" s="207"/>
      <c r="AS27" s="207"/>
      <c r="AT27" s="207"/>
      <c r="AU27" s="207"/>
      <c r="AV27" s="207"/>
      <c r="AW27" s="207"/>
      <c r="AX27" s="207"/>
      <c r="AY27" s="207"/>
      <c r="AZ27" s="207"/>
      <c r="BA27" s="207"/>
      <c r="BB27" s="207"/>
      <c r="BC27" s="207"/>
      <c r="BD27" s="207"/>
    </row>
    <row r="28" spans="1:56" s="17" customFormat="1" ht="31.15" customHeight="1" x14ac:dyDescent="0.3">
      <c r="A28" s="16"/>
      <c r="B28" s="85" t="s">
        <v>248</v>
      </c>
      <c r="C28" s="85" t="s">
        <v>556</v>
      </c>
      <c r="D28" s="9" t="s">
        <v>140</v>
      </c>
      <c r="E28" s="4"/>
      <c r="F28" s="35"/>
      <c r="G28" s="9" t="s">
        <v>1239</v>
      </c>
      <c r="H28" s="11" t="s">
        <v>1460</v>
      </c>
      <c r="I28" s="3"/>
      <c r="J28" s="88" t="s">
        <v>112</v>
      </c>
      <c r="K28" s="6" t="s">
        <v>3</v>
      </c>
      <c r="L28" s="7" t="s">
        <v>3</v>
      </c>
      <c r="M28" s="8" t="s">
        <v>3</v>
      </c>
      <c r="N28" s="30" t="s">
        <v>127</v>
      </c>
      <c r="O28" s="31" t="s">
        <v>1273</v>
      </c>
      <c r="P28" s="30" t="s">
        <v>1222</v>
      </c>
      <c r="Q28" s="24"/>
      <c r="R28" s="25"/>
      <c r="S28" s="25"/>
      <c r="T28" s="26"/>
      <c r="U28" s="76"/>
      <c r="V28" s="24">
        <v>44243</v>
      </c>
      <c r="W28" s="25">
        <v>9</v>
      </c>
      <c r="X28" s="25" t="s">
        <v>1491</v>
      </c>
      <c r="Y28" s="76"/>
      <c r="Z28" s="76"/>
      <c r="AA28" s="29"/>
      <c r="AB28" s="117"/>
      <c r="AC28" s="117"/>
      <c r="AD28" s="116" t="s">
        <v>442</v>
      </c>
      <c r="AE28" s="117"/>
      <c r="AF28" s="117"/>
      <c r="AG28" s="199">
        <f t="shared" si="0"/>
        <v>1</v>
      </c>
      <c r="AH28" s="207"/>
      <c r="AI28" s="207"/>
      <c r="AJ28" s="207"/>
      <c r="AK28" s="207">
        <v>1</v>
      </c>
      <c r="AL28" s="207"/>
      <c r="AM28" s="207"/>
      <c r="AN28" s="207"/>
      <c r="AO28" s="207"/>
      <c r="AP28" s="207"/>
      <c r="AQ28" s="207"/>
      <c r="AR28" s="207"/>
      <c r="AS28" s="207"/>
      <c r="AT28" s="207"/>
      <c r="AU28" s="207"/>
      <c r="AV28" s="207"/>
      <c r="AW28" s="207"/>
      <c r="AX28" s="207"/>
      <c r="AY28" s="207"/>
      <c r="AZ28" s="207"/>
      <c r="BA28" s="207"/>
      <c r="BB28" s="207"/>
      <c r="BC28" s="207"/>
      <c r="BD28" s="207"/>
    </row>
    <row r="29" spans="1:56" s="17" customFormat="1" ht="31.15" customHeight="1" x14ac:dyDescent="0.3">
      <c r="A29" s="16"/>
      <c r="B29" s="85" t="s">
        <v>248</v>
      </c>
      <c r="C29" s="85" t="s">
        <v>557</v>
      </c>
      <c r="D29" s="9" t="s">
        <v>141</v>
      </c>
      <c r="E29" s="4"/>
      <c r="F29" s="35"/>
      <c r="G29" s="9" t="s">
        <v>509</v>
      </c>
      <c r="H29" s="11" t="s">
        <v>1461</v>
      </c>
      <c r="I29" s="3"/>
      <c r="J29" s="87" t="s">
        <v>112</v>
      </c>
      <c r="K29" s="6" t="s">
        <v>3</v>
      </c>
      <c r="L29" s="7" t="s">
        <v>3</v>
      </c>
      <c r="M29" s="8" t="s">
        <v>3</v>
      </c>
      <c r="N29" s="30" t="s">
        <v>127</v>
      </c>
      <c r="O29" s="31" t="s">
        <v>1273</v>
      </c>
      <c r="P29" s="30" t="s">
        <v>1222</v>
      </c>
      <c r="Q29" s="24"/>
      <c r="R29" s="25"/>
      <c r="S29" s="25"/>
      <c r="T29" s="26"/>
      <c r="U29" s="76"/>
      <c r="V29" s="24">
        <v>44243</v>
      </c>
      <c r="W29" s="25">
        <v>10</v>
      </c>
      <c r="X29" s="25" t="s">
        <v>1491</v>
      </c>
      <c r="Y29" s="76"/>
      <c r="Z29" s="76"/>
      <c r="AA29" s="29"/>
      <c r="AB29" s="117"/>
      <c r="AC29" s="117"/>
      <c r="AD29" s="117"/>
      <c r="AE29" s="117"/>
      <c r="AF29" s="117"/>
      <c r="AG29" s="199">
        <f t="shared" si="0"/>
        <v>1</v>
      </c>
      <c r="AH29" s="207"/>
      <c r="AI29" s="207"/>
      <c r="AJ29" s="207"/>
      <c r="AK29" s="207">
        <v>1</v>
      </c>
      <c r="AL29" s="207"/>
      <c r="AM29" s="207"/>
      <c r="AN29" s="207"/>
      <c r="AO29" s="207"/>
      <c r="AP29" s="207"/>
      <c r="AQ29" s="207"/>
      <c r="AR29" s="207"/>
      <c r="AS29" s="207"/>
      <c r="AT29" s="207"/>
      <c r="AU29" s="207"/>
      <c r="AV29" s="207"/>
      <c r="AW29" s="207"/>
      <c r="AX29" s="207"/>
      <c r="AY29" s="207"/>
      <c r="AZ29" s="207"/>
      <c r="BA29" s="207"/>
      <c r="BB29" s="207"/>
      <c r="BC29" s="207"/>
      <c r="BD29" s="207"/>
    </row>
    <row r="30" spans="1:56" s="17" customFormat="1" ht="31.15" customHeight="1" x14ac:dyDescent="0.3">
      <c r="A30" s="16"/>
      <c r="B30" s="85" t="s">
        <v>248</v>
      </c>
      <c r="C30" s="85" t="s">
        <v>555</v>
      </c>
      <c r="D30" s="9" t="s">
        <v>138</v>
      </c>
      <c r="E30" s="4"/>
      <c r="F30" s="35"/>
      <c r="G30" s="9" t="s">
        <v>509</v>
      </c>
      <c r="H30" s="11" t="s">
        <v>1462</v>
      </c>
      <c r="I30" s="3"/>
      <c r="J30" s="88" t="s">
        <v>112</v>
      </c>
      <c r="K30" s="6" t="s">
        <v>3</v>
      </c>
      <c r="L30" s="7" t="s">
        <v>3</v>
      </c>
      <c r="M30" s="8" t="s">
        <v>3</v>
      </c>
      <c r="N30" s="30" t="s">
        <v>127</v>
      </c>
      <c r="O30" s="31" t="s">
        <v>1449</v>
      </c>
      <c r="P30" s="30" t="s">
        <v>1222</v>
      </c>
      <c r="Q30" s="24"/>
      <c r="R30" s="25"/>
      <c r="S30" s="25"/>
      <c r="T30" s="26"/>
      <c r="U30" s="76"/>
      <c r="V30" s="24">
        <v>44244</v>
      </c>
      <c r="W30" s="25">
        <v>8</v>
      </c>
      <c r="X30" s="25" t="s">
        <v>1491</v>
      </c>
      <c r="Y30" s="76"/>
      <c r="Z30" s="76"/>
      <c r="AA30" s="29"/>
      <c r="AB30" s="117"/>
      <c r="AC30" s="117"/>
      <c r="AD30" s="116"/>
      <c r="AE30" s="117"/>
      <c r="AF30" s="117"/>
      <c r="AG30" s="199">
        <f t="shared" si="0"/>
        <v>4</v>
      </c>
      <c r="AH30" s="207">
        <v>2</v>
      </c>
      <c r="AI30" s="207"/>
      <c r="AJ30" s="207">
        <v>2</v>
      </c>
      <c r="AK30" s="207"/>
      <c r="AL30" s="207"/>
      <c r="AM30" s="207"/>
      <c r="AN30" s="207"/>
      <c r="AO30" s="207"/>
      <c r="AP30" s="207"/>
      <c r="AQ30" s="207"/>
      <c r="AR30" s="207"/>
      <c r="AS30" s="207"/>
      <c r="AT30" s="207"/>
      <c r="AU30" s="207"/>
      <c r="AV30" s="207"/>
      <c r="AW30" s="207"/>
      <c r="AX30" s="207"/>
      <c r="AY30" s="207"/>
      <c r="AZ30" s="207"/>
      <c r="BA30" s="207"/>
      <c r="BB30" s="207"/>
      <c r="BC30" s="207"/>
      <c r="BD30" s="207"/>
    </row>
    <row r="31" spans="1:56" s="17" customFormat="1" ht="31.15" customHeight="1" x14ac:dyDescent="0.3">
      <c r="A31" s="16"/>
      <c r="B31" s="85" t="s">
        <v>248</v>
      </c>
      <c r="C31" s="85" t="s">
        <v>556</v>
      </c>
      <c r="D31" s="9" t="s">
        <v>140</v>
      </c>
      <c r="E31" s="4"/>
      <c r="F31" s="35"/>
      <c r="G31" s="9" t="s">
        <v>1236</v>
      </c>
      <c r="H31" s="11" t="s">
        <v>1463</v>
      </c>
      <c r="I31" s="3"/>
      <c r="J31" s="88" t="s">
        <v>112</v>
      </c>
      <c r="K31" s="6" t="s">
        <v>3</v>
      </c>
      <c r="L31" s="7" t="s">
        <v>3</v>
      </c>
      <c r="M31" s="8" t="s">
        <v>3</v>
      </c>
      <c r="N31" s="30" t="s">
        <v>127</v>
      </c>
      <c r="O31" s="31" t="s">
        <v>1449</v>
      </c>
      <c r="P31" s="30" t="s">
        <v>1222</v>
      </c>
      <c r="Q31" s="24"/>
      <c r="R31" s="25"/>
      <c r="S31" s="25"/>
      <c r="T31" s="26"/>
      <c r="U31" s="76"/>
      <c r="V31" s="24">
        <v>44244</v>
      </c>
      <c r="W31" s="25">
        <v>9</v>
      </c>
      <c r="X31" s="25" t="s">
        <v>1491</v>
      </c>
      <c r="Y31" s="76"/>
      <c r="Z31" s="76"/>
      <c r="AA31" s="29"/>
      <c r="AB31" s="117"/>
      <c r="AC31" s="117"/>
      <c r="AD31" s="116"/>
      <c r="AE31" s="117"/>
      <c r="AF31" s="117"/>
      <c r="AG31" s="199">
        <f t="shared" si="0"/>
        <v>4</v>
      </c>
      <c r="AH31" s="207">
        <v>2</v>
      </c>
      <c r="AI31" s="207"/>
      <c r="AJ31" s="207">
        <v>2</v>
      </c>
      <c r="AK31" s="207"/>
      <c r="AL31" s="207"/>
      <c r="AM31" s="207"/>
      <c r="AN31" s="207"/>
      <c r="AO31" s="207"/>
      <c r="AP31" s="207"/>
      <c r="AQ31" s="207"/>
      <c r="AR31" s="207"/>
      <c r="AS31" s="207"/>
      <c r="AT31" s="207"/>
      <c r="AU31" s="207"/>
      <c r="AV31" s="207"/>
      <c r="AW31" s="207"/>
      <c r="AX31" s="207"/>
      <c r="AY31" s="207"/>
      <c r="AZ31" s="207"/>
      <c r="BA31" s="207"/>
      <c r="BB31" s="207"/>
      <c r="BC31" s="207"/>
      <c r="BD31" s="207"/>
    </row>
    <row r="32" spans="1:56" s="17" customFormat="1" ht="31.15" customHeight="1" x14ac:dyDescent="0.3">
      <c r="A32" s="16"/>
      <c r="B32" s="85" t="s">
        <v>248</v>
      </c>
      <c r="C32" s="85" t="s">
        <v>553</v>
      </c>
      <c r="D32" s="9" t="s">
        <v>137</v>
      </c>
      <c r="E32" s="4">
        <v>1</v>
      </c>
      <c r="F32" s="35" t="s">
        <v>498</v>
      </c>
      <c r="G32" s="9" t="s">
        <v>1230</v>
      </c>
      <c r="H32" s="11" t="s">
        <v>1464</v>
      </c>
      <c r="I32" s="3" t="s">
        <v>1231</v>
      </c>
      <c r="J32" s="87" t="s">
        <v>112</v>
      </c>
      <c r="K32" s="6" t="s">
        <v>3</v>
      </c>
      <c r="L32" s="7" t="s">
        <v>3</v>
      </c>
      <c r="M32" s="8" t="s">
        <v>3</v>
      </c>
      <c r="N32" s="30" t="s">
        <v>127</v>
      </c>
      <c r="O32" s="31" t="s">
        <v>1273</v>
      </c>
      <c r="P32" s="30" t="s">
        <v>1232</v>
      </c>
      <c r="Q32" s="24">
        <v>44214</v>
      </c>
      <c r="R32" s="25">
        <v>17</v>
      </c>
      <c r="S32" s="25" t="s">
        <v>974</v>
      </c>
      <c r="T32" s="26">
        <v>1</v>
      </c>
      <c r="U32" s="76"/>
      <c r="V32" s="24">
        <v>44242</v>
      </c>
      <c r="W32" s="25">
        <v>18</v>
      </c>
      <c r="X32" s="25" t="s">
        <v>1491</v>
      </c>
      <c r="Y32" s="76"/>
      <c r="Z32" s="76"/>
      <c r="AA32" s="29" t="s">
        <v>1465</v>
      </c>
      <c r="AB32" s="117" t="s">
        <v>978</v>
      </c>
      <c r="AC32" s="117" t="s">
        <v>978</v>
      </c>
      <c r="AD32" s="117" t="s">
        <v>978</v>
      </c>
      <c r="AE32" s="117" t="s">
        <v>978</v>
      </c>
      <c r="AF32" s="117" t="s">
        <v>978</v>
      </c>
      <c r="AG32" s="199">
        <f t="shared" si="0"/>
        <v>5</v>
      </c>
      <c r="AH32" s="207"/>
      <c r="AI32" s="207"/>
      <c r="AJ32" s="207"/>
      <c r="AK32" s="207"/>
      <c r="AL32" s="207">
        <v>1</v>
      </c>
      <c r="AM32" s="207">
        <v>1</v>
      </c>
      <c r="AN32" s="207">
        <v>2</v>
      </c>
      <c r="AO32" s="207">
        <v>1</v>
      </c>
      <c r="AP32" s="207"/>
      <c r="AQ32" s="207"/>
      <c r="AR32" s="207"/>
      <c r="AS32" s="207"/>
      <c r="AT32" s="207"/>
      <c r="AU32" s="207"/>
      <c r="AV32" s="207"/>
      <c r="AW32" s="207"/>
      <c r="AX32" s="207"/>
      <c r="AY32" s="207"/>
      <c r="AZ32" s="207"/>
      <c r="BA32" s="207"/>
      <c r="BB32" s="207"/>
      <c r="BC32" s="207"/>
      <c r="BD32" s="207"/>
    </row>
    <row r="33" spans="1:56" s="17" customFormat="1" ht="31.15" customHeight="1" x14ac:dyDescent="0.3">
      <c r="A33" s="16"/>
      <c r="B33" s="85" t="s">
        <v>248</v>
      </c>
      <c r="C33" s="85" t="s">
        <v>554</v>
      </c>
      <c r="D33" s="9" t="s">
        <v>1466</v>
      </c>
      <c r="E33" s="4">
        <v>2</v>
      </c>
      <c r="F33" s="35" t="s">
        <v>1116</v>
      </c>
      <c r="G33" s="9" t="s">
        <v>1233</v>
      </c>
      <c r="H33" s="11" t="s">
        <v>1467</v>
      </c>
      <c r="I33" s="3" t="s">
        <v>1234</v>
      </c>
      <c r="J33" s="88" t="s">
        <v>112</v>
      </c>
      <c r="K33" s="6" t="s">
        <v>3</v>
      </c>
      <c r="L33" s="7" t="s">
        <v>3</v>
      </c>
      <c r="M33" s="8" t="s">
        <v>3</v>
      </c>
      <c r="N33" s="30" t="s">
        <v>127</v>
      </c>
      <c r="O33" s="31" t="s">
        <v>1273</v>
      </c>
      <c r="P33" s="30" t="s">
        <v>1232</v>
      </c>
      <c r="Q33" s="24">
        <v>44214</v>
      </c>
      <c r="R33" s="25">
        <v>18</v>
      </c>
      <c r="S33" s="25" t="s">
        <v>974</v>
      </c>
      <c r="T33" s="26">
        <v>1</v>
      </c>
      <c r="U33" s="76"/>
      <c r="V33" s="24">
        <v>44242</v>
      </c>
      <c r="W33" s="25">
        <v>19</v>
      </c>
      <c r="X33" s="25" t="s">
        <v>1491</v>
      </c>
      <c r="Y33" s="76"/>
      <c r="Z33" s="76"/>
      <c r="AA33" s="29" t="s">
        <v>1468</v>
      </c>
      <c r="AB33" s="117" t="s">
        <v>978</v>
      </c>
      <c r="AC33" s="117" t="s">
        <v>978</v>
      </c>
      <c r="AD33" s="117" t="s">
        <v>978</v>
      </c>
      <c r="AE33" s="117" t="s">
        <v>978</v>
      </c>
      <c r="AF33" s="117" t="s">
        <v>978</v>
      </c>
      <c r="AG33" s="199">
        <f t="shared" si="0"/>
        <v>5</v>
      </c>
      <c r="AH33" s="207"/>
      <c r="AI33" s="207"/>
      <c r="AJ33" s="207"/>
      <c r="AK33" s="207"/>
      <c r="AL33" s="207">
        <v>1</v>
      </c>
      <c r="AM33" s="207">
        <v>1</v>
      </c>
      <c r="AN33" s="207">
        <v>2</v>
      </c>
      <c r="AO33" s="207">
        <v>1</v>
      </c>
      <c r="AP33" s="207"/>
      <c r="AQ33" s="207"/>
      <c r="AR33" s="207"/>
      <c r="AS33" s="207"/>
      <c r="AT33" s="207"/>
      <c r="AU33" s="207"/>
      <c r="AV33" s="207"/>
      <c r="AW33" s="207"/>
      <c r="AX33" s="207"/>
      <c r="AY33" s="207"/>
      <c r="AZ33" s="207"/>
      <c r="BA33" s="207"/>
      <c r="BB33" s="207"/>
      <c r="BC33" s="207"/>
      <c r="BD33" s="207"/>
    </row>
    <row r="34" spans="1:56" s="17" customFormat="1" ht="31.15" customHeight="1" x14ac:dyDescent="0.3">
      <c r="A34" s="16"/>
      <c r="B34" s="85" t="s">
        <v>248</v>
      </c>
      <c r="C34" s="85" t="s">
        <v>553</v>
      </c>
      <c r="D34" s="9" t="s">
        <v>137</v>
      </c>
      <c r="E34" s="4"/>
      <c r="F34" s="35"/>
      <c r="G34" s="9" t="s">
        <v>1230</v>
      </c>
      <c r="H34" s="11" t="s">
        <v>1469</v>
      </c>
      <c r="I34" s="3"/>
      <c r="J34" s="87" t="s">
        <v>112</v>
      </c>
      <c r="K34" s="6" t="s">
        <v>3</v>
      </c>
      <c r="L34" s="7" t="s">
        <v>3</v>
      </c>
      <c r="M34" s="8" t="s">
        <v>3</v>
      </c>
      <c r="N34" s="30" t="s">
        <v>127</v>
      </c>
      <c r="O34" s="31" t="s">
        <v>1273</v>
      </c>
      <c r="P34" s="30" t="s">
        <v>1232</v>
      </c>
      <c r="Q34" s="24"/>
      <c r="R34" s="25"/>
      <c r="S34" s="25"/>
      <c r="T34" s="26"/>
      <c r="U34" s="76"/>
      <c r="V34" s="24">
        <v>44243</v>
      </c>
      <c r="W34" s="25">
        <v>32</v>
      </c>
      <c r="X34" s="25" t="s">
        <v>1531</v>
      </c>
      <c r="Y34" s="76"/>
      <c r="Z34" s="76"/>
      <c r="AA34" s="29"/>
      <c r="AB34" s="117" t="s">
        <v>978</v>
      </c>
      <c r="AC34" s="117" t="s">
        <v>978</v>
      </c>
      <c r="AD34" s="117" t="s">
        <v>978</v>
      </c>
      <c r="AE34" s="117" t="s">
        <v>978</v>
      </c>
      <c r="AF34" s="117" t="s">
        <v>978</v>
      </c>
      <c r="AG34" s="199">
        <f t="shared" si="0"/>
        <v>1</v>
      </c>
      <c r="AH34" s="207"/>
      <c r="AI34" s="207"/>
      <c r="AJ34" s="207"/>
      <c r="AK34" s="207">
        <v>1</v>
      </c>
      <c r="AL34" s="207"/>
      <c r="AM34" s="207"/>
      <c r="AN34" s="207"/>
      <c r="AO34" s="207"/>
      <c r="AP34" s="207"/>
      <c r="AQ34" s="207"/>
      <c r="AR34" s="207"/>
      <c r="AS34" s="207"/>
      <c r="AT34" s="207"/>
      <c r="AU34" s="207"/>
      <c r="AV34" s="207"/>
      <c r="AW34" s="207"/>
      <c r="AX34" s="207"/>
      <c r="AY34" s="207"/>
      <c r="AZ34" s="207"/>
      <c r="BA34" s="207"/>
      <c r="BB34" s="207"/>
      <c r="BC34" s="207"/>
      <c r="BD34" s="207"/>
    </row>
    <row r="35" spans="1:56" s="17" customFormat="1" ht="31.15" customHeight="1" x14ac:dyDescent="0.3">
      <c r="A35" s="16"/>
      <c r="B35" s="85" t="s">
        <v>248</v>
      </c>
      <c r="C35" s="85" t="s">
        <v>554</v>
      </c>
      <c r="D35" s="9" t="s">
        <v>1466</v>
      </c>
      <c r="E35" s="4"/>
      <c r="F35" s="35"/>
      <c r="G35" s="9" t="s">
        <v>1233</v>
      </c>
      <c r="H35" s="11" t="s">
        <v>1470</v>
      </c>
      <c r="I35" s="3"/>
      <c r="J35" s="88" t="s">
        <v>112</v>
      </c>
      <c r="K35" s="6" t="s">
        <v>3</v>
      </c>
      <c r="L35" s="7" t="s">
        <v>3</v>
      </c>
      <c r="M35" s="8" t="s">
        <v>3</v>
      </c>
      <c r="N35" s="30" t="s">
        <v>127</v>
      </c>
      <c r="O35" s="31" t="s">
        <v>1273</v>
      </c>
      <c r="P35" s="30" t="s">
        <v>1232</v>
      </c>
      <c r="Q35" s="24"/>
      <c r="R35" s="25"/>
      <c r="S35" s="25"/>
      <c r="T35" s="26"/>
      <c r="U35" s="76"/>
      <c r="V35" s="24">
        <v>44243</v>
      </c>
      <c r="W35" s="25">
        <v>19</v>
      </c>
      <c r="X35" s="25" t="s">
        <v>1531</v>
      </c>
      <c r="Y35" s="76"/>
      <c r="Z35" s="76"/>
      <c r="AA35" s="29"/>
      <c r="AB35" s="117" t="s">
        <v>978</v>
      </c>
      <c r="AC35" s="117" t="s">
        <v>978</v>
      </c>
      <c r="AD35" s="117" t="s">
        <v>978</v>
      </c>
      <c r="AE35" s="117" t="s">
        <v>978</v>
      </c>
      <c r="AF35" s="117" t="s">
        <v>978</v>
      </c>
      <c r="AG35" s="199">
        <f t="shared" si="0"/>
        <v>1</v>
      </c>
      <c r="AH35" s="207"/>
      <c r="AI35" s="207"/>
      <c r="AJ35" s="207"/>
      <c r="AK35" s="207">
        <v>1</v>
      </c>
      <c r="AL35" s="207"/>
      <c r="AM35" s="207"/>
      <c r="AN35" s="207"/>
      <c r="AO35" s="207"/>
      <c r="AP35" s="207"/>
      <c r="AQ35" s="207"/>
      <c r="AR35" s="207"/>
      <c r="AS35" s="207"/>
      <c r="AT35" s="207"/>
      <c r="AU35" s="207"/>
      <c r="AV35" s="207"/>
      <c r="AW35" s="207"/>
      <c r="AX35" s="207"/>
      <c r="AY35" s="207"/>
      <c r="AZ35" s="207"/>
      <c r="BA35" s="207"/>
      <c r="BB35" s="207"/>
      <c r="BC35" s="207"/>
      <c r="BD35" s="207"/>
    </row>
    <row r="36" spans="1:56" s="17" customFormat="1" ht="31.15" customHeight="1" x14ac:dyDescent="0.3">
      <c r="A36" s="16"/>
      <c r="B36" s="85" t="s">
        <v>248</v>
      </c>
      <c r="C36" s="85" t="s">
        <v>553</v>
      </c>
      <c r="D36" s="9" t="s">
        <v>137</v>
      </c>
      <c r="E36" s="4"/>
      <c r="F36" s="35"/>
      <c r="G36" s="9" t="s">
        <v>1230</v>
      </c>
      <c r="H36" s="11" t="s">
        <v>1471</v>
      </c>
      <c r="I36" s="3"/>
      <c r="J36" s="87" t="s">
        <v>112</v>
      </c>
      <c r="K36" s="6" t="s">
        <v>3</v>
      </c>
      <c r="L36" s="7" t="s">
        <v>3</v>
      </c>
      <c r="M36" s="8" t="s">
        <v>3</v>
      </c>
      <c r="N36" s="30" t="s">
        <v>127</v>
      </c>
      <c r="O36" s="31" t="s">
        <v>1449</v>
      </c>
      <c r="P36" s="30" t="s">
        <v>1232</v>
      </c>
      <c r="Q36" s="24"/>
      <c r="R36" s="25"/>
      <c r="S36" s="25"/>
      <c r="T36" s="26"/>
      <c r="U36" s="76"/>
      <c r="V36" s="24">
        <v>44244</v>
      </c>
      <c r="W36" s="25">
        <v>18</v>
      </c>
      <c r="X36" s="25" t="s">
        <v>1531</v>
      </c>
      <c r="Y36" s="76"/>
      <c r="Z36" s="76"/>
      <c r="AA36" s="29"/>
      <c r="AB36" s="117" t="s">
        <v>978</v>
      </c>
      <c r="AC36" s="117" t="s">
        <v>978</v>
      </c>
      <c r="AD36" s="117" t="s">
        <v>978</v>
      </c>
      <c r="AE36" s="117" t="s">
        <v>978</v>
      </c>
      <c r="AF36" s="117" t="s">
        <v>978</v>
      </c>
      <c r="AG36" s="199">
        <f t="shared" si="0"/>
        <v>6</v>
      </c>
      <c r="AH36" s="207">
        <v>2</v>
      </c>
      <c r="AI36" s="207">
        <v>2</v>
      </c>
      <c r="AJ36" s="207">
        <v>2</v>
      </c>
      <c r="AK36" s="207"/>
      <c r="AL36" s="207"/>
      <c r="AM36" s="207"/>
      <c r="AN36" s="207"/>
      <c r="AO36" s="207"/>
      <c r="AP36" s="207"/>
      <c r="AQ36" s="207"/>
      <c r="AR36" s="207"/>
      <c r="AS36" s="207"/>
      <c r="AT36" s="207"/>
      <c r="AU36" s="207"/>
      <c r="AV36" s="207"/>
      <c r="AW36" s="207"/>
      <c r="AX36" s="207"/>
      <c r="AY36" s="207"/>
      <c r="AZ36" s="207"/>
      <c r="BA36" s="207"/>
      <c r="BB36" s="207"/>
      <c r="BC36" s="207"/>
      <c r="BD36" s="207"/>
    </row>
    <row r="37" spans="1:56" s="17" customFormat="1" ht="31.15" customHeight="1" x14ac:dyDescent="0.3">
      <c r="A37" s="16"/>
      <c r="B37" s="85" t="s">
        <v>248</v>
      </c>
      <c r="C37" s="85" t="s">
        <v>554</v>
      </c>
      <c r="D37" s="9" t="s">
        <v>1466</v>
      </c>
      <c r="E37" s="4"/>
      <c r="F37" s="35"/>
      <c r="G37" s="9" t="s">
        <v>1233</v>
      </c>
      <c r="H37" s="11" t="s">
        <v>1472</v>
      </c>
      <c r="I37" s="3"/>
      <c r="J37" s="88" t="s">
        <v>112</v>
      </c>
      <c r="K37" s="6" t="s">
        <v>3</v>
      </c>
      <c r="L37" s="7" t="s">
        <v>3</v>
      </c>
      <c r="M37" s="8" t="s">
        <v>3</v>
      </c>
      <c r="N37" s="30" t="s">
        <v>127</v>
      </c>
      <c r="O37" s="31" t="s">
        <v>1449</v>
      </c>
      <c r="P37" s="30" t="s">
        <v>1232</v>
      </c>
      <c r="Q37" s="24"/>
      <c r="R37" s="25"/>
      <c r="S37" s="25"/>
      <c r="T37" s="26"/>
      <c r="U37" s="76"/>
      <c r="V37" s="24">
        <v>44244</v>
      </c>
      <c r="W37" s="25">
        <v>19</v>
      </c>
      <c r="X37" s="25" t="s">
        <v>1531</v>
      </c>
      <c r="Y37" s="76"/>
      <c r="Z37" s="76"/>
      <c r="AA37" s="29"/>
      <c r="AB37" s="117" t="s">
        <v>978</v>
      </c>
      <c r="AC37" s="117" t="s">
        <v>978</v>
      </c>
      <c r="AD37" s="117" t="s">
        <v>978</v>
      </c>
      <c r="AE37" s="117" t="s">
        <v>978</v>
      </c>
      <c r="AF37" s="117" t="s">
        <v>978</v>
      </c>
      <c r="AG37" s="199">
        <f t="shared" si="0"/>
        <v>6</v>
      </c>
      <c r="AH37" s="207">
        <v>2</v>
      </c>
      <c r="AI37" s="207">
        <v>2</v>
      </c>
      <c r="AJ37" s="207">
        <v>2</v>
      </c>
      <c r="AK37" s="207"/>
      <c r="AL37" s="207"/>
      <c r="AM37" s="207"/>
      <c r="AN37" s="207"/>
      <c r="AO37" s="207"/>
      <c r="AP37" s="207"/>
      <c r="AQ37" s="207"/>
      <c r="AR37" s="207"/>
      <c r="AS37" s="207"/>
      <c r="AT37" s="207"/>
      <c r="AU37" s="207"/>
      <c r="AV37" s="207"/>
      <c r="AW37" s="207"/>
      <c r="AX37" s="207"/>
      <c r="AY37" s="207"/>
      <c r="AZ37" s="207"/>
      <c r="BA37" s="207"/>
      <c r="BB37" s="207"/>
      <c r="BC37" s="207"/>
      <c r="BD37" s="207"/>
    </row>
    <row r="38" spans="1:56" s="16" customFormat="1" ht="15.6" customHeight="1" x14ac:dyDescent="0.3">
      <c r="A38" s="17"/>
      <c r="B38" s="85" t="s">
        <v>1593</v>
      </c>
      <c r="C38" s="85" t="s">
        <v>549</v>
      </c>
      <c r="D38" s="9" t="s">
        <v>250</v>
      </c>
      <c r="E38" s="4"/>
      <c r="F38" s="35"/>
      <c r="G38" s="9" t="s">
        <v>1224</v>
      </c>
      <c r="H38" s="11" t="s">
        <v>1473</v>
      </c>
      <c r="I38" s="3"/>
      <c r="J38" s="88" t="s">
        <v>112</v>
      </c>
      <c r="K38" s="6" t="s">
        <v>3</v>
      </c>
      <c r="L38" s="7" t="s">
        <v>3</v>
      </c>
      <c r="M38" s="8" t="s">
        <v>3</v>
      </c>
      <c r="N38" s="30" t="s">
        <v>127</v>
      </c>
      <c r="O38" s="31" t="s">
        <v>1273</v>
      </c>
      <c r="P38" s="30" t="s">
        <v>1113</v>
      </c>
      <c r="Q38" s="24"/>
      <c r="R38" s="25"/>
      <c r="S38" s="25"/>
      <c r="T38" s="26"/>
      <c r="U38" s="76"/>
      <c r="V38" s="24">
        <v>44243</v>
      </c>
      <c r="W38" s="25">
        <v>12</v>
      </c>
      <c r="X38" s="25" t="s">
        <v>1491</v>
      </c>
      <c r="Y38" s="76"/>
      <c r="Z38" s="76"/>
      <c r="AA38" s="29"/>
      <c r="AB38" s="117" t="s">
        <v>978</v>
      </c>
      <c r="AC38" s="116" t="s">
        <v>442</v>
      </c>
      <c r="AD38" s="116" t="s">
        <v>442</v>
      </c>
      <c r="AE38" s="117" t="s">
        <v>978</v>
      </c>
      <c r="AF38" s="117" t="s">
        <v>978</v>
      </c>
      <c r="AG38" s="199">
        <f t="shared" si="0"/>
        <v>3</v>
      </c>
      <c r="AH38" s="207"/>
      <c r="AI38" s="207"/>
      <c r="AJ38" s="207"/>
      <c r="AK38" s="207">
        <v>1</v>
      </c>
      <c r="AL38" s="207"/>
      <c r="AM38" s="207"/>
      <c r="AN38" s="207"/>
      <c r="AO38" s="207"/>
      <c r="AP38" s="207"/>
      <c r="AQ38" s="207"/>
      <c r="AR38" s="207"/>
      <c r="AS38" s="207">
        <v>1</v>
      </c>
      <c r="AT38" s="207"/>
      <c r="AU38" s="207"/>
      <c r="AV38" s="207"/>
      <c r="AW38" s="207"/>
      <c r="AX38" s="207"/>
      <c r="AY38" s="207">
        <v>0</v>
      </c>
      <c r="AZ38" s="207"/>
      <c r="BA38" s="207"/>
      <c r="BB38" s="207"/>
      <c r="BC38" s="207"/>
      <c r="BD38" s="207">
        <v>1</v>
      </c>
    </row>
    <row r="39" spans="1:56" s="16" customFormat="1" ht="15.6" customHeight="1" x14ac:dyDescent="0.3">
      <c r="A39" s="17"/>
      <c r="B39" s="85" t="s">
        <v>1593</v>
      </c>
      <c r="C39" s="85" t="s">
        <v>549</v>
      </c>
      <c r="D39" s="9" t="s">
        <v>250</v>
      </c>
      <c r="E39" s="4"/>
      <c r="F39" s="35"/>
      <c r="G39" s="9" t="s">
        <v>1225</v>
      </c>
      <c r="H39" s="11" t="s">
        <v>1474</v>
      </c>
      <c r="I39" s="3"/>
      <c r="J39" s="88" t="s">
        <v>112</v>
      </c>
      <c r="K39" s="6" t="s">
        <v>3</v>
      </c>
      <c r="L39" s="7" t="s">
        <v>3</v>
      </c>
      <c r="M39" s="8" t="s">
        <v>3</v>
      </c>
      <c r="N39" s="30" t="s">
        <v>127</v>
      </c>
      <c r="O39" s="31" t="s">
        <v>1273</v>
      </c>
      <c r="P39" s="30" t="s">
        <v>1113</v>
      </c>
      <c r="Q39" s="24"/>
      <c r="R39" s="25"/>
      <c r="S39" s="25"/>
      <c r="T39" s="26"/>
      <c r="U39" s="76"/>
      <c r="V39" s="24">
        <v>44243</v>
      </c>
      <c r="W39" s="25">
        <v>13</v>
      </c>
      <c r="X39" s="25" t="s">
        <v>1491</v>
      </c>
      <c r="Y39" s="76"/>
      <c r="Z39" s="76"/>
      <c r="AA39" s="29"/>
      <c r="AB39" s="117" t="s">
        <v>978</v>
      </c>
      <c r="AC39" s="116" t="s">
        <v>442</v>
      </c>
      <c r="AD39" s="116" t="s">
        <v>442</v>
      </c>
      <c r="AE39" s="117" t="s">
        <v>978</v>
      </c>
      <c r="AF39" s="117" t="s">
        <v>978</v>
      </c>
      <c r="AG39" s="199">
        <f t="shared" si="0"/>
        <v>3</v>
      </c>
      <c r="AH39" s="207"/>
      <c r="AI39" s="207"/>
      <c r="AJ39" s="207"/>
      <c r="AK39" s="207">
        <v>1</v>
      </c>
      <c r="AL39" s="207"/>
      <c r="AM39" s="207"/>
      <c r="AN39" s="207"/>
      <c r="AO39" s="207"/>
      <c r="AP39" s="207"/>
      <c r="AQ39" s="207"/>
      <c r="AR39" s="207"/>
      <c r="AS39" s="207">
        <v>1</v>
      </c>
      <c r="AT39" s="207"/>
      <c r="AU39" s="207"/>
      <c r="AV39" s="207"/>
      <c r="AW39" s="207"/>
      <c r="AX39" s="207"/>
      <c r="AY39" s="207">
        <v>0</v>
      </c>
      <c r="AZ39" s="207"/>
      <c r="BA39" s="207"/>
      <c r="BB39" s="207"/>
      <c r="BC39" s="207"/>
      <c r="BD39" s="207">
        <v>1</v>
      </c>
    </row>
    <row r="40" spans="1:56" s="16" customFormat="1" ht="15.6" customHeight="1" x14ac:dyDescent="0.3">
      <c r="A40" s="17"/>
      <c r="B40" s="85" t="s">
        <v>1593</v>
      </c>
      <c r="C40" s="85" t="s">
        <v>549</v>
      </c>
      <c r="D40" s="9" t="s">
        <v>250</v>
      </c>
      <c r="E40" s="4"/>
      <c r="F40" s="35"/>
      <c r="G40" s="9" t="s">
        <v>1227</v>
      </c>
      <c r="H40" s="11" t="s">
        <v>1475</v>
      </c>
      <c r="I40" s="3"/>
      <c r="J40" s="88" t="s">
        <v>112</v>
      </c>
      <c r="K40" s="6" t="s">
        <v>3</v>
      </c>
      <c r="L40" s="7" t="s">
        <v>3</v>
      </c>
      <c r="M40" s="8" t="s">
        <v>3</v>
      </c>
      <c r="N40" s="30" t="s">
        <v>127</v>
      </c>
      <c r="O40" s="31" t="s">
        <v>1273</v>
      </c>
      <c r="P40" s="30" t="s">
        <v>1113</v>
      </c>
      <c r="Q40" s="24"/>
      <c r="R40" s="25"/>
      <c r="S40" s="25"/>
      <c r="T40" s="26"/>
      <c r="U40" s="76"/>
      <c r="V40" s="24">
        <v>44243</v>
      </c>
      <c r="W40" s="25">
        <v>14</v>
      </c>
      <c r="X40" s="25" t="s">
        <v>1491</v>
      </c>
      <c r="Y40" s="76"/>
      <c r="Z40" s="76"/>
      <c r="AA40" s="29"/>
      <c r="AB40" s="117" t="s">
        <v>978</v>
      </c>
      <c r="AC40" s="116" t="s">
        <v>442</v>
      </c>
      <c r="AD40" s="116" t="s">
        <v>442</v>
      </c>
      <c r="AE40" s="117" t="s">
        <v>978</v>
      </c>
      <c r="AF40" s="117" t="s">
        <v>978</v>
      </c>
      <c r="AG40" s="199">
        <f t="shared" si="0"/>
        <v>3</v>
      </c>
      <c r="AH40" s="207"/>
      <c r="AI40" s="207"/>
      <c r="AJ40" s="207"/>
      <c r="AK40" s="207">
        <v>1</v>
      </c>
      <c r="AL40" s="207"/>
      <c r="AM40" s="207"/>
      <c r="AN40" s="207"/>
      <c r="AO40" s="207"/>
      <c r="AP40" s="207"/>
      <c r="AQ40" s="207"/>
      <c r="AR40" s="207"/>
      <c r="AS40" s="207">
        <v>1</v>
      </c>
      <c r="AT40" s="207"/>
      <c r="AU40" s="207"/>
      <c r="AV40" s="207"/>
      <c r="AW40" s="207"/>
      <c r="AX40" s="207"/>
      <c r="AY40" s="207">
        <v>0</v>
      </c>
      <c r="AZ40" s="207"/>
      <c r="BA40" s="207"/>
      <c r="BB40" s="207"/>
      <c r="BC40" s="207"/>
      <c r="BD40" s="207">
        <v>1</v>
      </c>
    </row>
    <row r="41" spans="1:56" s="16" customFormat="1" ht="15.6" customHeight="1" x14ac:dyDescent="0.3">
      <c r="A41" s="17"/>
      <c r="B41" s="85" t="s">
        <v>1593</v>
      </c>
      <c r="C41" s="85" t="s">
        <v>549</v>
      </c>
      <c r="D41" s="9" t="s">
        <v>250</v>
      </c>
      <c r="E41" s="4"/>
      <c r="F41" s="35"/>
      <c r="G41" s="9" t="s">
        <v>1224</v>
      </c>
      <c r="H41" s="11" t="s">
        <v>1476</v>
      </c>
      <c r="I41" s="3"/>
      <c r="J41" s="88" t="s">
        <v>112</v>
      </c>
      <c r="K41" s="6" t="s">
        <v>3</v>
      </c>
      <c r="L41" s="7" t="s">
        <v>3</v>
      </c>
      <c r="M41" s="8" t="s">
        <v>3</v>
      </c>
      <c r="N41" s="30" t="s">
        <v>127</v>
      </c>
      <c r="O41" s="31" t="s">
        <v>1449</v>
      </c>
      <c r="P41" s="30" t="s">
        <v>1113</v>
      </c>
      <c r="Q41" s="24"/>
      <c r="R41" s="25"/>
      <c r="S41" s="25"/>
      <c r="T41" s="26"/>
      <c r="U41" s="76"/>
      <c r="V41" s="24">
        <v>44244</v>
      </c>
      <c r="W41" s="25">
        <v>12</v>
      </c>
      <c r="X41" s="25" t="s">
        <v>1491</v>
      </c>
      <c r="Y41" s="76"/>
      <c r="Z41" s="76"/>
      <c r="AA41" s="29"/>
      <c r="AB41" s="117" t="s">
        <v>978</v>
      </c>
      <c r="AC41" s="116" t="s">
        <v>442</v>
      </c>
      <c r="AD41" s="116" t="s">
        <v>442</v>
      </c>
      <c r="AE41" s="117" t="s">
        <v>978</v>
      </c>
      <c r="AF41" s="117" t="s">
        <v>978</v>
      </c>
      <c r="AG41" s="199">
        <f t="shared" si="0"/>
        <v>6</v>
      </c>
      <c r="AH41" s="207">
        <v>2</v>
      </c>
      <c r="AI41" s="207">
        <v>2</v>
      </c>
      <c r="AJ41" s="207">
        <v>2</v>
      </c>
      <c r="AK41" s="207"/>
      <c r="AL41" s="207"/>
      <c r="AM41" s="207"/>
      <c r="AN41" s="207"/>
      <c r="AO41" s="207"/>
      <c r="AP41" s="207"/>
      <c r="AQ41" s="207"/>
      <c r="AR41" s="207"/>
      <c r="AS41" s="207"/>
      <c r="AT41" s="207"/>
      <c r="AU41" s="207"/>
      <c r="AV41" s="207"/>
      <c r="AW41" s="207"/>
      <c r="AX41" s="207"/>
      <c r="AY41" s="207">
        <v>0</v>
      </c>
      <c r="AZ41" s="207"/>
      <c r="BA41" s="207"/>
      <c r="BB41" s="207"/>
      <c r="BC41" s="207"/>
      <c r="BD41" s="207"/>
    </row>
    <row r="42" spans="1:56" s="16" customFormat="1" ht="15.6" customHeight="1" x14ac:dyDescent="0.3">
      <c r="A42" s="17"/>
      <c r="B42" s="85" t="s">
        <v>1593</v>
      </c>
      <c r="C42" s="85" t="s">
        <v>549</v>
      </c>
      <c r="D42" s="9" t="s">
        <v>250</v>
      </c>
      <c r="E42" s="4"/>
      <c r="F42" s="35"/>
      <c r="G42" s="9" t="s">
        <v>1225</v>
      </c>
      <c r="H42" s="11" t="s">
        <v>1477</v>
      </c>
      <c r="I42" s="3"/>
      <c r="J42" s="88" t="s">
        <v>112</v>
      </c>
      <c r="K42" s="6" t="s">
        <v>3</v>
      </c>
      <c r="L42" s="7" t="s">
        <v>3</v>
      </c>
      <c r="M42" s="8" t="s">
        <v>3</v>
      </c>
      <c r="N42" s="30" t="s">
        <v>127</v>
      </c>
      <c r="O42" s="31" t="s">
        <v>1449</v>
      </c>
      <c r="P42" s="30" t="s">
        <v>1113</v>
      </c>
      <c r="Q42" s="24"/>
      <c r="R42" s="25"/>
      <c r="S42" s="25"/>
      <c r="T42" s="26"/>
      <c r="U42" s="76"/>
      <c r="V42" s="24">
        <v>44244</v>
      </c>
      <c r="W42" s="25">
        <v>13</v>
      </c>
      <c r="X42" s="25" t="s">
        <v>1491</v>
      </c>
      <c r="Y42" s="76"/>
      <c r="Z42" s="76"/>
      <c r="AA42" s="29"/>
      <c r="AB42" s="117" t="s">
        <v>978</v>
      </c>
      <c r="AC42" s="116" t="s">
        <v>442</v>
      </c>
      <c r="AD42" s="116" t="s">
        <v>442</v>
      </c>
      <c r="AE42" s="117" t="s">
        <v>978</v>
      </c>
      <c r="AF42" s="117" t="s">
        <v>978</v>
      </c>
      <c r="AG42" s="199">
        <f t="shared" si="0"/>
        <v>6</v>
      </c>
      <c r="AH42" s="207">
        <v>2</v>
      </c>
      <c r="AI42" s="207">
        <v>2</v>
      </c>
      <c r="AJ42" s="207">
        <v>2</v>
      </c>
      <c r="AK42" s="207"/>
      <c r="AL42" s="207"/>
      <c r="AM42" s="207"/>
      <c r="AN42" s="207"/>
      <c r="AO42" s="207"/>
      <c r="AP42" s="207"/>
      <c r="AQ42" s="207"/>
      <c r="AR42" s="207"/>
      <c r="AS42" s="207"/>
      <c r="AT42" s="207"/>
      <c r="AU42" s="207"/>
      <c r="AV42" s="207"/>
      <c r="AW42" s="207"/>
      <c r="AX42" s="207"/>
      <c r="AY42" s="207">
        <v>0</v>
      </c>
      <c r="AZ42" s="207"/>
      <c r="BA42" s="207"/>
      <c r="BB42" s="207"/>
      <c r="BC42" s="207"/>
      <c r="BD42" s="207"/>
    </row>
    <row r="43" spans="1:56" s="16" customFormat="1" ht="15.6" customHeight="1" x14ac:dyDescent="0.3">
      <c r="A43" s="17"/>
      <c r="B43" s="85" t="s">
        <v>1593</v>
      </c>
      <c r="C43" s="85" t="s">
        <v>549</v>
      </c>
      <c r="D43" s="9" t="s">
        <v>250</v>
      </c>
      <c r="E43" s="4"/>
      <c r="F43" s="35"/>
      <c r="G43" s="9" t="s">
        <v>1227</v>
      </c>
      <c r="H43" s="11" t="s">
        <v>1478</v>
      </c>
      <c r="I43" s="3"/>
      <c r="J43" s="88" t="s">
        <v>112</v>
      </c>
      <c r="K43" s="6" t="s">
        <v>3</v>
      </c>
      <c r="L43" s="7" t="s">
        <v>3</v>
      </c>
      <c r="M43" s="8" t="s">
        <v>3</v>
      </c>
      <c r="N43" s="30" t="s">
        <v>127</v>
      </c>
      <c r="O43" s="31" t="s">
        <v>1449</v>
      </c>
      <c r="P43" s="30" t="s">
        <v>1113</v>
      </c>
      <c r="Q43" s="24"/>
      <c r="R43" s="25"/>
      <c r="S43" s="25"/>
      <c r="T43" s="26"/>
      <c r="U43" s="76"/>
      <c r="V43" s="24">
        <v>44244</v>
      </c>
      <c r="W43" s="25">
        <v>14</v>
      </c>
      <c r="X43" s="25" t="s">
        <v>1491</v>
      </c>
      <c r="Y43" s="76"/>
      <c r="Z43" s="76"/>
      <c r="AA43" s="29"/>
      <c r="AB43" s="117" t="s">
        <v>978</v>
      </c>
      <c r="AC43" s="116" t="s">
        <v>442</v>
      </c>
      <c r="AD43" s="116" t="s">
        <v>442</v>
      </c>
      <c r="AE43" s="117" t="s">
        <v>978</v>
      </c>
      <c r="AF43" s="117" t="s">
        <v>978</v>
      </c>
      <c r="AG43" s="199">
        <f t="shared" si="0"/>
        <v>6</v>
      </c>
      <c r="AH43" s="207">
        <v>2</v>
      </c>
      <c r="AI43" s="207">
        <v>2</v>
      </c>
      <c r="AJ43" s="207">
        <v>2</v>
      </c>
      <c r="AK43" s="207"/>
      <c r="AL43" s="207"/>
      <c r="AM43" s="207"/>
      <c r="AN43" s="207"/>
      <c r="AO43" s="207"/>
      <c r="AP43" s="207"/>
      <c r="AQ43" s="207"/>
      <c r="AR43" s="207"/>
      <c r="AS43" s="207"/>
      <c r="AT43" s="207"/>
      <c r="AU43" s="207"/>
      <c r="AV43" s="207"/>
      <c r="AW43" s="207"/>
      <c r="AX43" s="207"/>
      <c r="AY43" s="207">
        <v>0</v>
      </c>
      <c r="AZ43" s="207"/>
      <c r="BA43" s="207"/>
      <c r="BB43" s="207"/>
      <c r="BC43" s="207"/>
      <c r="BD43" s="207"/>
    </row>
    <row r="44" spans="1:56" s="16" customFormat="1" ht="31.15" customHeight="1" x14ac:dyDescent="0.3">
      <c r="B44" s="85" t="s">
        <v>126</v>
      </c>
      <c r="C44" s="85" t="s">
        <v>1600</v>
      </c>
      <c r="D44" s="9" t="s">
        <v>252</v>
      </c>
      <c r="E44" s="4">
        <v>1</v>
      </c>
      <c r="F44" s="35" t="s">
        <v>498</v>
      </c>
      <c r="G44" s="9" t="s">
        <v>509</v>
      </c>
      <c r="H44" s="11" t="s">
        <v>1479</v>
      </c>
      <c r="I44" s="3" t="s">
        <v>1229</v>
      </c>
      <c r="J44" s="87" t="s">
        <v>112</v>
      </c>
      <c r="K44" s="6"/>
      <c r="L44" s="7" t="s">
        <v>3</v>
      </c>
      <c r="M44" s="8" t="s">
        <v>3</v>
      </c>
      <c r="N44" s="10" t="s">
        <v>127</v>
      </c>
      <c r="O44" s="31" t="s">
        <v>1273</v>
      </c>
      <c r="P44" s="30" t="s">
        <v>1113</v>
      </c>
      <c r="Q44" s="24" t="s">
        <v>1093</v>
      </c>
      <c r="R44" s="25"/>
      <c r="S44" s="25" t="s">
        <v>1093</v>
      </c>
      <c r="T44" s="26"/>
      <c r="U44" s="76"/>
      <c r="V44" s="24">
        <v>44242</v>
      </c>
      <c r="W44" s="25">
        <v>15</v>
      </c>
      <c r="X44" s="25" t="s">
        <v>1530</v>
      </c>
      <c r="Y44" s="76"/>
      <c r="Z44" s="76"/>
      <c r="AA44" s="29" t="s">
        <v>253</v>
      </c>
      <c r="AB44" s="117" t="s">
        <v>978</v>
      </c>
      <c r="AC44" s="117" t="s">
        <v>978</v>
      </c>
      <c r="AD44" s="117" t="s">
        <v>978</v>
      </c>
      <c r="AE44" s="117" t="s">
        <v>978</v>
      </c>
      <c r="AF44" s="117" t="s">
        <v>978</v>
      </c>
      <c r="AG44" s="199">
        <f t="shared" si="0"/>
        <v>2</v>
      </c>
      <c r="AH44" s="207"/>
      <c r="AI44" s="207"/>
      <c r="AJ44" s="207"/>
      <c r="AK44" s="207"/>
      <c r="AL44" s="207">
        <v>1</v>
      </c>
      <c r="AM44" s="207">
        <v>1</v>
      </c>
      <c r="AN44" s="207"/>
      <c r="AO44" s="207"/>
      <c r="AP44" s="207"/>
      <c r="AQ44" s="207"/>
      <c r="AR44" s="207"/>
      <c r="AS44" s="207"/>
      <c r="AT44" s="207"/>
      <c r="AU44" s="207"/>
      <c r="AV44" s="207"/>
      <c r="AW44" s="207"/>
      <c r="AX44" s="207"/>
      <c r="AY44" s="207"/>
      <c r="AZ44" s="207"/>
      <c r="BA44" s="207"/>
      <c r="BB44" s="207"/>
      <c r="BC44" s="207"/>
      <c r="BD44" s="207"/>
    </row>
    <row r="45" spans="1:56" s="16" customFormat="1" ht="31.15" customHeight="1" x14ac:dyDescent="0.3">
      <c r="B45" s="85" t="s">
        <v>126</v>
      </c>
      <c r="C45" s="85" t="s">
        <v>1600</v>
      </c>
      <c r="D45" s="9" t="s">
        <v>252</v>
      </c>
      <c r="E45" s="4"/>
      <c r="F45" s="35"/>
      <c r="G45" s="9" t="s">
        <v>509</v>
      </c>
      <c r="H45" s="11" t="s">
        <v>1480</v>
      </c>
      <c r="I45" s="3"/>
      <c r="J45" s="87" t="s">
        <v>112</v>
      </c>
      <c r="K45" s="6"/>
      <c r="L45" s="7" t="s">
        <v>3</v>
      </c>
      <c r="M45" s="8" t="s">
        <v>3</v>
      </c>
      <c r="N45" s="10" t="s">
        <v>127</v>
      </c>
      <c r="O45" s="31" t="s">
        <v>1273</v>
      </c>
      <c r="P45" s="30" t="s">
        <v>1113</v>
      </c>
      <c r="Q45" s="24"/>
      <c r="R45" s="25"/>
      <c r="S45" s="25"/>
      <c r="T45" s="26"/>
      <c r="U45" s="76"/>
      <c r="V45" s="24">
        <v>44243</v>
      </c>
      <c r="W45" s="25">
        <v>15</v>
      </c>
      <c r="X45" s="25" t="s">
        <v>1530</v>
      </c>
      <c r="Y45" s="76"/>
      <c r="Z45" s="76"/>
      <c r="AA45" s="29"/>
      <c r="AB45" s="117"/>
      <c r="AC45" s="117" t="s">
        <v>978</v>
      </c>
      <c r="AD45" s="117" t="s">
        <v>978</v>
      </c>
      <c r="AE45" s="117" t="s">
        <v>978</v>
      </c>
      <c r="AF45" s="117" t="s">
        <v>978</v>
      </c>
      <c r="AG45" s="199">
        <f t="shared" si="0"/>
        <v>2</v>
      </c>
      <c r="AH45" s="207"/>
      <c r="AI45" s="207"/>
      <c r="AJ45" s="207"/>
      <c r="AK45" s="207">
        <v>1</v>
      </c>
      <c r="AL45" s="207"/>
      <c r="AM45" s="207"/>
      <c r="AN45" s="207"/>
      <c r="AO45" s="207"/>
      <c r="AP45" s="207"/>
      <c r="AQ45" s="207"/>
      <c r="AR45" s="207"/>
      <c r="AS45" s="207"/>
      <c r="AT45" s="207"/>
      <c r="AU45" s="207"/>
      <c r="AV45" s="207"/>
      <c r="AW45" s="207"/>
      <c r="AX45" s="207"/>
      <c r="AY45" s="207"/>
      <c r="AZ45" s="207"/>
      <c r="BA45" s="207"/>
      <c r="BB45" s="207">
        <v>1</v>
      </c>
      <c r="BC45" s="207"/>
      <c r="BD45" s="207"/>
    </row>
    <row r="46" spans="1:56" s="16" customFormat="1" ht="31.15" customHeight="1" x14ac:dyDescent="0.3">
      <c r="B46" s="98" t="s">
        <v>212</v>
      </c>
      <c r="C46" s="98" t="s">
        <v>573</v>
      </c>
      <c r="D46" s="19" t="s">
        <v>147</v>
      </c>
      <c r="E46" s="19">
        <v>1</v>
      </c>
      <c r="F46" s="35" t="s">
        <v>498</v>
      </c>
      <c r="G46" s="9" t="s">
        <v>509</v>
      </c>
      <c r="H46" s="11" t="s">
        <v>574</v>
      </c>
      <c r="I46" s="10" t="s">
        <v>1241</v>
      </c>
      <c r="J46" s="88" t="s">
        <v>112</v>
      </c>
      <c r="K46" s="6" t="s">
        <v>3</v>
      </c>
      <c r="L46" s="7" t="s">
        <v>3</v>
      </c>
      <c r="M46" s="8" t="s">
        <v>3</v>
      </c>
      <c r="N46" s="10" t="s">
        <v>127</v>
      </c>
      <c r="O46" s="31" t="s">
        <v>1273</v>
      </c>
      <c r="P46" s="30" t="s">
        <v>1222</v>
      </c>
      <c r="Q46" s="24">
        <v>44215</v>
      </c>
      <c r="R46" s="25">
        <v>9</v>
      </c>
      <c r="S46" s="25" t="s">
        <v>984</v>
      </c>
      <c r="T46" s="26">
        <v>1</v>
      </c>
      <c r="U46" s="76"/>
      <c r="V46" s="24">
        <v>44242</v>
      </c>
      <c r="W46" s="25">
        <v>20</v>
      </c>
      <c r="X46" s="25" t="s">
        <v>1536</v>
      </c>
      <c r="Y46" s="76"/>
      <c r="Z46" s="76"/>
      <c r="AA46" s="29" t="s">
        <v>148</v>
      </c>
      <c r="AB46" s="117" t="s">
        <v>978</v>
      </c>
      <c r="AC46" s="117" t="s">
        <v>978</v>
      </c>
      <c r="AD46" s="117" t="s">
        <v>978</v>
      </c>
      <c r="AE46" s="117" t="s">
        <v>978</v>
      </c>
      <c r="AF46" s="117" t="s">
        <v>978</v>
      </c>
      <c r="AG46" s="199">
        <f t="shared" si="0"/>
        <v>4</v>
      </c>
      <c r="AH46" s="207"/>
      <c r="AI46" s="207"/>
      <c r="AJ46" s="207"/>
      <c r="AK46" s="207"/>
      <c r="AL46" s="207">
        <v>1</v>
      </c>
      <c r="AM46" s="207">
        <v>1</v>
      </c>
      <c r="AN46" s="207">
        <v>2</v>
      </c>
      <c r="AO46" s="207"/>
      <c r="AP46" s="207"/>
      <c r="AQ46" s="207"/>
      <c r="AR46" s="207"/>
      <c r="AS46" s="207"/>
      <c r="AT46" s="207"/>
      <c r="AU46" s="207"/>
      <c r="AV46" s="207"/>
      <c r="AW46" s="207"/>
      <c r="AX46" s="207"/>
      <c r="AY46" s="207"/>
      <c r="AZ46" s="207"/>
      <c r="BA46" s="207"/>
      <c r="BB46" s="207"/>
      <c r="BC46" s="207"/>
      <c r="BD46" s="207"/>
    </row>
    <row r="47" spans="1:56" s="16" customFormat="1" ht="31.15" customHeight="1" x14ac:dyDescent="0.3">
      <c r="B47" s="98" t="s">
        <v>212</v>
      </c>
      <c r="C47" s="98" t="s">
        <v>575</v>
      </c>
      <c r="D47" s="19" t="s">
        <v>149</v>
      </c>
      <c r="E47" s="19">
        <v>1</v>
      </c>
      <c r="F47" s="35" t="s">
        <v>498</v>
      </c>
      <c r="G47" s="9" t="s">
        <v>509</v>
      </c>
      <c r="H47" s="11" t="s">
        <v>576</v>
      </c>
      <c r="I47" s="10" t="s">
        <v>1242</v>
      </c>
      <c r="J47" s="88" t="s">
        <v>112</v>
      </c>
      <c r="K47" s="6" t="s">
        <v>3</v>
      </c>
      <c r="L47" s="7" t="s">
        <v>3</v>
      </c>
      <c r="M47" s="8" t="s">
        <v>3</v>
      </c>
      <c r="N47" s="10" t="s">
        <v>127</v>
      </c>
      <c r="O47" s="31" t="s">
        <v>1273</v>
      </c>
      <c r="P47" s="30" t="s">
        <v>1222</v>
      </c>
      <c r="Q47" s="24">
        <v>44215</v>
      </c>
      <c r="R47" s="25">
        <v>10</v>
      </c>
      <c r="S47" s="25" t="s">
        <v>984</v>
      </c>
      <c r="T47" s="26">
        <v>1</v>
      </c>
      <c r="U47" s="76"/>
      <c r="V47" s="24">
        <v>44242</v>
      </c>
      <c r="W47" s="25">
        <v>21</v>
      </c>
      <c r="X47" s="25" t="s">
        <v>1536</v>
      </c>
      <c r="Y47" s="76"/>
      <c r="Z47" s="76"/>
      <c r="AA47" s="29" t="s">
        <v>150</v>
      </c>
      <c r="AB47" s="117" t="s">
        <v>978</v>
      </c>
      <c r="AC47" s="117" t="s">
        <v>978</v>
      </c>
      <c r="AD47" s="117" t="s">
        <v>978</v>
      </c>
      <c r="AE47" s="117" t="s">
        <v>978</v>
      </c>
      <c r="AF47" s="117" t="s">
        <v>978</v>
      </c>
      <c r="AG47" s="199">
        <f t="shared" si="0"/>
        <v>2</v>
      </c>
      <c r="AH47" s="207"/>
      <c r="AI47" s="207"/>
      <c r="AJ47" s="207"/>
      <c r="AK47" s="207"/>
      <c r="AL47" s="207">
        <v>1</v>
      </c>
      <c r="AM47" s="207">
        <v>1</v>
      </c>
      <c r="AN47" s="207"/>
      <c r="AO47" s="207"/>
      <c r="AP47" s="207"/>
      <c r="AQ47" s="207"/>
      <c r="AR47" s="207"/>
      <c r="AS47" s="207"/>
      <c r="AT47" s="207"/>
      <c r="AU47" s="207"/>
      <c r="AV47" s="207"/>
      <c r="AW47" s="207"/>
      <c r="AX47" s="207"/>
      <c r="AY47" s="207"/>
      <c r="AZ47" s="207"/>
      <c r="BA47" s="207"/>
      <c r="BB47" s="207"/>
      <c r="BC47" s="207"/>
      <c r="BD47" s="207"/>
    </row>
    <row r="48" spans="1:56" s="16" customFormat="1" ht="31.15" customHeight="1" x14ac:dyDescent="0.3">
      <c r="A48" s="17"/>
      <c r="B48" s="85" t="s">
        <v>212</v>
      </c>
      <c r="C48" s="85" t="s">
        <v>589</v>
      </c>
      <c r="D48" s="9" t="s">
        <v>166</v>
      </c>
      <c r="E48" s="4">
        <v>1</v>
      </c>
      <c r="F48" s="35" t="s">
        <v>498</v>
      </c>
      <c r="G48" s="9" t="s">
        <v>509</v>
      </c>
      <c r="H48" s="11" t="s">
        <v>873</v>
      </c>
      <c r="I48" s="3" t="s">
        <v>1243</v>
      </c>
      <c r="J48" s="87" t="s">
        <v>112</v>
      </c>
      <c r="K48" s="6"/>
      <c r="L48" s="7" t="s">
        <v>3</v>
      </c>
      <c r="M48" s="8" t="s">
        <v>3</v>
      </c>
      <c r="N48" s="10" t="s">
        <v>127</v>
      </c>
      <c r="O48" s="31" t="s">
        <v>1273</v>
      </c>
      <c r="P48" s="30" t="s">
        <v>1222</v>
      </c>
      <c r="Q48" s="24" t="s">
        <v>1093</v>
      </c>
      <c r="R48" s="25"/>
      <c r="S48" s="25"/>
      <c r="T48" s="26"/>
      <c r="U48" s="76"/>
      <c r="V48" s="24">
        <v>44242</v>
      </c>
      <c r="W48" s="25">
        <v>22</v>
      </c>
      <c r="X48" s="25" t="s">
        <v>1536</v>
      </c>
      <c r="Y48" s="76"/>
      <c r="Z48" s="76"/>
      <c r="AA48" s="29" t="s">
        <v>167</v>
      </c>
      <c r="AB48" s="117" t="s">
        <v>978</v>
      </c>
      <c r="AC48" s="117" t="s">
        <v>978</v>
      </c>
      <c r="AD48" s="117" t="s">
        <v>978</v>
      </c>
      <c r="AE48" s="117" t="s">
        <v>978</v>
      </c>
      <c r="AF48" s="117" t="s">
        <v>978</v>
      </c>
      <c r="AG48" s="199">
        <f t="shared" si="0"/>
        <v>1</v>
      </c>
      <c r="AH48" s="207"/>
      <c r="AI48" s="207"/>
      <c r="AJ48" s="207"/>
      <c r="AK48" s="207"/>
      <c r="AL48" s="207"/>
      <c r="AM48" s="207"/>
      <c r="AN48" s="207"/>
      <c r="AO48" s="207">
        <v>1</v>
      </c>
      <c r="AP48" s="207"/>
      <c r="AQ48" s="207"/>
      <c r="AR48" s="207"/>
      <c r="AS48" s="207"/>
      <c r="AT48" s="207"/>
      <c r="AU48" s="207"/>
      <c r="AV48" s="207"/>
      <c r="AW48" s="207"/>
      <c r="AX48" s="207"/>
      <c r="AY48" s="207"/>
      <c r="AZ48" s="207"/>
      <c r="BA48" s="207"/>
      <c r="BB48" s="207"/>
      <c r="BC48" s="207"/>
      <c r="BD48" s="207"/>
    </row>
    <row r="49" spans="1:56" s="16" customFormat="1" ht="46.9" customHeight="1" x14ac:dyDescent="0.3">
      <c r="A49" s="17"/>
      <c r="B49" s="85" t="s">
        <v>212</v>
      </c>
      <c r="C49" s="85" t="s">
        <v>610</v>
      </c>
      <c r="D49" s="9" t="s">
        <v>190</v>
      </c>
      <c r="E49" s="4">
        <v>1</v>
      </c>
      <c r="F49" s="35" t="s">
        <v>498</v>
      </c>
      <c r="G49" s="9" t="s">
        <v>509</v>
      </c>
      <c r="H49" s="11" t="s">
        <v>884</v>
      </c>
      <c r="I49" s="3" t="s">
        <v>1244</v>
      </c>
      <c r="J49" s="87" t="s">
        <v>112</v>
      </c>
      <c r="K49" s="6" t="s">
        <v>3</v>
      </c>
      <c r="L49" s="7" t="s">
        <v>3</v>
      </c>
      <c r="M49" s="8" t="s">
        <v>3</v>
      </c>
      <c r="N49" s="10" t="s">
        <v>127</v>
      </c>
      <c r="O49" s="31" t="s">
        <v>1273</v>
      </c>
      <c r="P49" s="30" t="s">
        <v>1113</v>
      </c>
      <c r="Q49" s="24">
        <v>44215</v>
      </c>
      <c r="R49" s="25">
        <v>22</v>
      </c>
      <c r="S49" s="25" t="s">
        <v>984</v>
      </c>
      <c r="T49" s="26">
        <v>1</v>
      </c>
      <c r="U49" s="76"/>
      <c r="V49" s="24">
        <v>44242</v>
      </c>
      <c r="W49" s="25">
        <v>23</v>
      </c>
      <c r="X49" s="25" t="s">
        <v>1536</v>
      </c>
      <c r="Y49" s="76"/>
      <c r="Z49" s="76"/>
      <c r="AA49" s="29" t="s">
        <v>191</v>
      </c>
      <c r="AB49" s="117" t="s">
        <v>978</v>
      </c>
      <c r="AC49" s="117" t="s">
        <v>978</v>
      </c>
      <c r="AD49" s="117" t="s">
        <v>978</v>
      </c>
      <c r="AE49" s="117" t="s">
        <v>978</v>
      </c>
      <c r="AF49" s="117" t="s">
        <v>978</v>
      </c>
      <c r="AG49" s="199">
        <f t="shared" si="0"/>
        <v>1</v>
      </c>
      <c r="AH49" s="207"/>
      <c r="AI49" s="207"/>
      <c r="AJ49" s="207"/>
      <c r="AK49" s="207"/>
      <c r="AL49" s="207"/>
      <c r="AM49" s="207"/>
      <c r="AN49" s="207"/>
      <c r="AO49" s="207">
        <v>1</v>
      </c>
      <c r="AP49" s="207"/>
      <c r="AQ49" s="207"/>
      <c r="AR49" s="207"/>
      <c r="AS49" s="207"/>
      <c r="AT49" s="207"/>
      <c r="AU49" s="207"/>
      <c r="AV49" s="207"/>
      <c r="AW49" s="207"/>
      <c r="AX49" s="207"/>
      <c r="AY49" s="207"/>
      <c r="AZ49" s="207"/>
      <c r="BA49" s="207"/>
      <c r="BB49" s="207"/>
      <c r="BC49" s="207"/>
      <c r="BD49" s="207"/>
    </row>
    <row r="50" spans="1:56" s="16" customFormat="1" ht="46.9" customHeight="1" x14ac:dyDescent="0.3">
      <c r="B50" s="85" t="s">
        <v>212</v>
      </c>
      <c r="C50" s="85" t="s">
        <v>577</v>
      </c>
      <c r="D50" s="19" t="s">
        <v>151</v>
      </c>
      <c r="E50" s="4">
        <v>1</v>
      </c>
      <c r="F50" s="35" t="s">
        <v>505</v>
      </c>
      <c r="G50" s="9" t="s">
        <v>509</v>
      </c>
      <c r="H50" s="11" t="s">
        <v>1245</v>
      </c>
      <c r="I50" s="3" t="s">
        <v>1246</v>
      </c>
      <c r="J50" s="87" t="s">
        <v>112</v>
      </c>
      <c r="K50" s="6"/>
      <c r="L50" s="7" t="s">
        <v>3</v>
      </c>
      <c r="M50" s="8" t="s">
        <v>3</v>
      </c>
      <c r="N50" s="10" t="s">
        <v>127</v>
      </c>
      <c r="O50" s="31" t="s">
        <v>1273</v>
      </c>
      <c r="P50" s="30" t="s">
        <v>1222</v>
      </c>
      <c r="Q50" s="24" t="s">
        <v>1093</v>
      </c>
      <c r="R50" s="25"/>
      <c r="S50" s="24" t="s">
        <v>1093</v>
      </c>
      <c r="T50" s="26"/>
      <c r="U50" s="76"/>
      <c r="V50" s="24">
        <v>44242</v>
      </c>
      <c r="W50" s="25">
        <v>24</v>
      </c>
      <c r="X50" s="25" t="s">
        <v>1536</v>
      </c>
      <c r="Y50" s="76"/>
      <c r="Z50" s="76"/>
      <c r="AA50" s="29" t="s">
        <v>152</v>
      </c>
      <c r="AB50" s="117" t="s">
        <v>978</v>
      </c>
      <c r="AC50" s="117" t="s">
        <v>978</v>
      </c>
      <c r="AD50" s="117" t="s">
        <v>978</v>
      </c>
      <c r="AE50" s="117" t="s">
        <v>978</v>
      </c>
      <c r="AF50" s="117" t="s">
        <v>978</v>
      </c>
      <c r="AG50" s="199">
        <f t="shared" si="0"/>
        <v>5</v>
      </c>
      <c r="AH50" s="207"/>
      <c r="AI50" s="207"/>
      <c r="AJ50" s="207"/>
      <c r="AK50" s="207"/>
      <c r="AL50" s="207">
        <v>1</v>
      </c>
      <c r="AM50" s="207">
        <v>1</v>
      </c>
      <c r="AN50" s="207">
        <v>2</v>
      </c>
      <c r="AO50" s="207">
        <v>1</v>
      </c>
      <c r="AP50" s="207"/>
      <c r="AQ50" s="207"/>
      <c r="AR50" s="207"/>
      <c r="AS50" s="207"/>
      <c r="AT50" s="207"/>
      <c r="AU50" s="207"/>
      <c r="AV50" s="207"/>
      <c r="AW50" s="207"/>
      <c r="AX50" s="207"/>
      <c r="AY50" s="207"/>
      <c r="AZ50" s="207"/>
      <c r="BA50" s="207"/>
      <c r="BB50" s="207"/>
      <c r="BC50" s="207"/>
      <c r="BD50" s="207"/>
    </row>
    <row r="51" spans="1:56" s="16" customFormat="1" ht="46.9" customHeight="1" x14ac:dyDescent="0.3">
      <c r="A51" s="39"/>
      <c r="B51" s="85" t="s">
        <v>922</v>
      </c>
      <c r="C51" s="3" t="s">
        <v>1247</v>
      </c>
      <c r="D51" s="4" t="s">
        <v>263</v>
      </c>
      <c r="E51" s="4">
        <v>0</v>
      </c>
      <c r="F51" s="35" t="s">
        <v>510</v>
      </c>
      <c r="G51" s="9" t="s">
        <v>1248</v>
      </c>
      <c r="H51" s="11" t="s">
        <v>1249</v>
      </c>
      <c r="I51" s="3" t="s">
        <v>1250</v>
      </c>
      <c r="J51" s="88" t="s">
        <v>112</v>
      </c>
      <c r="K51" s="6" t="s">
        <v>442</v>
      </c>
      <c r="L51" s="7" t="s">
        <v>3</v>
      </c>
      <c r="M51" s="8" t="s">
        <v>442</v>
      </c>
      <c r="N51" s="10" t="s">
        <v>108</v>
      </c>
      <c r="O51" s="31" t="s">
        <v>1273</v>
      </c>
      <c r="P51" s="30" t="s">
        <v>1481</v>
      </c>
      <c r="Q51" s="24">
        <v>44217</v>
      </c>
      <c r="R51" s="25">
        <v>8</v>
      </c>
      <c r="S51" s="25" t="s">
        <v>1251</v>
      </c>
      <c r="T51" s="26">
        <v>1</v>
      </c>
      <c r="U51" s="76"/>
      <c r="V51" s="24">
        <v>44242</v>
      </c>
      <c r="W51" s="25">
        <v>28</v>
      </c>
      <c r="X51" s="25" t="s">
        <v>1539</v>
      </c>
      <c r="Y51" s="76"/>
      <c r="Z51" s="76"/>
      <c r="AA51" s="18" t="s">
        <v>923</v>
      </c>
      <c r="AB51" s="117" t="s">
        <v>978</v>
      </c>
      <c r="AC51" s="117" t="s">
        <v>978</v>
      </c>
      <c r="AD51" s="117" t="s">
        <v>978</v>
      </c>
      <c r="AE51" s="117" t="s">
        <v>978</v>
      </c>
      <c r="AF51" s="117" t="s">
        <v>978</v>
      </c>
      <c r="AG51" s="199">
        <f t="shared" si="0"/>
        <v>5</v>
      </c>
      <c r="AH51" s="207"/>
      <c r="AI51" s="207"/>
      <c r="AJ51" s="207"/>
      <c r="AK51" s="207"/>
      <c r="AL51" s="207">
        <v>1</v>
      </c>
      <c r="AM51" s="207">
        <v>1</v>
      </c>
      <c r="AN51" s="207">
        <v>2</v>
      </c>
      <c r="AO51" s="207">
        <v>1</v>
      </c>
      <c r="AP51" s="207"/>
      <c r="AQ51" s="207"/>
      <c r="AR51" s="207"/>
      <c r="AS51" s="207"/>
      <c r="AT51" s="207"/>
      <c r="AU51" s="207"/>
      <c r="AV51" s="207"/>
      <c r="AW51" s="207"/>
      <c r="AX51" s="207"/>
      <c r="AY51" s="207"/>
      <c r="AZ51" s="207"/>
      <c r="BA51" s="207"/>
      <c r="BB51" s="207"/>
      <c r="BC51" s="207"/>
      <c r="BD51" s="207"/>
    </row>
    <row r="52" spans="1:56" s="16" customFormat="1" ht="46.9" customHeight="1" x14ac:dyDescent="0.3">
      <c r="A52" s="39"/>
      <c r="B52" s="85" t="s">
        <v>922</v>
      </c>
      <c r="C52" s="3" t="s">
        <v>1482</v>
      </c>
      <c r="D52" s="4" t="s">
        <v>264</v>
      </c>
      <c r="E52" s="4">
        <v>0</v>
      </c>
      <c r="F52" s="35" t="s">
        <v>1116</v>
      </c>
      <c r="G52" s="9" t="s">
        <v>1252</v>
      </c>
      <c r="H52" s="11" t="s">
        <v>1253</v>
      </c>
      <c r="I52" s="3" t="s">
        <v>1254</v>
      </c>
      <c r="J52" s="88" t="s">
        <v>112</v>
      </c>
      <c r="K52" s="6" t="s">
        <v>442</v>
      </c>
      <c r="L52" s="7" t="s">
        <v>442</v>
      </c>
      <c r="M52" s="8" t="s">
        <v>442</v>
      </c>
      <c r="N52" s="10" t="s">
        <v>108</v>
      </c>
      <c r="O52" s="31" t="s">
        <v>1273</v>
      </c>
      <c r="P52" s="30" t="s">
        <v>1481</v>
      </c>
      <c r="Q52" s="24">
        <v>44217</v>
      </c>
      <c r="R52" s="25">
        <v>9</v>
      </c>
      <c r="S52" s="25" t="s">
        <v>1251</v>
      </c>
      <c r="T52" s="26">
        <v>1</v>
      </c>
      <c r="U52" s="76"/>
      <c r="V52" s="24">
        <v>44242</v>
      </c>
      <c r="W52" s="25">
        <v>29</v>
      </c>
      <c r="X52" s="25" t="s">
        <v>1539</v>
      </c>
      <c r="Y52" s="76"/>
      <c r="Z52" s="76"/>
      <c r="AA52" s="18" t="s">
        <v>1483</v>
      </c>
      <c r="AB52" s="117" t="s">
        <v>978</v>
      </c>
      <c r="AC52" s="117" t="s">
        <v>978</v>
      </c>
      <c r="AD52" s="117" t="s">
        <v>978</v>
      </c>
      <c r="AE52" s="117" t="s">
        <v>978</v>
      </c>
      <c r="AF52" s="117" t="s">
        <v>978</v>
      </c>
      <c r="AG52" s="199">
        <f t="shared" si="0"/>
        <v>5</v>
      </c>
      <c r="AH52" s="207"/>
      <c r="AI52" s="207"/>
      <c r="AJ52" s="207"/>
      <c r="AK52" s="207"/>
      <c r="AL52" s="207">
        <v>1</v>
      </c>
      <c r="AM52" s="207">
        <v>1</v>
      </c>
      <c r="AN52" s="207">
        <v>2</v>
      </c>
      <c r="AO52" s="207">
        <v>1</v>
      </c>
      <c r="AP52" s="207"/>
      <c r="AQ52" s="207"/>
      <c r="AR52" s="207"/>
      <c r="AS52" s="207"/>
      <c r="AT52" s="207"/>
      <c r="AU52" s="207"/>
      <c r="AV52" s="207"/>
      <c r="AW52" s="207"/>
      <c r="AX52" s="207"/>
      <c r="AY52" s="207"/>
      <c r="AZ52" s="207"/>
      <c r="BA52" s="207"/>
      <c r="BB52" s="207"/>
      <c r="BC52" s="207"/>
      <c r="BD52" s="207"/>
    </row>
    <row r="53" spans="1:56" s="16" customFormat="1" ht="46.9" customHeight="1" x14ac:dyDescent="0.3">
      <c r="A53" s="39"/>
      <c r="B53" s="85" t="s">
        <v>922</v>
      </c>
      <c r="C53" s="3" t="s">
        <v>1482</v>
      </c>
      <c r="D53" s="4" t="s">
        <v>264</v>
      </c>
      <c r="E53" s="4">
        <v>0</v>
      </c>
      <c r="F53" s="35" t="s">
        <v>510</v>
      </c>
      <c r="G53" s="9" t="s">
        <v>1248</v>
      </c>
      <c r="H53" s="11" t="s">
        <v>1255</v>
      </c>
      <c r="I53" s="3" t="s">
        <v>1256</v>
      </c>
      <c r="J53" s="88" t="s">
        <v>112</v>
      </c>
      <c r="K53" s="6" t="s">
        <v>442</v>
      </c>
      <c r="L53" s="7" t="s">
        <v>442</v>
      </c>
      <c r="M53" s="8" t="s">
        <v>442</v>
      </c>
      <c r="N53" s="10" t="s">
        <v>108</v>
      </c>
      <c r="O53" s="31" t="s">
        <v>1273</v>
      </c>
      <c r="P53" s="30" t="s">
        <v>1481</v>
      </c>
      <c r="Q53" s="24">
        <v>44217</v>
      </c>
      <c r="R53" s="25">
        <v>10</v>
      </c>
      <c r="S53" s="25" t="s">
        <v>1251</v>
      </c>
      <c r="T53" s="26">
        <v>1</v>
      </c>
      <c r="U53" s="76"/>
      <c r="V53" s="24">
        <v>44242</v>
      </c>
      <c r="W53" s="25">
        <v>30</v>
      </c>
      <c r="X53" s="25" t="s">
        <v>1539</v>
      </c>
      <c r="Y53" s="76"/>
      <c r="Z53" s="76"/>
      <c r="AA53" s="18" t="s">
        <v>1483</v>
      </c>
      <c r="AB53" s="117" t="s">
        <v>978</v>
      </c>
      <c r="AC53" s="117" t="s">
        <v>978</v>
      </c>
      <c r="AD53" s="117" t="s">
        <v>978</v>
      </c>
      <c r="AE53" s="117" t="s">
        <v>978</v>
      </c>
      <c r="AF53" s="117" t="s">
        <v>978</v>
      </c>
      <c r="AG53" s="199">
        <f t="shared" si="0"/>
        <v>5</v>
      </c>
      <c r="AH53" s="207"/>
      <c r="AI53" s="207"/>
      <c r="AJ53" s="207"/>
      <c r="AK53" s="207"/>
      <c r="AL53" s="207">
        <v>1</v>
      </c>
      <c r="AM53" s="207">
        <v>1</v>
      </c>
      <c r="AN53" s="207">
        <v>2</v>
      </c>
      <c r="AO53" s="207">
        <v>1</v>
      </c>
      <c r="AP53" s="207"/>
      <c r="AQ53" s="207"/>
      <c r="AR53" s="207"/>
      <c r="AS53" s="207"/>
      <c r="AT53" s="207"/>
      <c r="AU53" s="207"/>
      <c r="AV53" s="207"/>
      <c r="AW53" s="207"/>
      <c r="AX53" s="207"/>
      <c r="AY53" s="207"/>
      <c r="AZ53" s="207"/>
      <c r="BA53" s="207"/>
      <c r="BB53" s="207"/>
      <c r="BC53" s="207"/>
      <c r="BD53" s="207"/>
    </row>
    <row r="54" spans="1:56" s="16" customFormat="1" ht="46.9" customHeight="1" x14ac:dyDescent="0.3">
      <c r="A54" s="39"/>
      <c r="B54" s="85" t="s">
        <v>922</v>
      </c>
      <c r="C54" s="3" t="s">
        <v>1484</v>
      </c>
      <c r="D54" s="4" t="s">
        <v>265</v>
      </c>
      <c r="E54" s="4">
        <v>0</v>
      </c>
      <c r="F54" s="35" t="s">
        <v>1116</v>
      </c>
      <c r="G54" s="9" t="s">
        <v>1252</v>
      </c>
      <c r="H54" s="11" t="s">
        <v>1257</v>
      </c>
      <c r="I54" s="3" t="s">
        <v>1258</v>
      </c>
      <c r="J54" s="88" t="s">
        <v>112</v>
      </c>
      <c r="K54" s="6" t="s">
        <v>442</v>
      </c>
      <c r="L54" s="7" t="s">
        <v>442</v>
      </c>
      <c r="M54" s="8" t="s">
        <v>442</v>
      </c>
      <c r="N54" s="10" t="s">
        <v>108</v>
      </c>
      <c r="O54" s="31" t="s">
        <v>1273</v>
      </c>
      <c r="P54" s="30" t="s">
        <v>1481</v>
      </c>
      <c r="Q54" s="24">
        <v>44217</v>
      </c>
      <c r="R54" s="25">
        <v>11</v>
      </c>
      <c r="S54" s="25" t="s">
        <v>1251</v>
      </c>
      <c r="T54" s="26">
        <v>1</v>
      </c>
      <c r="U54" s="76"/>
      <c r="V54" s="24">
        <v>44242</v>
      </c>
      <c r="W54" s="25">
        <v>31</v>
      </c>
      <c r="X54" s="25" t="s">
        <v>1539</v>
      </c>
      <c r="Y54" s="76"/>
      <c r="Z54" s="76"/>
      <c r="AA54" s="18" t="s">
        <v>1259</v>
      </c>
      <c r="AB54" s="117" t="s">
        <v>978</v>
      </c>
      <c r="AC54" s="117" t="s">
        <v>978</v>
      </c>
      <c r="AD54" s="117" t="s">
        <v>978</v>
      </c>
      <c r="AE54" s="117" t="s">
        <v>978</v>
      </c>
      <c r="AF54" s="117" t="s">
        <v>978</v>
      </c>
      <c r="AG54" s="199">
        <f t="shared" si="0"/>
        <v>5</v>
      </c>
      <c r="AH54" s="207"/>
      <c r="AI54" s="207"/>
      <c r="AJ54" s="207"/>
      <c r="AK54" s="207"/>
      <c r="AL54" s="207">
        <v>1</v>
      </c>
      <c r="AM54" s="207">
        <v>1</v>
      </c>
      <c r="AN54" s="207">
        <v>2</v>
      </c>
      <c r="AO54" s="207">
        <v>1</v>
      </c>
      <c r="AP54" s="207"/>
      <c r="AQ54" s="207"/>
      <c r="AR54" s="207"/>
      <c r="AS54" s="207"/>
      <c r="AT54" s="207"/>
      <c r="AU54" s="207"/>
      <c r="AV54" s="207"/>
      <c r="AW54" s="207"/>
      <c r="AX54" s="207"/>
      <c r="AY54" s="207"/>
      <c r="AZ54" s="207"/>
      <c r="BA54" s="207"/>
      <c r="BB54" s="207"/>
      <c r="BC54" s="207"/>
      <c r="BD54" s="207"/>
    </row>
    <row r="55" spans="1:56" s="16" customFormat="1" ht="46.9" customHeight="1" x14ac:dyDescent="0.3">
      <c r="A55" s="39"/>
      <c r="B55" s="85" t="s">
        <v>922</v>
      </c>
      <c r="C55" s="3" t="s">
        <v>1484</v>
      </c>
      <c r="D55" s="4" t="s">
        <v>265</v>
      </c>
      <c r="E55" s="4">
        <v>0</v>
      </c>
      <c r="F55" s="35" t="s">
        <v>510</v>
      </c>
      <c r="G55" s="9" t="s">
        <v>1248</v>
      </c>
      <c r="H55" s="11" t="s">
        <v>1260</v>
      </c>
      <c r="I55" s="3" t="s">
        <v>1261</v>
      </c>
      <c r="J55" s="88" t="s">
        <v>112</v>
      </c>
      <c r="K55" s="6" t="s">
        <v>442</v>
      </c>
      <c r="L55" s="7" t="s">
        <v>442</v>
      </c>
      <c r="M55" s="8" t="s">
        <v>442</v>
      </c>
      <c r="N55" s="10" t="s">
        <v>108</v>
      </c>
      <c r="O55" s="31" t="s">
        <v>1273</v>
      </c>
      <c r="P55" s="30" t="s">
        <v>1481</v>
      </c>
      <c r="Q55" s="24">
        <v>44217</v>
      </c>
      <c r="R55" s="25">
        <v>12</v>
      </c>
      <c r="S55" s="25" t="s">
        <v>1251</v>
      </c>
      <c r="T55" s="26">
        <v>1</v>
      </c>
      <c r="U55" s="76"/>
      <c r="V55" s="24">
        <v>44242</v>
      </c>
      <c r="W55" s="25">
        <v>32</v>
      </c>
      <c r="X55" s="25" t="s">
        <v>1539</v>
      </c>
      <c r="Y55" s="76"/>
      <c r="Z55" s="76"/>
      <c r="AA55" s="18" t="s">
        <v>1259</v>
      </c>
      <c r="AB55" s="117" t="s">
        <v>978</v>
      </c>
      <c r="AC55" s="117" t="s">
        <v>978</v>
      </c>
      <c r="AD55" s="117" t="s">
        <v>978</v>
      </c>
      <c r="AE55" s="117" t="s">
        <v>978</v>
      </c>
      <c r="AF55" s="117" t="s">
        <v>978</v>
      </c>
      <c r="AG55" s="199">
        <f t="shared" si="0"/>
        <v>5</v>
      </c>
      <c r="AH55" s="207"/>
      <c r="AI55" s="207"/>
      <c r="AJ55" s="207"/>
      <c r="AK55" s="207"/>
      <c r="AL55" s="207">
        <v>1</v>
      </c>
      <c r="AM55" s="207">
        <v>1</v>
      </c>
      <c r="AN55" s="207">
        <v>2</v>
      </c>
      <c r="AO55" s="207">
        <v>1</v>
      </c>
      <c r="AP55" s="207"/>
      <c r="AQ55" s="207"/>
      <c r="AR55" s="207"/>
      <c r="AS55" s="207"/>
      <c r="AT55" s="207"/>
      <c r="AU55" s="207"/>
      <c r="AV55" s="207"/>
      <c r="AW55" s="207"/>
      <c r="AX55" s="207"/>
      <c r="AY55" s="207"/>
      <c r="AZ55" s="207"/>
      <c r="BA55" s="207"/>
      <c r="BB55" s="207"/>
      <c r="BC55" s="207"/>
      <c r="BD55" s="207"/>
    </row>
    <row r="56" spans="1:56" s="16" customFormat="1" ht="46.9" customHeight="1" x14ac:dyDescent="0.3">
      <c r="A56" s="39"/>
      <c r="B56" s="85" t="s">
        <v>212</v>
      </c>
      <c r="C56" s="3" t="s">
        <v>924</v>
      </c>
      <c r="D56" s="4" t="s">
        <v>925</v>
      </c>
      <c r="E56" s="4">
        <v>0</v>
      </c>
      <c r="F56" s="35" t="s">
        <v>1116</v>
      </c>
      <c r="G56" s="9" t="s">
        <v>926</v>
      </c>
      <c r="H56" s="11" t="s">
        <v>927</v>
      </c>
      <c r="I56" s="3" t="s">
        <v>928</v>
      </c>
      <c r="J56" s="88" t="s">
        <v>129</v>
      </c>
      <c r="K56" s="6" t="s">
        <v>3</v>
      </c>
      <c r="L56" s="7" t="s">
        <v>3</v>
      </c>
      <c r="M56" s="8" t="s">
        <v>3</v>
      </c>
      <c r="N56" s="10" t="s">
        <v>127</v>
      </c>
      <c r="O56" s="31" t="s">
        <v>1273</v>
      </c>
      <c r="P56" s="30" t="s">
        <v>929</v>
      </c>
      <c r="Q56" s="24">
        <v>44216</v>
      </c>
      <c r="R56" s="25">
        <v>13</v>
      </c>
      <c r="S56" s="25" t="s">
        <v>1251</v>
      </c>
      <c r="T56" s="26">
        <v>1</v>
      </c>
      <c r="U56" s="76"/>
      <c r="V56" s="24">
        <v>44242</v>
      </c>
      <c r="W56" s="25">
        <v>33</v>
      </c>
      <c r="X56" s="25" t="s">
        <v>1539</v>
      </c>
      <c r="Y56" s="76"/>
      <c r="Z56" s="76"/>
      <c r="AA56" s="18" t="s">
        <v>930</v>
      </c>
      <c r="AB56" s="117" t="s">
        <v>978</v>
      </c>
      <c r="AC56" s="117" t="s">
        <v>978</v>
      </c>
      <c r="AD56" s="117" t="s">
        <v>978</v>
      </c>
      <c r="AE56" s="117" t="s">
        <v>978</v>
      </c>
      <c r="AF56" s="117" t="s">
        <v>978</v>
      </c>
      <c r="AG56" s="199">
        <f t="shared" si="0"/>
        <v>5</v>
      </c>
      <c r="AH56" s="207"/>
      <c r="AI56" s="207"/>
      <c r="AJ56" s="207"/>
      <c r="AK56" s="207"/>
      <c r="AL56" s="207">
        <v>1</v>
      </c>
      <c r="AM56" s="207">
        <v>1</v>
      </c>
      <c r="AN56" s="207">
        <v>2</v>
      </c>
      <c r="AO56" s="207">
        <v>1</v>
      </c>
      <c r="AP56" s="207"/>
      <c r="AQ56" s="207"/>
      <c r="AR56" s="207"/>
      <c r="AS56" s="207"/>
      <c r="AT56" s="207"/>
      <c r="AU56" s="207"/>
      <c r="AV56" s="207"/>
      <c r="AW56" s="207"/>
      <c r="AX56" s="207"/>
      <c r="AY56" s="207"/>
      <c r="AZ56" s="207"/>
      <c r="BA56" s="207"/>
      <c r="BB56" s="207"/>
      <c r="BC56" s="207"/>
      <c r="BD56" s="207"/>
    </row>
    <row r="57" spans="1:56" s="16" customFormat="1" ht="46.9" customHeight="1" x14ac:dyDescent="0.3">
      <c r="A57" s="39"/>
      <c r="B57" s="85" t="s">
        <v>212</v>
      </c>
      <c r="C57" s="3" t="s">
        <v>924</v>
      </c>
      <c r="D57" s="4" t="s">
        <v>925</v>
      </c>
      <c r="E57" s="4">
        <v>0</v>
      </c>
      <c r="F57" s="35" t="s">
        <v>510</v>
      </c>
      <c r="G57" s="9" t="s">
        <v>931</v>
      </c>
      <c r="H57" s="11" t="s">
        <v>932</v>
      </c>
      <c r="I57" s="3" t="s">
        <v>933</v>
      </c>
      <c r="J57" s="88" t="s">
        <v>129</v>
      </c>
      <c r="K57" s="6" t="s">
        <v>3</v>
      </c>
      <c r="L57" s="7" t="s">
        <v>3</v>
      </c>
      <c r="M57" s="8" t="s">
        <v>3</v>
      </c>
      <c r="N57" s="10" t="s">
        <v>127</v>
      </c>
      <c r="O57" s="31" t="s">
        <v>1273</v>
      </c>
      <c r="P57" s="30" t="s">
        <v>929</v>
      </c>
      <c r="Q57" s="24">
        <v>44217</v>
      </c>
      <c r="R57" s="25">
        <v>14</v>
      </c>
      <c r="S57" s="25" t="s">
        <v>1251</v>
      </c>
      <c r="T57" s="26">
        <v>1</v>
      </c>
      <c r="U57" s="76"/>
      <c r="V57" s="24">
        <v>44242</v>
      </c>
      <c r="W57" s="25">
        <v>34</v>
      </c>
      <c r="X57" s="25" t="s">
        <v>1539</v>
      </c>
      <c r="Y57" s="76"/>
      <c r="Z57" s="76"/>
      <c r="AA57" s="18" t="s">
        <v>934</v>
      </c>
      <c r="AB57" s="117" t="s">
        <v>978</v>
      </c>
      <c r="AC57" s="117" t="s">
        <v>978</v>
      </c>
      <c r="AD57" s="117" t="s">
        <v>978</v>
      </c>
      <c r="AE57" s="117" t="s">
        <v>978</v>
      </c>
      <c r="AF57" s="117" t="s">
        <v>978</v>
      </c>
      <c r="AG57" s="199">
        <f t="shared" si="0"/>
        <v>5</v>
      </c>
      <c r="AH57" s="207"/>
      <c r="AI57" s="207"/>
      <c r="AJ57" s="207"/>
      <c r="AK57" s="207"/>
      <c r="AL57" s="207">
        <v>1</v>
      </c>
      <c r="AM57" s="207">
        <v>1</v>
      </c>
      <c r="AN57" s="207">
        <v>2</v>
      </c>
      <c r="AO57" s="207">
        <v>1</v>
      </c>
      <c r="AP57" s="207"/>
      <c r="AQ57" s="207"/>
      <c r="AR57" s="207"/>
      <c r="AS57" s="207"/>
      <c r="AT57" s="207"/>
      <c r="AU57" s="207"/>
      <c r="AV57" s="207"/>
      <c r="AW57" s="207"/>
      <c r="AX57" s="207"/>
      <c r="AY57" s="207"/>
      <c r="AZ57" s="207"/>
      <c r="BA57" s="207"/>
      <c r="BB57" s="207"/>
      <c r="BC57" s="207"/>
      <c r="BD57" s="207"/>
    </row>
    <row r="58" spans="1:56" s="16" customFormat="1" ht="46.9" customHeight="1" x14ac:dyDescent="0.3">
      <c r="A58" s="17"/>
      <c r="B58" s="85" t="s">
        <v>212</v>
      </c>
      <c r="C58" s="85" t="s">
        <v>619</v>
      </c>
      <c r="D58" s="9" t="s">
        <v>200</v>
      </c>
      <c r="E58" s="4">
        <v>1</v>
      </c>
      <c r="F58" s="35" t="s">
        <v>498</v>
      </c>
      <c r="G58" s="9" t="s">
        <v>509</v>
      </c>
      <c r="H58" s="11" t="s">
        <v>888</v>
      </c>
      <c r="I58" s="3" t="s">
        <v>1262</v>
      </c>
      <c r="J58" s="87" t="s">
        <v>112</v>
      </c>
      <c r="K58" s="6"/>
      <c r="L58" s="7" t="s">
        <v>3</v>
      </c>
      <c r="M58" s="8" t="s">
        <v>3</v>
      </c>
      <c r="N58" s="10" t="s">
        <v>127</v>
      </c>
      <c r="O58" s="31" t="s">
        <v>1273</v>
      </c>
      <c r="P58" s="30" t="s">
        <v>1113</v>
      </c>
      <c r="Q58" s="24" t="s">
        <v>1093</v>
      </c>
      <c r="R58" s="25"/>
      <c r="S58" s="25"/>
      <c r="T58" s="26"/>
      <c r="U58" s="76"/>
      <c r="V58" s="24">
        <v>44242</v>
      </c>
      <c r="W58" s="25">
        <v>25</v>
      </c>
      <c r="X58" s="25" t="s">
        <v>1538</v>
      </c>
      <c r="Y58" s="76"/>
      <c r="Z58" s="76"/>
      <c r="AA58" s="29" t="s">
        <v>201</v>
      </c>
      <c r="AB58" s="117" t="s">
        <v>978</v>
      </c>
      <c r="AC58" s="117" t="s">
        <v>978</v>
      </c>
      <c r="AD58" s="117" t="s">
        <v>978</v>
      </c>
      <c r="AE58" s="117" t="s">
        <v>978</v>
      </c>
      <c r="AF58" s="117" t="s">
        <v>978</v>
      </c>
      <c r="AG58" s="199">
        <f t="shared" si="0"/>
        <v>1</v>
      </c>
      <c r="AH58" s="207"/>
      <c r="AI58" s="207"/>
      <c r="AJ58" s="207"/>
      <c r="AK58" s="207"/>
      <c r="AL58" s="207"/>
      <c r="AM58" s="207"/>
      <c r="AN58" s="207"/>
      <c r="AO58" s="207">
        <v>1</v>
      </c>
      <c r="AP58" s="207"/>
      <c r="AQ58" s="207"/>
      <c r="AR58" s="207"/>
      <c r="AS58" s="207"/>
      <c r="AT58" s="207"/>
      <c r="AU58" s="207"/>
      <c r="AV58" s="207"/>
      <c r="AW58" s="207"/>
      <c r="AX58" s="207"/>
      <c r="AY58" s="207"/>
      <c r="AZ58" s="207"/>
      <c r="BA58" s="207"/>
      <c r="BB58" s="207"/>
      <c r="BC58" s="207"/>
      <c r="BD58" s="207"/>
    </row>
    <row r="59" spans="1:56" s="16" customFormat="1" ht="46.9" customHeight="1" x14ac:dyDescent="0.3">
      <c r="A59" s="17"/>
      <c r="B59" s="85" t="s">
        <v>212</v>
      </c>
      <c r="C59" s="85" t="s">
        <v>595</v>
      </c>
      <c r="D59" s="9" t="s">
        <v>170</v>
      </c>
      <c r="E59" s="4">
        <v>1</v>
      </c>
      <c r="F59" s="35" t="s">
        <v>498</v>
      </c>
      <c r="G59" s="9" t="s">
        <v>509</v>
      </c>
      <c r="H59" s="11" t="s">
        <v>874</v>
      </c>
      <c r="I59" s="3" t="s">
        <v>1263</v>
      </c>
      <c r="J59" s="87" t="s">
        <v>112</v>
      </c>
      <c r="K59" s="6"/>
      <c r="L59" s="7" t="s">
        <v>3</v>
      </c>
      <c r="M59" s="8" t="s">
        <v>3</v>
      </c>
      <c r="N59" s="10" t="s">
        <v>127</v>
      </c>
      <c r="O59" s="31" t="s">
        <v>1273</v>
      </c>
      <c r="P59" s="30" t="s">
        <v>1113</v>
      </c>
      <c r="Q59" s="24" t="s">
        <v>1093</v>
      </c>
      <c r="R59" s="25"/>
      <c r="S59" s="25"/>
      <c r="T59" s="26"/>
      <c r="U59" s="76"/>
      <c r="V59" s="24">
        <v>44242</v>
      </c>
      <c r="W59" s="25">
        <v>26</v>
      </c>
      <c r="X59" s="25" t="s">
        <v>1538</v>
      </c>
      <c r="Y59" s="76"/>
      <c r="Z59" s="76"/>
      <c r="AA59" s="29" t="s">
        <v>171</v>
      </c>
      <c r="AB59" s="117" t="s">
        <v>978</v>
      </c>
      <c r="AC59" s="117" t="s">
        <v>978</v>
      </c>
      <c r="AD59" s="117" t="s">
        <v>978</v>
      </c>
      <c r="AE59" s="117" t="s">
        <v>978</v>
      </c>
      <c r="AF59" s="117" t="s">
        <v>978</v>
      </c>
      <c r="AG59" s="199">
        <f t="shared" si="0"/>
        <v>4</v>
      </c>
      <c r="AH59" s="207"/>
      <c r="AI59" s="207"/>
      <c r="AJ59" s="207"/>
      <c r="AK59" s="207"/>
      <c r="AL59" s="207">
        <v>1</v>
      </c>
      <c r="AM59" s="207">
        <v>1</v>
      </c>
      <c r="AN59" s="207">
        <v>2</v>
      </c>
      <c r="AO59" s="207"/>
      <c r="AP59" s="207"/>
      <c r="AQ59" s="207"/>
      <c r="AR59" s="207"/>
      <c r="AS59" s="207"/>
      <c r="AT59" s="207"/>
      <c r="AU59" s="207"/>
      <c r="AV59" s="207"/>
      <c r="AW59" s="207"/>
      <c r="AX59" s="207"/>
      <c r="AY59" s="207"/>
      <c r="AZ59" s="207"/>
      <c r="BA59" s="207"/>
      <c r="BB59" s="207"/>
      <c r="BC59" s="207"/>
      <c r="BD59" s="207"/>
    </row>
    <row r="60" spans="1:56" s="16" customFormat="1" ht="31.15" customHeight="1" x14ac:dyDescent="0.3">
      <c r="A60" s="17"/>
      <c r="B60" s="85" t="s">
        <v>212</v>
      </c>
      <c r="C60" s="85" t="s">
        <v>596</v>
      </c>
      <c r="D60" s="9" t="s">
        <v>172</v>
      </c>
      <c r="E60" s="4">
        <v>1</v>
      </c>
      <c r="F60" s="35" t="s">
        <v>498</v>
      </c>
      <c r="G60" s="9" t="s">
        <v>509</v>
      </c>
      <c r="H60" s="11" t="s">
        <v>875</v>
      </c>
      <c r="I60" s="3" t="s">
        <v>1264</v>
      </c>
      <c r="J60" s="87" t="s">
        <v>112</v>
      </c>
      <c r="K60" s="6"/>
      <c r="L60" s="7" t="s">
        <v>3</v>
      </c>
      <c r="M60" s="8" t="s">
        <v>3</v>
      </c>
      <c r="N60" s="10" t="s">
        <v>127</v>
      </c>
      <c r="O60" s="31" t="s">
        <v>1273</v>
      </c>
      <c r="P60" s="30" t="s">
        <v>1113</v>
      </c>
      <c r="Q60" s="24" t="s">
        <v>1093</v>
      </c>
      <c r="R60" s="25"/>
      <c r="S60" s="25"/>
      <c r="T60" s="26"/>
      <c r="U60" s="76"/>
      <c r="V60" s="24">
        <v>44242</v>
      </c>
      <c r="W60" s="25">
        <v>27</v>
      </c>
      <c r="X60" s="25" t="s">
        <v>1538</v>
      </c>
      <c r="Y60" s="76"/>
      <c r="Z60" s="76"/>
      <c r="AA60" s="29" t="s">
        <v>171</v>
      </c>
      <c r="AB60" s="117" t="s">
        <v>978</v>
      </c>
      <c r="AC60" s="117" t="s">
        <v>978</v>
      </c>
      <c r="AD60" s="117" t="s">
        <v>978</v>
      </c>
      <c r="AE60" s="117" t="s">
        <v>978</v>
      </c>
      <c r="AF60" s="117" t="s">
        <v>978</v>
      </c>
      <c r="AG60" s="199">
        <f t="shared" si="0"/>
        <v>2</v>
      </c>
      <c r="AH60" s="207"/>
      <c r="AI60" s="207"/>
      <c r="AJ60" s="207"/>
      <c r="AK60" s="207"/>
      <c r="AL60" s="207">
        <v>1</v>
      </c>
      <c r="AM60" s="207">
        <v>1</v>
      </c>
      <c r="AN60" s="207"/>
      <c r="AO60" s="207"/>
      <c r="AP60" s="207"/>
      <c r="AQ60" s="207"/>
      <c r="AR60" s="207"/>
      <c r="AS60" s="207"/>
      <c r="AT60" s="207"/>
      <c r="AU60" s="207"/>
      <c r="AV60" s="207"/>
      <c r="AW60" s="207"/>
      <c r="AX60" s="207"/>
      <c r="AY60" s="207"/>
      <c r="AZ60" s="207"/>
      <c r="BA60" s="207"/>
      <c r="BB60" s="207"/>
      <c r="BC60" s="207"/>
      <c r="BD60" s="207"/>
    </row>
    <row r="61" spans="1:56" s="16" customFormat="1" ht="31.15" customHeight="1" x14ac:dyDescent="0.3">
      <c r="A61" s="39"/>
      <c r="B61" s="85" t="s">
        <v>248</v>
      </c>
      <c r="C61" s="85" t="s">
        <v>671</v>
      </c>
      <c r="D61" s="18" t="s">
        <v>249</v>
      </c>
      <c r="E61" s="4">
        <v>1</v>
      </c>
      <c r="F61" s="35" t="s">
        <v>1116</v>
      </c>
      <c r="G61" s="9" t="s">
        <v>1157</v>
      </c>
      <c r="H61" s="11" t="s">
        <v>1485</v>
      </c>
      <c r="I61" s="3" t="s">
        <v>1265</v>
      </c>
      <c r="J61" s="87" t="s">
        <v>112</v>
      </c>
      <c r="K61" s="6"/>
      <c r="L61" s="7" t="s">
        <v>3</v>
      </c>
      <c r="M61" s="8" t="s">
        <v>3</v>
      </c>
      <c r="N61" s="10" t="s">
        <v>108</v>
      </c>
      <c r="O61" s="31" t="s">
        <v>1273</v>
      </c>
      <c r="P61" s="30" t="s">
        <v>1232</v>
      </c>
      <c r="Q61" s="24"/>
      <c r="R61" s="25"/>
      <c r="S61" s="25"/>
      <c r="T61" s="26"/>
      <c r="U61" s="76"/>
      <c r="V61" s="24">
        <v>44242</v>
      </c>
      <c r="W61" s="25">
        <v>16</v>
      </c>
      <c r="X61" s="25" t="s">
        <v>1533</v>
      </c>
      <c r="Y61" s="76"/>
      <c r="Z61" s="76"/>
      <c r="AA61" s="29" t="s">
        <v>1158</v>
      </c>
      <c r="AB61" s="117" t="s">
        <v>978</v>
      </c>
      <c r="AC61" s="117" t="s">
        <v>978</v>
      </c>
      <c r="AD61" s="117" t="s">
        <v>978</v>
      </c>
      <c r="AE61" s="117" t="s">
        <v>978</v>
      </c>
      <c r="AF61" s="117" t="s">
        <v>978</v>
      </c>
      <c r="AG61" s="199">
        <f t="shared" si="0"/>
        <v>5</v>
      </c>
      <c r="AH61" s="207"/>
      <c r="AI61" s="207"/>
      <c r="AJ61" s="207"/>
      <c r="AK61" s="207"/>
      <c r="AL61" s="207">
        <v>1</v>
      </c>
      <c r="AM61" s="207">
        <v>1</v>
      </c>
      <c r="AN61" s="207">
        <v>2</v>
      </c>
      <c r="AO61" s="207">
        <v>1</v>
      </c>
      <c r="AP61" s="207"/>
      <c r="AQ61" s="207"/>
      <c r="AR61" s="207"/>
      <c r="AS61" s="207"/>
      <c r="AT61" s="207"/>
      <c r="AU61" s="207"/>
      <c r="AV61" s="207"/>
      <c r="AW61" s="207"/>
      <c r="AX61" s="207"/>
      <c r="AY61" s="207"/>
      <c r="AZ61" s="207"/>
      <c r="BA61" s="207"/>
      <c r="BB61" s="207"/>
      <c r="BC61" s="207"/>
      <c r="BD61" s="207"/>
    </row>
    <row r="62" spans="1:56" s="16" customFormat="1" ht="31.15" customHeight="1" x14ac:dyDescent="0.3">
      <c r="A62" s="39"/>
      <c r="B62" s="85" t="s">
        <v>248</v>
      </c>
      <c r="C62" s="85" t="s">
        <v>673</v>
      </c>
      <c r="D62" s="18" t="s">
        <v>1159</v>
      </c>
      <c r="E62" s="4">
        <v>1</v>
      </c>
      <c r="F62" s="35" t="s">
        <v>515</v>
      </c>
      <c r="G62" s="9" t="s">
        <v>1159</v>
      </c>
      <c r="H62" s="11" t="s">
        <v>1486</v>
      </c>
      <c r="I62" s="3" t="s">
        <v>1266</v>
      </c>
      <c r="J62" s="87" t="s">
        <v>112</v>
      </c>
      <c r="K62" s="6"/>
      <c r="L62" s="7" t="s">
        <v>3</v>
      </c>
      <c r="M62" s="8" t="s">
        <v>3</v>
      </c>
      <c r="N62" s="10" t="s">
        <v>108</v>
      </c>
      <c r="O62" s="31" t="s">
        <v>1273</v>
      </c>
      <c r="P62" s="30" t="s">
        <v>1232</v>
      </c>
      <c r="Q62" s="24" t="s">
        <v>1093</v>
      </c>
      <c r="R62" s="25"/>
      <c r="S62" s="25"/>
      <c r="T62" s="26"/>
      <c r="U62" s="76"/>
      <c r="V62" s="24">
        <v>44242</v>
      </c>
      <c r="W62" s="25">
        <v>17</v>
      </c>
      <c r="X62" s="25" t="s">
        <v>1533</v>
      </c>
      <c r="Y62" s="76"/>
      <c r="Z62" s="76"/>
      <c r="AA62" s="29" t="s">
        <v>1160</v>
      </c>
      <c r="AB62" s="117" t="s">
        <v>978</v>
      </c>
      <c r="AC62" s="117" t="s">
        <v>978</v>
      </c>
      <c r="AD62" s="117" t="s">
        <v>978</v>
      </c>
      <c r="AE62" s="117" t="s">
        <v>978</v>
      </c>
      <c r="AF62" s="117" t="s">
        <v>978</v>
      </c>
      <c r="AG62" s="199">
        <f t="shared" si="0"/>
        <v>5</v>
      </c>
      <c r="AH62" s="207"/>
      <c r="AI62" s="207"/>
      <c r="AJ62" s="207"/>
      <c r="AK62" s="207"/>
      <c r="AL62" s="207">
        <v>1</v>
      </c>
      <c r="AM62" s="207">
        <v>1</v>
      </c>
      <c r="AN62" s="207">
        <v>2</v>
      </c>
      <c r="AO62" s="207">
        <v>1</v>
      </c>
      <c r="AP62" s="207"/>
      <c r="AQ62" s="207"/>
      <c r="AR62" s="207"/>
      <c r="AS62" s="207"/>
      <c r="AT62" s="207"/>
      <c r="AU62" s="207"/>
      <c r="AV62" s="207"/>
      <c r="AW62" s="207"/>
      <c r="AX62" s="207"/>
      <c r="AY62" s="207"/>
      <c r="AZ62" s="207"/>
      <c r="BA62" s="207"/>
      <c r="BB62" s="207"/>
      <c r="BC62" s="207"/>
      <c r="BD62" s="207"/>
    </row>
    <row r="63" spans="1:56" s="16" customFormat="1" ht="31.15" customHeight="1" x14ac:dyDescent="0.3">
      <c r="A63" s="39"/>
      <c r="B63" s="85" t="s">
        <v>248</v>
      </c>
      <c r="C63" s="85" t="s">
        <v>671</v>
      </c>
      <c r="D63" s="18" t="s">
        <v>249</v>
      </c>
      <c r="E63" s="4"/>
      <c r="F63" s="35"/>
      <c r="G63" s="9" t="s">
        <v>1157</v>
      </c>
      <c r="H63" s="11" t="s">
        <v>1487</v>
      </c>
      <c r="I63" s="3"/>
      <c r="J63" s="87" t="s">
        <v>112</v>
      </c>
      <c r="K63" s="6"/>
      <c r="L63" s="7" t="s">
        <v>3</v>
      </c>
      <c r="M63" s="8" t="s">
        <v>3</v>
      </c>
      <c r="N63" s="10" t="s">
        <v>108</v>
      </c>
      <c r="O63" s="31" t="s">
        <v>1273</v>
      </c>
      <c r="P63" s="30" t="s">
        <v>1232</v>
      </c>
      <c r="Q63" s="24"/>
      <c r="R63" s="25"/>
      <c r="S63" s="25"/>
      <c r="T63" s="26"/>
      <c r="U63" s="76"/>
      <c r="V63" s="24">
        <v>44243</v>
      </c>
      <c r="W63" s="25">
        <v>16</v>
      </c>
      <c r="X63" s="25" t="s">
        <v>1533</v>
      </c>
      <c r="Y63" s="76"/>
      <c r="Z63" s="76"/>
      <c r="AA63" s="29"/>
      <c r="AB63" s="117" t="s">
        <v>978</v>
      </c>
      <c r="AC63" s="117" t="s">
        <v>978</v>
      </c>
      <c r="AD63" s="117" t="s">
        <v>978</v>
      </c>
      <c r="AE63" s="117" t="s">
        <v>978</v>
      </c>
      <c r="AF63" s="117" t="s">
        <v>978</v>
      </c>
      <c r="AG63" s="199">
        <f t="shared" si="0"/>
        <v>1</v>
      </c>
      <c r="AH63" s="207"/>
      <c r="AI63" s="207"/>
      <c r="AJ63" s="207"/>
      <c r="AK63" s="207">
        <v>1</v>
      </c>
      <c r="AL63" s="207"/>
      <c r="AM63" s="207"/>
      <c r="AN63" s="207"/>
      <c r="AO63" s="207"/>
      <c r="AP63" s="207"/>
      <c r="AQ63" s="207"/>
      <c r="AR63" s="207"/>
      <c r="AS63" s="207"/>
      <c r="AT63" s="207"/>
      <c r="AU63" s="207"/>
      <c r="AV63" s="207"/>
      <c r="AW63" s="207"/>
      <c r="AX63" s="207"/>
      <c r="AY63" s="207"/>
      <c r="AZ63" s="207"/>
      <c r="BA63" s="207"/>
      <c r="BB63" s="207"/>
      <c r="BC63" s="207"/>
      <c r="BD63" s="207"/>
    </row>
    <row r="64" spans="1:56" s="16" customFormat="1" ht="31.15" customHeight="1" x14ac:dyDescent="0.3">
      <c r="A64" s="39"/>
      <c r="B64" s="85" t="s">
        <v>248</v>
      </c>
      <c r="C64" s="85" t="s">
        <v>673</v>
      </c>
      <c r="D64" s="18" t="s">
        <v>1159</v>
      </c>
      <c r="E64" s="4"/>
      <c r="F64" s="35"/>
      <c r="G64" s="9" t="s">
        <v>1159</v>
      </c>
      <c r="H64" s="11" t="s">
        <v>1488</v>
      </c>
      <c r="I64" s="3"/>
      <c r="J64" s="87" t="s">
        <v>112</v>
      </c>
      <c r="K64" s="6"/>
      <c r="L64" s="7" t="s">
        <v>3</v>
      </c>
      <c r="M64" s="8" t="s">
        <v>3</v>
      </c>
      <c r="N64" s="10" t="s">
        <v>108</v>
      </c>
      <c r="O64" s="31" t="s">
        <v>1273</v>
      </c>
      <c r="P64" s="30" t="s">
        <v>1232</v>
      </c>
      <c r="Q64" s="24"/>
      <c r="R64" s="25"/>
      <c r="S64" s="25"/>
      <c r="T64" s="26"/>
      <c r="U64" s="76"/>
      <c r="V64" s="24">
        <v>44243</v>
      </c>
      <c r="W64" s="25">
        <v>17</v>
      </c>
      <c r="X64" s="25" t="s">
        <v>1533</v>
      </c>
      <c r="Y64" s="76"/>
      <c r="Z64" s="76"/>
      <c r="AA64" s="29"/>
      <c r="AB64" s="117" t="s">
        <v>978</v>
      </c>
      <c r="AC64" s="117" t="s">
        <v>978</v>
      </c>
      <c r="AD64" s="117" t="s">
        <v>978</v>
      </c>
      <c r="AE64" s="117" t="s">
        <v>978</v>
      </c>
      <c r="AF64" s="117" t="s">
        <v>978</v>
      </c>
      <c r="AG64" s="199">
        <f t="shared" si="0"/>
        <v>1</v>
      </c>
      <c r="AH64" s="207"/>
      <c r="AI64" s="207"/>
      <c r="AJ64" s="207"/>
      <c r="AK64" s="207">
        <v>1</v>
      </c>
      <c r="AL64" s="207"/>
      <c r="AM64" s="207"/>
      <c r="AN64" s="207"/>
      <c r="AO64" s="207"/>
      <c r="AP64" s="207"/>
      <c r="AQ64" s="207"/>
      <c r="AR64" s="207"/>
      <c r="AS64" s="207"/>
      <c r="AT64" s="207"/>
      <c r="AU64" s="207"/>
      <c r="AV64" s="207"/>
      <c r="AW64" s="207"/>
      <c r="AX64" s="207"/>
      <c r="AY64" s="207"/>
      <c r="AZ64" s="207"/>
      <c r="BA64" s="207"/>
      <c r="BB64" s="207"/>
      <c r="BC64" s="207"/>
      <c r="BD64" s="207"/>
    </row>
    <row r="65" spans="1:56" s="16" customFormat="1" ht="31.15" customHeight="1" x14ac:dyDescent="0.3">
      <c r="A65" s="39"/>
      <c r="B65" s="85" t="s">
        <v>248</v>
      </c>
      <c r="C65" s="85" t="s">
        <v>671</v>
      </c>
      <c r="D65" s="18" t="s">
        <v>249</v>
      </c>
      <c r="E65" s="4"/>
      <c r="F65" s="35"/>
      <c r="G65" s="9" t="s">
        <v>1157</v>
      </c>
      <c r="H65" s="11" t="s">
        <v>1489</v>
      </c>
      <c r="I65" s="3"/>
      <c r="J65" s="87" t="s">
        <v>112</v>
      </c>
      <c r="K65" s="6"/>
      <c r="L65" s="7" t="s">
        <v>3</v>
      </c>
      <c r="M65" s="8" t="s">
        <v>3</v>
      </c>
      <c r="N65" s="10" t="s">
        <v>108</v>
      </c>
      <c r="O65" s="31" t="s">
        <v>1449</v>
      </c>
      <c r="P65" s="30" t="s">
        <v>1232</v>
      </c>
      <c r="Q65" s="24"/>
      <c r="R65" s="25"/>
      <c r="S65" s="25"/>
      <c r="T65" s="26"/>
      <c r="U65" s="76"/>
      <c r="V65" s="24">
        <v>44244</v>
      </c>
      <c r="W65" s="25">
        <v>16</v>
      </c>
      <c r="X65" s="25" t="s">
        <v>1533</v>
      </c>
      <c r="Y65" s="76"/>
      <c r="Z65" s="76"/>
      <c r="AA65" s="29"/>
      <c r="AB65" s="117" t="s">
        <v>978</v>
      </c>
      <c r="AC65" s="117" t="s">
        <v>978</v>
      </c>
      <c r="AD65" s="117" t="s">
        <v>978</v>
      </c>
      <c r="AE65" s="117" t="s">
        <v>978</v>
      </c>
      <c r="AF65" s="117" t="s">
        <v>978</v>
      </c>
      <c r="AG65" s="199">
        <f t="shared" si="0"/>
        <v>6</v>
      </c>
      <c r="AH65" s="207">
        <v>2</v>
      </c>
      <c r="AI65" s="207">
        <v>2</v>
      </c>
      <c r="AJ65" s="207">
        <v>2</v>
      </c>
      <c r="AK65" s="207"/>
      <c r="AL65" s="207"/>
      <c r="AM65" s="207"/>
      <c r="AN65" s="207"/>
      <c r="AO65" s="207"/>
      <c r="AP65" s="207"/>
      <c r="AQ65" s="207"/>
      <c r="AR65" s="207"/>
      <c r="AS65" s="207"/>
      <c r="AT65" s="207"/>
      <c r="AU65" s="207"/>
      <c r="AV65" s="207"/>
      <c r="AW65" s="207"/>
      <c r="AX65" s="207"/>
      <c r="AY65" s="207"/>
      <c r="AZ65" s="207"/>
      <c r="BA65" s="207"/>
      <c r="BB65" s="207"/>
      <c r="BC65" s="207"/>
      <c r="BD65" s="207"/>
    </row>
    <row r="66" spans="1:56" s="16" customFormat="1" ht="31.15" customHeight="1" x14ac:dyDescent="0.3">
      <c r="A66" s="39"/>
      <c r="B66" s="85" t="s">
        <v>248</v>
      </c>
      <c r="C66" s="85" t="s">
        <v>673</v>
      </c>
      <c r="D66" s="18" t="s">
        <v>1159</v>
      </c>
      <c r="E66" s="4"/>
      <c r="F66" s="35"/>
      <c r="G66" s="9" t="s">
        <v>1159</v>
      </c>
      <c r="H66" s="11" t="s">
        <v>1490</v>
      </c>
      <c r="I66" s="3"/>
      <c r="J66" s="87" t="s">
        <v>112</v>
      </c>
      <c r="K66" s="6"/>
      <c r="L66" s="7" t="s">
        <v>3</v>
      </c>
      <c r="M66" s="8" t="s">
        <v>3</v>
      </c>
      <c r="N66" s="10" t="s">
        <v>108</v>
      </c>
      <c r="O66" s="31" t="s">
        <v>1449</v>
      </c>
      <c r="P66" s="30" t="s">
        <v>1232</v>
      </c>
      <c r="Q66" s="24"/>
      <c r="R66" s="25"/>
      <c r="S66" s="25"/>
      <c r="T66" s="26"/>
      <c r="U66" s="76"/>
      <c r="V66" s="24">
        <v>44244</v>
      </c>
      <c r="W66" s="25">
        <v>17</v>
      </c>
      <c r="X66" s="25" t="s">
        <v>1533</v>
      </c>
      <c r="Y66" s="76"/>
      <c r="Z66" s="76"/>
      <c r="AA66" s="29"/>
      <c r="AB66" s="117" t="s">
        <v>978</v>
      </c>
      <c r="AC66" s="117" t="s">
        <v>978</v>
      </c>
      <c r="AD66" s="117" t="s">
        <v>978</v>
      </c>
      <c r="AE66" s="117" t="s">
        <v>978</v>
      </c>
      <c r="AF66" s="117" t="s">
        <v>978</v>
      </c>
      <c r="AG66" s="199">
        <f t="shared" si="0"/>
        <v>6</v>
      </c>
      <c r="AH66" s="207">
        <v>2</v>
      </c>
      <c r="AI66" s="207">
        <v>2</v>
      </c>
      <c r="AJ66" s="207">
        <v>2</v>
      </c>
      <c r="AK66" s="207"/>
      <c r="AL66" s="207"/>
      <c r="AM66" s="207"/>
      <c r="AN66" s="207"/>
      <c r="AO66" s="207"/>
      <c r="AP66" s="207"/>
      <c r="AQ66" s="207"/>
      <c r="AR66" s="207"/>
      <c r="AS66" s="207"/>
      <c r="AT66" s="207"/>
      <c r="AU66" s="207"/>
      <c r="AV66" s="207"/>
      <c r="AW66" s="207"/>
      <c r="AX66" s="207"/>
      <c r="AY66" s="207"/>
      <c r="AZ66" s="207"/>
      <c r="BA66" s="207"/>
      <c r="BB66" s="207"/>
      <c r="BC66" s="207"/>
      <c r="BD66" s="207"/>
    </row>
    <row r="67" spans="1:56" s="16" customFormat="1" ht="31.15" customHeight="1" x14ac:dyDescent="0.3">
      <c r="B67" s="85" t="s">
        <v>212</v>
      </c>
      <c r="C67" s="85" t="s">
        <v>558</v>
      </c>
      <c r="D67" s="9" t="s">
        <v>142</v>
      </c>
      <c r="E67" s="4">
        <v>6</v>
      </c>
      <c r="F67" s="35" t="s">
        <v>498</v>
      </c>
      <c r="G67" s="9" t="s">
        <v>1267</v>
      </c>
      <c r="H67" s="11" t="s">
        <v>559</v>
      </c>
      <c r="I67" s="3" t="s">
        <v>1268</v>
      </c>
      <c r="J67" s="88" t="s">
        <v>112</v>
      </c>
      <c r="K67" s="6" t="s">
        <v>3</v>
      </c>
      <c r="L67" s="7" t="s">
        <v>3</v>
      </c>
      <c r="M67" s="8" t="s">
        <v>3</v>
      </c>
      <c r="N67" s="10" t="s">
        <v>127</v>
      </c>
      <c r="O67" s="31" t="s">
        <v>1273</v>
      </c>
      <c r="P67" s="30" t="s">
        <v>1222</v>
      </c>
      <c r="Q67" s="24">
        <v>44215</v>
      </c>
      <c r="R67" s="25">
        <v>1</v>
      </c>
      <c r="S67" s="25" t="s">
        <v>984</v>
      </c>
      <c r="T67" s="26">
        <v>1</v>
      </c>
      <c r="U67" s="76"/>
      <c r="V67" s="24">
        <v>44243</v>
      </c>
      <c r="W67" s="25">
        <v>11</v>
      </c>
      <c r="X67" s="25" t="s">
        <v>1491</v>
      </c>
      <c r="Y67" s="76"/>
      <c r="Z67" s="76"/>
      <c r="AA67" s="29" t="s">
        <v>1269</v>
      </c>
      <c r="AB67" s="117"/>
      <c r="AC67" s="117"/>
      <c r="AD67" s="116" t="s">
        <v>442</v>
      </c>
      <c r="AE67" s="117"/>
      <c r="AF67" s="117"/>
      <c r="AG67" s="199">
        <f t="shared" si="0"/>
        <v>1</v>
      </c>
      <c r="AH67" s="207"/>
      <c r="AI67" s="207"/>
      <c r="AJ67" s="207"/>
      <c r="AK67" s="207">
        <v>1</v>
      </c>
      <c r="AL67" s="207"/>
      <c r="AM67" s="207"/>
      <c r="AN67" s="207"/>
      <c r="AO67" s="207"/>
      <c r="AP67" s="207"/>
      <c r="AQ67" s="207"/>
      <c r="AR67" s="207"/>
      <c r="AS67" s="207"/>
      <c r="AT67" s="207"/>
      <c r="AU67" s="207"/>
      <c r="AV67" s="207"/>
      <c r="AW67" s="207"/>
      <c r="AX67" s="207"/>
      <c r="AY67" s="207"/>
      <c r="AZ67" s="207"/>
      <c r="BA67" s="207"/>
      <c r="BB67" s="207"/>
      <c r="BC67" s="207"/>
      <c r="BD67" s="207"/>
    </row>
    <row r="68" spans="1:56" s="16" customFormat="1" ht="31.15" customHeight="1" x14ac:dyDescent="0.3">
      <c r="B68" s="85" t="s">
        <v>212</v>
      </c>
      <c r="C68" s="85" t="s">
        <v>558</v>
      </c>
      <c r="D68" s="9" t="s">
        <v>142</v>
      </c>
      <c r="E68" s="4">
        <v>6</v>
      </c>
      <c r="F68" s="35" t="s">
        <v>499</v>
      </c>
      <c r="G68" s="9" t="s">
        <v>1270</v>
      </c>
      <c r="H68" s="11" t="s">
        <v>560</v>
      </c>
      <c r="I68" s="3" t="s">
        <v>1271</v>
      </c>
      <c r="J68" s="88" t="s">
        <v>112</v>
      </c>
      <c r="K68" s="6" t="s">
        <v>3</v>
      </c>
      <c r="L68" s="7" t="s">
        <v>3</v>
      </c>
      <c r="M68" s="8" t="s">
        <v>3</v>
      </c>
      <c r="N68" s="10" t="s">
        <v>127</v>
      </c>
      <c r="O68" s="31" t="s">
        <v>1273</v>
      </c>
      <c r="P68" s="30" t="s">
        <v>1222</v>
      </c>
      <c r="Q68" s="24">
        <v>44215</v>
      </c>
      <c r="R68" s="25">
        <v>2</v>
      </c>
      <c r="S68" s="25" t="s">
        <v>984</v>
      </c>
      <c r="T68" s="26">
        <v>1</v>
      </c>
      <c r="U68" s="76"/>
      <c r="V68" s="24">
        <v>44243</v>
      </c>
      <c r="W68" s="25">
        <v>12</v>
      </c>
      <c r="X68" s="25" t="s">
        <v>1491</v>
      </c>
      <c r="Y68" s="76"/>
      <c r="Z68" s="76"/>
      <c r="AA68" s="29" t="s">
        <v>1272</v>
      </c>
      <c r="AB68" s="117"/>
      <c r="AC68" s="117"/>
      <c r="AD68" s="116" t="s">
        <v>442</v>
      </c>
      <c r="AE68" s="117"/>
      <c r="AF68" s="117"/>
      <c r="AG68" s="199">
        <f t="shared" ref="AG68:AG131" si="1">SUM(AH68:BD68)</f>
        <v>1</v>
      </c>
      <c r="AH68" s="207"/>
      <c r="AI68" s="207"/>
      <c r="AJ68" s="207"/>
      <c r="AK68" s="207">
        <v>1</v>
      </c>
      <c r="AL68" s="207"/>
      <c r="AM68" s="207"/>
      <c r="AN68" s="207"/>
      <c r="AO68" s="207"/>
      <c r="AP68" s="207"/>
      <c r="AQ68" s="207"/>
      <c r="AR68" s="207"/>
      <c r="AS68" s="207"/>
      <c r="AT68" s="207"/>
      <c r="AU68" s="207"/>
      <c r="AV68" s="207"/>
      <c r="AW68" s="207"/>
      <c r="AX68" s="207"/>
      <c r="AY68" s="207"/>
      <c r="AZ68" s="207"/>
      <c r="BA68" s="207"/>
      <c r="BB68" s="207"/>
      <c r="BC68" s="207"/>
      <c r="BD68" s="207"/>
    </row>
    <row r="69" spans="1:56" s="16" customFormat="1" ht="31.15" customHeight="1" x14ac:dyDescent="0.3">
      <c r="B69" s="85" t="s">
        <v>212</v>
      </c>
      <c r="C69" s="85" t="s">
        <v>558</v>
      </c>
      <c r="D69" s="9" t="s">
        <v>142</v>
      </c>
      <c r="E69" s="4">
        <v>6</v>
      </c>
      <c r="F69" s="35" t="s">
        <v>500</v>
      </c>
      <c r="G69" s="9" t="s">
        <v>1274</v>
      </c>
      <c r="H69" s="11" t="s">
        <v>561</v>
      </c>
      <c r="I69" s="3" t="s">
        <v>1275</v>
      </c>
      <c r="J69" s="88" t="s">
        <v>112</v>
      </c>
      <c r="K69" s="6" t="s">
        <v>3</v>
      </c>
      <c r="L69" s="7" t="s">
        <v>3</v>
      </c>
      <c r="M69" s="8" t="s">
        <v>3</v>
      </c>
      <c r="N69" s="10" t="s">
        <v>127</v>
      </c>
      <c r="O69" s="31" t="s">
        <v>1273</v>
      </c>
      <c r="P69" s="30" t="s">
        <v>1222</v>
      </c>
      <c r="Q69" s="24">
        <v>44215</v>
      </c>
      <c r="R69" s="25">
        <v>3</v>
      </c>
      <c r="S69" s="25" t="s">
        <v>984</v>
      </c>
      <c r="T69" s="26">
        <v>1</v>
      </c>
      <c r="U69" s="76"/>
      <c r="V69" s="24">
        <v>44243</v>
      </c>
      <c r="W69" s="25">
        <v>13</v>
      </c>
      <c r="X69" s="25" t="s">
        <v>1491</v>
      </c>
      <c r="Y69" s="76"/>
      <c r="Z69" s="76"/>
      <c r="AA69" s="29" t="s">
        <v>1276</v>
      </c>
      <c r="AB69" s="117"/>
      <c r="AC69" s="117"/>
      <c r="AD69" s="116" t="s">
        <v>442</v>
      </c>
      <c r="AE69" s="117"/>
      <c r="AF69" s="117"/>
      <c r="AG69" s="199">
        <f t="shared" si="1"/>
        <v>1</v>
      </c>
      <c r="AH69" s="207"/>
      <c r="AI69" s="207"/>
      <c r="AJ69" s="207"/>
      <c r="AK69" s="207">
        <v>1</v>
      </c>
      <c r="AL69" s="207"/>
      <c r="AM69" s="207"/>
      <c r="AN69" s="207"/>
      <c r="AO69" s="207"/>
      <c r="AP69" s="207"/>
      <c r="AQ69" s="207"/>
      <c r="AR69" s="207"/>
      <c r="AS69" s="207"/>
      <c r="AT69" s="207"/>
      <c r="AU69" s="207"/>
      <c r="AV69" s="207"/>
      <c r="AW69" s="207"/>
      <c r="AX69" s="207"/>
      <c r="AY69" s="207"/>
      <c r="AZ69" s="207"/>
      <c r="BA69" s="207"/>
      <c r="BB69" s="207"/>
      <c r="BC69" s="207"/>
      <c r="BD69" s="207"/>
    </row>
    <row r="70" spans="1:56" s="16" customFormat="1" ht="46.9" customHeight="1" x14ac:dyDescent="0.3">
      <c r="B70" s="85" t="s">
        <v>212</v>
      </c>
      <c r="C70" s="85" t="s">
        <v>558</v>
      </c>
      <c r="D70" s="9" t="s">
        <v>142</v>
      </c>
      <c r="E70" s="4">
        <v>6</v>
      </c>
      <c r="F70" s="35" t="s">
        <v>501</v>
      </c>
      <c r="G70" s="9" t="s">
        <v>1277</v>
      </c>
      <c r="H70" s="11" t="s">
        <v>562</v>
      </c>
      <c r="I70" s="3" t="s">
        <v>1278</v>
      </c>
      <c r="J70" s="88" t="s">
        <v>112</v>
      </c>
      <c r="K70" s="6" t="s">
        <v>3</v>
      </c>
      <c r="L70" s="7" t="s">
        <v>3</v>
      </c>
      <c r="M70" s="8" t="s">
        <v>3</v>
      </c>
      <c r="N70" s="10" t="s">
        <v>127</v>
      </c>
      <c r="O70" s="31" t="s">
        <v>1273</v>
      </c>
      <c r="P70" s="30" t="s">
        <v>1222</v>
      </c>
      <c r="Q70" s="24">
        <v>44215</v>
      </c>
      <c r="R70" s="25">
        <v>4</v>
      </c>
      <c r="S70" s="25" t="s">
        <v>984</v>
      </c>
      <c r="T70" s="26">
        <v>1</v>
      </c>
      <c r="U70" s="76"/>
      <c r="V70" s="24">
        <v>44243</v>
      </c>
      <c r="W70" s="25">
        <v>14</v>
      </c>
      <c r="X70" s="25" t="s">
        <v>1491</v>
      </c>
      <c r="Y70" s="76"/>
      <c r="Z70" s="76"/>
      <c r="AA70" s="29" t="s">
        <v>1279</v>
      </c>
      <c r="AB70" s="117"/>
      <c r="AC70" s="117"/>
      <c r="AD70" s="116" t="s">
        <v>442</v>
      </c>
      <c r="AE70" s="117"/>
      <c r="AF70" s="117"/>
      <c r="AG70" s="199">
        <f t="shared" si="1"/>
        <v>1</v>
      </c>
      <c r="AH70" s="207"/>
      <c r="AI70" s="207"/>
      <c r="AJ70" s="207"/>
      <c r="AK70" s="207">
        <v>1</v>
      </c>
      <c r="AL70" s="207"/>
      <c r="AM70" s="207"/>
      <c r="AN70" s="207"/>
      <c r="AO70" s="207"/>
      <c r="AP70" s="207"/>
      <c r="AQ70" s="207"/>
      <c r="AR70" s="207"/>
      <c r="AS70" s="207"/>
      <c r="AT70" s="207"/>
      <c r="AU70" s="207"/>
      <c r="AV70" s="207"/>
      <c r="AW70" s="207"/>
      <c r="AX70" s="207"/>
      <c r="AY70" s="207"/>
      <c r="AZ70" s="207"/>
      <c r="BA70" s="207"/>
      <c r="BB70" s="207"/>
      <c r="BC70" s="207"/>
      <c r="BD70" s="207"/>
    </row>
    <row r="71" spans="1:56" s="16" customFormat="1" ht="46.9" customHeight="1" x14ac:dyDescent="0.3">
      <c r="B71" s="85" t="s">
        <v>212</v>
      </c>
      <c r="C71" s="85" t="s">
        <v>558</v>
      </c>
      <c r="D71" s="9" t="s">
        <v>142</v>
      </c>
      <c r="E71" s="4">
        <v>6</v>
      </c>
      <c r="F71" s="35" t="s">
        <v>502</v>
      </c>
      <c r="G71" s="9" t="s">
        <v>1280</v>
      </c>
      <c r="H71" s="11" t="s">
        <v>563</v>
      </c>
      <c r="I71" s="3" t="s">
        <v>1281</v>
      </c>
      <c r="J71" s="88" t="s">
        <v>112</v>
      </c>
      <c r="K71" s="6" t="s">
        <v>3</v>
      </c>
      <c r="L71" s="7" t="s">
        <v>3</v>
      </c>
      <c r="M71" s="8" t="s">
        <v>3</v>
      </c>
      <c r="N71" s="10" t="s">
        <v>127</v>
      </c>
      <c r="O71" s="31" t="s">
        <v>1273</v>
      </c>
      <c r="P71" s="30" t="s">
        <v>1222</v>
      </c>
      <c r="Q71" s="24">
        <v>44215</v>
      </c>
      <c r="R71" s="25">
        <v>5</v>
      </c>
      <c r="S71" s="25" t="s">
        <v>984</v>
      </c>
      <c r="T71" s="26">
        <v>1</v>
      </c>
      <c r="U71" s="76"/>
      <c r="V71" s="24">
        <v>44243</v>
      </c>
      <c r="W71" s="25">
        <v>15</v>
      </c>
      <c r="X71" s="25" t="s">
        <v>1491</v>
      </c>
      <c r="Y71" s="76"/>
      <c r="Z71" s="76"/>
      <c r="AA71" s="29" t="s">
        <v>1282</v>
      </c>
      <c r="AB71" s="117"/>
      <c r="AC71" s="117"/>
      <c r="AD71" s="116" t="s">
        <v>442</v>
      </c>
      <c r="AE71" s="117"/>
      <c r="AF71" s="117"/>
      <c r="AG71" s="199">
        <f t="shared" si="1"/>
        <v>1</v>
      </c>
      <c r="AH71" s="207"/>
      <c r="AI71" s="207"/>
      <c r="AJ71" s="207"/>
      <c r="AK71" s="207">
        <v>1</v>
      </c>
      <c r="AL71" s="207"/>
      <c r="AM71" s="207"/>
      <c r="AN71" s="207"/>
      <c r="AO71" s="207"/>
      <c r="AP71" s="207"/>
      <c r="AQ71" s="207"/>
      <c r="AR71" s="207"/>
      <c r="AS71" s="207"/>
      <c r="AT71" s="207"/>
      <c r="AU71" s="207"/>
      <c r="AV71" s="207"/>
      <c r="AW71" s="207"/>
      <c r="AX71" s="207"/>
      <c r="AY71" s="207"/>
      <c r="AZ71" s="207"/>
      <c r="BA71" s="207"/>
      <c r="BB71" s="207"/>
      <c r="BC71" s="207"/>
      <c r="BD71" s="207"/>
    </row>
    <row r="72" spans="1:56" s="16" customFormat="1" ht="31.15" customHeight="1" x14ac:dyDescent="0.3">
      <c r="B72" s="85" t="s">
        <v>212</v>
      </c>
      <c r="C72" s="85" t="s">
        <v>558</v>
      </c>
      <c r="D72" s="9" t="s">
        <v>489</v>
      </c>
      <c r="E72" s="4">
        <v>6</v>
      </c>
      <c r="F72" s="35" t="s">
        <v>1117</v>
      </c>
      <c r="G72" s="9" t="s">
        <v>1283</v>
      </c>
      <c r="H72" s="11" t="s">
        <v>564</v>
      </c>
      <c r="I72" s="3" t="s">
        <v>1284</v>
      </c>
      <c r="J72" s="88" t="s">
        <v>112</v>
      </c>
      <c r="K72" s="6" t="s">
        <v>3</v>
      </c>
      <c r="L72" s="7" t="s">
        <v>3</v>
      </c>
      <c r="M72" s="8" t="s">
        <v>3</v>
      </c>
      <c r="N72" s="10" t="s">
        <v>127</v>
      </c>
      <c r="O72" s="31" t="s">
        <v>1273</v>
      </c>
      <c r="P72" s="30" t="s">
        <v>1222</v>
      </c>
      <c r="Q72" s="24">
        <v>44215</v>
      </c>
      <c r="R72" s="25">
        <v>6</v>
      </c>
      <c r="S72" s="25" t="s">
        <v>984</v>
      </c>
      <c r="T72" s="26">
        <v>1</v>
      </c>
      <c r="U72" s="76"/>
      <c r="V72" s="24">
        <v>44243</v>
      </c>
      <c r="W72" s="25">
        <v>16</v>
      </c>
      <c r="X72" s="25" t="s">
        <v>1491</v>
      </c>
      <c r="Y72" s="76"/>
      <c r="Z72" s="76"/>
      <c r="AA72" s="29" t="s">
        <v>1285</v>
      </c>
      <c r="AB72" s="117"/>
      <c r="AC72" s="117"/>
      <c r="AD72" s="116" t="s">
        <v>442</v>
      </c>
      <c r="AE72" s="117"/>
      <c r="AF72" s="117"/>
      <c r="AG72" s="199">
        <f t="shared" si="1"/>
        <v>1</v>
      </c>
      <c r="AH72" s="207"/>
      <c r="AI72" s="207"/>
      <c r="AJ72" s="207"/>
      <c r="AK72" s="207">
        <v>1</v>
      </c>
      <c r="AL72" s="207"/>
      <c r="AM72" s="207"/>
      <c r="AN72" s="207"/>
      <c r="AO72" s="207"/>
      <c r="AP72" s="207"/>
      <c r="AQ72" s="207"/>
      <c r="AR72" s="207"/>
      <c r="AS72" s="207"/>
      <c r="AT72" s="207"/>
      <c r="AU72" s="207"/>
      <c r="AV72" s="207"/>
      <c r="AW72" s="207"/>
      <c r="AX72" s="207"/>
      <c r="AY72" s="207"/>
      <c r="AZ72" s="207"/>
      <c r="BA72" s="207"/>
      <c r="BB72" s="207"/>
      <c r="BC72" s="207"/>
      <c r="BD72" s="207"/>
    </row>
    <row r="73" spans="1:56" s="16" customFormat="1" ht="31.15" customHeight="1" x14ac:dyDescent="0.3">
      <c r="B73" s="85" t="s">
        <v>212</v>
      </c>
      <c r="C73" s="85" t="s">
        <v>580</v>
      </c>
      <c r="D73" s="9" t="s">
        <v>157</v>
      </c>
      <c r="E73" s="4">
        <v>1</v>
      </c>
      <c r="F73" s="35" t="s">
        <v>498</v>
      </c>
      <c r="G73" s="9" t="s">
        <v>509</v>
      </c>
      <c r="H73" s="11" t="s">
        <v>1492</v>
      </c>
      <c r="I73" s="3" t="s">
        <v>1286</v>
      </c>
      <c r="J73" s="87" t="s">
        <v>112</v>
      </c>
      <c r="K73" s="6" t="s">
        <v>3</v>
      </c>
      <c r="L73" s="7" t="s">
        <v>3</v>
      </c>
      <c r="M73" s="8" t="s">
        <v>3</v>
      </c>
      <c r="N73" s="10" t="s">
        <v>127</v>
      </c>
      <c r="O73" s="31" t="s">
        <v>1273</v>
      </c>
      <c r="P73" s="30" t="s">
        <v>1222</v>
      </c>
      <c r="Q73" s="24">
        <v>44215</v>
      </c>
      <c r="R73" s="25">
        <v>11</v>
      </c>
      <c r="S73" s="25" t="s">
        <v>984</v>
      </c>
      <c r="T73" s="26">
        <v>1</v>
      </c>
      <c r="U73" s="76"/>
      <c r="V73" s="24">
        <v>44243</v>
      </c>
      <c r="W73" s="25">
        <v>17</v>
      </c>
      <c r="X73" s="25" t="s">
        <v>1491</v>
      </c>
      <c r="Y73" s="76"/>
      <c r="Z73" s="76"/>
      <c r="AA73" s="29" t="s">
        <v>152</v>
      </c>
      <c r="AB73" s="117" t="s">
        <v>978</v>
      </c>
      <c r="AC73" s="117" t="s">
        <v>978</v>
      </c>
      <c r="AD73" s="117" t="s">
        <v>978</v>
      </c>
      <c r="AE73" s="117" t="s">
        <v>978</v>
      </c>
      <c r="AF73" s="117" t="s">
        <v>978</v>
      </c>
      <c r="AG73" s="199">
        <f t="shared" si="1"/>
        <v>1</v>
      </c>
      <c r="AH73" s="207"/>
      <c r="AI73" s="207"/>
      <c r="AJ73" s="207"/>
      <c r="AK73" s="207">
        <v>1</v>
      </c>
      <c r="AL73" s="207"/>
      <c r="AM73" s="207"/>
      <c r="AN73" s="207"/>
      <c r="AO73" s="207"/>
      <c r="AP73" s="207"/>
      <c r="AQ73" s="207"/>
      <c r="AR73" s="207"/>
      <c r="AS73" s="207"/>
      <c r="AT73" s="207"/>
      <c r="AU73" s="207"/>
      <c r="AV73" s="207"/>
      <c r="AW73" s="207"/>
      <c r="AX73" s="207"/>
      <c r="AY73" s="207"/>
      <c r="AZ73" s="207"/>
      <c r="BA73" s="207"/>
      <c r="BB73" s="207"/>
      <c r="BC73" s="207"/>
      <c r="BD73" s="207"/>
    </row>
    <row r="74" spans="1:56" s="16" customFormat="1" ht="31.15" customHeight="1" x14ac:dyDescent="0.3">
      <c r="B74" s="85" t="s">
        <v>212</v>
      </c>
      <c r="C74" s="85" t="s">
        <v>580</v>
      </c>
      <c r="D74" s="9" t="s">
        <v>157</v>
      </c>
      <c r="E74" s="4"/>
      <c r="F74" s="35"/>
      <c r="G74" s="9" t="s">
        <v>509</v>
      </c>
      <c r="H74" s="11" t="s">
        <v>1493</v>
      </c>
      <c r="I74" s="3"/>
      <c r="J74" s="87" t="s">
        <v>112</v>
      </c>
      <c r="K74" s="6" t="s">
        <v>3</v>
      </c>
      <c r="L74" s="7" t="s">
        <v>3</v>
      </c>
      <c r="M74" s="8" t="s">
        <v>3</v>
      </c>
      <c r="N74" s="10" t="s">
        <v>127</v>
      </c>
      <c r="O74" s="31" t="s">
        <v>1449</v>
      </c>
      <c r="P74" s="30" t="s">
        <v>1222</v>
      </c>
      <c r="Q74" s="24"/>
      <c r="R74" s="25"/>
      <c r="S74" s="25"/>
      <c r="T74" s="26"/>
      <c r="U74" s="76"/>
      <c r="V74" s="24">
        <v>44244</v>
      </c>
      <c r="W74" s="25">
        <v>17</v>
      </c>
      <c r="X74" s="25" t="s">
        <v>1491</v>
      </c>
      <c r="Y74" s="76"/>
      <c r="Z74" s="76"/>
      <c r="AA74" s="29"/>
      <c r="AB74" s="117" t="s">
        <v>978</v>
      </c>
      <c r="AC74" s="117" t="s">
        <v>978</v>
      </c>
      <c r="AD74" s="117" t="s">
        <v>978</v>
      </c>
      <c r="AE74" s="117" t="s">
        <v>978</v>
      </c>
      <c r="AF74" s="117" t="s">
        <v>978</v>
      </c>
      <c r="AG74" s="199">
        <f t="shared" si="1"/>
        <v>4</v>
      </c>
      <c r="AH74" s="207">
        <v>2</v>
      </c>
      <c r="AI74" s="207"/>
      <c r="AJ74" s="207">
        <v>2</v>
      </c>
      <c r="AK74" s="207"/>
      <c r="AL74" s="207"/>
      <c r="AM74" s="207"/>
      <c r="AN74" s="207"/>
      <c r="AO74" s="207"/>
      <c r="AP74" s="207"/>
      <c r="AQ74" s="207"/>
      <c r="AR74" s="207"/>
      <c r="AS74" s="207"/>
      <c r="AT74" s="207"/>
      <c r="AU74" s="207"/>
      <c r="AV74" s="207"/>
      <c r="AW74" s="207"/>
      <c r="AX74" s="207"/>
      <c r="AY74" s="207"/>
      <c r="AZ74" s="207"/>
      <c r="BA74" s="207"/>
      <c r="BB74" s="207"/>
      <c r="BC74" s="207"/>
      <c r="BD74" s="207"/>
    </row>
    <row r="75" spans="1:56" s="16" customFormat="1" ht="31.15" customHeight="1" x14ac:dyDescent="0.3">
      <c r="B75" s="85" t="s">
        <v>212</v>
      </c>
      <c r="C75" s="85" t="s">
        <v>582</v>
      </c>
      <c r="D75" s="9" t="s">
        <v>158</v>
      </c>
      <c r="E75" s="4">
        <v>4</v>
      </c>
      <c r="F75" s="35" t="s">
        <v>498</v>
      </c>
      <c r="G75" s="9" t="s">
        <v>1287</v>
      </c>
      <c r="H75" s="11" t="s">
        <v>1288</v>
      </c>
      <c r="I75" s="3" t="s">
        <v>1289</v>
      </c>
      <c r="J75" s="88" t="s">
        <v>112</v>
      </c>
      <c r="K75" s="6" t="s">
        <v>3</v>
      </c>
      <c r="L75" s="7" t="s">
        <v>3</v>
      </c>
      <c r="M75" s="8" t="s">
        <v>3</v>
      </c>
      <c r="N75" s="10" t="s">
        <v>127</v>
      </c>
      <c r="O75" s="31" t="s">
        <v>1273</v>
      </c>
      <c r="P75" s="30" t="s">
        <v>1222</v>
      </c>
      <c r="Q75" s="24">
        <v>44216</v>
      </c>
      <c r="R75" s="25">
        <v>1</v>
      </c>
      <c r="S75" s="25" t="s">
        <v>1251</v>
      </c>
      <c r="T75" s="26">
        <v>1</v>
      </c>
      <c r="U75" s="76"/>
      <c r="V75" s="24">
        <v>44243</v>
      </c>
      <c r="W75" s="25">
        <v>22</v>
      </c>
      <c r="X75" s="25" t="s">
        <v>1494</v>
      </c>
      <c r="Y75" s="76"/>
      <c r="Z75" s="76"/>
      <c r="AA75" s="29" t="s">
        <v>159</v>
      </c>
      <c r="AB75" s="117" t="s">
        <v>978</v>
      </c>
      <c r="AC75" s="117" t="s">
        <v>978</v>
      </c>
      <c r="AD75" s="116" t="s">
        <v>442</v>
      </c>
      <c r="AE75" s="117" t="s">
        <v>978</v>
      </c>
      <c r="AF75" s="117" t="s">
        <v>978</v>
      </c>
      <c r="AG75" s="199">
        <f t="shared" si="1"/>
        <v>1</v>
      </c>
      <c r="AH75" s="207"/>
      <c r="AI75" s="207"/>
      <c r="AJ75" s="207"/>
      <c r="AK75" s="207">
        <v>1</v>
      </c>
      <c r="AL75" s="207"/>
      <c r="AM75" s="207"/>
      <c r="AN75" s="207"/>
      <c r="AO75" s="207"/>
      <c r="AP75" s="207"/>
      <c r="AQ75" s="207"/>
      <c r="AR75" s="207"/>
      <c r="AS75" s="207"/>
      <c r="AT75" s="207"/>
      <c r="AU75" s="207"/>
      <c r="AV75" s="207"/>
      <c r="AW75" s="207"/>
      <c r="AX75" s="207"/>
      <c r="AY75" s="207"/>
      <c r="AZ75" s="207"/>
      <c r="BA75" s="207"/>
      <c r="BB75" s="207"/>
      <c r="BC75" s="207"/>
      <c r="BD75" s="207"/>
    </row>
    <row r="76" spans="1:56" s="16" customFormat="1" ht="31.15" customHeight="1" x14ac:dyDescent="0.3">
      <c r="B76" s="85" t="s">
        <v>212</v>
      </c>
      <c r="C76" s="85" t="s">
        <v>582</v>
      </c>
      <c r="D76" s="9" t="s">
        <v>158</v>
      </c>
      <c r="E76" s="4">
        <v>4</v>
      </c>
      <c r="F76" s="35" t="s">
        <v>499</v>
      </c>
      <c r="G76" s="9" t="s">
        <v>1290</v>
      </c>
      <c r="H76" s="11" t="s">
        <v>583</v>
      </c>
      <c r="I76" s="3" t="s">
        <v>1291</v>
      </c>
      <c r="J76" s="88" t="s">
        <v>112</v>
      </c>
      <c r="K76" s="6" t="s">
        <v>3</v>
      </c>
      <c r="L76" s="7" t="s">
        <v>3</v>
      </c>
      <c r="M76" s="8" t="s">
        <v>3</v>
      </c>
      <c r="N76" s="10" t="s">
        <v>127</v>
      </c>
      <c r="O76" s="31" t="s">
        <v>1273</v>
      </c>
      <c r="P76" s="30" t="s">
        <v>1222</v>
      </c>
      <c r="Q76" s="24">
        <v>44216</v>
      </c>
      <c r="R76" s="25">
        <v>2</v>
      </c>
      <c r="S76" s="25" t="s">
        <v>1251</v>
      </c>
      <c r="T76" s="26">
        <v>1</v>
      </c>
      <c r="U76" s="76"/>
      <c r="V76" s="24">
        <v>44243</v>
      </c>
      <c r="W76" s="25">
        <v>23</v>
      </c>
      <c r="X76" s="25" t="s">
        <v>1494</v>
      </c>
      <c r="Y76" s="76"/>
      <c r="Z76" s="76"/>
      <c r="AA76" s="29" t="s">
        <v>159</v>
      </c>
      <c r="AB76" s="117" t="s">
        <v>978</v>
      </c>
      <c r="AC76" s="117" t="s">
        <v>978</v>
      </c>
      <c r="AD76" s="116" t="s">
        <v>442</v>
      </c>
      <c r="AE76" s="117" t="s">
        <v>978</v>
      </c>
      <c r="AF76" s="117" t="s">
        <v>978</v>
      </c>
      <c r="AG76" s="199">
        <f t="shared" si="1"/>
        <v>1</v>
      </c>
      <c r="AH76" s="207"/>
      <c r="AI76" s="207"/>
      <c r="AJ76" s="207"/>
      <c r="AK76" s="207">
        <v>1</v>
      </c>
      <c r="AL76" s="207"/>
      <c r="AM76" s="207"/>
      <c r="AN76" s="207"/>
      <c r="AO76" s="207"/>
      <c r="AP76" s="207"/>
      <c r="AQ76" s="207"/>
      <c r="AR76" s="207"/>
      <c r="AS76" s="207"/>
      <c r="AT76" s="207"/>
      <c r="AU76" s="207"/>
      <c r="AV76" s="207"/>
      <c r="AW76" s="207"/>
      <c r="AX76" s="207"/>
      <c r="AY76" s="207"/>
      <c r="AZ76" s="207"/>
      <c r="BA76" s="207"/>
      <c r="BB76" s="207"/>
      <c r="BC76" s="207"/>
      <c r="BD76" s="207"/>
    </row>
    <row r="77" spans="1:56" s="16" customFormat="1" ht="31.15" customHeight="1" x14ac:dyDescent="0.3">
      <c r="B77" s="85" t="s">
        <v>212</v>
      </c>
      <c r="C77" s="85" t="s">
        <v>565</v>
      </c>
      <c r="D77" s="29" t="s">
        <v>143</v>
      </c>
      <c r="E77" s="4">
        <v>6</v>
      </c>
      <c r="F77" s="35" t="s">
        <v>499</v>
      </c>
      <c r="G77" s="9" t="s">
        <v>494</v>
      </c>
      <c r="H77" s="11" t="s">
        <v>567</v>
      </c>
      <c r="I77" s="3" t="s">
        <v>1292</v>
      </c>
      <c r="J77" s="88" t="s">
        <v>112</v>
      </c>
      <c r="K77" s="6" t="s">
        <v>1495</v>
      </c>
      <c r="L77" s="7" t="s">
        <v>3</v>
      </c>
      <c r="M77" s="8" t="s">
        <v>3</v>
      </c>
      <c r="N77" s="10" t="s">
        <v>127</v>
      </c>
      <c r="O77" s="31" t="s">
        <v>1273</v>
      </c>
      <c r="P77" s="30" t="s">
        <v>1222</v>
      </c>
      <c r="Q77" s="24">
        <v>44215</v>
      </c>
      <c r="R77" s="25">
        <v>13</v>
      </c>
      <c r="S77" s="25" t="s">
        <v>984</v>
      </c>
      <c r="T77" s="26"/>
      <c r="U77" s="76"/>
      <c r="V77" s="24">
        <v>44243</v>
      </c>
      <c r="W77" s="25">
        <v>18</v>
      </c>
      <c r="X77" s="25" t="s">
        <v>1491</v>
      </c>
      <c r="Y77" s="76"/>
      <c r="Z77" s="76"/>
      <c r="AA77" s="14" t="s">
        <v>1293</v>
      </c>
      <c r="AB77" s="117" t="s">
        <v>978</v>
      </c>
      <c r="AC77" s="117" t="s">
        <v>978</v>
      </c>
      <c r="AD77" s="116" t="s">
        <v>442</v>
      </c>
      <c r="AE77" s="117" t="s">
        <v>978</v>
      </c>
      <c r="AF77" s="117" t="s">
        <v>978</v>
      </c>
      <c r="AG77" s="199">
        <f t="shared" si="1"/>
        <v>1</v>
      </c>
      <c r="AH77" s="207"/>
      <c r="AI77" s="207"/>
      <c r="AJ77" s="207"/>
      <c r="AK77" s="207">
        <v>1</v>
      </c>
      <c r="AL77" s="207"/>
      <c r="AM77" s="207"/>
      <c r="AN77" s="207"/>
      <c r="AO77" s="207"/>
      <c r="AP77" s="207"/>
      <c r="AQ77" s="207"/>
      <c r="AR77" s="207"/>
      <c r="AS77" s="207"/>
      <c r="AT77" s="207"/>
      <c r="AU77" s="207"/>
      <c r="AV77" s="207"/>
      <c r="AW77" s="207"/>
      <c r="AX77" s="207"/>
      <c r="AY77" s="207"/>
      <c r="AZ77" s="207"/>
      <c r="BA77" s="207"/>
      <c r="BB77" s="207"/>
      <c r="BC77" s="207"/>
      <c r="BD77" s="207"/>
    </row>
    <row r="78" spans="1:56" s="16" customFormat="1" ht="31.15" customHeight="1" x14ac:dyDescent="0.3">
      <c r="B78" s="85" t="s">
        <v>212</v>
      </c>
      <c r="C78" s="85" t="s">
        <v>565</v>
      </c>
      <c r="D78" s="29" t="s">
        <v>143</v>
      </c>
      <c r="E78" s="4">
        <v>6</v>
      </c>
      <c r="F78" s="35" t="s">
        <v>502</v>
      </c>
      <c r="G78" s="9" t="s">
        <v>497</v>
      </c>
      <c r="H78" s="11" t="s">
        <v>569</v>
      </c>
      <c r="I78" s="3" t="s">
        <v>1294</v>
      </c>
      <c r="J78" s="88" t="s">
        <v>112</v>
      </c>
      <c r="K78" s="6"/>
      <c r="L78" s="7" t="s">
        <v>3</v>
      </c>
      <c r="M78" s="8" t="s">
        <v>3</v>
      </c>
      <c r="N78" s="10" t="s">
        <v>127</v>
      </c>
      <c r="O78" s="31" t="s">
        <v>1273</v>
      </c>
      <c r="P78" s="30" t="s">
        <v>1222</v>
      </c>
      <c r="Q78" s="24">
        <v>44215</v>
      </c>
      <c r="R78" s="25">
        <v>16</v>
      </c>
      <c r="S78" s="25" t="s">
        <v>984</v>
      </c>
      <c r="T78" s="26"/>
      <c r="U78" s="76"/>
      <c r="V78" s="24">
        <v>44243</v>
      </c>
      <c r="W78" s="25">
        <v>19</v>
      </c>
      <c r="X78" s="25" t="s">
        <v>1491</v>
      </c>
      <c r="Y78" s="76"/>
      <c r="Z78" s="76"/>
      <c r="AA78" s="14" t="s">
        <v>1293</v>
      </c>
      <c r="AB78" s="117" t="s">
        <v>978</v>
      </c>
      <c r="AC78" s="117" t="s">
        <v>978</v>
      </c>
      <c r="AD78" s="116" t="s">
        <v>442</v>
      </c>
      <c r="AE78" s="117" t="s">
        <v>978</v>
      </c>
      <c r="AF78" s="117" t="s">
        <v>978</v>
      </c>
      <c r="AG78" s="199">
        <f t="shared" si="1"/>
        <v>1</v>
      </c>
      <c r="AH78" s="207"/>
      <c r="AI78" s="207"/>
      <c r="AJ78" s="207"/>
      <c r="AK78" s="207">
        <v>1</v>
      </c>
      <c r="AL78" s="207"/>
      <c r="AM78" s="207"/>
      <c r="AN78" s="207"/>
      <c r="AO78" s="207"/>
      <c r="AP78" s="207"/>
      <c r="AQ78" s="207"/>
      <c r="AR78" s="207"/>
      <c r="AS78" s="207"/>
      <c r="AT78" s="207"/>
      <c r="AU78" s="207"/>
      <c r="AV78" s="207"/>
      <c r="AW78" s="207"/>
      <c r="AX78" s="207"/>
      <c r="AY78" s="207"/>
      <c r="AZ78" s="207"/>
      <c r="BA78" s="207"/>
      <c r="BB78" s="207"/>
      <c r="BC78" s="207"/>
      <c r="BD78" s="207"/>
    </row>
    <row r="79" spans="1:56" s="16" customFormat="1" ht="31.15" customHeight="1" x14ac:dyDescent="0.3">
      <c r="B79" s="85" t="s">
        <v>212</v>
      </c>
      <c r="C79" s="85" t="s">
        <v>565</v>
      </c>
      <c r="D79" s="29" t="s">
        <v>1295</v>
      </c>
      <c r="E79" s="4">
        <v>6</v>
      </c>
      <c r="F79" s="35" t="s">
        <v>1117</v>
      </c>
      <c r="G79" s="9" t="s">
        <v>1296</v>
      </c>
      <c r="H79" s="11" t="s">
        <v>570</v>
      </c>
      <c r="I79" s="3" t="s">
        <v>1297</v>
      </c>
      <c r="J79" s="87" t="s">
        <v>112</v>
      </c>
      <c r="K79" s="6"/>
      <c r="L79" s="7" t="s">
        <v>3</v>
      </c>
      <c r="M79" s="8" t="s">
        <v>3</v>
      </c>
      <c r="N79" s="10" t="s">
        <v>127</v>
      </c>
      <c r="O79" s="31" t="s">
        <v>1273</v>
      </c>
      <c r="P79" s="30" t="s">
        <v>1222</v>
      </c>
      <c r="Q79" s="24">
        <v>44215</v>
      </c>
      <c r="R79" s="25">
        <v>17</v>
      </c>
      <c r="S79" s="25" t="s">
        <v>984</v>
      </c>
      <c r="T79" s="26"/>
      <c r="U79" s="76"/>
      <c r="V79" s="24">
        <v>44243</v>
      </c>
      <c r="W79" s="25">
        <v>20</v>
      </c>
      <c r="X79" s="25" t="s">
        <v>1491</v>
      </c>
      <c r="Y79" s="76"/>
      <c r="Z79" s="76"/>
      <c r="AA79" s="29" t="s">
        <v>144</v>
      </c>
      <c r="AB79" s="117" t="s">
        <v>978</v>
      </c>
      <c r="AC79" s="117" t="s">
        <v>978</v>
      </c>
      <c r="AD79" s="116" t="s">
        <v>442</v>
      </c>
      <c r="AE79" s="117" t="s">
        <v>978</v>
      </c>
      <c r="AF79" s="117" t="s">
        <v>978</v>
      </c>
      <c r="AG79" s="199">
        <f t="shared" si="1"/>
        <v>1</v>
      </c>
      <c r="AH79" s="207"/>
      <c r="AI79" s="207"/>
      <c r="AJ79" s="207"/>
      <c r="AK79" s="207">
        <v>1</v>
      </c>
      <c r="AL79" s="207"/>
      <c r="AM79" s="207"/>
      <c r="AN79" s="207"/>
      <c r="AO79" s="207"/>
      <c r="AP79" s="207"/>
      <c r="AQ79" s="207"/>
      <c r="AR79" s="207"/>
      <c r="AS79" s="207"/>
      <c r="AT79" s="207"/>
      <c r="AU79" s="207"/>
      <c r="AV79" s="207"/>
      <c r="AW79" s="207"/>
      <c r="AX79" s="207"/>
      <c r="AY79" s="207"/>
      <c r="AZ79" s="207"/>
      <c r="BA79" s="207"/>
      <c r="BB79" s="207"/>
      <c r="BC79" s="207"/>
      <c r="BD79" s="207"/>
    </row>
    <row r="80" spans="1:56" s="16" customFormat="1" ht="31.15" customHeight="1" x14ac:dyDescent="0.3">
      <c r="B80" s="85" t="s">
        <v>212</v>
      </c>
      <c r="C80" s="85" t="s">
        <v>582</v>
      </c>
      <c r="D80" s="9" t="s">
        <v>158</v>
      </c>
      <c r="E80" s="4">
        <v>4</v>
      </c>
      <c r="F80" s="35" t="s">
        <v>500</v>
      </c>
      <c r="G80" s="9" t="s">
        <v>1368</v>
      </c>
      <c r="H80" s="11" t="s">
        <v>584</v>
      </c>
      <c r="I80" s="3" t="s">
        <v>1298</v>
      </c>
      <c r="J80" s="88" t="s">
        <v>112</v>
      </c>
      <c r="K80" s="6" t="s">
        <v>3</v>
      </c>
      <c r="L80" s="7" t="s">
        <v>3</v>
      </c>
      <c r="M80" s="8" t="s">
        <v>3</v>
      </c>
      <c r="N80" s="10" t="s">
        <v>127</v>
      </c>
      <c r="O80" s="31" t="s">
        <v>1273</v>
      </c>
      <c r="P80" s="30" t="s">
        <v>1222</v>
      </c>
      <c r="Q80" s="24">
        <v>44216</v>
      </c>
      <c r="R80" s="25">
        <v>3</v>
      </c>
      <c r="S80" s="25" t="s">
        <v>1251</v>
      </c>
      <c r="T80" s="26">
        <v>1</v>
      </c>
      <c r="U80" s="76"/>
      <c r="V80" s="24">
        <v>44243</v>
      </c>
      <c r="W80" s="25">
        <v>24</v>
      </c>
      <c r="X80" s="25" t="s">
        <v>1494</v>
      </c>
      <c r="Y80" s="76"/>
      <c r="Z80" s="76"/>
      <c r="AA80" s="29" t="s">
        <v>1299</v>
      </c>
      <c r="AB80" s="117" t="s">
        <v>978</v>
      </c>
      <c r="AC80" s="117" t="s">
        <v>978</v>
      </c>
      <c r="AD80" s="116" t="s">
        <v>442</v>
      </c>
      <c r="AE80" s="117" t="s">
        <v>978</v>
      </c>
      <c r="AF80" s="117" t="s">
        <v>978</v>
      </c>
      <c r="AG80" s="199">
        <f t="shared" si="1"/>
        <v>1</v>
      </c>
      <c r="AH80" s="207"/>
      <c r="AI80" s="207"/>
      <c r="AJ80" s="207"/>
      <c r="AK80" s="207">
        <v>1</v>
      </c>
      <c r="AL80" s="207"/>
      <c r="AM80" s="207"/>
      <c r="AN80" s="207"/>
      <c r="AO80" s="207"/>
      <c r="AP80" s="207"/>
      <c r="AQ80" s="207"/>
      <c r="AR80" s="207"/>
      <c r="AS80" s="207"/>
      <c r="AT80" s="207"/>
      <c r="AU80" s="207"/>
      <c r="AV80" s="207"/>
      <c r="AW80" s="207"/>
      <c r="AX80" s="207"/>
      <c r="AY80" s="207"/>
      <c r="AZ80" s="207"/>
      <c r="BA80" s="207"/>
      <c r="BB80" s="207"/>
      <c r="BC80" s="207"/>
      <c r="BD80" s="207"/>
    </row>
    <row r="81" spans="1:56" s="16" customFormat="1" ht="31.15" customHeight="1" x14ac:dyDescent="0.3">
      <c r="B81" s="85" t="s">
        <v>212</v>
      </c>
      <c r="C81" s="85" t="s">
        <v>582</v>
      </c>
      <c r="D81" s="9" t="s">
        <v>158</v>
      </c>
      <c r="E81" s="4">
        <v>4</v>
      </c>
      <c r="F81" s="35" t="s">
        <v>501</v>
      </c>
      <c r="G81" s="9" t="s">
        <v>1300</v>
      </c>
      <c r="H81" s="11" t="s">
        <v>585</v>
      </c>
      <c r="I81" s="3" t="s">
        <v>1301</v>
      </c>
      <c r="J81" s="88" t="s">
        <v>112</v>
      </c>
      <c r="K81" s="6" t="s">
        <v>3</v>
      </c>
      <c r="L81" s="7" t="s">
        <v>3</v>
      </c>
      <c r="M81" s="8" t="s">
        <v>3</v>
      </c>
      <c r="N81" s="10" t="s">
        <v>127</v>
      </c>
      <c r="O81" s="31" t="s">
        <v>1273</v>
      </c>
      <c r="P81" s="30" t="s">
        <v>1222</v>
      </c>
      <c r="Q81" s="24">
        <v>44216</v>
      </c>
      <c r="R81" s="25">
        <v>4</v>
      </c>
      <c r="S81" s="25" t="s">
        <v>1251</v>
      </c>
      <c r="T81" s="26">
        <v>1</v>
      </c>
      <c r="U81" s="76"/>
      <c r="V81" s="24">
        <v>44243</v>
      </c>
      <c r="W81" s="25">
        <v>25</v>
      </c>
      <c r="X81" s="25" t="s">
        <v>1494</v>
      </c>
      <c r="Y81" s="76"/>
      <c r="Z81" s="76"/>
      <c r="AA81" s="29" t="s">
        <v>1302</v>
      </c>
      <c r="AB81" s="117" t="s">
        <v>978</v>
      </c>
      <c r="AC81" s="117" t="s">
        <v>978</v>
      </c>
      <c r="AD81" s="116" t="s">
        <v>442</v>
      </c>
      <c r="AE81" s="117" t="s">
        <v>978</v>
      </c>
      <c r="AF81" s="117" t="s">
        <v>978</v>
      </c>
      <c r="AG81" s="199">
        <f t="shared" si="1"/>
        <v>1</v>
      </c>
      <c r="AH81" s="207"/>
      <c r="AI81" s="207"/>
      <c r="AJ81" s="207"/>
      <c r="AK81" s="207"/>
      <c r="AL81" s="207"/>
      <c r="AM81" s="207">
        <v>1</v>
      </c>
      <c r="AN81" s="207"/>
      <c r="AO81" s="207"/>
      <c r="AP81" s="207"/>
      <c r="AQ81" s="207"/>
      <c r="AR81" s="207"/>
      <c r="AS81" s="207"/>
      <c r="AT81" s="207"/>
      <c r="AU81" s="207"/>
      <c r="AV81" s="207"/>
      <c r="AW81" s="207"/>
      <c r="AX81" s="207"/>
      <c r="AY81" s="207"/>
      <c r="AZ81" s="207"/>
      <c r="BA81" s="207"/>
      <c r="BB81" s="207"/>
      <c r="BC81" s="207"/>
      <c r="BD81" s="207"/>
    </row>
    <row r="82" spans="1:56" s="16" customFormat="1" ht="31.15" customHeight="1" x14ac:dyDescent="0.3">
      <c r="A82" s="17"/>
      <c r="B82" s="85" t="s">
        <v>212</v>
      </c>
      <c r="C82" s="85" t="s">
        <v>605</v>
      </c>
      <c r="D82" s="9" t="s">
        <v>188</v>
      </c>
      <c r="E82" s="4">
        <v>5</v>
      </c>
      <c r="F82" s="35" t="s">
        <v>498</v>
      </c>
      <c r="G82" s="9" t="s">
        <v>1303</v>
      </c>
      <c r="H82" s="11" t="s">
        <v>606</v>
      </c>
      <c r="I82" s="3" t="s">
        <v>1304</v>
      </c>
      <c r="J82" s="88" t="s">
        <v>112</v>
      </c>
      <c r="K82" s="6" t="s">
        <v>3</v>
      </c>
      <c r="L82" s="7" t="s">
        <v>3</v>
      </c>
      <c r="M82" s="8" t="s">
        <v>3</v>
      </c>
      <c r="N82" s="10" t="s">
        <v>127</v>
      </c>
      <c r="O82" s="31" t="s">
        <v>1273</v>
      </c>
      <c r="P82" s="30" t="s">
        <v>1113</v>
      </c>
      <c r="Q82" s="24">
        <v>44215</v>
      </c>
      <c r="R82" s="25">
        <v>18</v>
      </c>
      <c r="S82" s="25" t="s">
        <v>984</v>
      </c>
      <c r="T82" s="26">
        <v>1</v>
      </c>
      <c r="U82" s="76"/>
      <c r="V82" s="24">
        <v>44243</v>
      </c>
      <c r="W82" s="25">
        <v>21</v>
      </c>
      <c r="X82" s="25" t="s">
        <v>1491</v>
      </c>
      <c r="Y82" s="76"/>
      <c r="Z82" s="76"/>
      <c r="AA82" s="29" t="s">
        <v>189</v>
      </c>
      <c r="AB82" s="117" t="s">
        <v>978</v>
      </c>
      <c r="AC82" s="117" t="s">
        <v>978</v>
      </c>
      <c r="AD82" s="116" t="s">
        <v>442</v>
      </c>
      <c r="AE82" s="117" t="s">
        <v>978</v>
      </c>
      <c r="AF82" s="117" t="s">
        <v>978</v>
      </c>
      <c r="AG82" s="199">
        <f t="shared" si="1"/>
        <v>1</v>
      </c>
      <c r="AH82" s="207"/>
      <c r="AI82" s="207"/>
      <c r="AJ82" s="207"/>
      <c r="AK82" s="207">
        <v>1</v>
      </c>
      <c r="AL82" s="207"/>
      <c r="AM82" s="207"/>
      <c r="AN82" s="207"/>
      <c r="AO82" s="207"/>
      <c r="AP82" s="207"/>
      <c r="AQ82" s="207"/>
      <c r="AR82" s="207"/>
      <c r="AS82" s="207"/>
      <c r="AT82" s="207"/>
      <c r="AU82" s="207"/>
      <c r="AV82" s="207"/>
      <c r="AW82" s="207"/>
      <c r="AX82" s="207"/>
      <c r="AY82" s="207"/>
      <c r="AZ82" s="207"/>
      <c r="BA82" s="207"/>
      <c r="BB82" s="207"/>
      <c r="BC82" s="207"/>
      <c r="BD82" s="207"/>
    </row>
    <row r="83" spans="1:56" s="16" customFormat="1" ht="78" customHeight="1" x14ac:dyDescent="0.3">
      <c r="A83" s="17"/>
      <c r="B83" s="85" t="s">
        <v>212</v>
      </c>
      <c r="C83" s="85" t="s">
        <v>605</v>
      </c>
      <c r="D83" s="9" t="s">
        <v>188</v>
      </c>
      <c r="E83" s="4">
        <v>5</v>
      </c>
      <c r="F83" s="35" t="s">
        <v>499</v>
      </c>
      <c r="G83" s="9" t="s">
        <v>1305</v>
      </c>
      <c r="H83" s="11" t="s">
        <v>607</v>
      </c>
      <c r="I83" s="3" t="s">
        <v>1306</v>
      </c>
      <c r="J83" s="88" t="s">
        <v>112</v>
      </c>
      <c r="K83" s="6" t="s">
        <v>3</v>
      </c>
      <c r="L83" s="7" t="s">
        <v>3</v>
      </c>
      <c r="M83" s="8" t="s">
        <v>3</v>
      </c>
      <c r="N83" s="10" t="s">
        <v>127</v>
      </c>
      <c r="O83" s="31" t="s">
        <v>1273</v>
      </c>
      <c r="P83" s="30" t="s">
        <v>1113</v>
      </c>
      <c r="Q83" s="24">
        <v>44215</v>
      </c>
      <c r="R83" s="25">
        <v>19</v>
      </c>
      <c r="S83" s="25" t="s">
        <v>984</v>
      </c>
      <c r="T83" s="26">
        <v>1</v>
      </c>
      <c r="U83" s="76"/>
      <c r="V83" s="24">
        <v>44243</v>
      </c>
      <c r="W83" s="25">
        <v>22</v>
      </c>
      <c r="X83" s="25" t="s">
        <v>1491</v>
      </c>
      <c r="Y83" s="76"/>
      <c r="Z83" s="76"/>
      <c r="AA83" s="29" t="s">
        <v>189</v>
      </c>
      <c r="AB83" s="117" t="s">
        <v>978</v>
      </c>
      <c r="AC83" s="117" t="s">
        <v>978</v>
      </c>
      <c r="AD83" s="116" t="s">
        <v>442</v>
      </c>
      <c r="AE83" s="117" t="s">
        <v>978</v>
      </c>
      <c r="AF83" s="117" t="s">
        <v>978</v>
      </c>
      <c r="AG83" s="199">
        <f t="shared" si="1"/>
        <v>1</v>
      </c>
      <c r="AH83" s="207"/>
      <c r="AI83" s="207"/>
      <c r="AJ83" s="207"/>
      <c r="AK83" s="207">
        <v>1</v>
      </c>
      <c r="AL83" s="207"/>
      <c r="AM83" s="207"/>
      <c r="AN83" s="207"/>
      <c r="AO83" s="207"/>
      <c r="AP83" s="207"/>
      <c r="AQ83" s="207"/>
      <c r="AR83" s="207"/>
      <c r="AS83" s="207"/>
      <c r="AT83" s="207"/>
      <c r="AU83" s="207"/>
      <c r="AV83" s="207"/>
      <c r="AW83" s="207"/>
      <c r="AX83" s="207"/>
      <c r="AY83" s="207"/>
      <c r="AZ83" s="207"/>
      <c r="BA83" s="207"/>
      <c r="BB83" s="207"/>
      <c r="BC83" s="207"/>
      <c r="BD83" s="207"/>
    </row>
    <row r="84" spans="1:56" s="16" customFormat="1" ht="78" customHeight="1" x14ac:dyDescent="0.3">
      <c r="A84" s="17"/>
      <c r="B84" s="85" t="s">
        <v>212</v>
      </c>
      <c r="C84" s="85" t="s">
        <v>605</v>
      </c>
      <c r="D84" s="9" t="s">
        <v>188</v>
      </c>
      <c r="E84" s="4">
        <v>5</v>
      </c>
      <c r="F84" s="35" t="s">
        <v>500</v>
      </c>
      <c r="G84" s="9" t="s">
        <v>1307</v>
      </c>
      <c r="H84" s="11" t="s">
        <v>608</v>
      </c>
      <c r="I84" s="3" t="s">
        <v>1308</v>
      </c>
      <c r="J84" s="88" t="s">
        <v>112</v>
      </c>
      <c r="K84" s="6" t="s">
        <v>3</v>
      </c>
      <c r="L84" s="7" t="s">
        <v>3</v>
      </c>
      <c r="M84" s="8" t="s">
        <v>3</v>
      </c>
      <c r="N84" s="10" t="s">
        <v>127</v>
      </c>
      <c r="O84" s="31" t="s">
        <v>1273</v>
      </c>
      <c r="P84" s="30" t="s">
        <v>1113</v>
      </c>
      <c r="Q84" s="24">
        <v>44215</v>
      </c>
      <c r="R84" s="25">
        <v>20</v>
      </c>
      <c r="S84" s="25" t="s">
        <v>984</v>
      </c>
      <c r="T84" s="26">
        <v>1</v>
      </c>
      <c r="U84" s="76"/>
      <c r="V84" s="24">
        <v>44243</v>
      </c>
      <c r="W84" s="25">
        <v>23</v>
      </c>
      <c r="X84" s="25" t="s">
        <v>1491</v>
      </c>
      <c r="Y84" s="76"/>
      <c r="Z84" s="76"/>
      <c r="AA84" s="29" t="s">
        <v>189</v>
      </c>
      <c r="AB84" s="117" t="s">
        <v>978</v>
      </c>
      <c r="AC84" s="117" t="s">
        <v>978</v>
      </c>
      <c r="AD84" s="116" t="s">
        <v>442</v>
      </c>
      <c r="AE84" s="117" t="s">
        <v>978</v>
      </c>
      <c r="AF84" s="117" t="s">
        <v>978</v>
      </c>
      <c r="AG84" s="199">
        <f t="shared" si="1"/>
        <v>1</v>
      </c>
      <c r="AH84" s="207"/>
      <c r="AI84" s="207"/>
      <c r="AJ84" s="207"/>
      <c r="AK84" s="207"/>
      <c r="AL84" s="207"/>
      <c r="AM84" s="207">
        <v>1</v>
      </c>
      <c r="AN84" s="207"/>
      <c r="AO84" s="207"/>
      <c r="AP84" s="207"/>
      <c r="AQ84" s="207"/>
      <c r="AR84" s="207"/>
      <c r="AS84" s="207"/>
      <c r="AT84" s="207"/>
      <c r="AU84" s="207"/>
      <c r="AV84" s="207"/>
      <c r="AW84" s="207"/>
      <c r="AX84" s="207"/>
      <c r="AY84" s="207"/>
      <c r="AZ84" s="207"/>
      <c r="BA84" s="207"/>
      <c r="BB84" s="207"/>
      <c r="BC84" s="207"/>
      <c r="BD84" s="207"/>
    </row>
    <row r="85" spans="1:56" s="16" customFormat="1" ht="31.15" customHeight="1" x14ac:dyDescent="0.3">
      <c r="A85" s="17"/>
      <c r="B85" s="85" t="s">
        <v>212</v>
      </c>
      <c r="C85" s="85" t="s">
        <v>605</v>
      </c>
      <c r="D85" s="9" t="s">
        <v>188</v>
      </c>
      <c r="E85" s="4">
        <v>5</v>
      </c>
      <c r="F85" s="35" t="s">
        <v>501</v>
      </c>
      <c r="G85" s="9" t="s">
        <v>1309</v>
      </c>
      <c r="H85" s="11" t="s">
        <v>609</v>
      </c>
      <c r="I85" s="3" t="s">
        <v>1310</v>
      </c>
      <c r="J85" s="88" t="s">
        <v>112</v>
      </c>
      <c r="K85" s="6" t="s">
        <v>3</v>
      </c>
      <c r="L85" s="7" t="s">
        <v>3</v>
      </c>
      <c r="M85" s="8" t="s">
        <v>3</v>
      </c>
      <c r="N85" s="10" t="s">
        <v>127</v>
      </c>
      <c r="O85" s="31" t="s">
        <v>1273</v>
      </c>
      <c r="P85" s="30" t="s">
        <v>1113</v>
      </c>
      <c r="Q85" s="24">
        <v>44215</v>
      </c>
      <c r="R85" s="25">
        <v>21</v>
      </c>
      <c r="S85" s="25" t="s">
        <v>984</v>
      </c>
      <c r="T85" s="26">
        <v>1</v>
      </c>
      <c r="U85" s="76"/>
      <c r="V85" s="24">
        <v>44243</v>
      </c>
      <c r="W85" s="25">
        <v>24</v>
      </c>
      <c r="X85" s="25" t="s">
        <v>1491</v>
      </c>
      <c r="Y85" s="76"/>
      <c r="Z85" s="76"/>
      <c r="AA85" s="29" t="s">
        <v>189</v>
      </c>
      <c r="AB85" s="117" t="s">
        <v>978</v>
      </c>
      <c r="AC85" s="117" t="s">
        <v>978</v>
      </c>
      <c r="AD85" s="116" t="s">
        <v>442</v>
      </c>
      <c r="AE85" s="117" t="s">
        <v>978</v>
      </c>
      <c r="AF85" s="117" t="s">
        <v>978</v>
      </c>
      <c r="AG85" s="199">
        <f t="shared" si="1"/>
        <v>1</v>
      </c>
      <c r="AH85" s="207"/>
      <c r="AI85" s="207"/>
      <c r="AJ85" s="207"/>
      <c r="AK85" s="207">
        <v>1</v>
      </c>
      <c r="AL85" s="207"/>
      <c r="AM85" s="207"/>
      <c r="AN85" s="207"/>
      <c r="AO85" s="207"/>
      <c r="AP85" s="207"/>
      <c r="AQ85" s="207"/>
      <c r="AR85" s="207"/>
      <c r="AS85" s="207"/>
      <c r="AT85" s="207"/>
      <c r="AU85" s="207"/>
      <c r="AV85" s="207"/>
      <c r="AW85" s="207"/>
      <c r="AX85" s="207"/>
      <c r="AY85" s="207"/>
      <c r="AZ85" s="207"/>
      <c r="BA85" s="207"/>
      <c r="BB85" s="207"/>
      <c r="BC85" s="207"/>
      <c r="BD85" s="207"/>
    </row>
    <row r="86" spans="1:56" s="16" customFormat="1" ht="31.15" customHeight="1" x14ac:dyDescent="0.3">
      <c r="B86" s="85" t="s">
        <v>212</v>
      </c>
      <c r="C86" s="85" t="s">
        <v>577</v>
      </c>
      <c r="D86" s="19" t="s">
        <v>151</v>
      </c>
      <c r="E86" s="4">
        <v>1</v>
      </c>
      <c r="F86" s="35" t="s">
        <v>503</v>
      </c>
      <c r="G86" s="9" t="s">
        <v>509</v>
      </c>
      <c r="H86" s="11" t="s">
        <v>1496</v>
      </c>
      <c r="I86" s="3" t="s">
        <v>1311</v>
      </c>
      <c r="J86" s="87" t="s">
        <v>112</v>
      </c>
      <c r="K86" s="6"/>
      <c r="L86" s="7" t="s">
        <v>3</v>
      </c>
      <c r="M86" s="8" t="s">
        <v>3</v>
      </c>
      <c r="N86" s="10" t="s">
        <v>127</v>
      </c>
      <c r="O86" s="31" t="s">
        <v>1273</v>
      </c>
      <c r="P86" s="30" t="s">
        <v>1222</v>
      </c>
      <c r="Q86" s="24" t="s">
        <v>1093</v>
      </c>
      <c r="R86" s="25"/>
      <c r="S86" s="24" t="s">
        <v>1093</v>
      </c>
      <c r="T86" s="26"/>
      <c r="U86" s="76"/>
      <c r="V86" s="24">
        <v>44242</v>
      </c>
      <c r="W86" s="25">
        <v>30</v>
      </c>
      <c r="X86" s="25" t="s">
        <v>1491</v>
      </c>
      <c r="Y86" s="76"/>
      <c r="Z86" s="76"/>
      <c r="AA86" s="29" t="s">
        <v>152</v>
      </c>
      <c r="AB86" s="117" t="s">
        <v>978</v>
      </c>
      <c r="AC86" s="117" t="s">
        <v>978</v>
      </c>
      <c r="AD86" s="117" t="s">
        <v>978</v>
      </c>
      <c r="AE86" s="117" t="s">
        <v>978</v>
      </c>
      <c r="AF86" s="117" t="s">
        <v>978</v>
      </c>
      <c r="AG86" s="199">
        <f t="shared" si="1"/>
        <v>5</v>
      </c>
      <c r="AH86" s="207"/>
      <c r="AI86" s="207"/>
      <c r="AJ86" s="207"/>
      <c r="AK86" s="207"/>
      <c r="AL86" s="207">
        <v>1</v>
      </c>
      <c r="AM86" s="207">
        <v>1</v>
      </c>
      <c r="AN86" s="207">
        <v>2</v>
      </c>
      <c r="AO86" s="207">
        <v>1</v>
      </c>
      <c r="AP86" s="207"/>
      <c r="AQ86" s="207"/>
      <c r="AR86" s="207"/>
      <c r="AS86" s="207"/>
      <c r="AT86" s="207"/>
      <c r="AU86" s="207"/>
      <c r="AV86" s="207"/>
      <c r="AW86" s="207"/>
      <c r="AX86" s="207"/>
      <c r="AY86" s="207"/>
      <c r="AZ86" s="207"/>
      <c r="BA86" s="207"/>
      <c r="BB86" s="207"/>
      <c r="BC86" s="207"/>
      <c r="BD86" s="207"/>
    </row>
    <row r="87" spans="1:56" s="16" customFormat="1" ht="31.15" customHeight="1" x14ac:dyDescent="0.3">
      <c r="B87" s="85" t="s">
        <v>212</v>
      </c>
      <c r="C87" s="85" t="s">
        <v>577</v>
      </c>
      <c r="D87" s="19" t="s">
        <v>151</v>
      </c>
      <c r="E87" s="4"/>
      <c r="F87" s="35"/>
      <c r="G87" s="9" t="s">
        <v>509</v>
      </c>
      <c r="H87" s="11" t="s">
        <v>1497</v>
      </c>
      <c r="I87" s="3"/>
      <c r="J87" s="87" t="s">
        <v>112</v>
      </c>
      <c r="K87" s="6"/>
      <c r="L87" s="7" t="s">
        <v>3</v>
      </c>
      <c r="M87" s="8" t="s">
        <v>3</v>
      </c>
      <c r="N87" s="10" t="s">
        <v>127</v>
      </c>
      <c r="O87" s="31" t="s">
        <v>1273</v>
      </c>
      <c r="P87" s="30" t="s">
        <v>1222</v>
      </c>
      <c r="Q87" s="24"/>
      <c r="R87" s="25"/>
      <c r="S87" s="24"/>
      <c r="T87" s="26"/>
      <c r="U87" s="76"/>
      <c r="V87" s="24">
        <v>44243</v>
      </c>
      <c r="W87" s="25">
        <v>25</v>
      </c>
      <c r="X87" s="25" t="s">
        <v>1491</v>
      </c>
      <c r="Y87" s="76"/>
      <c r="Z87" s="76"/>
      <c r="AA87" s="29"/>
      <c r="AB87" s="117" t="s">
        <v>978</v>
      </c>
      <c r="AC87" s="117" t="s">
        <v>978</v>
      </c>
      <c r="AD87" s="117" t="s">
        <v>978</v>
      </c>
      <c r="AE87" s="117" t="s">
        <v>978</v>
      </c>
      <c r="AF87" s="117" t="s">
        <v>978</v>
      </c>
      <c r="AG87" s="199">
        <f t="shared" si="1"/>
        <v>1</v>
      </c>
      <c r="AH87" s="207"/>
      <c r="AI87" s="207"/>
      <c r="AJ87" s="207"/>
      <c r="AK87" s="207">
        <v>1</v>
      </c>
      <c r="AL87" s="207"/>
      <c r="AM87" s="207"/>
      <c r="AN87" s="207"/>
      <c r="AO87" s="207"/>
      <c r="AP87" s="207"/>
      <c r="AQ87" s="207"/>
      <c r="AR87" s="207"/>
      <c r="AS87" s="207"/>
      <c r="AT87" s="207"/>
      <c r="AU87" s="207"/>
      <c r="AV87" s="207"/>
      <c r="AW87" s="207"/>
      <c r="AX87" s="207"/>
      <c r="AY87" s="207"/>
      <c r="AZ87" s="207"/>
      <c r="BA87" s="207"/>
      <c r="BB87" s="207"/>
      <c r="BC87" s="207"/>
      <c r="BD87" s="207"/>
    </row>
    <row r="88" spans="1:56" s="16" customFormat="1" ht="31.15" customHeight="1" x14ac:dyDescent="0.3">
      <c r="B88" s="85" t="s">
        <v>212</v>
      </c>
      <c r="C88" s="85" t="s">
        <v>577</v>
      </c>
      <c r="D88" s="19" t="s">
        <v>151</v>
      </c>
      <c r="E88" s="4"/>
      <c r="F88" s="35"/>
      <c r="G88" s="9" t="s">
        <v>509</v>
      </c>
      <c r="H88" s="11" t="s">
        <v>1498</v>
      </c>
      <c r="I88" s="3"/>
      <c r="J88" s="87" t="s">
        <v>112</v>
      </c>
      <c r="K88" s="6"/>
      <c r="L88" s="7" t="s">
        <v>3</v>
      </c>
      <c r="M88" s="8" t="s">
        <v>3</v>
      </c>
      <c r="N88" s="10" t="s">
        <v>127</v>
      </c>
      <c r="O88" s="31" t="s">
        <v>1273</v>
      </c>
      <c r="P88" s="30" t="s">
        <v>1222</v>
      </c>
      <c r="Q88" s="24"/>
      <c r="R88" s="25"/>
      <c r="S88" s="24"/>
      <c r="T88" s="26"/>
      <c r="U88" s="76"/>
      <c r="V88" s="24">
        <v>44243</v>
      </c>
      <c r="W88" s="25">
        <v>26</v>
      </c>
      <c r="X88" s="25" t="s">
        <v>1491</v>
      </c>
      <c r="Y88" s="76"/>
      <c r="Z88" s="76"/>
      <c r="AA88" s="29"/>
      <c r="AB88" s="117" t="s">
        <v>978</v>
      </c>
      <c r="AC88" s="117" t="s">
        <v>978</v>
      </c>
      <c r="AD88" s="117" t="s">
        <v>978</v>
      </c>
      <c r="AE88" s="117" t="s">
        <v>978</v>
      </c>
      <c r="AF88" s="117" t="s">
        <v>978</v>
      </c>
      <c r="AG88" s="199">
        <f t="shared" si="1"/>
        <v>1</v>
      </c>
      <c r="AH88" s="207"/>
      <c r="AI88" s="207"/>
      <c r="AJ88" s="207"/>
      <c r="AK88" s="207">
        <v>1</v>
      </c>
      <c r="AL88" s="207"/>
      <c r="AM88" s="207"/>
      <c r="AN88" s="207"/>
      <c r="AO88" s="207"/>
      <c r="AP88" s="207"/>
      <c r="AQ88" s="207"/>
      <c r="AR88" s="207"/>
      <c r="AS88" s="207"/>
      <c r="AT88" s="207"/>
      <c r="AU88" s="207"/>
      <c r="AV88" s="207"/>
      <c r="AW88" s="207"/>
      <c r="AX88" s="207"/>
      <c r="AY88" s="207"/>
      <c r="AZ88" s="207"/>
      <c r="BA88" s="207"/>
      <c r="BB88" s="207"/>
      <c r="BC88" s="207"/>
      <c r="BD88" s="207"/>
    </row>
    <row r="89" spans="1:56" s="16" customFormat="1" ht="31.15" customHeight="1" x14ac:dyDescent="0.3">
      <c r="B89" s="85" t="s">
        <v>212</v>
      </c>
      <c r="C89" s="85" t="s">
        <v>577</v>
      </c>
      <c r="D89" s="19" t="s">
        <v>151</v>
      </c>
      <c r="E89" s="4"/>
      <c r="F89" s="35"/>
      <c r="G89" s="9" t="s">
        <v>509</v>
      </c>
      <c r="H89" s="11" t="s">
        <v>1499</v>
      </c>
      <c r="I89" s="3"/>
      <c r="J89" s="87" t="s">
        <v>112</v>
      </c>
      <c r="K89" s="6"/>
      <c r="L89" s="7" t="s">
        <v>3</v>
      </c>
      <c r="M89" s="8" t="s">
        <v>3</v>
      </c>
      <c r="N89" s="10" t="s">
        <v>127</v>
      </c>
      <c r="O89" s="31" t="s">
        <v>1273</v>
      </c>
      <c r="P89" s="30" t="s">
        <v>1222</v>
      </c>
      <c r="Q89" s="24"/>
      <c r="R89" s="25"/>
      <c r="S89" s="24"/>
      <c r="T89" s="26"/>
      <c r="U89" s="76"/>
      <c r="V89" s="24">
        <v>44243</v>
      </c>
      <c r="W89" s="25">
        <v>27</v>
      </c>
      <c r="X89" s="25" t="s">
        <v>1491</v>
      </c>
      <c r="Y89" s="76"/>
      <c r="Z89" s="76"/>
      <c r="AA89" s="29"/>
      <c r="AB89" s="117" t="s">
        <v>978</v>
      </c>
      <c r="AC89" s="117" t="s">
        <v>978</v>
      </c>
      <c r="AD89" s="117" t="s">
        <v>978</v>
      </c>
      <c r="AE89" s="117" t="s">
        <v>978</v>
      </c>
      <c r="AF89" s="117" t="s">
        <v>978</v>
      </c>
      <c r="AG89" s="199">
        <f t="shared" si="1"/>
        <v>1</v>
      </c>
      <c r="AH89" s="207"/>
      <c r="AI89" s="207"/>
      <c r="AJ89" s="207"/>
      <c r="AK89" s="207">
        <v>1</v>
      </c>
      <c r="AL89" s="207"/>
      <c r="AM89" s="207"/>
      <c r="AN89" s="207"/>
      <c r="AO89" s="207"/>
      <c r="AP89" s="207"/>
      <c r="AQ89" s="207"/>
      <c r="AR89" s="207"/>
      <c r="AS89" s="207"/>
      <c r="AT89" s="207"/>
      <c r="AU89" s="207"/>
      <c r="AV89" s="207"/>
      <c r="AW89" s="207"/>
      <c r="AX89" s="207"/>
      <c r="AY89" s="207"/>
      <c r="AZ89" s="207"/>
      <c r="BA89" s="207"/>
      <c r="BB89" s="207"/>
      <c r="BC89" s="207"/>
      <c r="BD89" s="207"/>
    </row>
    <row r="90" spans="1:56" s="16" customFormat="1" ht="31.15" customHeight="1" x14ac:dyDescent="0.3">
      <c r="B90" s="85" t="s">
        <v>212</v>
      </c>
      <c r="C90" s="85" t="s">
        <v>577</v>
      </c>
      <c r="D90" s="19" t="s">
        <v>151</v>
      </c>
      <c r="E90" s="4"/>
      <c r="F90" s="35"/>
      <c r="G90" s="9" t="s">
        <v>509</v>
      </c>
      <c r="H90" s="11" t="s">
        <v>1500</v>
      </c>
      <c r="I90" s="3"/>
      <c r="J90" s="87" t="s">
        <v>112</v>
      </c>
      <c r="K90" s="6"/>
      <c r="L90" s="7" t="s">
        <v>3</v>
      </c>
      <c r="M90" s="8" t="s">
        <v>3</v>
      </c>
      <c r="N90" s="10" t="s">
        <v>127</v>
      </c>
      <c r="O90" s="31" t="s">
        <v>1273</v>
      </c>
      <c r="P90" s="30" t="s">
        <v>1222</v>
      </c>
      <c r="Q90" s="24"/>
      <c r="R90" s="25"/>
      <c r="S90" s="24"/>
      <c r="T90" s="26"/>
      <c r="U90" s="76"/>
      <c r="V90" s="24">
        <v>44243</v>
      </c>
      <c r="W90" s="25">
        <v>28</v>
      </c>
      <c r="X90" s="25" t="s">
        <v>1491</v>
      </c>
      <c r="Y90" s="76"/>
      <c r="Z90" s="76"/>
      <c r="AA90" s="29"/>
      <c r="AB90" s="117" t="s">
        <v>978</v>
      </c>
      <c r="AC90" s="117" t="s">
        <v>978</v>
      </c>
      <c r="AD90" s="117" t="s">
        <v>978</v>
      </c>
      <c r="AE90" s="117" t="s">
        <v>978</v>
      </c>
      <c r="AF90" s="117" t="s">
        <v>978</v>
      </c>
      <c r="AG90" s="199">
        <f t="shared" si="1"/>
        <v>1</v>
      </c>
      <c r="AH90" s="207"/>
      <c r="AI90" s="207"/>
      <c r="AJ90" s="207"/>
      <c r="AK90" s="207">
        <v>1</v>
      </c>
      <c r="AL90" s="207"/>
      <c r="AM90" s="207"/>
      <c r="AN90" s="207"/>
      <c r="AO90" s="207"/>
      <c r="AP90" s="207"/>
      <c r="AQ90" s="207"/>
      <c r="AR90" s="207"/>
      <c r="AS90" s="207"/>
      <c r="AT90" s="207"/>
      <c r="AU90" s="207"/>
      <c r="AV90" s="207"/>
      <c r="AW90" s="207"/>
      <c r="AX90" s="207"/>
      <c r="AY90" s="207"/>
      <c r="AZ90" s="207"/>
      <c r="BA90" s="207"/>
      <c r="BB90" s="207"/>
      <c r="BC90" s="207"/>
      <c r="BD90" s="207"/>
    </row>
    <row r="91" spans="1:56" s="16" customFormat="1" ht="31.15" customHeight="1" x14ac:dyDescent="0.3">
      <c r="B91" s="85" t="s">
        <v>212</v>
      </c>
      <c r="C91" s="85" t="s">
        <v>577</v>
      </c>
      <c r="D91" s="19" t="s">
        <v>151</v>
      </c>
      <c r="E91" s="4"/>
      <c r="F91" s="35"/>
      <c r="G91" s="9" t="s">
        <v>509</v>
      </c>
      <c r="H91" s="11" t="s">
        <v>1501</v>
      </c>
      <c r="I91" s="3"/>
      <c r="J91" s="87" t="s">
        <v>112</v>
      </c>
      <c r="K91" s="6"/>
      <c r="L91" s="7" t="s">
        <v>3</v>
      </c>
      <c r="M91" s="8" t="s">
        <v>3</v>
      </c>
      <c r="N91" s="10" t="s">
        <v>127</v>
      </c>
      <c r="O91" s="31" t="s">
        <v>1273</v>
      </c>
      <c r="P91" s="30" t="s">
        <v>1222</v>
      </c>
      <c r="Q91" s="24"/>
      <c r="R91" s="25"/>
      <c r="S91" s="24"/>
      <c r="T91" s="26"/>
      <c r="U91" s="76"/>
      <c r="V91" s="24">
        <v>44243</v>
      </c>
      <c r="W91" s="25">
        <v>29</v>
      </c>
      <c r="X91" s="25" t="s">
        <v>1491</v>
      </c>
      <c r="Y91" s="76"/>
      <c r="Z91" s="76"/>
      <c r="AA91" s="29"/>
      <c r="AB91" s="117" t="s">
        <v>978</v>
      </c>
      <c r="AC91" s="117" t="s">
        <v>978</v>
      </c>
      <c r="AD91" s="117" t="s">
        <v>978</v>
      </c>
      <c r="AE91" s="117" t="s">
        <v>978</v>
      </c>
      <c r="AF91" s="117" t="s">
        <v>978</v>
      </c>
      <c r="AG91" s="199">
        <f t="shared" si="1"/>
        <v>1</v>
      </c>
      <c r="AH91" s="207"/>
      <c r="AI91" s="207"/>
      <c r="AJ91" s="207"/>
      <c r="AK91" s="207">
        <v>1</v>
      </c>
      <c r="AL91" s="207"/>
      <c r="AM91" s="207"/>
      <c r="AN91" s="207"/>
      <c r="AO91" s="207"/>
      <c r="AP91" s="207"/>
      <c r="AQ91" s="207"/>
      <c r="AR91" s="207"/>
      <c r="AS91" s="207"/>
      <c r="AT91" s="207"/>
      <c r="AU91" s="207"/>
      <c r="AV91" s="207"/>
      <c r="AW91" s="207"/>
      <c r="AX91" s="207"/>
      <c r="AY91" s="207"/>
      <c r="AZ91" s="207"/>
      <c r="BA91" s="207"/>
      <c r="BB91" s="207"/>
      <c r="BC91" s="207"/>
      <c r="BD91" s="207"/>
    </row>
    <row r="92" spans="1:56" s="16" customFormat="1" ht="31.15" customHeight="1" x14ac:dyDescent="0.3">
      <c r="B92" s="85" t="s">
        <v>212</v>
      </c>
      <c r="C92" s="85" t="s">
        <v>577</v>
      </c>
      <c r="D92" s="19" t="s">
        <v>151</v>
      </c>
      <c r="E92" s="4"/>
      <c r="F92" s="35"/>
      <c r="G92" s="9" t="s">
        <v>509</v>
      </c>
      <c r="H92" s="11" t="s">
        <v>1502</v>
      </c>
      <c r="I92" s="3"/>
      <c r="J92" s="87" t="s">
        <v>112</v>
      </c>
      <c r="K92" s="6"/>
      <c r="L92" s="7" t="s">
        <v>3</v>
      </c>
      <c r="M92" s="8" t="s">
        <v>3</v>
      </c>
      <c r="N92" s="10" t="s">
        <v>127</v>
      </c>
      <c r="O92" s="31" t="s">
        <v>1273</v>
      </c>
      <c r="P92" s="30" t="s">
        <v>1222</v>
      </c>
      <c r="Q92" s="24"/>
      <c r="R92" s="25"/>
      <c r="S92" s="24"/>
      <c r="T92" s="26"/>
      <c r="U92" s="76"/>
      <c r="V92" s="24">
        <v>44243</v>
      </c>
      <c r="W92" s="25">
        <v>31</v>
      </c>
      <c r="X92" s="25" t="s">
        <v>1491</v>
      </c>
      <c r="Y92" s="76"/>
      <c r="Z92" s="76"/>
      <c r="AA92" s="29"/>
      <c r="AB92" s="117" t="s">
        <v>978</v>
      </c>
      <c r="AC92" s="117" t="s">
        <v>978</v>
      </c>
      <c r="AD92" s="117" t="s">
        <v>978</v>
      </c>
      <c r="AE92" s="117" t="s">
        <v>978</v>
      </c>
      <c r="AF92" s="117" t="s">
        <v>978</v>
      </c>
      <c r="AG92" s="199">
        <f t="shared" si="1"/>
        <v>1</v>
      </c>
      <c r="AH92" s="207"/>
      <c r="AI92" s="207"/>
      <c r="AJ92" s="207"/>
      <c r="AK92" s="207">
        <v>1</v>
      </c>
      <c r="AL92" s="207"/>
      <c r="AM92" s="207"/>
      <c r="AN92" s="207"/>
      <c r="AO92" s="207"/>
      <c r="AP92" s="207"/>
      <c r="AQ92" s="207"/>
      <c r="AR92" s="207"/>
      <c r="AS92" s="207"/>
      <c r="AT92" s="207"/>
      <c r="AU92" s="207"/>
      <c r="AV92" s="207"/>
      <c r="AW92" s="207"/>
      <c r="AX92" s="207"/>
      <c r="AY92" s="207"/>
      <c r="AZ92" s="207"/>
      <c r="BA92" s="207"/>
      <c r="BB92" s="207"/>
      <c r="BC92" s="207"/>
      <c r="BD92" s="207"/>
    </row>
    <row r="93" spans="1:56" s="16" customFormat="1" ht="31.15" customHeight="1" x14ac:dyDescent="0.3">
      <c r="B93" s="85" t="s">
        <v>212</v>
      </c>
      <c r="C93" s="85" t="s">
        <v>577</v>
      </c>
      <c r="D93" s="19" t="s">
        <v>151</v>
      </c>
      <c r="E93" s="4"/>
      <c r="F93" s="35"/>
      <c r="G93" s="9" t="s">
        <v>509</v>
      </c>
      <c r="H93" s="11" t="s">
        <v>1503</v>
      </c>
      <c r="I93" s="3"/>
      <c r="J93" s="87" t="s">
        <v>112</v>
      </c>
      <c r="K93" s="6"/>
      <c r="L93" s="7" t="s">
        <v>3</v>
      </c>
      <c r="M93" s="8" t="s">
        <v>3</v>
      </c>
      <c r="N93" s="10" t="s">
        <v>127</v>
      </c>
      <c r="O93" s="31" t="s">
        <v>1449</v>
      </c>
      <c r="P93" s="30" t="s">
        <v>1222</v>
      </c>
      <c r="Q93" s="24"/>
      <c r="R93" s="25"/>
      <c r="S93" s="24"/>
      <c r="T93" s="26"/>
      <c r="U93" s="76"/>
      <c r="V93" s="24">
        <v>44244</v>
      </c>
      <c r="W93" s="25">
        <v>25</v>
      </c>
      <c r="X93" s="25" t="s">
        <v>1491</v>
      </c>
      <c r="Y93" s="76"/>
      <c r="Z93" s="76"/>
      <c r="AA93" s="29"/>
      <c r="AB93" s="117" t="s">
        <v>978</v>
      </c>
      <c r="AC93" s="117" t="s">
        <v>978</v>
      </c>
      <c r="AD93" s="117" t="s">
        <v>978</v>
      </c>
      <c r="AE93" s="117" t="s">
        <v>978</v>
      </c>
      <c r="AF93" s="117" t="s">
        <v>978</v>
      </c>
      <c r="AG93" s="199">
        <f t="shared" si="1"/>
        <v>6</v>
      </c>
      <c r="AH93" s="207">
        <v>2</v>
      </c>
      <c r="AI93" s="207">
        <v>2</v>
      </c>
      <c r="AJ93" s="207">
        <v>2</v>
      </c>
      <c r="AK93" s="207"/>
      <c r="AL93" s="207"/>
      <c r="AM93" s="207"/>
      <c r="AN93" s="207"/>
      <c r="AO93" s="207"/>
      <c r="AP93" s="207"/>
      <c r="AQ93" s="207"/>
      <c r="AR93" s="207"/>
      <c r="AS93" s="207"/>
      <c r="AT93" s="207"/>
      <c r="AU93" s="207"/>
      <c r="AV93" s="207"/>
      <c r="AW93" s="207"/>
      <c r="AX93" s="207"/>
      <c r="AY93" s="207"/>
      <c r="AZ93" s="207"/>
      <c r="BA93" s="207"/>
      <c r="BB93" s="207"/>
      <c r="BC93" s="207"/>
      <c r="BD93" s="207"/>
    </row>
    <row r="94" spans="1:56" s="16" customFormat="1" ht="31.15" customHeight="1" x14ac:dyDescent="0.3">
      <c r="B94" s="85" t="s">
        <v>212</v>
      </c>
      <c r="C94" s="85" t="s">
        <v>577</v>
      </c>
      <c r="D94" s="19" t="s">
        <v>151</v>
      </c>
      <c r="E94" s="4"/>
      <c r="F94" s="35"/>
      <c r="G94" s="9" t="s">
        <v>509</v>
      </c>
      <c r="H94" s="11" t="s">
        <v>1504</v>
      </c>
      <c r="I94" s="3"/>
      <c r="J94" s="87" t="s">
        <v>112</v>
      </c>
      <c r="K94" s="6"/>
      <c r="L94" s="7" t="s">
        <v>3</v>
      </c>
      <c r="M94" s="8" t="s">
        <v>3</v>
      </c>
      <c r="N94" s="10" t="s">
        <v>127</v>
      </c>
      <c r="O94" s="31" t="s">
        <v>1449</v>
      </c>
      <c r="P94" s="30" t="s">
        <v>1222</v>
      </c>
      <c r="Q94" s="24"/>
      <c r="R94" s="25"/>
      <c r="S94" s="24"/>
      <c r="T94" s="26"/>
      <c r="U94" s="76"/>
      <c r="V94" s="24">
        <v>44244</v>
      </c>
      <c r="W94" s="25">
        <v>26</v>
      </c>
      <c r="X94" s="25" t="s">
        <v>1491</v>
      </c>
      <c r="Y94" s="76"/>
      <c r="Z94" s="76"/>
      <c r="AA94" s="29"/>
      <c r="AB94" s="117" t="s">
        <v>978</v>
      </c>
      <c r="AC94" s="117" t="s">
        <v>978</v>
      </c>
      <c r="AD94" s="117" t="s">
        <v>978</v>
      </c>
      <c r="AE94" s="117" t="s">
        <v>978</v>
      </c>
      <c r="AF94" s="117" t="s">
        <v>978</v>
      </c>
      <c r="AG94" s="199">
        <f t="shared" si="1"/>
        <v>6</v>
      </c>
      <c r="AH94" s="207">
        <v>2</v>
      </c>
      <c r="AI94" s="207">
        <v>2</v>
      </c>
      <c r="AJ94" s="207">
        <v>2</v>
      </c>
      <c r="AK94" s="207"/>
      <c r="AL94" s="207"/>
      <c r="AM94" s="207"/>
      <c r="AN94" s="207"/>
      <c r="AO94" s="207"/>
      <c r="AP94" s="207"/>
      <c r="AQ94" s="207"/>
      <c r="AR94" s="207"/>
      <c r="AS94" s="207"/>
      <c r="AT94" s="207"/>
      <c r="AU94" s="207"/>
      <c r="AV94" s="207"/>
      <c r="AW94" s="207"/>
      <c r="AX94" s="207"/>
      <c r="AY94" s="207"/>
      <c r="AZ94" s="207"/>
      <c r="BA94" s="207"/>
      <c r="BB94" s="207"/>
      <c r="BC94" s="207"/>
      <c r="BD94" s="207"/>
    </row>
    <row r="95" spans="1:56" s="16" customFormat="1" ht="31.15" customHeight="1" x14ac:dyDescent="0.3">
      <c r="B95" s="85" t="s">
        <v>212</v>
      </c>
      <c r="C95" s="85" t="s">
        <v>577</v>
      </c>
      <c r="D95" s="19" t="s">
        <v>151</v>
      </c>
      <c r="E95" s="4"/>
      <c r="F95" s="35"/>
      <c r="G95" s="9" t="s">
        <v>509</v>
      </c>
      <c r="H95" s="11" t="s">
        <v>1505</v>
      </c>
      <c r="I95" s="3"/>
      <c r="J95" s="87" t="s">
        <v>112</v>
      </c>
      <c r="K95" s="6"/>
      <c r="L95" s="7" t="s">
        <v>3</v>
      </c>
      <c r="M95" s="8" t="s">
        <v>3</v>
      </c>
      <c r="N95" s="10" t="s">
        <v>127</v>
      </c>
      <c r="O95" s="31" t="s">
        <v>1449</v>
      </c>
      <c r="P95" s="30" t="s">
        <v>1222</v>
      </c>
      <c r="Q95" s="24"/>
      <c r="R95" s="25"/>
      <c r="S95" s="24"/>
      <c r="T95" s="26"/>
      <c r="U95" s="76"/>
      <c r="V95" s="24">
        <v>44244</v>
      </c>
      <c r="W95" s="25">
        <v>27</v>
      </c>
      <c r="X95" s="25" t="s">
        <v>1491</v>
      </c>
      <c r="Y95" s="76"/>
      <c r="Z95" s="76"/>
      <c r="AA95" s="29"/>
      <c r="AB95" s="117" t="s">
        <v>978</v>
      </c>
      <c r="AC95" s="117" t="s">
        <v>978</v>
      </c>
      <c r="AD95" s="117" t="s">
        <v>978</v>
      </c>
      <c r="AE95" s="117" t="s">
        <v>978</v>
      </c>
      <c r="AF95" s="117" t="s">
        <v>978</v>
      </c>
      <c r="AG95" s="199">
        <f t="shared" si="1"/>
        <v>6</v>
      </c>
      <c r="AH95" s="207">
        <v>2</v>
      </c>
      <c r="AI95" s="207">
        <v>2</v>
      </c>
      <c r="AJ95" s="207">
        <v>2</v>
      </c>
      <c r="AK95" s="207"/>
      <c r="AL95" s="207"/>
      <c r="AM95" s="207"/>
      <c r="AN95" s="207"/>
      <c r="AO95" s="207"/>
      <c r="AP95" s="207"/>
      <c r="AQ95" s="207"/>
      <c r="AR95" s="207"/>
      <c r="AS95" s="207"/>
      <c r="AT95" s="207"/>
      <c r="AU95" s="207"/>
      <c r="AV95" s="207"/>
      <c r="AW95" s="207"/>
      <c r="AX95" s="207"/>
      <c r="AY95" s="207"/>
      <c r="AZ95" s="207"/>
      <c r="BA95" s="207"/>
      <c r="BB95" s="207"/>
      <c r="BC95" s="207"/>
      <c r="BD95" s="207"/>
    </row>
    <row r="96" spans="1:56" s="16" customFormat="1" ht="31.15" customHeight="1" x14ac:dyDescent="0.3">
      <c r="B96" s="85" t="s">
        <v>212</v>
      </c>
      <c r="C96" s="85" t="s">
        <v>577</v>
      </c>
      <c r="D96" s="19" t="s">
        <v>151</v>
      </c>
      <c r="E96" s="4"/>
      <c r="F96" s="35"/>
      <c r="G96" s="9" t="s">
        <v>509</v>
      </c>
      <c r="H96" s="11" t="s">
        <v>1506</v>
      </c>
      <c r="I96" s="3"/>
      <c r="J96" s="87" t="s">
        <v>112</v>
      </c>
      <c r="K96" s="6"/>
      <c r="L96" s="7" t="s">
        <v>3</v>
      </c>
      <c r="M96" s="8" t="s">
        <v>3</v>
      </c>
      <c r="N96" s="10" t="s">
        <v>127</v>
      </c>
      <c r="O96" s="31" t="s">
        <v>1449</v>
      </c>
      <c r="P96" s="30" t="s">
        <v>1222</v>
      </c>
      <c r="Q96" s="24"/>
      <c r="R96" s="25"/>
      <c r="S96" s="24"/>
      <c r="T96" s="26"/>
      <c r="U96" s="76"/>
      <c r="V96" s="24">
        <v>44244</v>
      </c>
      <c r="W96" s="25">
        <v>28</v>
      </c>
      <c r="X96" s="25" t="s">
        <v>1491</v>
      </c>
      <c r="Y96" s="76"/>
      <c r="Z96" s="76"/>
      <c r="AA96" s="29"/>
      <c r="AB96" s="117" t="s">
        <v>978</v>
      </c>
      <c r="AC96" s="117" t="s">
        <v>978</v>
      </c>
      <c r="AD96" s="117" t="s">
        <v>978</v>
      </c>
      <c r="AE96" s="117" t="s">
        <v>978</v>
      </c>
      <c r="AF96" s="117" t="s">
        <v>978</v>
      </c>
      <c r="AG96" s="199">
        <f t="shared" si="1"/>
        <v>6</v>
      </c>
      <c r="AH96" s="207">
        <v>2</v>
      </c>
      <c r="AI96" s="207">
        <v>2</v>
      </c>
      <c r="AJ96" s="207">
        <v>2</v>
      </c>
      <c r="AK96" s="207"/>
      <c r="AL96" s="207"/>
      <c r="AM96" s="207"/>
      <c r="AN96" s="207"/>
      <c r="AO96" s="207"/>
      <c r="AP96" s="207"/>
      <c r="AQ96" s="207"/>
      <c r="AR96" s="207"/>
      <c r="AS96" s="207"/>
      <c r="AT96" s="207"/>
      <c r="AU96" s="207"/>
      <c r="AV96" s="207"/>
      <c r="AW96" s="207"/>
      <c r="AX96" s="207"/>
      <c r="AY96" s="207"/>
      <c r="AZ96" s="207"/>
      <c r="BA96" s="207"/>
      <c r="BB96" s="207"/>
      <c r="BC96" s="207"/>
      <c r="BD96" s="207"/>
    </row>
    <row r="97" spans="1:56" s="16" customFormat="1" ht="31.15" customHeight="1" x14ac:dyDescent="0.3">
      <c r="B97" s="85" t="s">
        <v>212</v>
      </c>
      <c r="C97" s="85" t="s">
        <v>577</v>
      </c>
      <c r="D97" s="19" t="s">
        <v>151</v>
      </c>
      <c r="E97" s="4"/>
      <c r="F97" s="35"/>
      <c r="G97" s="9" t="s">
        <v>509</v>
      </c>
      <c r="H97" s="11" t="s">
        <v>1507</v>
      </c>
      <c r="I97" s="3"/>
      <c r="J97" s="87" t="s">
        <v>112</v>
      </c>
      <c r="K97" s="6"/>
      <c r="L97" s="7" t="s">
        <v>3</v>
      </c>
      <c r="M97" s="8" t="s">
        <v>3</v>
      </c>
      <c r="N97" s="10" t="s">
        <v>127</v>
      </c>
      <c r="O97" s="31" t="s">
        <v>1449</v>
      </c>
      <c r="P97" s="30" t="s">
        <v>1222</v>
      </c>
      <c r="Q97" s="24"/>
      <c r="R97" s="25"/>
      <c r="S97" s="24"/>
      <c r="T97" s="26"/>
      <c r="U97" s="76"/>
      <c r="V97" s="24">
        <v>44244</v>
      </c>
      <c r="W97" s="25">
        <v>29</v>
      </c>
      <c r="X97" s="25" t="s">
        <v>1491</v>
      </c>
      <c r="Y97" s="76"/>
      <c r="Z97" s="76"/>
      <c r="AA97" s="29"/>
      <c r="AB97" s="117" t="s">
        <v>978</v>
      </c>
      <c r="AC97" s="117" t="s">
        <v>978</v>
      </c>
      <c r="AD97" s="117" t="s">
        <v>978</v>
      </c>
      <c r="AE97" s="117" t="s">
        <v>978</v>
      </c>
      <c r="AF97" s="117" t="s">
        <v>978</v>
      </c>
      <c r="AG97" s="199">
        <f t="shared" si="1"/>
        <v>6</v>
      </c>
      <c r="AH97" s="207">
        <v>2</v>
      </c>
      <c r="AI97" s="207">
        <v>2</v>
      </c>
      <c r="AJ97" s="207">
        <v>2</v>
      </c>
      <c r="AK97" s="207"/>
      <c r="AL97" s="207"/>
      <c r="AM97" s="207"/>
      <c r="AN97" s="207"/>
      <c r="AO97" s="207"/>
      <c r="AP97" s="207"/>
      <c r="AQ97" s="207"/>
      <c r="AR97" s="207"/>
      <c r="AS97" s="207"/>
      <c r="AT97" s="207"/>
      <c r="AU97" s="207"/>
      <c r="AV97" s="207"/>
      <c r="AW97" s="207"/>
      <c r="AX97" s="207"/>
      <c r="AY97" s="207"/>
      <c r="AZ97" s="207"/>
      <c r="BA97" s="207"/>
      <c r="BB97" s="207"/>
      <c r="BC97" s="207"/>
      <c r="BD97" s="207"/>
    </row>
    <row r="98" spans="1:56" s="16" customFormat="1" ht="31.15" customHeight="1" x14ac:dyDescent="0.3">
      <c r="B98" s="85" t="s">
        <v>212</v>
      </c>
      <c r="C98" s="85" t="s">
        <v>577</v>
      </c>
      <c r="D98" s="19" t="s">
        <v>151</v>
      </c>
      <c r="E98" s="4"/>
      <c r="F98" s="35"/>
      <c r="G98" s="9" t="s">
        <v>509</v>
      </c>
      <c r="H98" s="11" t="s">
        <v>1508</v>
      </c>
      <c r="I98" s="3"/>
      <c r="J98" s="87" t="s">
        <v>112</v>
      </c>
      <c r="K98" s="6"/>
      <c r="L98" s="7" t="s">
        <v>3</v>
      </c>
      <c r="M98" s="8" t="s">
        <v>3</v>
      </c>
      <c r="N98" s="10" t="s">
        <v>127</v>
      </c>
      <c r="O98" s="31" t="s">
        <v>1449</v>
      </c>
      <c r="P98" s="30" t="s">
        <v>1222</v>
      </c>
      <c r="Q98" s="24"/>
      <c r="R98" s="25"/>
      <c r="S98" s="24"/>
      <c r="T98" s="26"/>
      <c r="U98" s="76"/>
      <c r="V98" s="24">
        <v>44244</v>
      </c>
      <c r="W98" s="25">
        <v>31</v>
      </c>
      <c r="X98" s="25" t="s">
        <v>1491</v>
      </c>
      <c r="Y98" s="76"/>
      <c r="Z98" s="76"/>
      <c r="AA98" s="29"/>
      <c r="AB98" s="117" t="s">
        <v>978</v>
      </c>
      <c r="AC98" s="117" t="s">
        <v>978</v>
      </c>
      <c r="AD98" s="117" t="s">
        <v>978</v>
      </c>
      <c r="AE98" s="117" t="s">
        <v>978</v>
      </c>
      <c r="AF98" s="117" t="s">
        <v>978</v>
      </c>
      <c r="AG98" s="199">
        <f t="shared" si="1"/>
        <v>6</v>
      </c>
      <c r="AH98" s="207">
        <v>2</v>
      </c>
      <c r="AI98" s="207">
        <v>2</v>
      </c>
      <c r="AJ98" s="207">
        <v>2</v>
      </c>
      <c r="AK98" s="207"/>
      <c r="AL98" s="207"/>
      <c r="AM98" s="207"/>
      <c r="AN98" s="207"/>
      <c r="AO98" s="207"/>
      <c r="AP98" s="207"/>
      <c r="AQ98" s="207"/>
      <c r="AR98" s="207"/>
      <c r="AS98" s="207"/>
      <c r="AT98" s="207"/>
      <c r="AU98" s="207"/>
      <c r="AV98" s="207"/>
      <c r="AW98" s="207"/>
      <c r="AX98" s="207"/>
      <c r="AY98" s="207"/>
      <c r="AZ98" s="207"/>
      <c r="BA98" s="207"/>
      <c r="BB98" s="207"/>
      <c r="BC98" s="207"/>
      <c r="BD98" s="207"/>
    </row>
    <row r="99" spans="1:56" s="16" customFormat="1" ht="46.9" customHeight="1" x14ac:dyDescent="0.3">
      <c r="B99" s="85" t="s">
        <v>212</v>
      </c>
      <c r="C99" s="85" t="s">
        <v>588</v>
      </c>
      <c r="D99" s="9" t="s">
        <v>164</v>
      </c>
      <c r="E99" s="4">
        <v>1</v>
      </c>
      <c r="F99" s="35" t="s">
        <v>498</v>
      </c>
      <c r="G99" s="9" t="s">
        <v>509</v>
      </c>
      <c r="H99" s="11" t="s">
        <v>872</v>
      </c>
      <c r="I99" s="3" t="s">
        <v>1312</v>
      </c>
      <c r="J99" s="87" t="s">
        <v>112</v>
      </c>
      <c r="K99" s="6"/>
      <c r="L99" s="7" t="s">
        <v>3</v>
      </c>
      <c r="M99" s="8" t="s">
        <v>3</v>
      </c>
      <c r="N99" s="10" t="s">
        <v>127</v>
      </c>
      <c r="O99" s="31" t="s">
        <v>1273</v>
      </c>
      <c r="P99" s="30" t="s">
        <v>1113</v>
      </c>
      <c r="Q99" s="24" t="s">
        <v>1093</v>
      </c>
      <c r="R99" s="25"/>
      <c r="S99" s="25"/>
      <c r="T99" s="26"/>
      <c r="U99" s="76"/>
      <c r="V99" s="24">
        <v>44243</v>
      </c>
      <c r="W99" s="25">
        <v>26</v>
      </c>
      <c r="X99" s="25" t="s">
        <v>1494</v>
      </c>
      <c r="Y99" s="76"/>
      <c r="Z99" s="76"/>
      <c r="AA99" s="29" t="s">
        <v>165</v>
      </c>
      <c r="AB99" s="117" t="s">
        <v>978</v>
      </c>
      <c r="AC99" s="117" t="s">
        <v>978</v>
      </c>
      <c r="AD99" s="116" t="s">
        <v>442</v>
      </c>
      <c r="AE99" s="117" t="s">
        <v>978</v>
      </c>
      <c r="AF99" s="117" t="s">
        <v>978</v>
      </c>
      <c r="AG99" s="199">
        <f t="shared" si="1"/>
        <v>1</v>
      </c>
      <c r="AH99" s="207"/>
      <c r="AI99" s="207"/>
      <c r="AJ99" s="207"/>
      <c r="AK99" s="207">
        <v>1</v>
      </c>
      <c r="AL99" s="207"/>
      <c r="AM99" s="207"/>
      <c r="AN99" s="207"/>
      <c r="AO99" s="207"/>
      <c r="AP99" s="207"/>
      <c r="AQ99" s="207"/>
      <c r="AR99" s="207"/>
      <c r="AS99" s="207"/>
      <c r="AT99" s="207"/>
      <c r="AU99" s="207"/>
      <c r="AV99" s="207"/>
      <c r="AW99" s="207"/>
      <c r="AX99" s="207"/>
      <c r="AY99" s="207"/>
      <c r="AZ99" s="207"/>
      <c r="BA99" s="207"/>
      <c r="BB99" s="207"/>
      <c r="BC99" s="207"/>
      <c r="BD99" s="207"/>
    </row>
    <row r="100" spans="1:56" s="16" customFormat="1" ht="46.9" customHeight="1" x14ac:dyDescent="0.3">
      <c r="A100" s="17"/>
      <c r="B100" s="85" t="s">
        <v>212</v>
      </c>
      <c r="C100" s="85" t="s">
        <v>590</v>
      </c>
      <c r="D100" s="9" t="s">
        <v>168</v>
      </c>
      <c r="E100" s="4">
        <v>4</v>
      </c>
      <c r="F100" s="35" t="s">
        <v>498</v>
      </c>
      <c r="G100" s="9" t="s">
        <v>1509</v>
      </c>
      <c r="H100" s="11" t="s">
        <v>591</v>
      </c>
      <c r="I100" s="3" t="s">
        <v>1313</v>
      </c>
      <c r="J100" s="87" t="s">
        <v>112</v>
      </c>
      <c r="K100" s="6"/>
      <c r="L100" s="7" t="s">
        <v>3</v>
      </c>
      <c r="M100" s="8" t="s">
        <v>3</v>
      </c>
      <c r="N100" s="10" t="s">
        <v>127</v>
      </c>
      <c r="O100" s="31" t="s">
        <v>1273</v>
      </c>
      <c r="P100" s="30" t="s">
        <v>1113</v>
      </c>
      <c r="Q100" s="24" t="s">
        <v>1093</v>
      </c>
      <c r="R100" s="25"/>
      <c r="S100" s="25"/>
      <c r="T100" s="26"/>
      <c r="U100" s="76"/>
      <c r="V100" s="24">
        <v>44243</v>
      </c>
      <c r="W100" s="25">
        <v>30</v>
      </c>
      <c r="X100" s="25" t="s">
        <v>1494</v>
      </c>
      <c r="Y100" s="76"/>
      <c r="Z100" s="76"/>
      <c r="AA100" s="29" t="s">
        <v>169</v>
      </c>
      <c r="AB100" s="117" t="s">
        <v>978</v>
      </c>
      <c r="AC100" s="117" t="s">
        <v>978</v>
      </c>
      <c r="AD100" s="116" t="s">
        <v>442</v>
      </c>
      <c r="AE100" s="117" t="s">
        <v>978</v>
      </c>
      <c r="AF100" s="117" t="s">
        <v>978</v>
      </c>
      <c r="AG100" s="199">
        <f t="shared" si="1"/>
        <v>1</v>
      </c>
      <c r="AH100" s="207"/>
      <c r="AI100" s="207"/>
      <c r="AJ100" s="207"/>
      <c r="AK100" s="207">
        <v>1</v>
      </c>
      <c r="AL100" s="207"/>
      <c r="AM100" s="207"/>
      <c r="AN100" s="207"/>
      <c r="AO100" s="207"/>
      <c r="AP100" s="207"/>
      <c r="AQ100" s="207"/>
      <c r="AR100" s="207"/>
      <c r="AS100" s="207"/>
      <c r="AT100" s="207"/>
      <c r="AU100" s="207"/>
      <c r="AV100" s="207"/>
      <c r="AW100" s="207"/>
      <c r="AX100" s="207"/>
      <c r="AY100" s="207"/>
      <c r="AZ100" s="207"/>
      <c r="BA100" s="207"/>
      <c r="BB100" s="207"/>
      <c r="BC100" s="207"/>
      <c r="BD100" s="207"/>
    </row>
    <row r="101" spans="1:56" s="16" customFormat="1" ht="46.9" customHeight="1" x14ac:dyDescent="0.3">
      <c r="A101" s="17"/>
      <c r="B101" s="85" t="s">
        <v>212</v>
      </c>
      <c r="C101" s="85" t="s">
        <v>600</v>
      </c>
      <c r="D101" s="9" t="s">
        <v>179</v>
      </c>
      <c r="E101" s="4">
        <v>1</v>
      </c>
      <c r="F101" s="35" t="s">
        <v>498</v>
      </c>
      <c r="G101" s="9" t="s">
        <v>509</v>
      </c>
      <c r="H101" s="11" t="s">
        <v>1510</v>
      </c>
      <c r="I101" s="3" t="s">
        <v>1314</v>
      </c>
      <c r="J101" s="87" t="s">
        <v>112</v>
      </c>
      <c r="K101" s="6"/>
      <c r="L101" s="7" t="s">
        <v>3</v>
      </c>
      <c r="M101" s="8" t="s">
        <v>3</v>
      </c>
      <c r="N101" s="10" t="s">
        <v>127</v>
      </c>
      <c r="O101" s="31" t="s">
        <v>1273</v>
      </c>
      <c r="P101" s="30" t="s">
        <v>1113</v>
      </c>
      <c r="Q101" s="24" t="s">
        <v>1093</v>
      </c>
      <c r="R101" s="25"/>
      <c r="S101" s="25"/>
      <c r="T101" s="26"/>
      <c r="U101" s="76"/>
      <c r="V101" s="24">
        <v>44243</v>
      </c>
      <c r="W101" s="25">
        <v>31</v>
      </c>
      <c r="X101" s="25" t="s">
        <v>1494</v>
      </c>
      <c r="Y101" s="76"/>
      <c r="Z101" s="76"/>
      <c r="AA101" s="29" t="s">
        <v>180</v>
      </c>
      <c r="AB101" s="117" t="s">
        <v>978</v>
      </c>
      <c r="AC101" s="117" t="s">
        <v>978</v>
      </c>
      <c r="AD101" s="117" t="s">
        <v>978</v>
      </c>
      <c r="AE101" s="117" t="s">
        <v>978</v>
      </c>
      <c r="AF101" s="117" t="s">
        <v>978</v>
      </c>
      <c r="AG101" s="199">
        <f t="shared" si="1"/>
        <v>1</v>
      </c>
      <c r="AH101" s="207"/>
      <c r="AI101" s="207"/>
      <c r="AJ101" s="207"/>
      <c r="AK101" s="207">
        <v>1</v>
      </c>
      <c r="AL101" s="207"/>
      <c r="AM101" s="207"/>
      <c r="AN101" s="207"/>
      <c r="AO101" s="207"/>
      <c r="AP101" s="207"/>
      <c r="AQ101" s="207"/>
      <c r="AR101" s="207"/>
      <c r="AS101" s="207"/>
      <c r="AT101" s="207"/>
      <c r="AU101" s="207"/>
      <c r="AV101" s="207"/>
      <c r="AW101" s="207"/>
      <c r="AX101" s="207"/>
      <c r="AY101" s="207"/>
      <c r="AZ101" s="207"/>
      <c r="BA101" s="207"/>
      <c r="BB101" s="207"/>
      <c r="BC101" s="207"/>
      <c r="BD101" s="207"/>
    </row>
    <row r="102" spans="1:56" s="16" customFormat="1" ht="46.9" customHeight="1" x14ac:dyDescent="0.3">
      <c r="A102" s="17"/>
      <c r="B102" s="85" t="s">
        <v>212</v>
      </c>
      <c r="C102" s="85" t="s">
        <v>600</v>
      </c>
      <c r="D102" s="9" t="s">
        <v>179</v>
      </c>
      <c r="E102" s="4"/>
      <c r="F102" s="35"/>
      <c r="G102" s="9" t="s">
        <v>509</v>
      </c>
      <c r="H102" s="11" t="s">
        <v>1511</v>
      </c>
      <c r="I102" s="3"/>
      <c r="J102" s="87" t="s">
        <v>112</v>
      </c>
      <c r="K102" s="6"/>
      <c r="L102" s="7" t="s">
        <v>3</v>
      </c>
      <c r="M102" s="8" t="s">
        <v>3</v>
      </c>
      <c r="N102" s="10" t="s">
        <v>127</v>
      </c>
      <c r="O102" s="31" t="s">
        <v>1449</v>
      </c>
      <c r="P102" s="30" t="s">
        <v>1113</v>
      </c>
      <c r="Q102" s="24"/>
      <c r="R102" s="25"/>
      <c r="S102" s="25"/>
      <c r="T102" s="26"/>
      <c r="U102" s="76"/>
      <c r="V102" s="24">
        <v>44244</v>
      </c>
      <c r="W102" s="25">
        <v>31</v>
      </c>
      <c r="X102" s="25" t="s">
        <v>1494</v>
      </c>
      <c r="Y102" s="76"/>
      <c r="Z102" s="76"/>
      <c r="AA102" s="29"/>
      <c r="AB102" s="117" t="s">
        <v>978</v>
      </c>
      <c r="AC102" s="117" t="s">
        <v>978</v>
      </c>
      <c r="AD102" s="117" t="s">
        <v>978</v>
      </c>
      <c r="AE102" s="117" t="s">
        <v>978</v>
      </c>
      <c r="AF102" s="117" t="s">
        <v>978</v>
      </c>
      <c r="AG102" s="199">
        <f t="shared" si="1"/>
        <v>4</v>
      </c>
      <c r="AH102" s="207">
        <v>2</v>
      </c>
      <c r="AI102" s="207"/>
      <c r="AJ102" s="207">
        <v>2</v>
      </c>
      <c r="AK102" s="207"/>
      <c r="AL102" s="207"/>
      <c r="AM102" s="207"/>
      <c r="AN102" s="207"/>
      <c r="AO102" s="207"/>
      <c r="AP102" s="207"/>
      <c r="AQ102" s="207"/>
      <c r="AR102" s="207"/>
      <c r="AS102" s="207"/>
      <c r="AT102" s="207"/>
      <c r="AU102" s="207"/>
      <c r="AV102" s="207"/>
      <c r="AW102" s="207"/>
      <c r="AX102" s="207"/>
      <c r="AY102" s="207"/>
      <c r="AZ102" s="207"/>
      <c r="BA102" s="207"/>
      <c r="BB102" s="207"/>
      <c r="BC102" s="207"/>
      <c r="BD102" s="207"/>
    </row>
    <row r="103" spans="1:56" s="16" customFormat="1" ht="46.9" customHeight="1" x14ac:dyDescent="0.3">
      <c r="A103" s="17"/>
      <c r="B103" s="85" t="s">
        <v>212</v>
      </c>
      <c r="C103" s="85" t="s">
        <v>601</v>
      </c>
      <c r="D103" s="9" t="s">
        <v>181</v>
      </c>
      <c r="E103" s="4">
        <v>1</v>
      </c>
      <c r="F103" s="35" t="s">
        <v>498</v>
      </c>
      <c r="G103" s="9" t="s">
        <v>509</v>
      </c>
      <c r="H103" s="11" t="s">
        <v>880</v>
      </c>
      <c r="I103" s="3" t="s">
        <v>1315</v>
      </c>
      <c r="J103" s="87" t="s">
        <v>112</v>
      </c>
      <c r="K103" s="6"/>
      <c r="L103" s="7" t="s">
        <v>3</v>
      </c>
      <c r="M103" s="8" t="s">
        <v>3</v>
      </c>
      <c r="N103" s="10" t="s">
        <v>127</v>
      </c>
      <c r="O103" s="31" t="s">
        <v>1273</v>
      </c>
      <c r="P103" s="30" t="s">
        <v>1113</v>
      </c>
      <c r="Q103" s="24" t="s">
        <v>1093</v>
      </c>
      <c r="R103" s="25"/>
      <c r="S103" s="25"/>
      <c r="T103" s="26"/>
      <c r="U103" s="76"/>
      <c r="V103" s="24">
        <v>44243</v>
      </c>
      <c r="W103" s="25">
        <v>29</v>
      </c>
      <c r="X103" s="25" t="s">
        <v>1494</v>
      </c>
      <c r="Y103" s="76"/>
      <c r="Z103" s="76"/>
      <c r="AA103" s="29" t="s">
        <v>182</v>
      </c>
      <c r="AB103" s="117" t="s">
        <v>978</v>
      </c>
      <c r="AC103" s="117" t="s">
        <v>978</v>
      </c>
      <c r="AD103" s="116" t="s">
        <v>442</v>
      </c>
      <c r="AE103" s="117" t="s">
        <v>978</v>
      </c>
      <c r="AF103" s="117" t="s">
        <v>978</v>
      </c>
      <c r="AG103" s="199">
        <f t="shared" si="1"/>
        <v>1</v>
      </c>
      <c r="AH103" s="207"/>
      <c r="AI103" s="207"/>
      <c r="AJ103" s="207"/>
      <c r="AK103" s="207">
        <v>1</v>
      </c>
      <c r="AL103" s="207"/>
      <c r="AM103" s="207"/>
      <c r="AN103" s="207"/>
      <c r="AO103" s="207"/>
      <c r="AP103" s="207"/>
      <c r="AQ103" s="207"/>
      <c r="AR103" s="207"/>
      <c r="AS103" s="207"/>
      <c r="AT103" s="207"/>
      <c r="AU103" s="207"/>
      <c r="AV103" s="207"/>
      <c r="AW103" s="207"/>
      <c r="AX103" s="207"/>
      <c r="AY103" s="207"/>
      <c r="AZ103" s="207"/>
      <c r="BA103" s="207"/>
      <c r="BB103" s="207"/>
      <c r="BC103" s="207"/>
      <c r="BD103" s="207"/>
    </row>
    <row r="104" spans="1:56" s="16" customFormat="1" ht="31.15" customHeight="1" x14ac:dyDescent="0.3">
      <c r="A104" s="17"/>
      <c r="B104" s="85" t="s">
        <v>212</v>
      </c>
      <c r="C104" s="85" t="s">
        <v>618</v>
      </c>
      <c r="D104" s="9" t="s">
        <v>198</v>
      </c>
      <c r="E104" s="4">
        <v>1</v>
      </c>
      <c r="F104" s="35" t="s">
        <v>498</v>
      </c>
      <c r="G104" s="9" t="s">
        <v>509</v>
      </c>
      <c r="H104" s="11" t="s">
        <v>887</v>
      </c>
      <c r="I104" s="3" t="s">
        <v>1316</v>
      </c>
      <c r="J104" s="87" t="s">
        <v>112</v>
      </c>
      <c r="K104" s="6"/>
      <c r="L104" s="7"/>
      <c r="M104" s="8" t="s">
        <v>3</v>
      </c>
      <c r="N104" s="10" t="s">
        <v>127</v>
      </c>
      <c r="O104" s="31" t="s">
        <v>1221</v>
      </c>
      <c r="P104" s="30" t="s">
        <v>1113</v>
      </c>
      <c r="Q104" s="24" t="s">
        <v>1093</v>
      </c>
      <c r="R104" s="25"/>
      <c r="S104" s="25"/>
      <c r="T104" s="26"/>
      <c r="U104" s="76"/>
      <c r="V104" s="24" t="s">
        <v>1093</v>
      </c>
      <c r="W104" s="25"/>
      <c r="X104" s="24" t="s">
        <v>1093</v>
      </c>
      <c r="Y104" s="76"/>
      <c r="Z104" s="76"/>
      <c r="AA104" s="29" t="s">
        <v>199</v>
      </c>
      <c r="AB104" s="116"/>
      <c r="AC104" s="116"/>
      <c r="AD104" s="116" t="s">
        <v>442</v>
      </c>
      <c r="AE104" s="116"/>
      <c r="AF104" s="116"/>
      <c r="AG104" s="199">
        <f t="shared" si="1"/>
        <v>0</v>
      </c>
      <c r="AH104" s="207"/>
      <c r="AI104" s="207"/>
      <c r="AJ104" s="207"/>
      <c r="AK104" s="207" t="s">
        <v>3</v>
      </c>
      <c r="AL104" s="207"/>
      <c r="AM104" s="207"/>
      <c r="AN104" s="207"/>
      <c r="AO104" s="207"/>
      <c r="AP104" s="207"/>
      <c r="AQ104" s="207"/>
      <c r="AR104" s="207"/>
      <c r="AS104" s="207"/>
      <c r="AT104" s="207"/>
      <c r="AU104" s="207"/>
      <c r="AV104" s="207"/>
      <c r="AW104" s="207"/>
      <c r="AX104" s="207"/>
      <c r="AY104" s="207"/>
      <c r="AZ104" s="207"/>
      <c r="BA104" s="207"/>
      <c r="BB104" s="207"/>
      <c r="BC104" s="207"/>
      <c r="BD104" s="207"/>
    </row>
    <row r="105" spans="1:56" s="16" customFormat="1" ht="31.15" customHeight="1" x14ac:dyDescent="0.3">
      <c r="A105" s="17"/>
      <c r="B105" s="85" t="s">
        <v>212</v>
      </c>
      <c r="C105" s="85" t="s">
        <v>590</v>
      </c>
      <c r="D105" s="9" t="s">
        <v>168</v>
      </c>
      <c r="E105" s="4">
        <v>4</v>
      </c>
      <c r="F105" s="35" t="s">
        <v>499</v>
      </c>
      <c r="G105" s="9" t="s">
        <v>1317</v>
      </c>
      <c r="H105" s="11" t="s">
        <v>592</v>
      </c>
      <c r="I105" s="3" t="s">
        <v>1318</v>
      </c>
      <c r="J105" s="87" t="s">
        <v>112</v>
      </c>
      <c r="K105" s="6"/>
      <c r="L105" s="7" t="s">
        <v>3</v>
      </c>
      <c r="M105" s="8" t="s">
        <v>3</v>
      </c>
      <c r="N105" s="10" t="s">
        <v>127</v>
      </c>
      <c r="O105" s="31" t="s">
        <v>1273</v>
      </c>
      <c r="P105" s="30" t="s">
        <v>1113</v>
      </c>
      <c r="Q105" s="24" t="s">
        <v>1093</v>
      </c>
      <c r="R105" s="25"/>
      <c r="S105" s="25"/>
      <c r="T105" s="26"/>
      <c r="U105" s="76"/>
      <c r="V105" s="24">
        <v>44243</v>
      </c>
      <c r="W105" s="25">
        <v>32</v>
      </c>
      <c r="X105" s="25" t="s">
        <v>1494</v>
      </c>
      <c r="Y105" s="76"/>
      <c r="Z105" s="76"/>
      <c r="AA105" s="29" t="s">
        <v>1319</v>
      </c>
      <c r="AB105" s="117" t="s">
        <v>978</v>
      </c>
      <c r="AC105" s="117" t="s">
        <v>978</v>
      </c>
      <c r="AD105" s="116" t="s">
        <v>442</v>
      </c>
      <c r="AE105" s="117" t="s">
        <v>978</v>
      </c>
      <c r="AF105" s="117" t="s">
        <v>978</v>
      </c>
      <c r="AG105" s="199">
        <f t="shared" si="1"/>
        <v>1</v>
      </c>
      <c r="AH105" s="207"/>
      <c r="AI105" s="207"/>
      <c r="AJ105" s="207"/>
      <c r="AK105" s="207">
        <v>1</v>
      </c>
      <c r="AL105" s="207"/>
      <c r="AM105" s="207"/>
      <c r="AN105" s="207"/>
      <c r="AO105" s="207"/>
      <c r="AP105" s="207"/>
      <c r="AQ105" s="207"/>
      <c r="AR105" s="207"/>
      <c r="AS105" s="207"/>
      <c r="AT105" s="207"/>
      <c r="AU105" s="207"/>
      <c r="AV105" s="207"/>
      <c r="AW105" s="207"/>
      <c r="AX105" s="207"/>
      <c r="AY105" s="207"/>
      <c r="AZ105" s="207"/>
      <c r="BA105" s="207"/>
      <c r="BB105" s="207"/>
      <c r="BC105" s="207"/>
      <c r="BD105" s="207"/>
    </row>
    <row r="106" spans="1:56" s="16" customFormat="1" ht="62.45" customHeight="1" x14ac:dyDescent="0.3">
      <c r="A106" s="17"/>
      <c r="B106" s="85" t="s">
        <v>212</v>
      </c>
      <c r="C106" s="85" t="s">
        <v>590</v>
      </c>
      <c r="D106" s="9" t="s">
        <v>168</v>
      </c>
      <c r="E106" s="4">
        <v>4</v>
      </c>
      <c r="F106" s="35" t="s">
        <v>500</v>
      </c>
      <c r="G106" s="9" t="s">
        <v>1320</v>
      </c>
      <c r="H106" s="11" t="s">
        <v>593</v>
      </c>
      <c r="I106" s="3" t="s">
        <v>1321</v>
      </c>
      <c r="J106" s="87" t="s">
        <v>112</v>
      </c>
      <c r="K106" s="6"/>
      <c r="L106" s="7" t="s">
        <v>3</v>
      </c>
      <c r="M106" s="8" t="s">
        <v>3</v>
      </c>
      <c r="N106" s="10" t="s">
        <v>127</v>
      </c>
      <c r="O106" s="31" t="s">
        <v>1273</v>
      </c>
      <c r="P106" s="30" t="s">
        <v>1113</v>
      </c>
      <c r="Q106" s="24" t="s">
        <v>1093</v>
      </c>
      <c r="R106" s="25"/>
      <c r="S106" s="25"/>
      <c r="T106" s="26"/>
      <c r="U106" s="76"/>
      <c r="V106" s="24">
        <v>44243</v>
      </c>
      <c r="W106" s="25">
        <v>33</v>
      </c>
      <c r="X106" s="25" t="s">
        <v>1494</v>
      </c>
      <c r="Y106" s="76"/>
      <c r="Z106" s="76"/>
      <c r="AA106" s="29" t="s">
        <v>1322</v>
      </c>
      <c r="AB106" s="117" t="s">
        <v>978</v>
      </c>
      <c r="AC106" s="117" t="s">
        <v>978</v>
      </c>
      <c r="AD106" s="116" t="s">
        <v>442</v>
      </c>
      <c r="AE106" s="117" t="s">
        <v>978</v>
      </c>
      <c r="AF106" s="117" t="s">
        <v>978</v>
      </c>
      <c r="AG106" s="199">
        <f t="shared" si="1"/>
        <v>1</v>
      </c>
      <c r="AH106" s="207"/>
      <c r="AI106" s="207"/>
      <c r="AJ106" s="207"/>
      <c r="AK106" s="207">
        <v>1</v>
      </c>
      <c r="AL106" s="207"/>
      <c r="AM106" s="207"/>
      <c r="AN106" s="207"/>
      <c r="AO106" s="207"/>
      <c r="AP106" s="207"/>
      <c r="AQ106" s="207"/>
      <c r="AR106" s="207"/>
      <c r="AS106" s="207"/>
      <c r="AT106" s="207"/>
      <c r="AU106" s="207"/>
      <c r="AV106" s="207"/>
      <c r="AW106" s="207"/>
      <c r="AX106" s="207"/>
      <c r="AY106" s="207"/>
      <c r="AZ106" s="207"/>
      <c r="BA106" s="207"/>
      <c r="BB106" s="207"/>
      <c r="BC106" s="207"/>
      <c r="BD106" s="207"/>
    </row>
    <row r="107" spans="1:56" s="16" customFormat="1" ht="62.45" customHeight="1" x14ac:dyDescent="0.3">
      <c r="A107" s="17"/>
      <c r="B107" s="85" t="s">
        <v>212</v>
      </c>
      <c r="C107" s="85" t="s">
        <v>590</v>
      </c>
      <c r="D107" s="9" t="s">
        <v>168</v>
      </c>
      <c r="E107" s="4">
        <v>4</v>
      </c>
      <c r="F107" s="35" t="s">
        <v>501</v>
      </c>
      <c r="G107" s="9" t="s">
        <v>1323</v>
      </c>
      <c r="H107" s="11" t="s">
        <v>594</v>
      </c>
      <c r="I107" s="3" t="s">
        <v>1324</v>
      </c>
      <c r="J107" s="87" t="s">
        <v>112</v>
      </c>
      <c r="K107" s="6"/>
      <c r="L107" s="7" t="s">
        <v>3</v>
      </c>
      <c r="M107" s="8" t="s">
        <v>3</v>
      </c>
      <c r="N107" s="10" t="s">
        <v>127</v>
      </c>
      <c r="O107" s="31" t="s">
        <v>1273</v>
      </c>
      <c r="P107" s="30" t="s">
        <v>1113</v>
      </c>
      <c r="Q107" s="24" t="s">
        <v>1093</v>
      </c>
      <c r="R107" s="25"/>
      <c r="S107" s="25"/>
      <c r="T107" s="26"/>
      <c r="U107" s="76"/>
      <c r="V107" s="24">
        <v>44243</v>
      </c>
      <c r="W107" s="25">
        <v>34</v>
      </c>
      <c r="X107" s="25" t="s">
        <v>1494</v>
      </c>
      <c r="Y107" s="76"/>
      <c r="Z107" s="76"/>
      <c r="AA107" s="29" t="s">
        <v>1325</v>
      </c>
      <c r="AB107" s="117" t="s">
        <v>978</v>
      </c>
      <c r="AC107" s="117" t="s">
        <v>978</v>
      </c>
      <c r="AD107" s="116" t="s">
        <v>442</v>
      </c>
      <c r="AE107" s="117" t="s">
        <v>978</v>
      </c>
      <c r="AF107" s="117" t="s">
        <v>978</v>
      </c>
      <c r="AG107" s="199">
        <f t="shared" si="1"/>
        <v>1</v>
      </c>
      <c r="AH107" s="207"/>
      <c r="AI107" s="207"/>
      <c r="AJ107" s="207"/>
      <c r="AK107" s="207">
        <v>1</v>
      </c>
      <c r="AL107" s="207"/>
      <c r="AM107" s="207"/>
      <c r="AN107" s="207"/>
      <c r="AO107" s="207"/>
      <c r="AP107" s="207"/>
      <c r="AQ107" s="207"/>
      <c r="AR107" s="207"/>
      <c r="AS107" s="207"/>
      <c r="AT107" s="207"/>
      <c r="AU107" s="207"/>
      <c r="AV107" s="207"/>
      <c r="AW107" s="207"/>
      <c r="AX107" s="207"/>
      <c r="AY107" s="207"/>
      <c r="AZ107" s="207"/>
      <c r="BA107" s="207"/>
      <c r="BB107" s="207"/>
      <c r="BC107" s="207"/>
      <c r="BD107" s="207"/>
    </row>
    <row r="108" spans="1:56" s="17" customFormat="1" ht="31.15" customHeight="1" x14ac:dyDescent="0.3">
      <c r="B108" s="85" t="s">
        <v>212</v>
      </c>
      <c r="C108" s="85" t="s">
        <v>597</v>
      </c>
      <c r="D108" s="9" t="s">
        <v>173</v>
      </c>
      <c r="E108" s="4">
        <v>1</v>
      </c>
      <c r="F108" s="35" t="s">
        <v>498</v>
      </c>
      <c r="G108" s="9" t="s">
        <v>509</v>
      </c>
      <c r="H108" s="11" t="s">
        <v>876</v>
      </c>
      <c r="I108" s="3" t="s">
        <v>1326</v>
      </c>
      <c r="J108" s="87" t="s">
        <v>112</v>
      </c>
      <c r="K108" s="6"/>
      <c r="L108" s="7" t="s">
        <v>3</v>
      </c>
      <c r="M108" s="8" t="s">
        <v>3</v>
      </c>
      <c r="N108" s="10" t="s">
        <v>127</v>
      </c>
      <c r="O108" s="31" t="s">
        <v>1273</v>
      </c>
      <c r="P108" s="30" t="s">
        <v>1113</v>
      </c>
      <c r="Q108" s="24" t="s">
        <v>1093</v>
      </c>
      <c r="R108" s="25"/>
      <c r="S108" s="25"/>
      <c r="T108" s="26"/>
      <c r="U108" s="76"/>
      <c r="V108" s="24">
        <v>44243</v>
      </c>
      <c r="W108" s="25">
        <v>35</v>
      </c>
      <c r="X108" s="25" t="s">
        <v>1494</v>
      </c>
      <c r="Y108" s="76"/>
      <c r="Z108" s="76"/>
      <c r="AA108" s="29" t="s">
        <v>174</v>
      </c>
      <c r="AB108" s="117" t="s">
        <v>978</v>
      </c>
      <c r="AC108" s="117" t="s">
        <v>978</v>
      </c>
      <c r="AD108" s="116" t="s">
        <v>442</v>
      </c>
      <c r="AE108" s="117" t="s">
        <v>978</v>
      </c>
      <c r="AF108" s="117" t="s">
        <v>978</v>
      </c>
      <c r="AG108" s="199">
        <f t="shared" si="1"/>
        <v>1</v>
      </c>
      <c r="AH108" s="207"/>
      <c r="AI108" s="207"/>
      <c r="AJ108" s="207"/>
      <c r="AK108" s="207">
        <v>1</v>
      </c>
      <c r="AL108" s="207"/>
      <c r="AM108" s="207"/>
      <c r="AN108" s="207"/>
      <c r="AO108" s="207"/>
      <c r="AP108" s="207"/>
      <c r="AQ108" s="207"/>
      <c r="AR108" s="207"/>
      <c r="AS108" s="207"/>
      <c r="AT108" s="207"/>
      <c r="AU108" s="207"/>
      <c r="AV108" s="207"/>
      <c r="AW108" s="207"/>
      <c r="AX108" s="207"/>
      <c r="AY108" s="207"/>
      <c r="AZ108" s="207"/>
      <c r="BA108" s="207"/>
      <c r="BB108" s="207"/>
      <c r="BC108" s="207"/>
      <c r="BD108" s="207"/>
    </row>
    <row r="109" spans="1:56" s="17" customFormat="1" ht="31.15" customHeight="1" x14ac:dyDescent="0.3">
      <c r="B109" s="85" t="s">
        <v>212</v>
      </c>
      <c r="C109" s="85" t="s">
        <v>603</v>
      </c>
      <c r="D109" s="9" t="s">
        <v>185</v>
      </c>
      <c r="E109" s="4">
        <v>1</v>
      </c>
      <c r="F109" s="35" t="s">
        <v>498</v>
      </c>
      <c r="G109" s="9" t="s">
        <v>509</v>
      </c>
      <c r="H109" s="11" t="s">
        <v>882</v>
      </c>
      <c r="I109" s="3" t="s">
        <v>1327</v>
      </c>
      <c r="J109" s="87" t="s">
        <v>112</v>
      </c>
      <c r="K109" s="6"/>
      <c r="L109" s="7" t="s">
        <v>3</v>
      </c>
      <c r="M109" s="8" t="s">
        <v>3</v>
      </c>
      <c r="N109" s="10" t="s">
        <v>127</v>
      </c>
      <c r="O109" s="31" t="s">
        <v>1273</v>
      </c>
      <c r="P109" s="30" t="s">
        <v>1113</v>
      </c>
      <c r="Q109" s="24" t="s">
        <v>1093</v>
      </c>
      <c r="R109" s="25"/>
      <c r="S109" s="25"/>
      <c r="T109" s="26"/>
      <c r="U109" s="76"/>
      <c r="V109" s="24">
        <v>44243</v>
      </c>
      <c r="W109" s="25">
        <v>28</v>
      </c>
      <c r="X109" s="25" t="s">
        <v>1494</v>
      </c>
      <c r="Y109" s="76"/>
      <c r="Z109" s="76"/>
      <c r="AA109" s="29" t="s">
        <v>182</v>
      </c>
      <c r="AB109" s="117" t="s">
        <v>978</v>
      </c>
      <c r="AC109" s="117" t="s">
        <v>978</v>
      </c>
      <c r="AD109" s="116" t="s">
        <v>442</v>
      </c>
      <c r="AE109" s="117" t="s">
        <v>978</v>
      </c>
      <c r="AF109" s="117" t="s">
        <v>978</v>
      </c>
      <c r="AG109" s="199">
        <f t="shared" si="1"/>
        <v>1</v>
      </c>
      <c r="AH109" s="207"/>
      <c r="AI109" s="207"/>
      <c r="AJ109" s="207"/>
      <c r="AK109" s="207">
        <v>1</v>
      </c>
      <c r="AL109" s="207"/>
      <c r="AM109" s="207"/>
      <c r="AN109" s="207"/>
      <c r="AO109" s="207"/>
      <c r="AP109" s="207"/>
      <c r="AQ109" s="207"/>
      <c r="AR109" s="207"/>
      <c r="AS109" s="207"/>
      <c r="AT109" s="207"/>
      <c r="AU109" s="207"/>
      <c r="AV109" s="207"/>
      <c r="AW109" s="207"/>
      <c r="AX109" s="207"/>
      <c r="AY109" s="207"/>
      <c r="AZ109" s="207"/>
      <c r="BA109" s="207"/>
      <c r="BB109" s="207"/>
      <c r="BC109" s="207"/>
      <c r="BD109" s="207"/>
    </row>
    <row r="110" spans="1:56" s="17" customFormat="1" ht="31.15" customHeight="1" x14ac:dyDescent="0.3">
      <c r="A110" s="16" t="s">
        <v>1329</v>
      </c>
      <c r="B110" s="85" t="s">
        <v>212</v>
      </c>
      <c r="C110" s="85" t="s">
        <v>578</v>
      </c>
      <c r="D110" s="9" t="s">
        <v>153</v>
      </c>
      <c r="E110" s="4">
        <v>1</v>
      </c>
      <c r="F110" s="35" t="s">
        <v>510</v>
      </c>
      <c r="G110" s="9" t="s">
        <v>509</v>
      </c>
      <c r="H110" s="11" t="s">
        <v>868</v>
      </c>
      <c r="I110" s="3" t="s">
        <v>1328</v>
      </c>
      <c r="J110" s="87" t="s">
        <v>112</v>
      </c>
      <c r="K110" s="6"/>
      <c r="L110" s="7" t="s">
        <v>3</v>
      </c>
      <c r="M110" s="8" t="s">
        <v>3</v>
      </c>
      <c r="N110" s="10" t="s">
        <v>127</v>
      </c>
      <c r="O110" s="31" t="s">
        <v>1449</v>
      </c>
      <c r="P110" s="10" t="s">
        <v>1222</v>
      </c>
      <c r="Q110" s="24" t="s">
        <v>1093</v>
      </c>
      <c r="R110" s="25"/>
      <c r="S110" s="25"/>
      <c r="T110" s="26"/>
      <c r="U110" s="76"/>
      <c r="V110" s="24">
        <v>44244</v>
      </c>
      <c r="W110" s="25">
        <v>6</v>
      </c>
      <c r="X110" s="25" t="s">
        <v>1528</v>
      </c>
      <c r="Y110" s="76"/>
      <c r="Z110" s="76"/>
      <c r="AA110" s="29" t="s">
        <v>154</v>
      </c>
      <c r="AB110" s="117" t="s">
        <v>978</v>
      </c>
      <c r="AC110" s="116" t="s">
        <v>442</v>
      </c>
      <c r="AD110" s="117" t="s">
        <v>978</v>
      </c>
      <c r="AE110" s="117" t="s">
        <v>978</v>
      </c>
      <c r="AF110" s="117" t="s">
        <v>978</v>
      </c>
      <c r="AG110" s="199">
        <f t="shared" si="1"/>
        <v>4</v>
      </c>
      <c r="AH110" s="207"/>
      <c r="AI110" s="207">
        <v>2</v>
      </c>
      <c r="AJ110" s="207">
        <v>2</v>
      </c>
      <c r="AK110" s="207"/>
      <c r="AL110" s="207"/>
      <c r="AM110" s="207"/>
      <c r="AN110" s="207"/>
      <c r="AO110" s="207"/>
      <c r="AP110" s="207"/>
      <c r="AQ110" s="207"/>
      <c r="AR110" s="207"/>
      <c r="AS110" s="207"/>
      <c r="AT110" s="207"/>
      <c r="AU110" s="207"/>
      <c r="AV110" s="207"/>
      <c r="AW110" s="207"/>
      <c r="AX110" s="207"/>
      <c r="AY110" s="207"/>
      <c r="AZ110" s="207"/>
      <c r="BA110" s="207"/>
      <c r="BB110" s="207"/>
      <c r="BC110" s="207"/>
      <c r="BD110" s="207"/>
    </row>
    <row r="111" spans="1:56" s="17" customFormat="1" ht="78" customHeight="1" x14ac:dyDescent="0.3">
      <c r="A111" s="16" t="s">
        <v>1329</v>
      </c>
      <c r="B111" s="85" t="s">
        <v>212</v>
      </c>
      <c r="C111" s="85" t="s">
        <v>579</v>
      </c>
      <c r="D111" s="9" t="s">
        <v>155</v>
      </c>
      <c r="E111" s="4">
        <v>1</v>
      </c>
      <c r="F111" s="35" t="s">
        <v>510</v>
      </c>
      <c r="G111" s="9" t="s">
        <v>509</v>
      </c>
      <c r="H111" s="11" t="s">
        <v>869</v>
      </c>
      <c r="I111" s="3" t="s">
        <v>1330</v>
      </c>
      <c r="J111" s="87" t="s">
        <v>112</v>
      </c>
      <c r="K111" s="6"/>
      <c r="L111" s="7" t="s">
        <v>3</v>
      </c>
      <c r="M111" s="8" t="s">
        <v>3</v>
      </c>
      <c r="N111" s="10" t="s">
        <v>127</v>
      </c>
      <c r="O111" s="31" t="s">
        <v>1449</v>
      </c>
      <c r="P111" s="10" t="s">
        <v>1222</v>
      </c>
      <c r="Q111" s="24" t="s">
        <v>1093</v>
      </c>
      <c r="R111" s="25"/>
      <c r="S111" s="25"/>
      <c r="T111" s="26"/>
      <c r="U111" s="76"/>
      <c r="V111" s="24">
        <v>44244</v>
      </c>
      <c r="W111" s="25">
        <v>7</v>
      </c>
      <c r="X111" s="25" t="s">
        <v>1528</v>
      </c>
      <c r="Y111" s="76"/>
      <c r="Z111" s="76"/>
      <c r="AA111" s="29" t="s">
        <v>156</v>
      </c>
      <c r="AB111" s="117" t="s">
        <v>978</v>
      </c>
      <c r="AC111" s="116" t="s">
        <v>442</v>
      </c>
      <c r="AD111" s="117" t="s">
        <v>978</v>
      </c>
      <c r="AE111" s="117" t="s">
        <v>978</v>
      </c>
      <c r="AF111" s="117" t="s">
        <v>978</v>
      </c>
      <c r="AG111" s="199">
        <f t="shared" si="1"/>
        <v>4</v>
      </c>
      <c r="AH111" s="207">
        <v>2</v>
      </c>
      <c r="AI111" s="207"/>
      <c r="AJ111" s="207">
        <v>2</v>
      </c>
      <c r="AK111" s="207"/>
      <c r="AL111" s="207"/>
      <c r="AM111" s="207"/>
      <c r="AN111" s="207"/>
      <c r="AO111" s="207"/>
      <c r="AP111" s="207"/>
      <c r="AQ111" s="207"/>
      <c r="AR111" s="207"/>
      <c r="AS111" s="207"/>
      <c r="AT111" s="207"/>
      <c r="AU111" s="207"/>
      <c r="AV111" s="207"/>
      <c r="AW111" s="207"/>
      <c r="AX111" s="207"/>
      <c r="AY111" s="207"/>
      <c r="AZ111" s="207"/>
      <c r="BA111" s="207"/>
      <c r="BB111" s="207"/>
      <c r="BC111" s="207"/>
      <c r="BD111" s="207"/>
    </row>
    <row r="112" spans="1:56" s="17" customFormat="1" ht="62.45" customHeight="1" x14ac:dyDescent="0.3">
      <c r="A112" s="16" t="s">
        <v>1329</v>
      </c>
      <c r="B112" s="85" t="s">
        <v>212</v>
      </c>
      <c r="C112" s="85" t="s">
        <v>571</v>
      </c>
      <c r="D112" s="19" t="s">
        <v>145</v>
      </c>
      <c r="E112" s="4">
        <v>1</v>
      </c>
      <c r="F112" s="35" t="s">
        <v>498</v>
      </c>
      <c r="G112" s="9" t="s">
        <v>509</v>
      </c>
      <c r="H112" s="11" t="s">
        <v>867</v>
      </c>
      <c r="I112" s="3" t="s">
        <v>1331</v>
      </c>
      <c r="J112" s="87" t="s">
        <v>112</v>
      </c>
      <c r="K112" s="6" t="s">
        <v>3</v>
      </c>
      <c r="L112" s="7" t="s">
        <v>3</v>
      </c>
      <c r="M112" s="8" t="s">
        <v>3</v>
      </c>
      <c r="N112" s="10" t="s">
        <v>127</v>
      </c>
      <c r="O112" s="31" t="s">
        <v>1449</v>
      </c>
      <c r="P112" s="10" t="s">
        <v>1222</v>
      </c>
      <c r="Q112" s="24">
        <v>44215</v>
      </c>
      <c r="R112" s="25">
        <v>7</v>
      </c>
      <c r="S112" s="25" t="s">
        <v>984</v>
      </c>
      <c r="T112" s="26">
        <v>1</v>
      </c>
      <c r="U112" s="76"/>
      <c r="V112" s="24">
        <v>44244</v>
      </c>
      <c r="W112" s="25">
        <v>1</v>
      </c>
      <c r="X112" s="25" t="s">
        <v>1528</v>
      </c>
      <c r="Y112" s="76"/>
      <c r="Z112" s="76"/>
      <c r="AA112" s="29" t="s">
        <v>1332</v>
      </c>
      <c r="AB112" s="117" t="s">
        <v>978</v>
      </c>
      <c r="AC112" s="116" t="s">
        <v>442</v>
      </c>
      <c r="AD112" s="117" t="s">
        <v>978</v>
      </c>
      <c r="AE112" s="117" t="s">
        <v>978</v>
      </c>
      <c r="AF112" s="117" t="s">
        <v>978</v>
      </c>
      <c r="AG112" s="199">
        <f t="shared" si="1"/>
        <v>4</v>
      </c>
      <c r="AH112" s="207"/>
      <c r="AI112" s="207">
        <v>2</v>
      </c>
      <c r="AJ112" s="207">
        <v>2</v>
      </c>
      <c r="AK112" s="207"/>
      <c r="AL112" s="207"/>
      <c r="AM112" s="207"/>
      <c r="AN112" s="207"/>
      <c r="AO112" s="207"/>
      <c r="AP112" s="207"/>
      <c r="AQ112" s="207"/>
      <c r="AR112" s="207"/>
      <c r="AS112" s="207"/>
      <c r="AT112" s="207"/>
      <c r="AU112" s="207"/>
      <c r="AV112" s="207"/>
      <c r="AW112" s="207"/>
      <c r="AX112" s="207"/>
      <c r="AY112" s="207"/>
      <c r="AZ112" s="207"/>
      <c r="BA112" s="207"/>
      <c r="BB112" s="207"/>
      <c r="BC112" s="207"/>
      <c r="BD112" s="207"/>
    </row>
    <row r="113" spans="1:56" s="17" customFormat="1" ht="31.15" customHeight="1" x14ac:dyDescent="0.3">
      <c r="A113" s="16" t="s">
        <v>1329</v>
      </c>
      <c r="B113" s="85" t="s">
        <v>212</v>
      </c>
      <c r="C113" s="85" t="s">
        <v>572</v>
      </c>
      <c r="D113" s="19" t="s">
        <v>146</v>
      </c>
      <c r="E113" s="4">
        <v>1</v>
      </c>
      <c r="F113" s="35" t="s">
        <v>498</v>
      </c>
      <c r="G113" s="9" t="s">
        <v>509</v>
      </c>
      <c r="H113" s="11" t="s">
        <v>1333</v>
      </c>
      <c r="I113" s="3" t="s">
        <v>1334</v>
      </c>
      <c r="J113" s="87" t="s">
        <v>112</v>
      </c>
      <c r="K113" s="6" t="s">
        <v>3</v>
      </c>
      <c r="L113" s="7" t="s">
        <v>3</v>
      </c>
      <c r="M113" s="8" t="s">
        <v>3</v>
      </c>
      <c r="N113" s="10" t="s">
        <v>127</v>
      </c>
      <c r="O113" s="31" t="s">
        <v>1449</v>
      </c>
      <c r="P113" s="10" t="s">
        <v>1222</v>
      </c>
      <c r="Q113" s="24">
        <v>44215</v>
      </c>
      <c r="R113" s="25">
        <v>8</v>
      </c>
      <c r="S113" s="25" t="s">
        <v>984</v>
      </c>
      <c r="T113" s="26">
        <v>1</v>
      </c>
      <c r="U113" s="76"/>
      <c r="V113" s="24">
        <v>44244</v>
      </c>
      <c r="W113" s="25">
        <v>2</v>
      </c>
      <c r="X113" s="25" t="s">
        <v>1528</v>
      </c>
      <c r="Y113" s="76"/>
      <c r="Z113" s="76"/>
      <c r="AA113" s="29" t="s">
        <v>1335</v>
      </c>
      <c r="AB113" s="117" t="s">
        <v>978</v>
      </c>
      <c r="AC113" s="116" t="s">
        <v>442</v>
      </c>
      <c r="AD113" s="117" t="s">
        <v>978</v>
      </c>
      <c r="AE113" s="117" t="s">
        <v>978</v>
      </c>
      <c r="AF113" s="117" t="s">
        <v>978</v>
      </c>
      <c r="AG113" s="199">
        <f t="shared" si="1"/>
        <v>4</v>
      </c>
      <c r="AH113" s="207">
        <v>2</v>
      </c>
      <c r="AI113" s="207"/>
      <c r="AJ113" s="207">
        <v>2</v>
      </c>
      <c r="AK113" s="207"/>
      <c r="AL113" s="207"/>
      <c r="AM113" s="207"/>
      <c r="AN113" s="207"/>
      <c r="AO113" s="207"/>
      <c r="AP113" s="207"/>
      <c r="AQ113" s="207"/>
      <c r="AR113" s="207"/>
      <c r="AS113" s="207"/>
      <c r="AT113" s="207"/>
      <c r="AU113" s="207"/>
      <c r="AV113" s="207"/>
      <c r="AW113" s="207"/>
      <c r="AX113" s="207"/>
      <c r="AY113" s="207"/>
      <c r="AZ113" s="207"/>
      <c r="BA113" s="207"/>
      <c r="BB113" s="207"/>
      <c r="BC113" s="207"/>
      <c r="BD113" s="207"/>
    </row>
    <row r="114" spans="1:56" s="17" customFormat="1" ht="31.15" customHeight="1" x14ac:dyDescent="0.3">
      <c r="A114" s="16" t="s">
        <v>1329</v>
      </c>
      <c r="B114" s="85" t="s">
        <v>212</v>
      </c>
      <c r="C114" s="85" t="s">
        <v>572</v>
      </c>
      <c r="D114" s="19" t="s">
        <v>146</v>
      </c>
      <c r="E114" s="4">
        <v>1</v>
      </c>
      <c r="F114" s="35" t="s">
        <v>510</v>
      </c>
      <c r="G114" s="9" t="s">
        <v>509</v>
      </c>
      <c r="H114" s="11" t="s">
        <v>1384</v>
      </c>
      <c r="I114" s="3" t="s">
        <v>1336</v>
      </c>
      <c r="J114" s="87" t="s">
        <v>112</v>
      </c>
      <c r="K114" s="6" t="s">
        <v>3</v>
      </c>
      <c r="L114" s="7" t="s">
        <v>3</v>
      </c>
      <c r="M114" s="8" t="s">
        <v>3</v>
      </c>
      <c r="N114" s="10" t="s">
        <v>127</v>
      </c>
      <c r="O114" s="31" t="s">
        <v>1449</v>
      </c>
      <c r="P114" s="10" t="s">
        <v>1222</v>
      </c>
      <c r="Q114" s="24">
        <v>44215</v>
      </c>
      <c r="R114" s="25">
        <v>8</v>
      </c>
      <c r="S114" s="25" t="s">
        <v>984</v>
      </c>
      <c r="T114" s="26">
        <v>1</v>
      </c>
      <c r="U114" s="76"/>
      <c r="V114" s="24">
        <v>44244</v>
      </c>
      <c r="W114" s="25">
        <v>3</v>
      </c>
      <c r="X114" s="25" t="s">
        <v>1528</v>
      </c>
      <c r="Y114" s="76"/>
      <c r="Z114" s="76"/>
      <c r="AA114" s="29" t="s">
        <v>1337</v>
      </c>
      <c r="AB114" s="117" t="s">
        <v>978</v>
      </c>
      <c r="AC114" s="116" t="s">
        <v>442</v>
      </c>
      <c r="AD114" s="117" t="s">
        <v>978</v>
      </c>
      <c r="AE114" s="117" t="s">
        <v>978</v>
      </c>
      <c r="AF114" s="117" t="s">
        <v>978</v>
      </c>
      <c r="AG114" s="199">
        <f t="shared" si="1"/>
        <v>4</v>
      </c>
      <c r="AH114" s="207">
        <v>2</v>
      </c>
      <c r="AI114" s="207"/>
      <c r="AJ114" s="207">
        <v>2</v>
      </c>
      <c r="AK114" s="207"/>
      <c r="AL114" s="207"/>
      <c r="AM114" s="207"/>
      <c r="AN114" s="207"/>
      <c r="AO114" s="207"/>
      <c r="AP114" s="207"/>
      <c r="AQ114" s="207"/>
      <c r="AR114" s="207"/>
      <c r="AS114" s="207"/>
      <c r="AT114" s="207"/>
      <c r="AU114" s="207"/>
      <c r="AV114" s="207"/>
      <c r="AW114" s="207"/>
      <c r="AX114" s="207"/>
      <c r="AY114" s="207"/>
      <c r="AZ114" s="207"/>
      <c r="BA114" s="207"/>
      <c r="BB114" s="207"/>
      <c r="BC114" s="207"/>
      <c r="BD114" s="207"/>
    </row>
    <row r="115" spans="1:56" s="17" customFormat="1" ht="31.15" customHeight="1" x14ac:dyDescent="0.3">
      <c r="B115" s="85" t="s">
        <v>212</v>
      </c>
      <c r="C115" s="85" t="s">
        <v>598</v>
      </c>
      <c r="D115" s="9" t="s">
        <v>175</v>
      </c>
      <c r="E115" s="4">
        <v>1</v>
      </c>
      <c r="F115" s="35" t="s">
        <v>498</v>
      </c>
      <c r="G115" s="9" t="s">
        <v>509</v>
      </c>
      <c r="H115" s="11" t="s">
        <v>877</v>
      </c>
      <c r="I115" s="3" t="s">
        <v>1338</v>
      </c>
      <c r="J115" s="87" t="s">
        <v>112</v>
      </c>
      <c r="K115" s="6"/>
      <c r="L115" s="7" t="s">
        <v>3</v>
      </c>
      <c r="M115" s="8" t="s">
        <v>3</v>
      </c>
      <c r="N115" s="10" t="s">
        <v>127</v>
      </c>
      <c r="O115" s="31" t="s">
        <v>1449</v>
      </c>
      <c r="P115" s="10" t="s">
        <v>1113</v>
      </c>
      <c r="Q115" s="24" t="s">
        <v>1093</v>
      </c>
      <c r="R115" s="25"/>
      <c r="S115" s="25"/>
      <c r="T115" s="26"/>
      <c r="U115" s="76"/>
      <c r="V115" s="24">
        <v>44244</v>
      </c>
      <c r="W115" s="25">
        <v>4</v>
      </c>
      <c r="X115" s="25" t="s">
        <v>1528</v>
      </c>
      <c r="Y115" s="76"/>
      <c r="Z115" s="76"/>
      <c r="AA115" s="29" t="s">
        <v>176</v>
      </c>
      <c r="AB115" s="117" t="s">
        <v>978</v>
      </c>
      <c r="AC115" s="116" t="s">
        <v>442</v>
      </c>
      <c r="AD115" s="117" t="s">
        <v>978</v>
      </c>
      <c r="AE115" s="117" t="s">
        <v>978</v>
      </c>
      <c r="AF115" s="117" t="s">
        <v>978</v>
      </c>
      <c r="AG115" s="199">
        <f t="shared" si="1"/>
        <v>4</v>
      </c>
      <c r="AH115" s="207"/>
      <c r="AI115" s="207">
        <v>2</v>
      </c>
      <c r="AJ115" s="207">
        <v>2</v>
      </c>
      <c r="AK115" s="207"/>
      <c r="AL115" s="207"/>
      <c r="AM115" s="207"/>
      <c r="AN115" s="207"/>
      <c r="AO115" s="207"/>
      <c r="AP115" s="207"/>
      <c r="AQ115" s="207"/>
      <c r="AR115" s="207"/>
      <c r="AS115" s="207"/>
      <c r="AT115" s="207"/>
      <c r="AU115" s="207"/>
      <c r="AV115" s="207"/>
      <c r="AW115" s="207"/>
      <c r="AX115" s="207"/>
      <c r="AY115" s="207"/>
      <c r="AZ115" s="207"/>
      <c r="BA115" s="207"/>
      <c r="BB115" s="207"/>
      <c r="BC115" s="207"/>
      <c r="BD115" s="207"/>
    </row>
    <row r="116" spans="1:56" s="17" customFormat="1" ht="31.15" customHeight="1" x14ac:dyDescent="0.3">
      <c r="B116" s="85" t="s">
        <v>212</v>
      </c>
      <c r="C116" s="85" t="s">
        <v>599</v>
      </c>
      <c r="D116" s="9" t="s">
        <v>177</v>
      </c>
      <c r="E116" s="4">
        <v>1</v>
      </c>
      <c r="F116" s="35" t="s">
        <v>498</v>
      </c>
      <c r="G116" s="9" t="s">
        <v>509</v>
      </c>
      <c r="H116" s="11" t="s">
        <v>878</v>
      </c>
      <c r="I116" s="3" t="s">
        <v>1339</v>
      </c>
      <c r="J116" s="87" t="s">
        <v>112</v>
      </c>
      <c r="K116" s="6"/>
      <c r="L116" s="7" t="s">
        <v>3</v>
      </c>
      <c r="M116" s="8" t="s">
        <v>3</v>
      </c>
      <c r="N116" s="10" t="s">
        <v>127</v>
      </c>
      <c r="O116" s="31" t="s">
        <v>1449</v>
      </c>
      <c r="P116" s="10" t="s">
        <v>1113</v>
      </c>
      <c r="Q116" s="24" t="s">
        <v>1093</v>
      </c>
      <c r="R116" s="25"/>
      <c r="S116" s="25"/>
      <c r="T116" s="26"/>
      <c r="U116" s="76"/>
      <c r="V116" s="24">
        <v>44244</v>
      </c>
      <c r="W116" s="25">
        <v>5</v>
      </c>
      <c r="X116" s="25" t="s">
        <v>1528</v>
      </c>
      <c r="Y116" s="76"/>
      <c r="Z116" s="76"/>
      <c r="AA116" s="29" t="s">
        <v>178</v>
      </c>
      <c r="AB116" s="117" t="s">
        <v>978</v>
      </c>
      <c r="AC116" s="116" t="s">
        <v>442</v>
      </c>
      <c r="AD116" s="117" t="s">
        <v>978</v>
      </c>
      <c r="AE116" s="117" t="s">
        <v>978</v>
      </c>
      <c r="AF116" s="117" t="s">
        <v>978</v>
      </c>
      <c r="AG116" s="199">
        <f t="shared" si="1"/>
        <v>4</v>
      </c>
      <c r="AH116" s="207">
        <v>2</v>
      </c>
      <c r="AI116" s="207"/>
      <c r="AJ116" s="207">
        <v>2</v>
      </c>
      <c r="AK116" s="207"/>
      <c r="AL116" s="207"/>
      <c r="AM116" s="207"/>
      <c r="AN116" s="207"/>
      <c r="AO116" s="207"/>
      <c r="AP116" s="207"/>
      <c r="AQ116" s="207"/>
      <c r="AR116" s="207"/>
      <c r="AS116" s="207"/>
      <c r="AT116" s="207"/>
      <c r="AU116" s="207"/>
      <c r="AV116" s="207"/>
      <c r="AW116" s="207"/>
      <c r="AX116" s="207"/>
      <c r="AY116" s="207"/>
      <c r="AZ116" s="207"/>
      <c r="BA116" s="207"/>
      <c r="BB116" s="207"/>
      <c r="BC116" s="207"/>
      <c r="BD116" s="207"/>
    </row>
    <row r="117" spans="1:56" s="17" customFormat="1" ht="31.15" customHeight="1" x14ac:dyDescent="0.3">
      <c r="B117" s="85" t="s">
        <v>119</v>
      </c>
      <c r="C117" s="85" t="s">
        <v>621</v>
      </c>
      <c r="D117" s="9" t="s">
        <v>204</v>
      </c>
      <c r="E117" s="4">
        <v>1</v>
      </c>
      <c r="F117" s="35" t="s">
        <v>498</v>
      </c>
      <c r="G117" s="9" t="s">
        <v>509</v>
      </c>
      <c r="H117" s="11" t="s">
        <v>890</v>
      </c>
      <c r="I117" s="3" t="s">
        <v>1340</v>
      </c>
      <c r="J117" s="87" t="s">
        <v>112</v>
      </c>
      <c r="K117" s="6" t="s">
        <v>3</v>
      </c>
      <c r="L117" s="7" t="s">
        <v>3</v>
      </c>
      <c r="M117" s="8" t="s">
        <v>3</v>
      </c>
      <c r="N117" s="10" t="s">
        <v>127</v>
      </c>
      <c r="O117" s="30" t="s">
        <v>255</v>
      </c>
      <c r="P117" s="10" t="s">
        <v>1113</v>
      </c>
      <c r="Q117" s="24">
        <v>44216</v>
      </c>
      <c r="R117" s="25">
        <v>6</v>
      </c>
      <c r="S117" s="25" t="s">
        <v>1251</v>
      </c>
      <c r="T117" s="26">
        <v>1</v>
      </c>
      <c r="U117" s="76"/>
      <c r="V117" s="24">
        <v>44244</v>
      </c>
      <c r="W117" s="25">
        <v>8</v>
      </c>
      <c r="X117" s="25" t="s">
        <v>1533</v>
      </c>
      <c r="Y117" s="76"/>
      <c r="Z117" s="76"/>
      <c r="AA117" s="29" t="s">
        <v>205</v>
      </c>
      <c r="AB117" s="116" t="s">
        <v>442</v>
      </c>
      <c r="AC117" s="117" t="s">
        <v>978</v>
      </c>
      <c r="AD117" s="117" t="s">
        <v>978</v>
      </c>
      <c r="AE117" s="117" t="s">
        <v>978</v>
      </c>
      <c r="AF117" s="117" t="s">
        <v>978</v>
      </c>
      <c r="AG117" s="199">
        <f t="shared" si="1"/>
        <v>4</v>
      </c>
      <c r="AH117" s="207"/>
      <c r="AI117" s="207"/>
      <c r="AJ117" s="207"/>
      <c r="AK117" s="207"/>
      <c r="AL117" s="207"/>
      <c r="AM117" s="207"/>
      <c r="AN117" s="207"/>
      <c r="AO117" s="207"/>
      <c r="AP117" s="207"/>
      <c r="AQ117" s="207"/>
      <c r="AR117" s="207"/>
      <c r="AS117" s="207"/>
      <c r="AT117" s="207"/>
      <c r="AU117" s="207"/>
      <c r="AV117" s="207"/>
      <c r="AW117" s="207"/>
      <c r="AX117" s="207"/>
      <c r="AY117" s="207"/>
      <c r="AZ117" s="207"/>
      <c r="BA117" s="207"/>
      <c r="BB117" s="207"/>
      <c r="BC117" s="207">
        <v>4</v>
      </c>
      <c r="BD117" s="207"/>
    </row>
    <row r="118" spans="1:56" s="17" customFormat="1" ht="31.15" customHeight="1" x14ac:dyDescent="0.3">
      <c r="B118" s="85" t="s">
        <v>119</v>
      </c>
      <c r="C118" s="85" t="s">
        <v>622</v>
      </c>
      <c r="D118" s="9" t="s">
        <v>206</v>
      </c>
      <c r="E118" s="4">
        <v>1</v>
      </c>
      <c r="F118" s="35" t="s">
        <v>498</v>
      </c>
      <c r="G118" s="9" t="s">
        <v>509</v>
      </c>
      <c r="H118" s="11" t="s">
        <v>891</v>
      </c>
      <c r="I118" s="3" t="s">
        <v>1341</v>
      </c>
      <c r="J118" s="87" t="s">
        <v>112</v>
      </c>
      <c r="K118" s="6" t="s">
        <v>3</v>
      </c>
      <c r="L118" s="7" t="s">
        <v>3</v>
      </c>
      <c r="M118" s="8" t="s">
        <v>3</v>
      </c>
      <c r="N118" s="30" t="s">
        <v>127</v>
      </c>
      <c r="O118" s="30" t="s">
        <v>255</v>
      </c>
      <c r="P118" s="10" t="s">
        <v>1113</v>
      </c>
      <c r="Q118" s="24">
        <v>44216</v>
      </c>
      <c r="R118" s="25">
        <v>7</v>
      </c>
      <c r="S118" s="25" t="s">
        <v>1251</v>
      </c>
      <c r="T118" s="26">
        <v>1</v>
      </c>
      <c r="U118" s="76"/>
      <c r="V118" s="24">
        <v>44244</v>
      </c>
      <c r="W118" s="25">
        <v>9</v>
      </c>
      <c r="X118" s="25" t="s">
        <v>1533</v>
      </c>
      <c r="Y118" s="76"/>
      <c r="Z118" s="76"/>
      <c r="AA118" s="29" t="s">
        <v>207</v>
      </c>
      <c r="AB118" s="116" t="s">
        <v>442</v>
      </c>
      <c r="AC118" s="117" t="s">
        <v>978</v>
      </c>
      <c r="AD118" s="117" t="s">
        <v>978</v>
      </c>
      <c r="AE118" s="117" t="s">
        <v>978</v>
      </c>
      <c r="AF118" s="117" t="s">
        <v>978</v>
      </c>
      <c r="AG118" s="199">
        <f t="shared" si="1"/>
        <v>4</v>
      </c>
      <c r="AH118" s="207"/>
      <c r="AI118" s="207"/>
      <c r="AJ118" s="207"/>
      <c r="AK118" s="207"/>
      <c r="AL118" s="207"/>
      <c r="AM118" s="207"/>
      <c r="AN118" s="207"/>
      <c r="AO118" s="207"/>
      <c r="AP118" s="207"/>
      <c r="AQ118" s="207"/>
      <c r="AR118" s="207"/>
      <c r="AS118" s="207"/>
      <c r="AT118" s="207"/>
      <c r="AU118" s="207"/>
      <c r="AV118" s="207"/>
      <c r="AW118" s="207"/>
      <c r="AX118" s="207"/>
      <c r="AY118" s="207"/>
      <c r="AZ118" s="207"/>
      <c r="BA118" s="207"/>
      <c r="BB118" s="207"/>
      <c r="BC118" s="207">
        <v>4</v>
      </c>
      <c r="BD118" s="207"/>
    </row>
    <row r="119" spans="1:56" s="17" customFormat="1" ht="46.9" customHeight="1" x14ac:dyDescent="0.3">
      <c r="B119" s="85" t="s">
        <v>119</v>
      </c>
      <c r="C119" s="85" t="s">
        <v>623</v>
      </c>
      <c r="D119" s="9" t="s">
        <v>208</v>
      </c>
      <c r="E119" s="4">
        <v>2</v>
      </c>
      <c r="F119" s="35" t="s">
        <v>498</v>
      </c>
      <c r="G119" s="9" t="s">
        <v>1342</v>
      </c>
      <c r="H119" s="11" t="s">
        <v>624</v>
      </c>
      <c r="I119" s="3" t="s">
        <v>1343</v>
      </c>
      <c r="J119" s="87" t="s">
        <v>112</v>
      </c>
      <c r="K119" s="6" t="s">
        <v>3</v>
      </c>
      <c r="L119" s="7" t="s">
        <v>3</v>
      </c>
      <c r="M119" s="8" t="s">
        <v>3</v>
      </c>
      <c r="N119" s="30" t="s">
        <v>127</v>
      </c>
      <c r="O119" s="30" t="s">
        <v>255</v>
      </c>
      <c r="P119" s="10" t="s">
        <v>1113</v>
      </c>
      <c r="Q119" s="24">
        <v>44216</v>
      </c>
      <c r="R119" s="25">
        <v>8</v>
      </c>
      <c r="S119" s="25" t="s">
        <v>974</v>
      </c>
      <c r="T119" s="26">
        <v>1</v>
      </c>
      <c r="U119" s="76"/>
      <c r="V119" s="24">
        <v>44244</v>
      </c>
      <c r="W119" s="25">
        <v>10</v>
      </c>
      <c r="X119" s="25" t="s">
        <v>1533</v>
      </c>
      <c r="Y119" s="76"/>
      <c r="Z119" s="76"/>
      <c r="AA119" s="29" t="s">
        <v>209</v>
      </c>
      <c r="AB119" s="116" t="s">
        <v>442</v>
      </c>
      <c r="AC119" s="117" t="s">
        <v>978</v>
      </c>
      <c r="AD119" s="117" t="s">
        <v>978</v>
      </c>
      <c r="AE119" s="117" t="s">
        <v>978</v>
      </c>
      <c r="AF119" s="117" t="s">
        <v>978</v>
      </c>
      <c r="AG119" s="199">
        <f t="shared" si="1"/>
        <v>4</v>
      </c>
      <c r="AH119" s="207"/>
      <c r="AI119" s="207"/>
      <c r="AJ119" s="207"/>
      <c r="AK119" s="207"/>
      <c r="AL119" s="207"/>
      <c r="AM119" s="207"/>
      <c r="AN119" s="207"/>
      <c r="AO119" s="207"/>
      <c r="AP119" s="207"/>
      <c r="AQ119" s="207"/>
      <c r="AR119" s="207"/>
      <c r="AS119" s="207"/>
      <c r="AT119" s="207"/>
      <c r="AU119" s="207"/>
      <c r="AV119" s="207"/>
      <c r="AW119" s="207"/>
      <c r="AX119" s="207"/>
      <c r="AY119" s="207"/>
      <c r="AZ119" s="207"/>
      <c r="BA119" s="207"/>
      <c r="BB119" s="207"/>
      <c r="BC119" s="207">
        <v>4</v>
      </c>
      <c r="BD119" s="207"/>
    </row>
    <row r="120" spans="1:56" s="17" customFormat="1" ht="31.15" customHeight="1" x14ac:dyDescent="0.3">
      <c r="B120" s="85" t="s">
        <v>119</v>
      </c>
      <c r="C120" s="85" t="s">
        <v>623</v>
      </c>
      <c r="D120" s="9" t="s">
        <v>208</v>
      </c>
      <c r="E120" s="4">
        <v>2</v>
      </c>
      <c r="F120" s="35" t="s">
        <v>499</v>
      </c>
      <c r="G120" s="9" t="s">
        <v>1512</v>
      </c>
      <c r="H120" s="11" t="s">
        <v>625</v>
      </c>
      <c r="I120" s="3" t="s">
        <v>1344</v>
      </c>
      <c r="J120" s="87" t="s">
        <v>112</v>
      </c>
      <c r="K120" s="6" t="s">
        <v>3</v>
      </c>
      <c r="L120" s="7" t="s">
        <v>3</v>
      </c>
      <c r="M120" s="8" t="s">
        <v>3</v>
      </c>
      <c r="N120" s="30" t="s">
        <v>127</v>
      </c>
      <c r="O120" s="30" t="s">
        <v>255</v>
      </c>
      <c r="P120" s="10" t="s">
        <v>1113</v>
      </c>
      <c r="Q120" s="24">
        <v>44216</v>
      </c>
      <c r="R120" s="25">
        <v>9</v>
      </c>
      <c r="S120" s="25" t="s">
        <v>974</v>
      </c>
      <c r="T120" s="26">
        <v>1</v>
      </c>
      <c r="U120" s="76"/>
      <c r="V120" s="24">
        <v>44244</v>
      </c>
      <c r="W120" s="25">
        <v>11</v>
      </c>
      <c r="X120" s="25" t="s">
        <v>1533</v>
      </c>
      <c r="Y120" s="76"/>
      <c r="Z120" s="76"/>
      <c r="AA120" s="29" t="s">
        <v>1345</v>
      </c>
      <c r="AB120" s="116" t="s">
        <v>442</v>
      </c>
      <c r="AC120" s="117" t="s">
        <v>978</v>
      </c>
      <c r="AD120" s="117" t="s">
        <v>978</v>
      </c>
      <c r="AE120" s="117" t="s">
        <v>978</v>
      </c>
      <c r="AF120" s="117" t="s">
        <v>978</v>
      </c>
      <c r="AG120" s="199">
        <f t="shared" si="1"/>
        <v>4</v>
      </c>
      <c r="AH120" s="207"/>
      <c r="AI120" s="207"/>
      <c r="AJ120" s="207"/>
      <c r="AK120" s="207"/>
      <c r="AL120" s="207"/>
      <c r="AM120" s="207"/>
      <c r="AN120" s="207"/>
      <c r="AO120" s="207"/>
      <c r="AP120" s="207"/>
      <c r="AQ120" s="207"/>
      <c r="AR120" s="207"/>
      <c r="AS120" s="207"/>
      <c r="AT120" s="207"/>
      <c r="AU120" s="207"/>
      <c r="AV120" s="207"/>
      <c r="AW120" s="207"/>
      <c r="AX120" s="207"/>
      <c r="AY120" s="207"/>
      <c r="AZ120" s="207"/>
      <c r="BA120" s="207"/>
      <c r="BB120" s="207"/>
      <c r="BC120" s="207">
        <v>4</v>
      </c>
      <c r="BD120" s="207"/>
    </row>
    <row r="121" spans="1:56" s="17" customFormat="1" ht="31.15" customHeight="1" x14ac:dyDescent="0.3">
      <c r="B121" s="85" t="s">
        <v>212</v>
      </c>
      <c r="C121" s="85" t="s">
        <v>627</v>
      </c>
      <c r="D121" s="9" t="s">
        <v>213</v>
      </c>
      <c r="E121" s="4">
        <v>1</v>
      </c>
      <c r="F121" s="35" t="s">
        <v>498</v>
      </c>
      <c r="G121" s="9" t="s">
        <v>509</v>
      </c>
      <c r="H121" s="11" t="s">
        <v>628</v>
      </c>
      <c r="I121" s="3" t="s">
        <v>1346</v>
      </c>
      <c r="J121" s="87" t="s">
        <v>112</v>
      </c>
      <c r="K121" s="6" t="s">
        <v>3</v>
      </c>
      <c r="L121" s="7" t="s">
        <v>3</v>
      </c>
      <c r="M121" s="8" t="s">
        <v>3</v>
      </c>
      <c r="N121" s="30" t="s">
        <v>127</v>
      </c>
      <c r="O121" s="30" t="s">
        <v>255</v>
      </c>
      <c r="P121" s="10" t="s">
        <v>1113</v>
      </c>
      <c r="Q121" s="24">
        <v>44215</v>
      </c>
      <c r="R121" s="25">
        <v>23</v>
      </c>
      <c r="S121" s="25" t="s">
        <v>984</v>
      </c>
      <c r="T121" s="26">
        <v>1</v>
      </c>
      <c r="U121" s="76"/>
      <c r="V121" s="24">
        <v>44244</v>
      </c>
      <c r="W121" s="25">
        <v>12</v>
      </c>
      <c r="X121" s="25" t="s">
        <v>1533</v>
      </c>
      <c r="Y121" s="76"/>
      <c r="Z121" s="76"/>
      <c r="AA121" s="29" t="s">
        <v>214</v>
      </c>
      <c r="AB121" s="116" t="s">
        <v>442</v>
      </c>
      <c r="AC121" s="117" t="s">
        <v>978</v>
      </c>
      <c r="AD121" s="116" t="s">
        <v>442</v>
      </c>
      <c r="AE121" s="117" t="s">
        <v>978</v>
      </c>
      <c r="AF121" s="117" t="s">
        <v>978</v>
      </c>
      <c r="AG121" s="199">
        <f t="shared" si="1"/>
        <v>4</v>
      </c>
      <c r="AH121" s="207"/>
      <c r="AI121" s="207"/>
      <c r="AJ121" s="207"/>
      <c r="AK121" s="207"/>
      <c r="AL121" s="207"/>
      <c r="AM121" s="207"/>
      <c r="AN121" s="207"/>
      <c r="AO121" s="207"/>
      <c r="AP121" s="207"/>
      <c r="AQ121" s="207"/>
      <c r="AR121" s="207"/>
      <c r="AS121" s="207"/>
      <c r="AT121" s="207"/>
      <c r="AU121" s="207"/>
      <c r="AV121" s="207"/>
      <c r="AW121" s="207"/>
      <c r="AX121" s="207"/>
      <c r="AY121" s="207"/>
      <c r="AZ121" s="207"/>
      <c r="BA121" s="207"/>
      <c r="BB121" s="207"/>
      <c r="BC121" s="207">
        <v>4</v>
      </c>
      <c r="BD121" s="207"/>
    </row>
    <row r="122" spans="1:56" s="17" customFormat="1" ht="31.15" customHeight="1" x14ac:dyDescent="0.3">
      <c r="B122" s="85" t="s">
        <v>212</v>
      </c>
      <c r="C122" s="85" t="s">
        <v>629</v>
      </c>
      <c r="D122" s="9" t="s">
        <v>215</v>
      </c>
      <c r="E122" s="4">
        <v>1</v>
      </c>
      <c r="F122" s="35" t="s">
        <v>498</v>
      </c>
      <c r="G122" s="9" t="s">
        <v>509</v>
      </c>
      <c r="H122" s="11" t="s">
        <v>630</v>
      </c>
      <c r="I122" s="3" t="s">
        <v>1347</v>
      </c>
      <c r="J122" s="87" t="s">
        <v>112</v>
      </c>
      <c r="K122" s="6" t="s">
        <v>3</v>
      </c>
      <c r="L122" s="7" t="s">
        <v>3</v>
      </c>
      <c r="M122" s="8" t="s">
        <v>3</v>
      </c>
      <c r="N122" s="30" t="s">
        <v>127</v>
      </c>
      <c r="O122" s="30" t="s">
        <v>255</v>
      </c>
      <c r="P122" s="10" t="s">
        <v>1113</v>
      </c>
      <c r="Q122" s="24">
        <v>44215</v>
      </c>
      <c r="R122" s="25">
        <v>24</v>
      </c>
      <c r="S122" s="25" t="s">
        <v>984</v>
      </c>
      <c r="T122" s="26">
        <v>1</v>
      </c>
      <c r="U122" s="76"/>
      <c r="V122" s="24">
        <v>44244</v>
      </c>
      <c r="W122" s="25">
        <v>13</v>
      </c>
      <c r="X122" s="25" t="s">
        <v>1533</v>
      </c>
      <c r="Y122" s="76"/>
      <c r="Z122" s="76"/>
      <c r="AA122" s="29" t="s">
        <v>216</v>
      </c>
      <c r="AB122" s="116" t="s">
        <v>442</v>
      </c>
      <c r="AC122" s="117" t="s">
        <v>978</v>
      </c>
      <c r="AD122" s="117" t="s">
        <v>978</v>
      </c>
      <c r="AE122" s="117" t="s">
        <v>978</v>
      </c>
      <c r="AF122" s="117" t="s">
        <v>978</v>
      </c>
      <c r="AG122" s="199">
        <f t="shared" si="1"/>
        <v>6</v>
      </c>
      <c r="AH122" s="207">
        <v>2</v>
      </c>
      <c r="AI122" s="207">
        <v>2</v>
      </c>
      <c r="AJ122" s="207">
        <v>2</v>
      </c>
      <c r="AK122" s="207"/>
      <c r="AL122" s="207"/>
      <c r="AM122" s="207"/>
      <c r="AN122" s="207"/>
      <c r="AO122" s="207"/>
      <c r="AP122" s="207"/>
      <c r="AQ122" s="207"/>
      <c r="AR122" s="207"/>
      <c r="AS122" s="207"/>
      <c r="AT122" s="207"/>
      <c r="AU122" s="207"/>
      <c r="AV122" s="207"/>
      <c r="AW122" s="207"/>
      <c r="AX122" s="207"/>
      <c r="AY122" s="207"/>
      <c r="AZ122" s="207"/>
      <c r="BA122" s="207"/>
      <c r="BB122" s="207"/>
      <c r="BC122" s="207"/>
      <c r="BD122" s="207"/>
    </row>
    <row r="123" spans="1:56" s="17" customFormat="1" ht="31.15" customHeight="1" x14ac:dyDescent="0.3">
      <c r="A123" s="16"/>
      <c r="B123" s="85" t="s">
        <v>212</v>
      </c>
      <c r="C123" s="85" t="s">
        <v>631</v>
      </c>
      <c r="D123" s="9" t="s">
        <v>217</v>
      </c>
      <c r="E123" s="4">
        <v>1</v>
      </c>
      <c r="F123" s="35" t="s">
        <v>498</v>
      </c>
      <c r="G123" s="9" t="s">
        <v>509</v>
      </c>
      <c r="H123" s="11" t="s">
        <v>893</v>
      </c>
      <c r="I123" s="3" t="s">
        <v>1348</v>
      </c>
      <c r="J123" s="87" t="s">
        <v>112</v>
      </c>
      <c r="K123" s="6"/>
      <c r="L123" s="7" t="s">
        <v>3</v>
      </c>
      <c r="M123" s="8" t="s">
        <v>3</v>
      </c>
      <c r="N123" s="30" t="s">
        <v>127</v>
      </c>
      <c r="O123" s="30" t="s">
        <v>255</v>
      </c>
      <c r="P123" s="10" t="s">
        <v>1113</v>
      </c>
      <c r="Q123" s="24" t="s">
        <v>1093</v>
      </c>
      <c r="R123" s="25"/>
      <c r="S123" s="25"/>
      <c r="T123" s="26"/>
      <c r="U123" s="76"/>
      <c r="V123" s="24">
        <v>44244</v>
      </c>
      <c r="W123" s="25">
        <v>14</v>
      </c>
      <c r="X123" s="25" t="s">
        <v>1533</v>
      </c>
      <c r="Y123" s="76"/>
      <c r="Z123" s="76"/>
      <c r="AA123" s="29" t="s">
        <v>218</v>
      </c>
      <c r="AB123" s="116" t="s">
        <v>442</v>
      </c>
      <c r="AC123" s="117" t="s">
        <v>978</v>
      </c>
      <c r="AD123" s="117" t="s">
        <v>978</v>
      </c>
      <c r="AE123" s="117" t="s">
        <v>978</v>
      </c>
      <c r="AF123" s="117" t="s">
        <v>978</v>
      </c>
      <c r="AG123" s="199">
        <f t="shared" si="1"/>
        <v>4</v>
      </c>
      <c r="AH123" s="207"/>
      <c r="AI123" s="207"/>
      <c r="AJ123" s="207"/>
      <c r="AK123" s="207"/>
      <c r="AL123" s="207"/>
      <c r="AM123" s="207"/>
      <c r="AN123" s="207"/>
      <c r="AO123" s="207"/>
      <c r="AP123" s="207"/>
      <c r="AQ123" s="207"/>
      <c r="AR123" s="207"/>
      <c r="AS123" s="207"/>
      <c r="AT123" s="207"/>
      <c r="AU123" s="207"/>
      <c r="AV123" s="207"/>
      <c r="AW123" s="207"/>
      <c r="AX123" s="207"/>
      <c r="AY123" s="207"/>
      <c r="AZ123" s="207"/>
      <c r="BA123" s="207"/>
      <c r="BB123" s="207"/>
      <c r="BC123" s="207">
        <v>4</v>
      </c>
      <c r="BD123" s="207"/>
    </row>
    <row r="124" spans="1:56" s="17" customFormat="1" ht="31.15" customHeight="1" x14ac:dyDescent="0.3">
      <c r="A124" s="16"/>
      <c r="B124" s="85" t="s">
        <v>212</v>
      </c>
      <c r="C124" s="85" t="s">
        <v>632</v>
      </c>
      <c r="D124" s="9" t="s">
        <v>219</v>
      </c>
      <c r="E124" s="4">
        <v>1</v>
      </c>
      <c r="F124" s="35" t="s">
        <v>498</v>
      </c>
      <c r="G124" s="9" t="s">
        <v>509</v>
      </c>
      <c r="H124" s="11" t="s">
        <v>894</v>
      </c>
      <c r="I124" s="3" t="s">
        <v>1349</v>
      </c>
      <c r="J124" s="87" t="s">
        <v>112</v>
      </c>
      <c r="K124" s="6" t="s">
        <v>3</v>
      </c>
      <c r="L124" s="7" t="s">
        <v>3</v>
      </c>
      <c r="M124" s="8" t="s">
        <v>3</v>
      </c>
      <c r="N124" s="30" t="s">
        <v>127</v>
      </c>
      <c r="O124" s="30" t="s">
        <v>255</v>
      </c>
      <c r="P124" s="10" t="s">
        <v>1113</v>
      </c>
      <c r="Q124" s="24">
        <v>44215</v>
      </c>
      <c r="R124" s="25">
        <v>25</v>
      </c>
      <c r="S124" s="25" t="s">
        <v>984</v>
      </c>
      <c r="T124" s="26">
        <v>1</v>
      </c>
      <c r="U124" s="76"/>
      <c r="V124" s="24">
        <v>44244</v>
      </c>
      <c r="W124" s="25">
        <v>15</v>
      </c>
      <c r="X124" s="25" t="s">
        <v>1533</v>
      </c>
      <c r="Y124" s="76"/>
      <c r="Z124" s="76"/>
      <c r="AA124" s="29" t="s">
        <v>220</v>
      </c>
      <c r="AB124" s="116" t="s">
        <v>442</v>
      </c>
      <c r="AC124" s="117" t="s">
        <v>978</v>
      </c>
      <c r="AD124" s="116" t="s">
        <v>442</v>
      </c>
      <c r="AE124" s="117" t="s">
        <v>978</v>
      </c>
      <c r="AF124" s="117" t="s">
        <v>978</v>
      </c>
      <c r="AG124" s="199">
        <f t="shared" si="1"/>
        <v>4</v>
      </c>
      <c r="AH124" s="207"/>
      <c r="AI124" s="207"/>
      <c r="AJ124" s="207"/>
      <c r="AK124" s="207"/>
      <c r="AL124" s="207"/>
      <c r="AM124" s="207"/>
      <c r="AN124" s="207"/>
      <c r="AO124" s="207"/>
      <c r="AP124" s="207"/>
      <c r="AQ124" s="207"/>
      <c r="AR124" s="207"/>
      <c r="AS124" s="207"/>
      <c r="AT124" s="207"/>
      <c r="AU124" s="207"/>
      <c r="AV124" s="207"/>
      <c r="AW124" s="207"/>
      <c r="AX124" s="207"/>
      <c r="AY124" s="207"/>
      <c r="AZ124" s="207"/>
      <c r="BA124" s="207"/>
      <c r="BB124" s="207"/>
      <c r="BC124" s="207">
        <v>4</v>
      </c>
      <c r="BD124" s="207"/>
    </row>
    <row r="125" spans="1:56" s="17" customFormat="1" ht="31.15" customHeight="1" x14ac:dyDescent="0.3">
      <c r="A125" s="16"/>
      <c r="B125" s="85" t="s">
        <v>212</v>
      </c>
      <c r="C125" s="85" t="s">
        <v>633</v>
      </c>
      <c r="D125" s="9" t="s">
        <v>221</v>
      </c>
      <c r="E125" s="4">
        <v>1</v>
      </c>
      <c r="F125" s="35" t="s">
        <v>498</v>
      </c>
      <c r="G125" s="9" t="s">
        <v>509</v>
      </c>
      <c r="H125" s="11" t="s">
        <v>895</v>
      </c>
      <c r="I125" s="3" t="s">
        <v>1350</v>
      </c>
      <c r="J125" s="87" t="s">
        <v>112</v>
      </c>
      <c r="K125" s="6" t="s">
        <v>3</v>
      </c>
      <c r="L125" s="7" t="s">
        <v>3</v>
      </c>
      <c r="M125" s="8" t="s">
        <v>3</v>
      </c>
      <c r="N125" s="30" t="s">
        <v>127</v>
      </c>
      <c r="O125" s="30" t="s">
        <v>255</v>
      </c>
      <c r="P125" s="10" t="s">
        <v>1113</v>
      </c>
      <c r="Q125" s="24">
        <v>44215</v>
      </c>
      <c r="R125" s="25">
        <v>26</v>
      </c>
      <c r="S125" s="25" t="s">
        <v>984</v>
      </c>
      <c r="T125" s="26">
        <v>1</v>
      </c>
      <c r="U125" s="76"/>
      <c r="V125" s="24">
        <v>44244</v>
      </c>
      <c r="W125" s="25">
        <v>16</v>
      </c>
      <c r="X125" s="25" t="s">
        <v>1533</v>
      </c>
      <c r="Y125" s="76"/>
      <c r="Z125" s="76"/>
      <c r="AA125" s="29" t="s">
        <v>222</v>
      </c>
      <c r="AB125" s="116" t="s">
        <v>442</v>
      </c>
      <c r="AC125" s="117" t="s">
        <v>978</v>
      </c>
      <c r="AD125" s="117" t="s">
        <v>978</v>
      </c>
      <c r="AE125" s="117" t="s">
        <v>978</v>
      </c>
      <c r="AF125" s="117" t="s">
        <v>978</v>
      </c>
      <c r="AG125" s="199">
        <f t="shared" si="1"/>
        <v>4</v>
      </c>
      <c r="AH125" s="207"/>
      <c r="AI125" s="207"/>
      <c r="AJ125" s="207"/>
      <c r="AK125" s="207"/>
      <c r="AL125" s="207"/>
      <c r="AM125" s="207"/>
      <c r="AN125" s="207"/>
      <c r="AO125" s="207"/>
      <c r="AP125" s="207"/>
      <c r="AQ125" s="207"/>
      <c r="AR125" s="207"/>
      <c r="AS125" s="207"/>
      <c r="AT125" s="207"/>
      <c r="AU125" s="207"/>
      <c r="AV125" s="207"/>
      <c r="AW125" s="207"/>
      <c r="AX125" s="207"/>
      <c r="AY125" s="207"/>
      <c r="AZ125" s="207"/>
      <c r="BA125" s="207"/>
      <c r="BB125" s="207"/>
      <c r="BC125" s="207">
        <v>4</v>
      </c>
      <c r="BD125" s="207"/>
    </row>
    <row r="126" spans="1:56" s="16" customFormat="1" ht="15.6" customHeight="1" x14ac:dyDescent="0.3">
      <c r="A126" s="17"/>
      <c r="B126" s="85" t="s">
        <v>126</v>
      </c>
      <c r="C126" s="85" t="s">
        <v>549</v>
      </c>
      <c r="D126" s="9" t="s">
        <v>250</v>
      </c>
      <c r="E126" s="4">
        <v>3</v>
      </c>
      <c r="F126" s="206" t="s">
        <v>857</v>
      </c>
      <c r="G126" s="9" t="s">
        <v>1224</v>
      </c>
      <c r="H126" s="11" t="s">
        <v>550</v>
      </c>
      <c r="I126" s="3" t="s">
        <v>1351</v>
      </c>
      <c r="J126" s="88" t="s">
        <v>109</v>
      </c>
      <c r="K126" s="6" t="s">
        <v>3</v>
      </c>
      <c r="L126" s="7" t="s">
        <v>3</v>
      </c>
      <c r="M126" s="8" t="s">
        <v>3</v>
      </c>
      <c r="N126" s="30" t="s">
        <v>127</v>
      </c>
      <c r="O126" s="31" t="s">
        <v>1221</v>
      </c>
      <c r="P126" s="30" t="s">
        <v>1113</v>
      </c>
      <c r="Q126" s="24">
        <v>44214</v>
      </c>
      <c r="R126" s="25">
        <v>14</v>
      </c>
      <c r="S126" s="25" t="s">
        <v>974</v>
      </c>
      <c r="T126" s="26">
        <v>1</v>
      </c>
      <c r="U126" s="76"/>
      <c r="V126" s="24">
        <v>44245</v>
      </c>
      <c r="W126" s="25">
        <v>8</v>
      </c>
      <c r="X126" s="25" t="s">
        <v>1532</v>
      </c>
      <c r="Y126" s="76"/>
      <c r="Z126" s="76"/>
      <c r="AA126" s="29" t="s">
        <v>251</v>
      </c>
      <c r="AB126" s="117" t="s">
        <v>978</v>
      </c>
      <c r="AC126" s="116" t="s">
        <v>442</v>
      </c>
      <c r="AD126" s="116" t="s">
        <v>442</v>
      </c>
      <c r="AE126" s="117" t="s">
        <v>978</v>
      </c>
      <c r="AF126" s="117" t="s">
        <v>978</v>
      </c>
      <c r="AG126" s="199">
        <f t="shared" si="1"/>
        <v>0</v>
      </c>
      <c r="AH126" s="207"/>
      <c r="AI126" s="207"/>
      <c r="AJ126" s="207"/>
      <c r="AK126" s="207"/>
      <c r="AL126" s="207"/>
      <c r="AM126" s="207"/>
      <c r="AN126" s="207"/>
      <c r="AO126" s="207"/>
      <c r="AP126" s="207"/>
      <c r="AQ126" s="207"/>
      <c r="AR126" s="207"/>
      <c r="AS126" s="207"/>
      <c r="AT126" s="207"/>
      <c r="AU126" s="207"/>
      <c r="AV126" s="207"/>
      <c r="AW126" s="207"/>
      <c r="AX126" s="207"/>
      <c r="AY126" s="207"/>
      <c r="AZ126" s="207"/>
      <c r="BA126" s="207"/>
      <c r="BB126" s="207"/>
      <c r="BC126" s="207"/>
      <c r="BD126" s="207"/>
    </row>
    <row r="127" spans="1:56" s="16" customFormat="1" ht="46.9" customHeight="1" x14ac:dyDescent="0.3">
      <c r="A127" s="17"/>
      <c r="B127" s="85" t="s">
        <v>126</v>
      </c>
      <c r="C127" s="85" t="s">
        <v>549</v>
      </c>
      <c r="D127" s="9" t="s">
        <v>250</v>
      </c>
      <c r="E127" s="4">
        <v>3</v>
      </c>
      <c r="F127" s="206" t="s">
        <v>1219</v>
      </c>
      <c r="G127" s="9" t="s">
        <v>1225</v>
      </c>
      <c r="H127" s="11" t="s">
        <v>551</v>
      </c>
      <c r="I127" s="3" t="s">
        <v>1352</v>
      </c>
      <c r="J127" s="88" t="s">
        <v>109</v>
      </c>
      <c r="K127" s="6" t="s">
        <v>3</v>
      </c>
      <c r="L127" s="7" t="s">
        <v>3</v>
      </c>
      <c r="M127" s="8" t="s">
        <v>3</v>
      </c>
      <c r="N127" s="30" t="s">
        <v>127</v>
      </c>
      <c r="O127" s="31" t="s">
        <v>1221</v>
      </c>
      <c r="P127" s="30" t="s">
        <v>1113</v>
      </c>
      <c r="Q127" s="24">
        <v>44214</v>
      </c>
      <c r="R127" s="25">
        <v>15</v>
      </c>
      <c r="S127" s="25" t="s">
        <v>974</v>
      </c>
      <c r="T127" s="26">
        <v>1</v>
      </c>
      <c r="U127" s="76"/>
      <c r="V127" s="24">
        <v>44245</v>
      </c>
      <c r="W127" s="25">
        <v>9</v>
      </c>
      <c r="X127" s="25" t="s">
        <v>1532</v>
      </c>
      <c r="Y127" s="76"/>
      <c r="Z127" s="76"/>
      <c r="AA127" s="29" t="s">
        <v>1226</v>
      </c>
      <c r="AB127" s="117" t="s">
        <v>978</v>
      </c>
      <c r="AC127" s="116" t="s">
        <v>442</v>
      </c>
      <c r="AD127" s="116" t="s">
        <v>442</v>
      </c>
      <c r="AE127" s="117" t="s">
        <v>978</v>
      </c>
      <c r="AF127" s="117" t="s">
        <v>978</v>
      </c>
      <c r="AG127" s="199">
        <f t="shared" si="1"/>
        <v>0</v>
      </c>
      <c r="AH127" s="207"/>
      <c r="AI127" s="207"/>
      <c r="AJ127" s="207"/>
      <c r="AK127" s="207"/>
      <c r="AL127" s="207"/>
      <c r="AM127" s="207"/>
      <c r="AN127" s="207"/>
      <c r="AO127" s="207"/>
      <c r="AP127" s="207"/>
      <c r="AQ127" s="207"/>
      <c r="AR127" s="207"/>
      <c r="AS127" s="207"/>
      <c r="AT127" s="207"/>
      <c r="AU127" s="207"/>
      <c r="AV127" s="207"/>
      <c r="AW127" s="207"/>
      <c r="AX127" s="207"/>
      <c r="AY127" s="207"/>
      <c r="AZ127" s="207"/>
      <c r="BA127" s="207"/>
      <c r="BB127" s="207"/>
      <c r="BC127" s="207"/>
      <c r="BD127" s="207"/>
    </row>
    <row r="128" spans="1:56" s="16" customFormat="1" ht="31.15" customHeight="1" x14ac:dyDescent="0.3">
      <c r="A128" s="17"/>
      <c r="B128" s="85" t="s">
        <v>126</v>
      </c>
      <c r="C128" s="85" t="s">
        <v>549</v>
      </c>
      <c r="D128" s="9" t="s">
        <v>250</v>
      </c>
      <c r="E128" s="4">
        <v>3</v>
      </c>
      <c r="F128" s="206" t="s">
        <v>1220</v>
      </c>
      <c r="G128" s="9" t="s">
        <v>1227</v>
      </c>
      <c r="H128" s="11" t="s">
        <v>552</v>
      </c>
      <c r="I128" s="3" t="s">
        <v>1353</v>
      </c>
      <c r="J128" s="88" t="s">
        <v>109</v>
      </c>
      <c r="K128" s="6" t="s">
        <v>3</v>
      </c>
      <c r="L128" s="7" t="s">
        <v>3</v>
      </c>
      <c r="M128" s="8" t="s">
        <v>3</v>
      </c>
      <c r="N128" s="30" t="s">
        <v>127</v>
      </c>
      <c r="O128" s="31" t="s">
        <v>1221</v>
      </c>
      <c r="P128" s="30" t="s">
        <v>1113</v>
      </c>
      <c r="Q128" s="24">
        <v>44214</v>
      </c>
      <c r="R128" s="25">
        <v>16</v>
      </c>
      <c r="S128" s="25" t="s">
        <v>974</v>
      </c>
      <c r="T128" s="26">
        <v>1</v>
      </c>
      <c r="U128" s="76"/>
      <c r="V128" s="24">
        <v>44245</v>
      </c>
      <c r="W128" s="25">
        <v>10</v>
      </c>
      <c r="X128" s="25" t="s">
        <v>1532</v>
      </c>
      <c r="Y128" s="76"/>
      <c r="Z128" s="76"/>
      <c r="AA128" s="29" t="s">
        <v>1228</v>
      </c>
      <c r="AB128" s="117" t="s">
        <v>978</v>
      </c>
      <c r="AC128" s="116" t="s">
        <v>442</v>
      </c>
      <c r="AD128" s="116" t="s">
        <v>442</v>
      </c>
      <c r="AE128" s="117" t="s">
        <v>978</v>
      </c>
      <c r="AF128" s="117" t="s">
        <v>978</v>
      </c>
      <c r="AG128" s="199">
        <f t="shared" si="1"/>
        <v>0</v>
      </c>
      <c r="AH128" s="207"/>
      <c r="AI128" s="207"/>
      <c r="AJ128" s="207"/>
      <c r="AK128" s="207"/>
      <c r="AL128" s="207"/>
      <c r="AM128" s="207"/>
      <c r="AN128" s="207"/>
      <c r="AO128" s="207"/>
      <c r="AP128" s="207"/>
      <c r="AQ128" s="207"/>
      <c r="AR128" s="207"/>
      <c r="AS128" s="207"/>
      <c r="AT128" s="207"/>
      <c r="AU128" s="207"/>
      <c r="AV128" s="207"/>
      <c r="AW128" s="207"/>
      <c r="AX128" s="207"/>
      <c r="AY128" s="207"/>
      <c r="AZ128" s="207"/>
      <c r="BA128" s="207"/>
      <c r="BB128" s="207"/>
      <c r="BC128" s="207"/>
      <c r="BD128" s="207"/>
    </row>
    <row r="129" spans="1:56" s="16" customFormat="1" ht="31.15" customHeight="1" x14ac:dyDescent="0.3">
      <c r="B129" s="85" t="s">
        <v>212</v>
      </c>
      <c r="C129" s="85" t="s">
        <v>565</v>
      </c>
      <c r="D129" s="29" t="s">
        <v>143</v>
      </c>
      <c r="E129" s="4">
        <v>6</v>
      </c>
      <c r="F129" s="35" t="s">
        <v>852</v>
      </c>
      <c r="G129" s="9" t="s">
        <v>494</v>
      </c>
      <c r="H129" s="11" t="s">
        <v>567</v>
      </c>
      <c r="I129" s="3" t="s">
        <v>1354</v>
      </c>
      <c r="J129" s="88" t="s">
        <v>109</v>
      </c>
      <c r="K129" s="6" t="s">
        <v>1495</v>
      </c>
      <c r="L129" s="7" t="s">
        <v>3</v>
      </c>
      <c r="M129" s="8" t="s">
        <v>3</v>
      </c>
      <c r="N129" s="30" t="s">
        <v>127</v>
      </c>
      <c r="O129" s="31" t="s">
        <v>1221</v>
      </c>
      <c r="P129" s="30" t="s">
        <v>1222</v>
      </c>
      <c r="Q129" s="24" t="s">
        <v>1093</v>
      </c>
      <c r="R129" s="25"/>
      <c r="S129" s="24" t="s">
        <v>1093</v>
      </c>
      <c r="T129" s="26"/>
      <c r="U129" s="76"/>
      <c r="V129" s="24">
        <v>44245</v>
      </c>
      <c r="W129" s="25">
        <v>11</v>
      </c>
      <c r="X129" s="25" t="s">
        <v>1532</v>
      </c>
      <c r="Y129" s="76"/>
      <c r="Z129" s="76"/>
      <c r="AA129" s="14" t="s">
        <v>1293</v>
      </c>
      <c r="AB129" s="117" t="s">
        <v>978</v>
      </c>
      <c r="AC129" s="117" t="s">
        <v>978</v>
      </c>
      <c r="AD129" s="117" t="s">
        <v>978</v>
      </c>
      <c r="AE129" s="117" t="s">
        <v>978</v>
      </c>
      <c r="AF129" s="117" t="s">
        <v>978</v>
      </c>
      <c r="AG129" s="199">
        <f t="shared" si="1"/>
        <v>0</v>
      </c>
      <c r="AH129" s="207"/>
      <c r="AI129" s="207"/>
      <c r="AJ129" s="207"/>
      <c r="AK129" s="207"/>
      <c r="AL129" s="207"/>
      <c r="AM129" s="207"/>
      <c r="AN129" s="207"/>
      <c r="AO129" s="207"/>
      <c r="AP129" s="207"/>
      <c r="AQ129" s="207"/>
      <c r="AR129" s="207"/>
      <c r="AS129" s="207"/>
      <c r="AT129" s="207"/>
      <c r="AU129" s="207"/>
      <c r="AV129" s="207"/>
      <c r="AW129" s="207"/>
      <c r="AX129" s="207"/>
      <c r="AY129" s="207"/>
      <c r="AZ129" s="207"/>
      <c r="BA129" s="207"/>
      <c r="BB129" s="207"/>
      <c r="BC129" s="207"/>
      <c r="BD129" s="207"/>
    </row>
    <row r="130" spans="1:56" s="16" customFormat="1" ht="31.15" customHeight="1" x14ac:dyDescent="0.3">
      <c r="B130" s="85" t="s">
        <v>212</v>
      </c>
      <c r="C130" s="85" t="s">
        <v>558</v>
      </c>
      <c r="D130" s="9" t="s">
        <v>142</v>
      </c>
      <c r="E130" s="4">
        <v>6</v>
      </c>
      <c r="F130" s="35" t="s">
        <v>857</v>
      </c>
      <c r="G130" s="9" t="s">
        <v>1267</v>
      </c>
      <c r="H130" s="11" t="s">
        <v>559</v>
      </c>
      <c r="I130" s="3" t="s">
        <v>1355</v>
      </c>
      <c r="J130" s="88" t="s">
        <v>109</v>
      </c>
      <c r="K130" s="6" t="s">
        <v>3</v>
      </c>
      <c r="L130" s="7" t="s">
        <v>3</v>
      </c>
      <c r="M130" s="8" t="s">
        <v>3</v>
      </c>
      <c r="N130" s="30" t="s">
        <v>127</v>
      </c>
      <c r="O130" s="31" t="s">
        <v>1221</v>
      </c>
      <c r="P130" s="30" t="s">
        <v>1222</v>
      </c>
      <c r="Q130" s="24">
        <v>44217</v>
      </c>
      <c r="R130" s="25">
        <v>1</v>
      </c>
      <c r="S130" s="25" t="s">
        <v>944</v>
      </c>
      <c r="T130" s="26">
        <v>1</v>
      </c>
      <c r="U130" s="76"/>
      <c r="V130" s="24">
        <v>44245</v>
      </c>
      <c r="W130" s="25">
        <v>12</v>
      </c>
      <c r="X130" s="25" t="s">
        <v>1532</v>
      </c>
      <c r="Y130" s="76"/>
      <c r="Z130" s="76"/>
      <c r="AA130" s="29" t="s">
        <v>1269</v>
      </c>
      <c r="AB130" s="117" t="s">
        <v>978</v>
      </c>
      <c r="AC130" s="117" t="s">
        <v>978</v>
      </c>
      <c r="AD130" s="117" t="s">
        <v>978</v>
      </c>
      <c r="AE130" s="117" t="s">
        <v>978</v>
      </c>
      <c r="AF130" s="117" t="s">
        <v>978</v>
      </c>
      <c r="AG130" s="199">
        <f t="shared" si="1"/>
        <v>0</v>
      </c>
      <c r="AH130" s="207"/>
      <c r="AI130" s="207"/>
      <c r="AJ130" s="207"/>
      <c r="AK130" s="207"/>
      <c r="AL130" s="207"/>
      <c r="AM130" s="207"/>
      <c r="AN130" s="207"/>
      <c r="AO130" s="207"/>
      <c r="AP130" s="207"/>
      <c r="AQ130" s="207"/>
      <c r="AR130" s="207"/>
      <c r="AS130" s="207"/>
      <c r="AT130" s="207"/>
      <c r="AU130" s="207"/>
      <c r="AV130" s="207"/>
      <c r="AW130" s="207"/>
      <c r="AX130" s="207"/>
      <c r="AY130" s="207"/>
      <c r="AZ130" s="207"/>
      <c r="BA130" s="207"/>
      <c r="BB130" s="207"/>
      <c r="BC130" s="207"/>
      <c r="BD130" s="207"/>
    </row>
    <row r="131" spans="1:56" s="17" customFormat="1" ht="31.15" customHeight="1" x14ac:dyDescent="0.3">
      <c r="A131" s="16"/>
      <c r="B131" s="85" t="s">
        <v>212</v>
      </c>
      <c r="C131" s="85" t="s">
        <v>558</v>
      </c>
      <c r="D131" s="9" t="s">
        <v>142</v>
      </c>
      <c r="E131" s="4">
        <v>6</v>
      </c>
      <c r="F131" s="35" t="s">
        <v>852</v>
      </c>
      <c r="G131" s="9" t="s">
        <v>1270</v>
      </c>
      <c r="H131" s="11" t="s">
        <v>560</v>
      </c>
      <c r="I131" s="3" t="s">
        <v>1356</v>
      </c>
      <c r="J131" s="88" t="s">
        <v>109</v>
      </c>
      <c r="K131" s="6" t="s">
        <v>3</v>
      </c>
      <c r="L131" s="7" t="s">
        <v>3</v>
      </c>
      <c r="M131" s="8" t="s">
        <v>3</v>
      </c>
      <c r="N131" s="30" t="s">
        <v>127</v>
      </c>
      <c r="O131" s="31" t="s">
        <v>1221</v>
      </c>
      <c r="P131" s="30" t="s">
        <v>1222</v>
      </c>
      <c r="Q131" s="24">
        <v>44217</v>
      </c>
      <c r="R131" s="25">
        <v>2</v>
      </c>
      <c r="S131" s="25" t="s">
        <v>944</v>
      </c>
      <c r="T131" s="26">
        <v>1</v>
      </c>
      <c r="U131" s="76"/>
      <c r="V131" s="24">
        <v>44245</v>
      </c>
      <c r="W131" s="25">
        <v>13</v>
      </c>
      <c r="X131" s="25" t="s">
        <v>1532</v>
      </c>
      <c r="Y131" s="76"/>
      <c r="Z131" s="76"/>
      <c r="AA131" s="29" t="s">
        <v>1272</v>
      </c>
      <c r="AB131" s="117" t="s">
        <v>978</v>
      </c>
      <c r="AC131" s="117" t="s">
        <v>978</v>
      </c>
      <c r="AD131" s="117" t="s">
        <v>978</v>
      </c>
      <c r="AE131" s="117" t="s">
        <v>978</v>
      </c>
      <c r="AF131" s="117" t="s">
        <v>978</v>
      </c>
      <c r="AG131" s="199">
        <f t="shared" si="1"/>
        <v>0</v>
      </c>
      <c r="AH131" s="207"/>
      <c r="AI131" s="207"/>
      <c r="AJ131" s="207"/>
      <c r="AK131" s="207"/>
      <c r="AL131" s="207"/>
      <c r="AM131" s="207"/>
      <c r="AN131" s="207"/>
      <c r="AO131" s="207"/>
      <c r="AP131" s="207"/>
      <c r="AQ131" s="207"/>
      <c r="AR131" s="207"/>
      <c r="AS131" s="207"/>
      <c r="AT131" s="207"/>
      <c r="AU131" s="207"/>
      <c r="AV131" s="207"/>
      <c r="AW131" s="207"/>
      <c r="AX131" s="207"/>
      <c r="AY131" s="207"/>
      <c r="AZ131" s="207"/>
      <c r="BA131" s="207"/>
      <c r="BB131" s="207"/>
      <c r="BC131" s="207"/>
      <c r="BD131" s="207"/>
    </row>
    <row r="132" spans="1:56" s="16" customFormat="1" ht="31.15" customHeight="1" x14ac:dyDescent="0.3">
      <c r="B132" s="85" t="s">
        <v>212</v>
      </c>
      <c r="C132" s="85" t="s">
        <v>558</v>
      </c>
      <c r="D132" s="9" t="s">
        <v>142</v>
      </c>
      <c r="E132" s="4">
        <v>6</v>
      </c>
      <c r="F132" s="35" t="s">
        <v>1357</v>
      </c>
      <c r="G132" s="9" t="s">
        <v>1274</v>
      </c>
      <c r="H132" s="11" t="s">
        <v>561</v>
      </c>
      <c r="I132" s="3" t="s">
        <v>1358</v>
      </c>
      <c r="J132" s="88" t="s">
        <v>109</v>
      </c>
      <c r="K132" s="6" t="s">
        <v>3</v>
      </c>
      <c r="L132" s="7" t="s">
        <v>3</v>
      </c>
      <c r="M132" s="8" t="s">
        <v>3</v>
      </c>
      <c r="N132" s="30" t="s">
        <v>127</v>
      </c>
      <c r="O132" s="31" t="s">
        <v>1221</v>
      </c>
      <c r="P132" s="30" t="s">
        <v>1222</v>
      </c>
      <c r="Q132" s="24">
        <v>44217</v>
      </c>
      <c r="R132" s="25">
        <v>3</v>
      </c>
      <c r="S132" s="25" t="s">
        <v>944</v>
      </c>
      <c r="T132" s="26">
        <v>1</v>
      </c>
      <c r="U132" s="76"/>
      <c r="V132" s="24">
        <v>44245</v>
      </c>
      <c r="W132" s="25">
        <v>14</v>
      </c>
      <c r="X132" s="25" t="s">
        <v>1532</v>
      </c>
      <c r="Y132" s="76"/>
      <c r="Z132" s="76"/>
      <c r="AA132" s="29" t="s">
        <v>1276</v>
      </c>
      <c r="AB132" s="117" t="s">
        <v>978</v>
      </c>
      <c r="AC132" s="117" t="s">
        <v>978</v>
      </c>
      <c r="AD132" s="117" t="s">
        <v>978</v>
      </c>
      <c r="AE132" s="117" t="s">
        <v>978</v>
      </c>
      <c r="AF132" s="117" t="s">
        <v>978</v>
      </c>
      <c r="AG132" s="199">
        <f t="shared" ref="AG132:AG193" si="2">SUM(AH132:BD132)</f>
        <v>0</v>
      </c>
      <c r="AH132" s="207"/>
      <c r="AI132" s="207"/>
      <c r="AJ132" s="207"/>
      <c r="AK132" s="207"/>
      <c r="AL132" s="207"/>
      <c r="AM132" s="207"/>
      <c r="AN132" s="207"/>
      <c r="AO132" s="207"/>
      <c r="AP132" s="207"/>
      <c r="AQ132" s="207"/>
      <c r="AR132" s="207"/>
      <c r="AS132" s="207"/>
      <c r="AT132" s="207"/>
      <c r="AU132" s="207"/>
      <c r="AV132" s="207"/>
      <c r="AW132" s="207"/>
      <c r="AX132" s="207"/>
      <c r="AY132" s="207"/>
      <c r="AZ132" s="207"/>
      <c r="BA132" s="207"/>
      <c r="BB132" s="207"/>
      <c r="BC132" s="207"/>
      <c r="BD132" s="207"/>
    </row>
    <row r="133" spans="1:56" s="16" customFormat="1" ht="46.9" customHeight="1" x14ac:dyDescent="0.3">
      <c r="B133" s="85" t="s">
        <v>212</v>
      </c>
      <c r="C133" s="85" t="s">
        <v>558</v>
      </c>
      <c r="D133" s="9" t="s">
        <v>142</v>
      </c>
      <c r="E133" s="4">
        <v>6</v>
      </c>
      <c r="F133" s="35" t="s">
        <v>1359</v>
      </c>
      <c r="G133" s="9" t="s">
        <v>1277</v>
      </c>
      <c r="H133" s="11" t="s">
        <v>562</v>
      </c>
      <c r="I133" s="3" t="s">
        <v>1360</v>
      </c>
      <c r="J133" s="88" t="s">
        <v>109</v>
      </c>
      <c r="K133" s="6" t="s">
        <v>3</v>
      </c>
      <c r="L133" s="7" t="s">
        <v>3</v>
      </c>
      <c r="M133" s="8" t="s">
        <v>3</v>
      </c>
      <c r="N133" s="30" t="s">
        <v>127</v>
      </c>
      <c r="O133" s="31" t="s">
        <v>1221</v>
      </c>
      <c r="P133" s="30" t="s">
        <v>1222</v>
      </c>
      <c r="Q133" s="24">
        <v>44217</v>
      </c>
      <c r="R133" s="25">
        <v>4</v>
      </c>
      <c r="S133" s="25" t="s">
        <v>944</v>
      </c>
      <c r="T133" s="26">
        <v>1</v>
      </c>
      <c r="U133" s="76"/>
      <c r="V133" s="24">
        <v>44245</v>
      </c>
      <c r="W133" s="25">
        <v>15</v>
      </c>
      <c r="X133" s="25" t="s">
        <v>1532</v>
      </c>
      <c r="Y133" s="76"/>
      <c r="Z133" s="76"/>
      <c r="AA133" s="29" t="s">
        <v>1279</v>
      </c>
      <c r="AB133" s="117" t="s">
        <v>978</v>
      </c>
      <c r="AC133" s="117" t="s">
        <v>978</v>
      </c>
      <c r="AD133" s="117" t="s">
        <v>978</v>
      </c>
      <c r="AE133" s="117" t="s">
        <v>978</v>
      </c>
      <c r="AF133" s="117" t="s">
        <v>978</v>
      </c>
      <c r="AG133" s="199">
        <f t="shared" si="2"/>
        <v>0</v>
      </c>
      <c r="AH133" s="207"/>
      <c r="AI133" s="207"/>
      <c r="AJ133" s="207"/>
      <c r="AK133" s="207"/>
      <c r="AL133" s="207"/>
      <c r="AM133" s="207"/>
      <c r="AN133" s="207"/>
      <c r="AO133" s="207"/>
      <c r="AP133" s="207"/>
      <c r="AQ133" s="207"/>
      <c r="AR133" s="207"/>
      <c r="AS133" s="207"/>
      <c r="AT133" s="207"/>
      <c r="AU133" s="207"/>
      <c r="AV133" s="207"/>
      <c r="AW133" s="207"/>
      <c r="AX133" s="207"/>
      <c r="AY133" s="207"/>
      <c r="AZ133" s="207"/>
      <c r="BA133" s="207"/>
      <c r="BB133" s="207"/>
      <c r="BC133" s="207"/>
      <c r="BD133" s="207"/>
    </row>
    <row r="134" spans="1:56" s="16" customFormat="1" ht="31.15" customHeight="1" x14ac:dyDescent="0.3">
      <c r="B134" s="85" t="s">
        <v>212</v>
      </c>
      <c r="C134" s="85" t="s">
        <v>558</v>
      </c>
      <c r="D134" s="9" t="s">
        <v>142</v>
      </c>
      <c r="E134" s="4">
        <v>6</v>
      </c>
      <c r="F134" s="35" t="s">
        <v>1361</v>
      </c>
      <c r="G134" s="9" t="s">
        <v>1280</v>
      </c>
      <c r="H134" s="11" t="s">
        <v>563</v>
      </c>
      <c r="I134" s="3" t="s">
        <v>1362</v>
      </c>
      <c r="J134" s="88" t="s">
        <v>109</v>
      </c>
      <c r="K134" s="6" t="s">
        <v>3</v>
      </c>
      <c r="L134" s="7" t="s">
        <v>3</v>
      </c>
      <c r="M134" s="8" t="s">
        <v>3</v>
      </c>
      <c r="N134" s="30" t="s">
        <v>127</v>
      </c>
      <c r="O134" s="31" t="s">
        <v>1221</v>
      </c>
      <c r="P134" s="30" t="s">
        <v>1222</v>
      </c>
      <c r="Q134" s="24">
        <v>44217</v>
      </c>
      <c r="R134" s="25">
        <v>5</v>
      </c>
      <c r="S134" s="25" t="s">
        <v>944</v>
      </c>
      <c r="T134" s="26">
        <v>1</v>
      </c>
      <c r="U134" s="76"/>
      <c r="V134" s="24">
        <v>44245</v>
      </c>
      <c r="W134" s="25">
        <v>16</v>
      </c>
      <c r="X134" s="25" t="s">
        <v>1532</v>
      </c>
      <c r="Y134" s="76"/>
      <c r="Z134" s="76"/>
      <c r="AA134" s="29" t="s">
        <v>1282</v>
      </c>
      <c r="AB134" s="117" t="s">
        <v>978</v>
      </c>
      <c r="AC134" s="117" t="s">
        <v>978</v>
      </c>
      <c r="AD134" s="117" t="s">
        <v>978</v>
      </c>
      <c r="AE134" s="117" t="s">
        <v>978</v>
      </c>
      <c r="AF134" s="117" t="s">
        <v>978</v>
      </c>
      <c r="AG134" s="199">
        <f t="shared" si="2"/>
        <v>0</v>
      </c>
      <c r="AH134" s="207"/>
      <c r="AI134" s="207"/>
      <c r="AJ134" s="207"/>
      <c r="AK134" s="207"/>
      <c r="AL134" s="207"/>
      <c r="AM134" s="207"/>
      <c r="AN134" s="207"/>
      <c r="AO134" s="207"/>
      <c r="AP134" s="207"/>
      <c r="AQ134" s="207"/>
      <c r="AR134" s="207"/>
      <c r="AS134" s="207"/>
      <c r="AT134" s="207"/>
      <c r="AU134" s="207"/>
      <c r="AV134" s="207"/>
      <c r="AW134" s="207"/>
      <c r="AX134" s="207"/>
      <c r="AY134" s="207"/>
      <c r="AZ134" s="207"/>
      <c r="BA134" s="207"/>
      <c r="BB134" s="207"/>
      <c r="BC134" s="207"/>
      <c r="BD134" s="207"/>
    </row>
    <row r="135" spans="1:56" s="16" customFormat="1" ht="31.15" customHeight="1" x14ac:dyDescent="0.3">
      <c r="B135" s="85" t="s">
        <v>212</v>
      </c>
      <c r="C135" s="85" t="s">
        <v>573</v>
      </c>
      <c r="D135" s="19" t="s">
        <v>147</v>
      </c>
      <c r="E135" s="4">
        <v>1</v>
      </c>
      <c r="F135" s="35" t="s">
        <v>857</v>
      </c>
      <c r="G135" s="9" t="s">
        <v>509</v>
      </c>
      <c r="H135" s="11" t="s">
        <v>574</v>
      </c>
      <c r="I135" s="3" t="s">
        <v>1363</v>
      </c>
      <c r="J135" s="87" t="s">
        <v>109</v>
      </c>
      <c r="K135" s="6" t="s">
        <v>3</v>
      </c>
      <c r="L135" s="7" t="s">
        <v>3</v>
      </c>
      <c r="M135" s="8" t="s">
        <v>3</v>
      </c>
      <c r="N135" s="30" t="s">
        <v>127</v>
      </c>
      <c r="O135" s="31" t="s">
        <v>1221</v>
      </c>
      <c r="P135" s="30" t="s">
        <v>1222</v>
      </c>
      <c r="Q135" s="24">
        <v>44217</v>
      </c>
      <c r="R135" s="25">
        <v>8</v>
      </c>
      <c r="S135" s="25" t="s">
        <v>944</v>
      </c>
      <c r="T135" s="26">
        <v>1</v>
      </c>
      <c r="U135" s="76"/>
      <c r="V135" s="24">
        <v>44245</v>
      </c>
      <c r="W135" s="25">
        <v>1</v>
      </c>
      <c r="X135" s="25" t="s">
        <v>1527</v>
      </c>
      <c r="Y135" s="76"/>
      <c r="Z135" s="76"/>
      <c r="AA135" s="29" t="s">
        <v>148</v>
      </c>
      <c r="AB135" s="117"/>
      <c r="AC135" s="117"/>
      <c r="AD135" s="117"/>
      <c r="AE135" s="117"/>
      <c r="AF135" s="117"/>
      <c r="AG135" s="199">
        <f t="shared" si="2"/>
        <v>0</v>
      </c>
      <c r="AH135" s="207"/>
      <c r="AI135" s="207"/>
      <c r="AJ135" s="207"/>
      <c r="AK135" s="207"/>
      <c r="AL135" s="207"/>
      <c r="AM135" s="207"/>
      <c r="AN135" s="207"/>
      <c r="AO135" s="207"/>
      <c r="AP135" s="207"/>
      <c r="AQ135" s="207"/>
      <c r="AR135" s="207"/>
      <c r="AS135" s="207"/>
      <c r="AT135" s="207"/>
      <c r="AU135" s="207"/>
      <c r="AV135" s="207"/>
      <c r="AW135" s="207"/>
      <c r="AX135" s="207"/>
      <c r="AY135" s="207"/>
      <c r="AZ135" s="207"/>
      <c r="BA135" s="207"/>
      <c r="BB135" s="207"/>
      <c r="BC135" s="207"/>
      <c r="BD135" s="207"/>
    </row>
    <row r="136" spans="1:56" s="16" customFormat="1" ht="31.15" customHeight="1" x14ac:dyDescent="0.3">
      <c r="B136" s="85" t="s">
        <v>212</v>
      </c>
      <c r="C136" s="85" t="s">
        <v>575</v>
      </c>
      <c r="D136" s="19" t="s">
        <v>149</v>
      </c>
      <c r="E136" s="4">
        <v>1</v>
      </c>
      <c r="F136" s="35" t="s">
        <v>857</v>
      </c>
      <c r="G136" s="9" t="s">
        <v>509</v>
      </c>
      <c r="H136" s="11" t="s">
        <v>576</v>
      </c>
      <c r="I136" s="3" t="s">
        <v>1364</v>
      </c>
      <c r="J136" s="87" t="s">
        <v>109</v>
      </c>
      <c r="K136" s="6" t="s">
        <v>3</v>
      </c>
      <c r="L136" s="7" t="s">
        <v>3</v>
      </c>
      <c r="M136" s="8" t="s">
        <v>3</v>
      </c>
      <c r="N136" s="30" t="s">
        <v>127</v>
      </c>
      <c r="O136" s="31" t="s">
        <v>1221</v>
      </c>
      <c r="P136" s="30" t="s">
        <v>1222</v>
      </c>
      <c r="Q136" s="24">
        <v>44217</v>
      </c>
      <c r="R136" s="25">
        <v>9</v>
      </c>
      <c r="S136" s="25" t="s">
        <v>944</v>
      </c>
      <c r="T136" s="26">
        <v>1</v>
      </c>
      <c r="U136" s="76"/>
      <c r="V136" s="24">
        <v>44245</v>
      </c>
      <c r="W136" s="25">
        <v>2</v>
      </c>
      <c r="X136" s="25" t="s">
        <v>1527</v>
      </c>
      <c r="Y136" s="76"/>
      <c r="Z136" s="76"/>
      <c r="AA136" s="29" t="s">
        <v>150</v>
      </c>
      <c r="AB136" s="117"/>
      <c r="AC136" s="117"/>
      <c r="AD136" s="117"/>
      <c r="AE136" s="117"/>
      <c r="AF136" s="117"/>
      <c r="AG136" s="199">
        <f t="shared" si="2"/>
        <v>0</v>
      </c>
      <c r="AH136" s="207"/>
      <c r="AI136" s="207"/>
      <c r="AJ136" s="207"/>
      <c r="AK136" s="207"/>
      <c r="AL136" s="207"/>
      <c r="AM136" s="207"/>
      <c r="AN136" s="207"/>
      <c r="AO136" s="207"/>
      <c r="AP136" s="207"/>
      <c r="AQ136" s="207"/>
      <c r="AR136" s="207"/>
      <c r="AS136" s="207"/>
      <c r="AT136" s="207"/>
      <c r="AU136" s="207"/>
      <c r="AV136" s="207"/>
      <c r="AW136" s="207"/>
      <c r="AX136" s="207"/>
      <c r="AY136" s="207"/>
      <c r="AZ136" s="207"/>
      <c r="BA136" s="207"/>
      <c r="BB136" s="207"/>
      <c r="BC136" s="207"/>
      <c r="BD136" s="207"/>
    </row>
    <row r="137" spans="1:56" s="17" customFormat="1" ht="31.15" customHeight="1" x14ac:dyDescent="0.3">
      <c r="A137" s="16"/>
      <c r="B137" s="85" t="s">
        <v>212</v>
      </c>
      <c r="C137" s="85" t="s">
        <v>580</v>
      </c>
      <c r="D137" s="9" t="s">
        <v>157</v>
      </c>
      <c r="E137" s="4">
        <v>1</v>
      </c>
      <c r="F137" s="35" t="s">
        <v>857</v>
      </c>
      <c r="G137" s="9" t="s">
        <v>509</v>
      </c>
      <c r="H137" s="11" t="s">
        <v>581</v>
      </c>
      <c r="I137" s="3" t="s">
        <v>1365</v>
      </c>
      <c r="J137" s="87" t="s">
        <v>109</v>
      </c>
      <c r="K137" s="6" t="s">
        <v>3</v>
      </c>
      <c r="L137" s="7" t="s">
        <v>3</v>
      </c>
      <c r="M137" s="8" t="s">
        <v>3</v>
      </c>
      <c r="N137" s="30" t="s">
        <v>127</v>
      </c>
      <c r="O137" s="31" t="s">
        <v>1221</v>
      </c>
      <c r="P137" s="30" t="s">
        <v>1222</v>
      </c>
      <c r="Q137" s="24">
        <v>44217</v>
      </c>
      <c r="R137" s="25">
        <v>10</v>
      </c>
      <c r="S137" s="25" t="s">
        <v>944</v>
      </c>
      <c r="T137" s="26">
        <v>1</v>
      </c>
      <c r="U137" s="76"/>
      <c r="V137" s="24">
        <v>44245</v>
      </c>
      <c r="W137" s="25">
        <v>3</v>
      </c>
      <c r="X137" s="25" t="s">
        <v>1527</v>
      </c>
      <c r="Y137" s="76"/>
      <c r="Z137" s="76"/>
      <c r="AA137" s="29" t="s">
        <v>152</v>
      </c>
      <c r="AB137" s="117"/>
      <c r="AC137" s="117"/>
      <c r="AD137" s="117"/>
      <c r="AE137" s="117"/>
      <c r="AF137" s="117"/>
      <c r="AG137" s="199">
        <f t="shared" si="2"/>
        <v>0</v>
      </c>
      <c r="AH137" s="207"/>
      <c r="AI137" s="207"/>
      <c r="AJ137" s="207"/>
      <c r="AK137" s="207"/>
      <c r="AL137" s="207"/>
      <c r="AM137" s="207"/>
      <c r="AN137" s="207"/>
      <c r="AO137" s="207"/>
      <c r="AP137" s="207"/>
      <c r="AQ137" s="207"/>
      <c r="AR137" s="207"/>
      <c r="AS137" s="207"/>
      <c r="AT137" s="207"/>
      <c r="AU137" s="207"/>
      <c r="AV137" s="207"/>
      <c r="AW137" s="207"/>
      <c r="AX137" s="207"/>
      <c r="AY137" s="207"/>
      <c r="AZ137" s="207"/>
      <c r="BA137" s="207"/>
      <c r="BB137" s="207"/>
      <c r="BC137" s="207"/>
      <c r="BD137" s="207"/>
    </row>
    <row r="138" spans="1:56" s="16" customFormat="1" ht="31.15" customHeight="1" x14ac:dyDescent="0.3">
      <c r="B138" s="85" t="s">
        <v>212</v>
      </c>
      <c r="C138" s="85" t="s">
        <v>582</v>
      </c>
      <c r="D138" s="9" t="s">
        <v>158</v>
      </c>
      <c r="E138" s="4">
        <v>4</v>
      </c>
      <c r="F138" s="35" t="s">
        <v>857</v>
      </c>
      <c r="G138" s="9" t="s">
        <v>1287</v>
      </c>
      <c r="H138" s="11" t="s">
        <v>1288</v>
      </c>
      <c r="I138" s="3" t="s">
        <v>1366</v>
      </c>
      <c r="J138" s="88" t="s">
        <v>109</v>
      </c>
      <c r="K138" s="6" t="s">
        <v>3</v>
      </c>
      <c r="L138" s="7" t="s">
        <v>3</v>
      </c>
      <c r="M138" s="8" t="s">
        <v>3</v>
      </c>
      <c r="N138" s="30" t="s">
        <v>127</v>
      </c>
      <c r="O138" s="31" t="s">
        <v>1221</v>
      </c>
      <c r="P138" s="30" t="s">
        <v>1222</v>
      </c>
      <c r="Q138" s="24">
        <v>44217</v>
      </c>
      <c r="R138" s="25">
        <v>11</v>
      </c>
      <c r="S138" s="25" t="s">
        <v>944</v>
      </c>
      <c r="T138" s="26">
        <v>1</v>
      </c>
      <c r="U138" s="76"/>
      <c r="V138" s="24">
        <v>44245</v>
      </c>
      <c r="W138" s="25">
        <v>20</v>
      </c>
      <c r="X138" s="25" t="s">
        <v>1532</v>
      </c>
      <c r="Y138" s="76"/>
      <c r="Z138" s="76"/>
      <c r="AA138" s="29" t="s">
        <v>159</v>
      </c>
      <c r="AB138" s="117" t="s">
        <v>978</v>
      </c>
      <c r="AC138" s="117" t="s">
        <v>978</v>
      </c>
      <c r="AD138" s="117" t="s">
        <v>978</v>
      </c>
      <c r="AE138" s="117" t="s">
        <v>978</v>
      </c>
      <c r="AF138" s="117" t="s">
        <v>978</v>
      </c>
      <c r="AG138" s="199">
        <f t="shared" si="2"/>
        <v>0</v>
      </c>
      <c r="AH138" s="207"/>
      <c r="AI138" s="207"/>
      <c r="AJ138" s="207"/>
      <c r="AK138" s="207"/>
      <c r="AL138" s="207"/>
      <c r="AM138" s="207"/>
      <c r="AN138" s="207"/>
      <c r="AO138" s="207"/>
      <c r="AP138" s="207"/>
      <c r="AQ138" s="207"/>
      <c r="AR138" s="207"/>
      <c r="AS138" s="207"/>
      <c r="AT138" s="207"/>
      <c r="AU138" s="207"/>
      <c r="AV138" s="207"/>
      <c r="AW138" s="207"/>
      <c r="AX138" s="207"/>
      <c r="AY138" s="207"/>
      <c r="AZ138" s="207"/>
      <c r="BA138" s="207"/>
      <c r="BB138" s="207"/>
      <c r="BC138" s="207"/>
      <c r="BD138" s="207"/>
    </row>
    <row r="139" spans="1:56" s="16" customFormat="1" ht="31.15" customHeight="1" x14ac:dyDescent="0.3">
      <c r="B139" s="85" t="s">
        <v>212</v>
      </c>
      <c r="C139" s="85" t="s">
        <v>582</v>
      </c>
      <c r="D139" s="9" t="s">
        <v>158</v>
      </c>
      <c r="E139" s="4">
        <v>4</v>
      </c>
      <c r="F139" s="35" t="s">
        <v>852</v>
      </c>
      <c r="G139" s="9" t="s">
        <v>1290</v>
      </c>
      <c r="H139" s="11" t="s">
        <v>583</v>
      </c>
      <c r="I139" s="3" t="s">
        <v>1367</v>
      </c>
      <c r="J139" s="88" t="s">
        <v>109</v>
      </c>
      <c r="K139" s="6" t="s">
        <v>3</v>
      </c>
      <c r="L139" s="7" t="s">
        <v>3</v>
      </c>
      <c r="M139" s="8" t="s">
        <v>3</v>
      </c>
      <c r="N139" s="30" t="s">
        <v>127</v>
      </c>
      <c r="O139" s="31" t="s">
        <v>1221</v>
      </c>
      <c r="P139" s="30" t="s">
        <v>1222</v>
      </c>
      <c r="Q139" s="24">
        <v>44217</v>
      </c>
      <c r="R139" s="25">
        <v>12</v>
      </c>
      <c r="S139" s="25" t="s">
        <v>944</v>
      </c>
      <c r="T139" s="26">
        <v>1</v>
      </c>
      <c r="U139" s="76"/>
      <c r="V139" s="24">
        <v>44245</v>
      </c>
      <c r="W139" s="25">
        <v>21</v>
      </c>
      <c r="X139" s="25" t="s">
        <v>1532</v>
      </c>
      <c r="Y139" s="76"/>
      <c r="Z139" s="76"/>
      <c r="AA139" s="29" t="s">
        <v>159</v>
      </c>
      <c r="AB139" s="117" t="s">
        <v>978</v>
      </c>
      <c r="AC139" s="117" t="s">
        <v>978</v>
      </c>
      <c r="AD139" s="117" t="s">
        <v>978</v>
      </c>
      <c r="AE139" s="117" t="s">
        <v>978</v>
      </c>
      <c r="AF139" s="117" t="s">
        <v>978</v>
      </c>
      <c r="AG139" s="199">
        <f t="shared" si="2"/>
        <v>0</v>
      </c>
      <c r="AH139" s="207"/>
      <c r="AI139" s="207"/>
      <c r="AJ139" s="207"/>
      <c r="AK139" s="207"/>
      <c r="AL139" s="207"/>
      <c r="AM139" s="207"/>
      <c r="AN139" s="207"/>
      <c r="AO139" s="207"/>
      <c r="AP139" s="207"/>
      <c r="AQ139" s="207"/>
      <c r="AR139" s="207"/>
      <c r="AS139" s="207"/>
      <c r="AT139" s="207"/>
      <c r="AU139" s="207"/>
      <c r="AV139" s="207"/>
      <c r="AW139" s="207"/>
      <c r="AX139" s="207"/>
      <c r="AY139" s="207"/>
      <c r="AZ139" s="207"/>
      <c r="BA139" s="207"/>
      <c r="BB139" s="207"/>
      <c r="BC139" s="207"/>
      <c r="BD139" s="207"/>
    </row>
    <row r="140" spans="1:56" s="16" customFormat="1" ht="46.9" customHeight="1" x14ac:dyDescent="0.3">
      <c r="B140" s="85" t="s">
        <v>212</v>
      </c>
      <c r="C140" s="85" t="s">
        <v>582</v>
      </c>
      <c r="D140" s="9" t="s">
        <v>158</v>
      </c>
      <c r="E140" s="4">
        <v>4</v>
      </c>
      <c r="F140" s="35" t="s">
        <v>1357</v>
      </c>
      <c r="G140" s="9" t="s">
        <v>1368</v>
      </c>
      <c r="H140" s="11" t="s">
        <v>584</v>
      </c>
      <c r="I140" s="3" t="s">
        <v>1369</v>
      </c>
      <c r="J140" s="88" t="s">
        <v>109</v>
      </c>
      <c r="K140" s="6" t="s">
        <v>3</v>
      </c>
      <c r="L140" s="7" t="s">
        <v>3</v>
      </c>
      <c r="M140" s="8" t="s">
        <v>3</v>
      </c>
      <c r="N140" s="30" t="s">
        <v>127</v>
      </c>
      <c r="O140" s="31" t="s">
        <v>1221</v>
      </c>
      <c r="P140" s="30" t="s">
        <v>1222</v>
      </c>
      <c r="Q140" s="24">
        <v>44217</v>
      </c>
      <c r="R140" s="25">
        <v>13</v>
      </c>
      <c r="S140" s="25" t="s">
        <v>944</v>
      </c>
      <c r="T140" s="26">
        <v>1</v>
      </c>
      <c r="U140" s="76"/>
      <c r="V140" s="24">
        <v>44245</v>
      </c>
      <c r="W140" s="25">
        <v>22</v>
      </c>
      <c r="X140" s="25" t="s">
        <v>1532</v>
      </c>
      <c r="Y140" s="76"/>
      <c r="Z140" s="76"/>
      <c r="AA140" s="29" t="s">
        <v>1299</v>
      </c>
      <c r="AB140" s="117" t="s">
        <v>978</v>
      </c>
      <c r="AC140" s="117" t="s">
        <v>978</v>
      </c>
      <c r="AD140" s="117" t="s">
        <v>978</v>
      </c>
      <c r="AE140" s="117" t="s">
        <v>978</v>
      </c>
      <c r="AF140" s="117" t="s">
        <v>978</v>
      </c>
      <c r="AG140" s="199">
        <f t="shared" si="2"/>
        <v>0</v>
      </c>
      <c r="AH140" s="207"/>
      <c r="AI140" s="207"/>
      <c r="AJ140" s="207"/>
      <c r="AK140" s="207"/>
      <c r="AL140" s="207"/>
      <c r="AM140" s="207"/>
      <c r="AN140" s="207"/>
      <c r="AO140" s="207"/>
      <c r="AP140" s="207"/>
      <c r="AQ140" s="207"/>
      <c r="AR140" s="207"/>
      <c r="AS140" s="207"/>
      <c r="AT140" s="207"/>
      <c r="AU140" s="207"/>
      <c r="AV140" s="207"/>
      <c r="AW140" s="207"/>
      <c r="AX140" s="207"/>
      <c r="AY140" s="207"/>
      <c r="AZ140" s="207"/>
      <c r="BA140" s="207"/>
      <c r="BB140" s="207"/>
      <c r="BC140" s="207"/>
      <c r="BD140" s="207"/>
    </row>
    <row r="141" spans="1:56" s="17" customFormat="1" ht="31.15" customHeight="1" x14ac:dyDescent="0.3">
      <c r="A141" s="16"/>
      <c r="B141" s="85" t="s">
        <v>212</v>
      </c>
      <c r="C141" s="85" t="s">
        <v>582</v>
      </c>
      <c r="D141" s="9" t="s">
        <v>158</v>
      </c>
      <c r="E141" s="4">
        <v>4</v>
      </c>
      <c r="F141" s="35" t="s">
        <v>1359</v>
      </c>
      <c r="G141" s="9" t="s">
        <v>1300</v>
      </c>
      <c r="H141" s="11" t="s">
        <v>585</v>
      </c>
      <c r="I141" s="3" t="s">
        <v>1370</v>
      </c>
      <c r="J141" s="88" t="s">
        <v>109</v>
      </c>
      <c r="K141" s="6" t="s">
        <v>3</v>
      </c>
      <c r="L141" s="7" t="s">
        <v>3</v>
      </c>
      <c r="M141" s="8" t="s">
        <v>3</v>
      </c>
      <c r="N141" s="30" t="s">
        <v>127</v>
      </c>
      <c r="O141" s="31" t="s">
        <v>1221</v>
      </c>
      <c r="P141" s="30" t="s">
        <v>1222</v>
      </c>
      <c r="Q141" s="24">
        <v>44217</v>
      </c>
      <c r="R141" s="25">
        <v>14</v>
      </c>
      <c r="S141" s="25" t="s">
        <v>944</v>
      </c>
      <c r="T141" s="26">
        <v>1</v>
      </c>
      <c r="U141" s="76"/>
      <c r="V141" s="24">
        <v>44245</v>
      </c>
      <c r="W141" s="25">
        <v>7</v>
      </c>
      <c r="X141" s="25" t="s">
        <v>1527</v>
      </c>
      <c r="Y141" s="76"/>
      <c r="Z141" s="76"/>
      <c r="AA141" s="29" t="s">
        <v>1302</v>
      </c>
      <c r="AB141" s="117"/>
      <c r="AC141" s="117"/>
      <c r="AD141" s="117"/>
      <c r="AE141" s="117"/>
      <c r="AF141" s="117"/>
      <c r="AG141" s="199">
        <f t="shared" si="2"/>
        <v>0</v>
      </c>
      <c r="AH141" s="207"/>
      <c r="AI141" s="207"/>
      <c r="AJ141" s="207"/>
      <c r="AK141" s="207"/>
      <c r="AL141" s="207"/>
      <c r="AM141" s="207"/>
      <c r="AN141" s="207"/>
      <c r="AO141" s="207"/>
      <c r="AP141" s="207"/>
      <c r="AQ141" s="207"/>
      <c r="AR141" s="207"/>
      <c r="AS141" s="207"/>
      <c r="AT141" s="207"/>
      <c r="AU141" s="207"/>
      <c r="AV141" s="207"/>
      <c r="AW141" s="207"/>
      <c r="AX141" s="207"/>
      <c r="AY141" s="207"/>
      <c r="AZ141" s="207"/>
      <c r="BA141" s="207"/>
      <c r="BB141" s="207"/>
      <c r="BC141" s="207"/>
      <c r="BD141" s="207"/>
    </row>
    <row r="142" spans="1:56" s="17" customFormat="1" ht="31.15" customHeight="1" x14ac:dyDescent="0.3">
      <c r="B142" s="85" t="s">
        <v>212</v>
      </c>
      <c r="C142" s="85" t="s">
        <v>589</v>
      </c>
      <c r="D142" s="9" t="s">
        <v>166</v>
      </c>
      <c r="E142" s="4">
        <v>1</v>
      </c>
      <c r="F142" s="35" t="s">
        <v>857</v>
      </c>
      <c r="G142" s="9" t="s">
        <v>509</v>
      </c>
      <c r="H142" s="11" t="s">
        <v>873</v>
      </c>
      <c r="I142" s="3" t="s">
        <v>1371</v>
      </c>
      <c r="J142" s="87" t="s">
        <v>109</v>
      </c>
      <c r="K142" s="6"/>
      <c r="L142" s="7" t="s">
        <v>3</v>
      </c>
      <c r="M142" s="8" t="s">
        <v>3</v>
      </c>
      <c r="N142" s="30" t="s">
        <v>127</v>
      </c>
      <c r="O142" s="31" t="s">
        <v>1221</v>
      </c>
      <c r="P142" s="30" t="s">
        <v>1222</v>
      </c>
      <c r="Q142" s="24" t="s">
        <v>1093</v>
      </c>
      <c r="R142" s="25"/>
      <c r="S142" s="25"/>
      <c r="T142" s="26"/>
      <c r="U142" s="76"/>
      <c r="V142" s="24">
        <v>44245</v>
      </c>
      <c r="W142" s="25">
        <v>5</v>
      </c>
      <c r="X142" s="25" t="s">
        <v>1527</v>
      </c>
      <c r="Y142" s="76"/>
      <c r="Z142" s="76"/>
      <c r="AA142" s="29" t="s">
        <v>167</v>
      </c>
      <c r="AB142" s="117"/>
      <c r="AC142" s="117"/>
      <c r="AD142" s="117"/>
      <c r="AE142" s="117"/>
      <c r="AF142" s="117"/>
      <c r="AG142" s="199">
        <f t="shared" si="2"/>
        <v>0</v>
      </c>
      <c r="AH142" s="207"/>
      <c r="AI142" s="207"/>
      <c r="AJ142" s="207"/>
      <c r="AK142" s="207"/>
      <c r="AL142" s="207"/>
      <c r="AM142" s="207"/>
      <c r="AN142" s="207"/>
      <c r="AO142" s="207"/>
      <c r="AP142" s="207"/>
      <c r="AQ142" s="207"/>
      <c r="AR142" s="207"/>
      <c r="AS142" s="207"/>
      <c r="AT142" s="207"/>
      <c r="AU142" s="207"/>
      <c r="AV142" s="207"/>
      <c r="AW142" s="207"/>
      <c r="AX142" s="207"/>
      <c r="AY142" s="207"/>
      <c r="AZ142" s="207"/>
      <c r="BA142" s="207"/>
      <c r="BB142" s="207"/>
      <c r="BC142" s="207"/>
      <c r="BD142" s="207"/>
    </row>
    <row r="143" spans="1:56" s="17" customFormat="1" ht="31.15" customHeight="1" x14ac:dyDescent="0.3">
      <c r="B143" s="85" t="s">
        <v>212</v>
      </c>
      <c r="C143" s="85" t="s">
        <v>605</v>
      </c>
      <c r="D143" s="9" t="s">
        <v>188</v>
      </c>
      <c r="E143" s="4">
        <v>5</v>
      </c>
      <c r="F143" s="35" t="s">
        <v>857</v>
      </c>
      <c r="G143" s="9" t="s">
        <v>1303</v>
      </c>
      <c r="H143" s="11" t="s">
        <v>606</v>
      </c>
      <c r="I143" s="3" t="s">
        <v>1372</v>
      </c>
      <c r="J143" s="88" t="s">
        <v>109</v>
      </c>
      <c r="K143" s="6" t="s">
        <v>3</v>
      </c>
      <c r="L143" s="7" t="s">
        <v>3</v>
      </c>
      <c r="M143" s="8" t="s">
        <v>3</v>
      </c>
      <c r="N143" s="30" t="s">
        <v>127</v>
      </c>
      <c r="O143" s="31" t="s">
        <v>1221</v>
      </c>
      <c r="P143" s="30" t="s">
        <v>1113</v>
      </c>
      <c r="Q143" s="24">
        <v>44217</v>
      </c>
      <c r="R143" s="25">
        <v>16</v>
      </c>
      <c r="S143" s="25" t="s">
        <v>1373</v>
      </c>
      <c r="T143" s="26">
        <v>1</v>
      </c>
      <c r="U143" s="76"/>
      <c r="V143" s="24">
        <v>44245</v>
      </c>
      <c r="W143" s="25">
        <v>17</v>
      </c>
      <c r="X143" s="25" t="s">
        <v>1532</v>
      </c>
      <c r="Y143" s="76"/>
      <c r="Z143" s="76"/>
      <c r="AA143" s="29" t="s">
        <v>189</v>
      </c>
      <c r="AB143" s="117" t="s">
        <v>978</v>
      </c>
      <c r="AC143" s="117" t="s">
        <v>978</v>
      </c>
      <c r="AD143" s="117" t="s">
        <v>978</v>
      </c>
      <c r="AE143" s="117" t="s">
        <v>978</v>
      </c>
      <c r="AF143" s="117" t="s">
        <v>978</v>
      </c>
      <c r="AG143" s="199">
        <f t="shared" si="2"/>
        <v>0</v>
      </c>
      <c r="AH143" s="207"/>
      <c r="AI143" s="207"/>
      <c r="AJ143" s="207"/>
      <c r="AK143" s="207"/>
      <c r="AL143" s="207"/>
      <c r="AM143" s="207"/>
      <c r="AN143" s="207"/>
      <c r="AO143" s="207"/>
      <c r="AP143" s="207"/>
      <c r="AQ143" s="207"/>
      <c r="AR143" s="207"/>
      <c r="AS143" s="207"/>
      <c r="AT143" s="207"/>
      <c r="AU143" s="207"/>
      <c r="AV143" s="207"/>
      <c r="AW143" s="207"/>
      <c r="AX143" s="207"/>
      <c r="AY143" s="207"/>
      <c r="AZ143" s="207"/>
      <c r="BA143" s="207"/>
      <c r="BB143" s="207"/>
      <c r="BC143" s="207"/>
      <c r="BD143" s="207"/>
    </row>
    <row r="144" spans="1:56" s="39" customFormat="1" ht="46.9" customHeight="1" x14ac:dyDescent="0.3">
      <c r="A144" s="17"/>
      <c r="B144" s="85" t="s">
        <v>212</v>
      </c>
      <c r="C144" s="85" t="s">
        <v>605</v>
      </c>
      <c r="D144" s="9" t="s">
        <v>188</v>
      </c>
      <c r="E144" s="4">
        <v>5</v>
      </c>
      <c r="F144" s="35" t="s">
        <v>852</v>
      </c>
      <c r="G144" s="11" t="s">
        <v>1305</v>
      </c>
      <c r="H144" s="11" t="s">
        <v>607</v>
      </c>
      <c r="I144" s="3" t="s">
        <v>1374</v>
      </c>
      <c r="J144" s="210" t="s">
        <v>109</v>
      </c>
      <c r="K144" s="12" t="s">
        <v>3</v>
      </c>
      <c r="L144" s="7" t="s">
        <v>3</v>
      </c>
      <c r="M144" s="8" t="s">
        <v>3</v>
      </c>
      <c r="N144" s="10" t="s">
        <v>127</v>
      </c>
      <c r="O144" s="89" t="s">
        <v>1221</v>
      </c>
      <c r="P144" s="10" t="s">
        <v>1113</v>
      </c>
      <c r="Q144" s="24">
        <v>44217</v>
      </c>
      <c r="R144" s="25">
        <v>17</v>
      </c>
      <c r="S144" s="25" t="s">
        <v>1373</v>
      </c>
      <c r="T144" s="26">
        <v>1</v>
      </c>
      <c r="U144" s="76"/>
      <c r="V144" s="24">
        <v>44245</v>
      </c>
      <c r="W144" s="25">
        <v>18</v>
      </c>
      <c r="X144" s="25" t="s">
        <v>1532</v>
      </c>
      <c r="Y144" s="76"/>
      <c r="Z144" s="76"/>
      <c r="AA144" s="29" t="s">
        <v>189</v>
      </c>
      <c r="AB144" s="117" t="s">
        <v>978</v>
      </c>
      <c r="AC144" s="117" t="s">
        <v>978</v>
      </c>
      <c r="AD144" s="117" t="s">
        <v>978</v>
      </c>
      <c r="AE144" s="117" t="s">
        <v>978</v>
      </c>
      <c r="AF144" s="117" t="s">
        <v>978</v>
      </c>
      <c r="AG144" s="199">
        <f t="shared" si="2"/>
        <v>0</v>
      </c>
      <c r="AH144" s="207"/>
      <c r="AI144" s="207"/>
      <c r="AJ144" s="207"/>
      <c r="AK144" s="207"/>
      <c r="AL144" s="207"/>
      <c r="AM144" s="207"/>
      <c r="AN144" s="207"/>
      <c r="AO144" s="207"/>
      <c r="AP144" s="207"/>
      <c r="AQ144" s="207"/>
      <c r="AR144" s="207"/>
      <c r="AS144" s="207"/>
      <c r="AT144" s="207"/>
      <c r="AU144" s="207"/>
      <c r="AV144" s="207"/>
      <c r="AW144" s="207"/>
      <c r="AX144" s="207"/>
      <c r="AY144" s="207"/>
      <c r="AZ144" s="207"/>
      <c r="BA144" s="207"/>
      <c r="BB144" s="207"/>
      <c r="BC144" s="207"/>
      <c r="BD144" s="207"/>
    </row>
    <row r="145" spans="1:56" ht="46.9" customHeight="1" x14ac:dyDescent="0.3">
      <c r="A145" s="17"/>
      <c r="B145" s="85" t="s">
        <v>212</v>
      </c>
      <c r="C145" s="85" t="s">
        <v>605</v>
      </c>
      <c r="D145" s="9" t="s">
        <v>188</v>
      </c>
      <c r="E145" s="4">
        <v>5</v>
      </c>
      <c r="F145" s="35" t="s">
        <v>1357</v>
      </c>
      <c r="G145" s="9" t="s">
        <v>1307</v>
      </c>
      <c r="H145" s="11" t="s">
        <v>608</v>
      </c>
      <c r="I145" s="3" t="s">
        <v>1375</v>
      </c>
      <c r="J145" s="210" t="s">
        <v>109</v>
      </c>
      <c r="K145" s="6" t="s">
        <v>3</v>
      </c>
      <c r="L145" s="7" t="s">
        <v>3</v>
      </c>
      <c r="M145" s="8" t="s">
        <v>3</v>
      </c>
      <c r="N145" s="10" t="s">
        <v>127</v>
      </c>
      <c r="O145" s="89" t="s">
        <v>1221</v>
      </c>
      <c r="P145" s="10" t="s">
        <v>1113</v>
      </c>
      <c r="Q145" s="24">
        <v>44217</v>
      </c>
      <c r="R145" s="25">
        <v>18</v>
      </c>
      <c r="S145" s="25" t="s">
        <v>1373</v>
      </c>
      <c r="T145" s="26">
        <v>1</v>
      </c>
      <c r="U145" s="76"/>
      <c r="V145" s="24">
        <v>44245</v>
      </c>
      <c r="W145" s="25">
        <v>6</v>
      </c>
      <c r="X145" s="25" t="s">
        <v>1527</v>
      </c>
      <c r="Y145" s="76"/>
      <c r="Z145" s="76"/>
      <c r="AA145" s="29" t="s">
        <v>189</v>
      </c>
      <c r="AB145" s="117"/>
      <c r="AC145" s="117"/>
      <c r="AD145" s="117"/>
      <c r="AE145" s="117"/>
      <c r="AF145" s="117"/>
      <c r="AG145" s="199">
        <f t="shared" si="2"/>
        <v>0</v>
      </c>
      <c r="AH145" s="207"/>
      <c r="AI145" s="207"/>
      <c r="AJ145" s="207"/>
      <c r="AK145" s="207"/>
      <c r="AL145" s="207"/>
      <c r="AM145" s="207"/>
      <c r="AN145" s="207"/>
      <c r="AO145" s="207"/>
      <c r="AP145" s="207"/>
      <c r="AQ145" s="207"/>
      <c r="AR145" s="207"/>
      <c r="AS145" s="207"/>
      <c r="AT145" s="207"/>
      <c r="AU145" s="207"/>
      <c r="AV145" s="207"/>
      <c r="AW145" s="207"/>
      <c r="AX145" s="207"/>
      <c r="AY145" s="207"/>
      <c r="AZ145" s="207"/>
      <c r="BA145" s="207"/>
      <c r="BB145" s="207"/>
      <c r="BC145" s="207"/>
      <c r="BD145" s="207"/>
    </row>
    <row r="146" spans="1:56" ht="31.15" customHeight="1" x14ac:dyDescent="0.3">
      <c r="A146" s="17"/>
      <c r="B146" s="85" t="s">
        <v>212</v>
      </c>
      <c r="C146" s="85" t="s">
        <v>605</v>
      </c>
      <c r="D146" s="9" t="s">
        <v>188</v>
      </c>
      <c r="E146" s="4">
        <v>5</v>
      </c>
      <c r="F146" s="35" t="s">
        <v>1359</v>
      </c>
      <c r="G146" s="9" t="s">
        <v>1309</v>
      </c>
      <c r="H146" s="11" t="s">
        <v>609</v>
      </c>
      <c r="I146" s="3" t="s">
        <v>1376</v>
      </c>
      <c r="J146" s="210" t="s">
        <v>109</v>
      </c>
      <c r="K146" s="6" t="s">
        <v>3</v>
      </c>
      <c r="L146" s="7" t="s">
        <v>3</v>
      </c>
      <c r="M146" s="8" t="s">
        <v>3</v>
      </c>
      <c r="N146" s="10" t="s">
        <v>127</v>
      </c>
      <c r="O146" s="89" t="s">
        <v>1221</v>
      </c>
      <c r="P146" s="10" t="s">
        <v>1113</v>
      </c>
      <c r="Q146" s="24">
        <v>44217</v>
      </c>
      <c r="R146" s="25">
        <v>19</v>
      </c>
      <c r="S146" s="25" t="s">
        <v>1373</v>
      </c>
      <c r="T146" s="26">
        <v>1</v>
      </c>
      <c r="U146" s="76"/>
      <c r="V146" s="24">
        <v>44245</v>
      </c>
      <c r="W146" s="25">
        <v>19</v>
      </c>
      <c r="X146" s="25" t="s">
        <v>1532</v>
      </c>
      <c r="Y146" s="76"/>
      <c r="Z146" s="76"/>
      <c r="AA146" s="29" t="s">
        <v>189</v>
      </c>
      <c r="AB146" s="117" t="s">
        <v>978</v>
      </c>
      <c r="AC146" s="117" t="s">
        <v>978</v>
      </c>
      <c r="AD146" s="117" t="s">
        <v>978</v>
      </c>
      <c r="AE146" s="117" t="s">
        <v>978</v>
      </c>
      <c r="AF146" s="117" t="s">
        <v>978</v>
      </c>
      <c r="AG146" s="199">
        <f t="shared" si="2"/>
        <v>0</v>
      </c>
      <c r="AH146" s="207"/>
      <c r="AI146" s="207"/>
      <c r="AJ146" s="207"/>
      <c r="AK146" s="207"/>
      <c r="AL146" s="207"/>
      <c r="AM146" s="207"/>
      <c r="AN146" s="207"/>
      <c r="AO146" s="207"/>
      <c r="AP146" s="207"/>
      <c r="AQ146" s="207"/>
      <c r="AR146" s="207"/>
      <c r="AS146" s="207"/>
      <c r="AT146" s="207"/>
      <c r="AU146" s="207"/>
      <c r="AV146" s="207"/>
      <c r="AW146" s="207"/>
      <c r="AX146" s="207"/>
      <c r="AY146" s="207"/>
      <c r="AZ146" s="207"/>
      <c r="BA146" s="207"/>
      <c r="BB146" s="207"/>
      <c r="BC146" s="207"/>
      <c r="BD146" s="207"/>
    </row>
    <row r="147" spans="1:56" ht="31.15" customHeight="1" x14ac:dyDescent="0.3">
      <c r="A147" s="17"/>
      <c r="B147" s="85" t="s">
        <v>212</v>
      </c>
      <c r="C147" s="85" t="s">
        <v>610</v>
      </c>
      <c r="D147" s="9" t="s">
        <v>190</v>
      </c>
      <c r="E147" s="4">
        <v>1</v>
      </c>
      <c r="F147" s="79" t="s">
        <v>857</v>
      </c>
      <c r="G147" s="9" t="s">
        <v>509</v>
      </c>
      <c r="H147" s="11" t="s">
        <v>884</v>
      </c>
      <c r="I147" s="3" t="s">
        <v>1377</v>
      </c>
      <c r="J147" s="15" t="s">
        <v>109</v>
      </c>
      <c r="K147" s="6" t="s">
        <v>3</v>
      </c>
      <c r="L147" s="7" t="s">
        <v>3</v>
      </c>
      <c r="M147" s="8" t="s">
        <v>3</v>
      </c>
      <c r="N147" s="10" t="s">
        <v>127</v>
      </c>
      <c r="O147" s="89" t="s">
        <v>1221</v>
      </c>
      <c r="P147" s="10" t="s">
        <v>1113</v>
      </c>
      <c r="Q147" s="24">
        <v>44217</v>
      </c>
      <c r="R147" s="25">
        <v>20</v>
      </c>
      <c r="S147" s="25" t="s">
        <v>944</v>
      </c>
      <c r="T147" s="26">
        <v>1</v>
      </c>
      <c r="U147" s="76"/>
      <c r="V147" s="24">
        <v>44245</v>
      </c>
      <c r="W147" s="25">
        <v>4</v>
      </c>
      <c r="X147" s="25" t="s">
        <v>1527</v>
      </c>
      <c r="Y147" s="76"/>
      <c r="Z147" s="76"/>
      <c r="AA147" s="29" t="s">
        <v>191</v>
      </c>
      <c r="AB147" s="117"/>
      <c r="AC147" s="117"/>
      <c r="AD147" s="117"/>
      <c r="AE147" s="117"/>
      <c r="AF147" s="117"/>
      <c r="AG147" s="199">
        <f t="shared" si="2"/>
        <v>0</v>
      </c>
      <c r="AH147" s="207"/>
      <c r="AI147" s="207"/>
      <c r="AJ147" s="207"/>
      <c r="AK147" s="207"/>
      <c r="AL147" s="207"/>
      <c r="AM147" s="207"/>
      <c r="AN147" s="207"/>
      <c r="AO147" s="207"/>
      <c r="AP147" s="207"/>
      <c r="AQ147" s="207"/>
      <c r="AR147" s="207"/>
      <c r="AS147" s="207"/>
      <c r="AT147" s="207"/>
      <c r="AU147" s="207"/>
      <c r="AV147" s="207"/>
      <c r="AW147" s="207"/>
      <c r="AX147" s="207"/>
      <c r="AY147" s="207"/>
      <c r="AZ147" s="207"/>
      <c r="BA147" s="207"/>
      <c r="BB147" s="207"/>
      <c r="BC147" s="207"/>
      <c r="BD147" s="207"/>
    </row>
    <row r="148" spans="1:56" s="39" customFormat="1" ht="31.15" customHeight="1" x14ac:dyDescent="0.3">
      <c r="A148" s="17"/>
      <c r="B148" s="85" t="s">
        <v>212</v>
      </c>
      <c r="C148" s="85" t="s">
        <v>627</v>
      </c>
      <c r="D148" s="9" t="s">
        <v>213</v>
      </c>
      <c r="E148" s="4">
        <v>1</v>
      </c>
      <c r="F148" s="35" t="s">
        <v>857</v>
      </c>
      <c r="G148" s="9" t="s">
        <v>509</v>
      </c>
      <c r="H148" s="11" t="s">
        <v>628</v>
      </c>
      <c r="I148" s="3" t="s">
        <v>1378</v>
      </c>
      <c r="J148" s="15" t="s">
        <v>109</v>
      </c>
      <c r="K148" s="6" t="s">
        <v>3</v>
      </c>
      <c r="L148" s="7" t="s">
        <v>3</v>
      </c>
      <c r="M148" s="8" t="s">
        <v>3</v>
      </c>
      <c r="N148" s="10" t="s">
        <v>127</v>
      </c>
      <c r="O148" s="10" t="s">
        <v>255</v>
      </c>
      <c r="P148" s="10" t="s">
        <v>1113</v>
      </c>
      <c r="Q148" s="27">
        <v>44217</v>
      </c>
      <c r="R148" s="25">
        <v>21</v>
      </c>
      <c r="S148" s="25" t="s">
        <v>944</v>
      </c>
      <c r="T148" s="26">
        <v>1</v>
      </c>
      <c r="U148" s="76"/>
      <c r="V148" s="24">
        <v>44245</v>
      </c>
      <c r="W148" s="25">
        <v>23</v>
      </c>
      <c r="X148" s="25" t="s">
        <v>1532</v>
      </c>
      <c r="Y148" s="76"/>
      <c r="Z148" s="76"/>
      <c r="AA148" s="29" t="s">
        <v>214</v>
      </c>
      <c r="AB148" s="117" t="s">
        <v>978</v>
      </c>
      <c r="AC148" s="117" t="s">
        <v>978</v>
      </c>
      <c r="AD148" s="117" t="s">
        <v>978</v>
      </c>
      <c r="AE148" s="117" t="s">
        <v>978</v>
      </c>
      <c r="AF148" s="117" t="s">
        <v>978</v>
      </c>
      <c r="AG148" s="199">
        <f t="shared" si="2"/>
        <v>0</v>
      </c>
      <c r="AH148" s="207"/>
      <c r="AI148" s="207"/>
      <c r="AJ148" s="207"/>
      <c r="AK148" s="207"/>
      <c r="AL148" s="207"/>
      <c r="AM148" s="207"/>
      <c r="AN148" s="207"/>
      <c r="AO148" s="207"/>
      <c r="AP148" s="207"/>
      <c r="AQ148" s="207"/>
      <c r="AR148" s="207"/>
      <c r="AS148" s="207"/>
      <c r="AT148" s="207"/>
      <c r="AU148" s="207"/>
      <c r="AV148" s="207"/>
      <c r="AW148" s="207"/>
      <c r="AX148" s="207"/>
      <c r="AY148" s="207"/>
      <c r="AZ148" s="207"/>
      <c r="BA148" s="207"/>
      <c r="BB148" s="207"/>
      <c r="BC148" s="207"/>
      <c r="BD148" s="207"/>
    </row>
    <row r="149" spans="1:56" s="39" customFormat="1" ht="31.15" customHeight="1" x14ac:dyDescent="0.3">
      <c r="A149" s="16"/>
      <c r="B149" s="85" t="s">
        <v>212</v>
      </c>
      <c r="C149" s="85" t="s">
        <v>632</v>
      </c>
      <c r="D149" s="9" t="s">
        <v>219</v>
      </c>
      <c r="E149" s="4">
        <v>1</v>
      </c>
      <c r="F149" s="35" t="s">
        <v>857</v>
      </c>
      <c r="G149" s="9" t="s">
        <v>509</v>
      </c>
      <c r="H149" s="11" t="s">
        <v>894</v>
      </c>
      <c r="I149" s="3" t="s">
        <v>1379</v>
      </c>
      <c r="J149" s="15" t="s">
        <v>109</v>
      </c>
      <c r="K149" s="6" t="s">
        <v>3</v>
      </c>
      <c r="L149" s="7" t="s">
        <v>3</v>
      </c>
      <c r="M149" s="8" t="s">
        <v>3</v>
      </c>
      <c r="N149" s="10" t="s">
        <v>127</v>
      </c>
      <c r="O149" s="10" t="s">
        <v>255</v>
      </c>
      <c r="P149" s="10" t="s">
        <v>1113</v>
      </c>
      <c r="Q149" s="27">
        <v>44217</v>
      </c>
      <c r="R149" s="25">
        <v>23</v>
      </c>
      <c r="S149" s="25" t="s">
        <v>944</v>
      </c>
      <c r="T149" s="26">
        <v>1</v>
      </c>
      <c r="U149" s="76"/>
      <c r="V149" s="24">
        <v>44245</v>
      </c>
      <c r="W149" s="25">
        <v>24</v>
      </c>
      <c r="X149" s="25" t="s">
        <v>1532</v>
      </c>
      <c r="Y149" s="76"/>
      <c r="Z149" s="76"/>
      <c r="AA149" s="29" t="s">
        <v>220</v>
      </c>
      <c r="AB149" s="117" t="s">
        <v>978</v>
      </c>
      <c r="AC149" s="117" t="s">
        <v>978</v>
      </c>
      <c r="AD149" s="117" t="s">
        <v>978</v>
      </c>
      <c r="AE149" s="117" t="s">
        <v>978</v>
      </c>
      <c r="AF149" s="117" t="s">
        <v>978</v>
      </c>
      <c r="AG149" s="199">
        <f t="shared" si="2"/>
        <v>0</v>
      </c>
      <c r="AH149" s="207"/>
      <c r="AI149" s="207"/>
      <c r="AJ149" s="207"/>
      <c r="AK149" s="207"/>
      <c r="AL149" s="207"/>
      <c r="AM149" s="207"/>
      <c r="AN149" s="207"/>
      <c r="AO149" s="207"/>
      <c r="AP149" s="207"/>
      <c r="AQ149" s="207"/>
      <c r="AR149" s="207"/>
      <c r="AS149" s="207"/>
      <c r="AT149" s="207"/>
      <c r="AU149" s="207"/>
      <c r="AV149" s="207"/>
      <c r="AW149" s="207"/>
      <c r="AX149" s="207"/>
      <c r="AY149" s="207"/>
      <c r="AZ149" s="207"/>
      <c r="BA149" s="207"/>
      <c r="BB149" s="207"/>
      <c r="BC149" s="207"/>
      <c r="BD149" s="207"/>
    </row>
    <row r="150" spans="1:56" s="39" customFormat="1" ht="31.15" customHeight="1" x14ac:dyDescent="0.3">
      <c r="A150" s="16"/>
      <c r="B150" s="85" t="s">
        <v>212</v>
      </c>
      <c r="C150" s="85" t="s">
        <v>633</v>
      </c>
      <c r="D150" s="9" t="s">
        <v>221</v>
      </c>
      <c r="E150" s="4">
        <v>1</v>
      </c>
      <c r="F150" s="35" t="s">
        <v>857</v>
      </c>
      <c r="G150" s="9" t="s">
        <v>509</v>
      </c>
      <c r="H150" s="11" t="s">
        <v>895</v>
      </c>
      <c r="I150" s="3" t="s">
        <v>1380</v>
      </c>
      <c r="J150" s="15" t="s">
        <v>109</v>
      </c>
      <c r="K150" s="6" t="s">
        <v>3</v>
      </c>
      <c r="L150" s="7" t="s">
        <v>3</v>
      </c>
      <c r="M150" s="8" t="s">
        <v>3</v>
      </c>
      <c r="N150" s="10" t="s">
        <v>127</v>
      </c>
      <c r="O150" s="10" t="s">
        <v>255</v>
      </c>
      <c r="P150" s="10" t="s">
        <v>1113</v>
      </c>
      <c r="Q150" s="27">
        <v>44217</v>
      </c>
      <c r="R150" s="25">
        <v>24</v>
      </c>
      <c r="S150" s="25" t="s">
        <v>944</v>
      </c>
      <c r="T150" s="26">
        <v>1</v>
      </c>
      <c r="U150" s="76"/>
      <c r="V150" s="24">
        <v>44245</v>
      </c>
      <c r="W150" s="25">
        <v>25</v>
      </c>
      <c r="X150" s="25" t="s">
        <v>1532</v>
      </c>
      <c r="Y150" s="76"/>
      <c r="Z150" s="76"/>
      <c r="AA150" s="29" t="s">
        <v>222</v>
      </c>
      <c r="AB150" s="117" t="s">
        <v>978</v>
      </c>
      <c r="AC150" s="117" t="s">
        <v>978</v>
      </c>
      <c r="AD150" s="117" t="s">
        <v>978</v>
      </c>
      <c r="AE150" s="117" t="s">
        <v>978</v>
      </c>
      <c r="AF150" s="117" t="s">
        <v>978</v>
      </c>
      <c r="AG150" s="199">
        <f t="shared" si="2"/>
        <v>0</v>
      </c>
      <c r="AH150" s="207"/>
      <c r="AI150" s="207"/>
      <c r="AJ150" s="207"/>
      <c r="AK150" s="207"/>
      <c r="AL150" s="207"/>
      <c r="AM150" s="207"/>
      <c r="AN150" s="207"/>
      <c r="AO150" s="207"/>
      <c r="AP150" s="207"/>
      <c r="AQ150" s="207"/>
      <c r="AR150" s="207"/>
      <c r="AS150" s="207"/>
      <c r="AT150" s="207"/>
      <c r="AU150" s="207"/>
      <c r="AV150" s="207"/>
      <c r="AW150" s="207"/>
      <c r="AX150" s="207"/>
      <c r="AY150" s="207"/>
      <c r="AZ150" s="207"/>
      <c r="BA150" s="207"/>
      <c r="BB150" s="207"/>
      <c r="BC150" s="207"/>
      <c r="BD150" s="207"/>
    </row>
    <row r="151" spans="1:56" s="39" customFormat="1" ht="31.9" customHeight="1" x14ac:dyDescent="0.3">
      <c r="A151" s="17"/>
      <c r="B151" s="85" t="s">
        <v>212</v>
      </c>
      <c r="C151" s="85" t="s">
        <v>629</v>
      </c>
      <c r="D151" s="9" t="s">
        <v>215</v>
      </c>
      <c r="E151" s="4">
        <v>1</v>
      </c>
      <c r="F151" s="35" t="s">
        <v>857</v>
      </c>
      <c r="G151" s="9" t="s">
        <v>509</v>
      </c>
      <c r="H151" s="11" t="s">
        <v>630</v>
      </c>
      <c r="I151" s="3" t="s">
        <v>1381</v>
      </c>
      <c r="J151" s="87" t="s">
        <v>109</v>
      </c>
      <c r="K151" s="6" t="s">
        <v>3</v>
      </c>
      <c r="L151" s="7" t="s">
        <v>3</v>
      </c>
      <c r="M151" s="8" t="s">
        <v>3</v>
      </c>
      <c r="N151" s="30" t="s">
        <v>127</v>
      </c>
      <c r="O151" s="30" t="s">
        <v>255</v>
      </c>
      <c r="P151" s="30" t="s">
        <v>1113</v>
      </c>
      <c r="Q151" s="24">
        <v>44225</v>
      </c>
      <c r="R151" s="25">
        <v>22</v>
      </c>
      <c r="S151" s="25" t="s">
        <v>944</v>
      </c>
      <c r="T151" s="26"/>
      <c r="U151" s="76"/>
      <c r="V151" s="24">
        <v>44246</v>
      </c>
      <c r="W151" s="25">
        <v>4</v>
      </c>
      <c r="X151" s="25" t="s">
        <v>1528</v>
      </c>
      <c r="Y151" s="76"/>
      <c r="Z151" s="76"/>
      <c r="AA151" s="29" t="s">
        <v>216</v>
      </c>
      <c r="AB151" s="117" t="s">
        <v>978</v>
      </c>
      <c r="AC151" s="117" t="s">
        <v>978</v>
      </c>
      <c r="AD151" s="117" t="s">
        <v>978</v>
      </c>
      <c r="AE151" s="117" t="s">
        <v>978</v>
      </c>
      <c r="AF151" s="117" t="s">
        <v>978</v>
      </c>
      <c r="AG151" s="199">
        <f t="shared" si="2"/>
        <v>0</v>
      </c>
      <c r="AH151" s="207"/>
      <c r="AI151" s="207"/>
      <c r="AJ151" s="207"/>
      <c r="AK151" s="207"/>
      <c r="AL151" s="207"/>
      <c r="AM151" s="207"/>
      <c r="AN151" s="207"/>
      <c r="AO151" s="207"/>
      <c r="AP151" s="207"/>
      <c r="AQ151" s="207"/>
      <c r="AR151" s="207"/>
      <c r="AS151" s="207"/>
      <c r="AT151" s="207"/>
      <c r="AU151" s="207"/>
      <c r="AV151" s="207"/>
      <c r="AW151" s="207"/>
      <c r="AX151" s="207"/>
      <c r="AY151" s="207"/>
      <c r="AZ151" s="207"/>
      <c r="BA151" s="207"/>
      <c r="BB151" s="207"/>
      <c r="BC151" s="207"/>
      <c r="BD151" s="207"/>
    </row>
    <row r="152" spans="1:56" s="39" customFormat="1" ht="15.6" customHeight="1" x14ac:dyDescent="0.3">
      <c r="A152" s="16" t="s">
        <v>1329</v>
      </c>
      <c r="B152" s="85" t="s">
        <v>212</v>
      </c>
      <c r="C152" s="85" t="s">
        <v>571</v>
      </c>
      <c r="D152" s="19" t="s">
        <v>145</v>
      </c>
      <c r="E152" s="4">
        <v>1</v>
      </c>
      <c r="F152" s="35" t="s">
        <v>857</v>
      </c>
      <c r="G152" s="9" t="s">
        <v>509</v>
      </c>
      <c r="H152" s="11" t="s">
        <v>867</v>
      </c>
      <c r="I152" s="3" t="s">
        <v>1382</v>
      </c>
      <c r="J152" s="87" t="s">
        <v>109</v>
      </c>
      <c r="K152" s="6" t="s">
        <v>3</v>
      </c>
      <c r="L152" s="7" t="s">
        <v>3</v>
      </c>
      <c r="M152" s="8" t="s">
        <v>3</v>
      </c>
      <c r="N152" s="30" t="s">
        <v>127</v>
      </c>
      <c r="O152" s="31" t="s">
        <v>1221</v>
      </c>
      <c r="P152" s="30" t="s">
        <v>1222</v>
      </c>
      <c r="Q152" s="24">
        <v>44217</v>
      </c>
      <c r="R152" s="25">
        <v>6</v>
      </c>
      <c r="S152" s="25" t="s">
        <v>944</v>
      </c>
      <c r="T152" s="26">
        <v>1</v>
      </c>
      <c r="U152" s="76"/>
      <c r="V152" s="24">
        <v>44246</v>
      </c>
      <c r="W152" s="25">
        <v>1</v>
      </c>
      <c r="X152" s="25" t="s">
        <v>1528</v>
      </c>
      <c r="Y152" s="76"/>
      <c r="Z152" s="76"/>
      <c r="AA152" s="29" t="s">
        <v>1332</v>
      </c>
      <c r="AB152" s="117" t="s">
        <v>978</v>
      </c>
      <c r="AC152" s="117" t="s">
        <v>978</v>
      </c>
      <c r="AD152" s="117" t="s">
        <v>978</v>
      </c>
      <c r="AE152" s="117" t="s">
        <v>978</v>
      </c>
      <c r="AF152" s="117" t="s">
        <v>978</v>
      </c>
      <c r="AG152" s="199">
        <f t="shared" si="2"/>
        <v>0</v>
      </c>
      <c r="AH152" s="207"/>
      <c r="AI152" s="207"/>
      <c r="AJ152" s="207"/>
      <c r="AK152" s="207"/>
      <c r="AL152" s="207"/>
      <c r="AM152" s="207"/>
      <c r="AN152" s="207"/>
      <c r="AO152" s="207"/>
      <c r="AP152" s="207"/>
      <c r="AQ152" s="207"/>
      <c r="AR152" s="207"/>
      <c r="AS152" s="207"/>
      <c r="AT152" s="207"/>
      <c r="AU152" s="207"/>
      <c r="AV152" s="207"/>
      <c r="AW152" s="207"/>
      <c r="AX152" s="207"/>
      <c r="AY152" s="207"/>
      <c r="AZ152" s="207"/>
      <c r="BA152" s="207"/>
      <c r="BB152" s="207"/>
      <c r="BC152" s="207"/>
      <c r="BD152" s="207"/>
    </row>
    <row r="153" spans="1:56" s="39" customFormat="1" ht="31.15" customHeight="1" x14ac:dyDescent="0.3">
      <c r="A153" s="16" t="s">
        <v>1329</v>
      </c>
      <c r="B153" s="85" t="s">
        <v>212</v>
      </c>
      <c r="C153" s="85" t="s">
        <v>572</v>
      </c>
      <c r="D153" s="19" t="s">
        <v>146</v>
      </c>
      <c r="E153" s="4">
        <v>1</v>
      </c>
      <c r="F153" s="35" t="s">
        <v>857</v>
      </c>
      <c r="G153" s="9" t="s">
        <v>509</v>
      </c>
      <c r="H153" s="11" t="s">
        <v>1333</v>
      </c>
      <c r="I153" s="3" t="s">
        <v>1383</v>
      </c>
      <c r="J153" s="87" t="s">
        <v>109</v>
      </c>
      <c r="K153" s="6" t="s">
        <v>3</v>
      </c>
      <c r="L153" s="7" t="s">
        <v>3</v>
      </c>
      <c r="M153" s="8" t="s">
        <v>3</v>
      </c>
      <c r="N153" s="30" t="s">
        <v>127</v>
      </c>
      <c r="O153" s="31" t="s">
        <v>1221</v>
      </c>
      <c r="P153" s="30" t="s">
        <v>1222</v>
      </c>
      <c r="Q153" s="24">
        <v>44217</v>
      </c>
      <c r="R153" s="25">
        <v>7</v>
      </c>
      <c r="S153" s="25" t="s">
        <v>944</v>
      </c>
      <c r="T153" s="26">
        <v>1</v>
      </c>
      <c r="U153" s="76"/>
      <c r="V153" s="24">
        <v>44246</v>
      </c>
      <c r="W153" s="25">
        <v>2</v>
      </c>
      <c r="X153" s="25" t="s">
        <v>1528</v>
      </c>
      <c r="Y153" s="76"/>
      <c r="Z153" s="76"/>
      <c r="AA153" s="29" t="s">
        <v>1335</v>
      </c>
      <c r="AB153" s="117" t="s">
        <v>978</v>
      </c>
      <c r="AC153" s="117" t="s">
        <v>978</v>
      </c>
      <c r="AD153" s="117" t="s">
        <v>978</v>
      </c>
      <c r="AE153" s="117" t="s">
        <v>978</v>
      </c>
      <c r="AF153" s="117" t="s">
        <v>978</v>
      </c>
      <c r="AG153" s="199">
        <f t="shared" si="2"/>
        <v>0</v>
      </c>
      <c r="AH153" s="207"/>
      <c r="AI153" s="207"/>
      <c r="AJ153" s="207"/>
      <c r="AK153" s="207"/>
      <c r="AL153" s="207"/>
      <c r="AM153" s="207"/>
      <c r="AN153" s="207"/>
      <c r="AO153" s="207"/>
      <c r="AP153" s="207"/>
      <c r="AQ153" s="207"/>
      <c r="AR153" s="207"/>
      <c r="AS153" s="207"/>
      <c r="AT153" s="207"/>
      <c r="AU153" s="207"/>
      <c r="AV153" s="207"/>
      <c r="AW153" s="207"/>
      <c r="AX153" s="207"/>
      <c r="AY153" s="207"/>
      <c r="AZ153" s="207"/>
      <c r="BA153" s="207"/>
      <c r="BB153" s="207"/>
      <c r="BC153" s="207"/>
      <c r="BD153" s="207"/>
    </row>
    <row r="154" spans="1:56" s="39" customFormat="1" ht="31.15" customHeight="1" x14ac:dyDescent="0.3">
      <c r="A154" s="16" t="s">
        <v>1329</v>
      </c>
      <c r="B154" s="85" t="s">
        <v>212</v>
      </c>
      <c r="C154" s="85" t="s">
        <v>572</v>
      </c>
      <c r="D154" s="19" t="s">
        <v>146</v>
      </c>
      <c r="E154" s="4">
        <v>1</v>
      </c>
      <c r="F154" s="35" t="s">
        <v>852</v>
      </c>
      <c r="G154" s="9" t="s">
        <v>509</v>
      </c>
      <c r="H154" s="11" t="s">
        <v>1384</v>
      </c>
      <c r="I154" s="3" t="s">
        <v>1385</v>
      </c>
      <c r="J154" s="87" t="s">
        <v>109</v>
      </c>
      <c r="K154" s="6" t="s">
        <v>3</v>
      </c>
      <c r="L154" s="7" t="s">
        <v>3</v>
      </c>
      <c r="M154" s="8" t="s">
        <v>3</v>
      </c>
      <c r="N154" s="30" t="s">
        <v>127</v>
      </c>
      <c r="O154" s="31" t="s">
        <v>1221</v>
      </c>
      <c r="P154" s="30" t="s">
        <v>1222</v>
      </c>
      <c r="Q154" s="24"/>
      <c r="R154" s="25"/>
      <c r="S154" s="25"/>
      <c r="T154" s="26">
        <v>1</v>
      </c>
      <c r="U154" s="76"/>
      <c r="V154" s="24">
        <v>44246</v>
      </c>
      <c r="W154" s="25">
        <v>3</v>
      </c>
      <c r="X154" s="25" t="s">
        <v>1528</v>
      </c>
      <c r="Y154" s="76"/>
      <c r="Z154" s="76"/>
      <c r="AA154" s="29" t="s">
        <v>1337</v>
      </c>
      <c r="AB154" s="117" t="s">
        <v>978</v>
      </c>
      <c r="AC154" s="117" t="s">
        <v>978</v>
      </c>
      <c r="AD154" s="117" t="s">
        <v>978</v>
      </c>
      <c r="AE154" s="117" t="s">
        <v>978</v>
      </c>
      <c r="AF154" s="117" t="s">
        <v>978</v>
      </c>
      <c r="AG154" s="199">
        <f t="shared" si="2"/>
        <v>0</v>
      </c>
      <c r="AH154" s="207"/>
      <c r="AI154" s="207"/>
      <c r="AJ154" s="207"/>
      <c r="AK154" s="207"/>
      <c r="AL154" s="207"/>
      <c r="AM154" s="207"/>
      <c r="AN154" s="207"/>
      <c r="AO154" s="207"/>
      <c r="AP154" s="207"/>
      <c r="AQ154" s="207"/>
      <c r="AR154" s="207"/>
      <c r="AS154" s="207"/>
      <c r="AT154" s="207"/>
      <c r="AU154" s="207"/>
      <c r="AV154" s="207"/>
      <c r="AW154" s="207"/>
      <c r="AX154" s="207"/>
      <c r="AY154" s="207"/>
      <c r="AZ154" s="207"/>
      <c r="BA154" s="207"/>
      <c r="BB154" s="207"/>
      <c r="BC154" s="207"/>
      <c r="BD154" s="207"/>
    </row>
    <row r="155" spans="1:56" s="39" customFormat="1" ht="15.6" customHeight="1" x14ac:dyDescent="0.3">
      <c r="A155" s="16"/>
      <c r="B155" s="85" t="s">
        <v>212</v>
      </c>
      <c r="C155" s="85" t="s">
        <v>588</v>
      </c>
      <c r="D155" s="9" t="s">
        <v>164</v>
      </c>
      <c r="E155" s="4">
        <v>1</v>
      </c>
      <c r="F155" s="35" t="s">
        <v>857</v>
      </c>
      <c r="G155" s="9" t="s">
        <v>509</v>
      </c>
      <c r="H155" s="11" t="s">
        <v>872</v>
      </c>
      <c r="I155" s="3" t="s">
        <v>1386</v>
      </c>
      <c r="J155" s="87" t="s">
        <v>109</v>
      </c>
      <c r="K155" s="6"/>
      <c r="L155" s="7" t="s">
        <v>3</v>
      </c>
      <c r="M155" s="8" t="s">
        <v>3</v>
      </c>
      <c r="N155" s="30" t="s">
        <v>127</v>
      </c>
      <c r="O155" s="31" t="s">
        <v>1221</v>
      </c>
      <c r="P155" s="30" t="s">
        <v>1113</v>
      </c>
      <c r="Q155" s="24" t="s">
        <v>1093</v>
      </c>
      <c r="R155" s="25"/>
      <c r="S155" s="25"/>
      <c r="T155" s="26"/>
      <c r="U155" s="76"/>
      <c r="V155" s="24">
        <v>44246</v>
      </c>
      <c r="W155" s="25">
        <v>5</v>
      </c>
      <c r="X155" s="25" t="s">
        <v>1533</v>
      </c>
      <c r="Y155" s="76"/>
      <c r="Z155" s="76"/>
      <c r="AA155" s="29" t="s">
        <v>1387</v>
      </c>
      <c r="AB155" s="117" t="s">
        <v>978</v>
      </c>
      <c r="AC155" s="117" t="s">
        <v>978</v>
      </c>
      <c r="AD155" s="117" t="s">
        <v>978</v>
      </c>
      <c r="AE155" s="117" t="s">
        <v>978</v>
      </c>
      <c r="AF155" s="117" t="s">
        <v>978</v>
      </c>
      <c r="AG155" s="199">
        <f t="shared" si="2"/>
        <v>0</v>
      </c>
      <c r="AH155" s="207"/>
      <c r="AI155" s="207"/>
      <c r="AJ155" s="207"/>
      <c r="AK155" s="207"/>
      <c r="AL155" s="207"/>
      <c r="AM155" s="207"/>
      <c r="AN155" s="207"/>
      <c r="AO155" s="207"/>
      <c r="AP155" s="207"/>
      <c r="AQ155" s="207"/>
      <c r="AR155" s="207"/>
      <c r="AS155" s="207"/>
      <c r="AT155" s="207"/>
      <c r="AU155" s="207"/>
      <c r="AV155" s="207"/>
      <c r="AW155" s="207"/>
      <c r="AX155" s="207"/>
      <c r="AY155" s="207"/>
      <c r="AZ155" s="207"/>
      <c r="BA155" s="207"/>
      <c r="BB155" s="207"/>
      <c r="BC155" s="207"/>
      <c r="BD155" s="207"/>
    </row>
    <row r="156" spans="1:56" s="39" customFormat="1" ht="47.45" customHeight="1" x14ac:dyDescent="0.3">
      <c r="A156" s="17"/>
      <c r="B156" s="85" t="s">
        <v>212</v>
      </c>
      <c r="C156" s="85" t="s">
        <v>590</v>
      </c>
      <c r="D156" s="9" t="s">
        <v>168</v>
      </c>
      <c r="E156" s="4">
        <v>4</v>
      </c>
      <c r="F156" s="35" t="s">
        <v>857</v>
      </c>
      <c r="G156" s="9" t="s">
        <v>1509</v>
      </c>
      <c r="H156" s="11" t="s">
        <v>591</v>
      </c>
      <c r="I156" s="3" t="s">
        <v>1388</v>
      </c>
      <c r="J156" s="15" t="s">
        <v>109</v>
      </c>
      <c r="K156" s="6"/>
      <c r="L156" s="7" t="s">
        <v>3</v>
      </c>
      <c r="M156" s="8" t="s">
        <v>3</v>
      </c>
      <c r="N156" s="30" t="s">
        <v>127</v>
      </c>
      <c r="O156" s="31" t="s">
        <v>1221</v>
      </c>
      <c r="P156" s="30" t="s">
        <v>1113</v>
      </c>
      <c r="Q156" s="24" t="s">
        <v>1093</v>
      </c>
      <c r="R156" s="25"/>
      <c r="S156" s="25"/>
      <c r="T156" s="26"/>
      <c r="U156" s="76"/>
      <c r="V156" s="24">
        <v>44246</v>
      </c>
      <c r="W156" s="25">
        <v>6</v>
      </c>
      <c r="X156" s="25" t="s">
        <v>1533</v>
      </c>
      <c r="Y156" s="76"/>
      <c r="Z156" s="76"/>
      <c r="AA156" s="29" t="s">
        <v>169</v>
      </c>
      <c r="AB156" s="117" t="s">
        <v>978</v>
      </c>
      <c r="AC156" s="117" t="s">
        <v>978</v>
      </c>
      <c r="AD156" s="117" t="s">
        <v>978</v>
      </c>
      <c r="AE156" s="117" t="s">
        <v>978</v>
      </c>
      <c r="AF156" s="117" t="s">
        <v>978</v>
      </c>
      <c r="AG156" s="199">
        <f t="shared" si="2"/>
        <v>0</v>
      </c>
      <c r="AH156" s="207"/>
      <c r="AI156" s="207"/>
      <c r="AJ156" s="207"/>
      <c r="AK156" s="207"/>
      <c r="AL156" s="207"/>
      <c r="AM156" s="207"/>
      <c r="AN156" s="207"/>
      <c r="AO156" s="207"/>
      <c r="AP156" s="207"/>
      <c r="AQ156" s="207"/>
      <c r="AR156" s="207"/>
      <c r="AS156" s="207"/>
      <c r="AT156" s="207"/>
      <c r="AU156" s="207"/>
      <c r="AV156" s="207"/>
      <c r="AW156" s="207"/>
      <c r="AX156" s="207"/>
      <c r="AY156" s="207"/>
      <c r="AZ156" s="207"/>
      <c r="BA156" s="207"/>
      <c r="BB156" s="207"/>
      <c r="BC156" s="207"/>
      <c r="BD156" s="207"/>
    </row>
    <row r="157" spans="1:56" s="39" customFormat="1" ht="47.45" customHeight="1" x14ac:dyDescent="0.3">
      <c r="A157" s="17"/>
      <c r="B157" s="85" t="s">
        <v>212</v>
      </c>
      <c r="C157" s="85" t="s">
        <v>600</v>
      </c>
      <c r="D157" s="9" t="s">
        <v>179</v>
      </c>
      <c r="E157" s="4">
        <v>1</v>
      </c>
      <c r="F157" s="35" t="s">
        <v>857</v>
      </c>
      <c r="G157" s="9" t="s">
        <v>509</v>
      </c>
      <c r="H157" s="11" t="s">
        <v>879</v>
      </c>
      <c r="I157" s="3" t="s">
        <v>1389</v>
      </c>
      <c r="J157" s="15" t="s">
        <v>109</v>
      </c>
      <c r="K157" s="6"/>
      <c r="L157" s="7" t="s">
        <v>3</v>
      </c>
      <c r="M157" s="8" t="s">
        <v>3</v>
      </c>
      <c r="N157" s="30" t="s">
        <v>127</v>
      </c>
      <c r="O157" s="31" t="s">
        <v>1221</v>
      </c>
      <c r="P157" s="30" t="s">
        <v>1113</v>
      </c>
      <c r="Q157" s="24" t="s">
        <v>1093</v>
      </c>
      <c r="R157" s="25"/>
      <c r="S157" s="25"/>
      <c r="T157" s="26"/>
      <c r="U157" s="76"/>
      <c r="V157" s="24">
        <v>44246</v>
      </c>
      <c r="W157" s="25">
        <v>7</v>
      </c>
      <c r="X157" s="25" t="s">
        <v>1533</v>
      </c>
      <c r="Y157" s="76"/>
      <c r="Z157" s="76"/>
      <c r="AA157" s="29" t="s">
        <v>180</v>
      </c>
      <c r="AB157" s="117" t="s">
        <v>978</v>
      </c>
      <c r="AC157" s="117" t="s">
        <v>978</v>
      </c>
      <c r="AD157" s="117" t="s">
        <v>978</v>
      </c>
      <c r="AE157" s="117" t="s">
        <v>978</v>
      </c>
      <c r="AF157" s="117" t="s">
        <v>978</v>
      </c>
      <c r="AG157" s="199">
        <f t="shared" si="2"/>
        <v>0</v>
      </c>
      <c r="AH157" s="207"/>
      <c r="AI157" s="207"/>
      <c r="AJ157" s="207"/>
      <c r="AK157" s="207"/>
      <c r="AL157" s="207"/>
      <c r="AM157" s="207"/>
      <c r="AN157" s="207"/>
      <c r="AO157" s="207"/>
      <c r="AP157" s="207"/>
      <c r="AQ157" s="207"/>
      <c r="AR157" s="207"/>
      <c r="AS157" s="207"/>
      <c r="AT157" s="207"/>
      <c r="AU157" s="207"/>
      <c r="AV157" s="207"/>
      <c r="AW157" s="207"/>
      <c r="AX157" s="207"/>
      <c r="AY157" s="207"/>
      <c r="AZ157" s="207"/>
      <c r="BA157" s="207"/>
      <c r="BB157" s="207"/>
      <c r="BC157" s="207"/>
      <c r="BD157" s="207"/>
    </row>
    <row r="158" spans="1:56" s="39" customFormat="1" ht="31.9" customHeight="1" x14ac:dyDescent="0.3">
      <c r="A158" s="17"/>
      <c r="B158" s="85" t="s">
        <v>212</v>
      </c>
      <c r="C158" s="85" t="s">
        <v>601</v>
      </c>
      <c r="D158" s="9" t="s">
        <v>181</v>
      </c>
      <c r="E158" s="4">
        <v>1</v>
      </c>
      <c r="F158" s="35" t="s">
        <v>857</v>
      </c>
      <c r="G158" s="9" t="s">
        <v>509</v>
      </c>
      <c r="H158" s="11" t="s">
        <v>880</v>
      </c>
      <c r="I158" s="3" t="s">
        <v>1390</v>
      </c>
      <c r="J158" s="87" t="s">
        <v>109</v>
      </c>
      <c r="K158" s="6"/>
      <c r="L158" s="7" t="s">
        <v>3</v>
      </c>
      <c r="M158" s="8" t="s">
        <v>3</v>
      </c>
      <c r="N158" s="30" t="s">
        <v>127</v>
      </c>
      <c r="O158" s="31" t="s">
        <v>1221</v>
      </c>
      <c r="P158" s="30" t="s">
        <v>1113</v>
      </c>
      <c r="Q158" s="24" t="s">
        <v>1093</v>
      </c>
      <c r="R158" s="25"/>
      <c r="S158" s="25"/>
      <c r="T158" s="26"/>
      <c r="U158" s="76"/>
      <c r="V158" s="24">
        <v>44246</v>
      </c>
      <c r="W158" s="25">
        <v>8</v>
      </c>
      <c r="X158" s="25" t="s">
        <v>1533</v>
      </c>
      <c r="Y158" s="76"/>
      <c r="Z158" s="76"/>
      <c r="AA158" s="29" t="s">
        <v>182</v>
      </c>
      <c r="AB158" s="117" t="s">
        <v>978</v>
      </c>
      <c r="AC158" s="117" t="s">
        <v>978</v>
      </c>
      <c r="AD158" s="117" t="s">
        <v>978</v>
      </c>
      <c r="AE158" s="117" t="s">
        <v>978</v>
      </c>
      <c r="AF158" s="117" t="s">
        <v>978</v>
      </c>
      <c r="AG158" s="199">
        <f t="shared" si="2"/>
        <v>0</v>
      </c>
      <c r="AH158" s="207"/>
      <c r="AI158" s="207"/>
      <c r="AJ158" s="207"/>
      <c r="AK158" s="207"/>
      <c r="AL158" s="207"/>
      <c r="AM158" s="207"/>
      <c r="AN158" s="207"/>
      <c r="AO158" s="207"/>
      <c r="AP158" s="207"/>
      <c r="AQ158" s="207"/>
      <c r="AR158" s="207"/>
      <c r="AS158" s="207"/>
      <c r="AT158" s="207"/>
      <c r="AU158" s="207"/>
      <c r="AV158" s="207"/>
      <c r="AW158" s="207"/>
      <c r="AX158" s="207"/>
      <c r="AY158" s="207"/>
      <c r="AZ158" s="207"/>
      <c r="BA158" s="207"/>
      <c r="BB158" s="207"/>
      <c r="BC158" s="207"/>
      <c r="BD158" s="207"/>
    </row>
    <row r="159" spans="1:56" ht="15.6" customHeight="1" x14ac:dyDescent="0.3">
      <c r="A159" s="16"/>
      <c r="B159" s="85" t="s">
        <v>212</v>
      </c>
      <c r="C159" s="85" t="s">
        <v>565</v>
      </c>
      <c r="D159" s="81" t="s">
        <v>143</v>
      </c>
      <c r="E159" s="4">
        <v>6</v>
      </c>
      <c r="F159" s="35" t="s">
        <v>857</v>
      </c>
      <c r="G159" s="9" t="s">
        <v>1391</v>
      </c>
      <c r="H159" s="11" t="s">
        <v>566</v>
      </c>
      <c r="I159" s="3" t="s">
        <v>1392</v>
      </c>
      <c r="J159" s="90" t="s">
        <v>109</v>
      </c>
      <c r="K159" s="6" t="s">
        <v>1495</v>
      </c>
      <c r="L159" s="7"/>
      <c r="M159" s="8" t="s">
        <v>3</v>
      </c>
      <c r="N159" s="30" t="s">
        <v>127</v>
      </c>
      <c r="O159" s="31" t="s">
        <v>1221</v>
      </c>
      <c r="P159" s="30" t="s">
        <v>1222</v>
      </c>
      <c r="Q159" s="24" t="s">
        <v>1093</v>
      </c>
      <c r="R159" s="25"/>
      <c r="S159" s="24" t="s">
        <v>1093</v>
      </c>
      <c r="T159" s="26"/>
      <c r="U159" s="76"/>
      <c r="V159" s="24" t="s">
        <v>1093</v>
      </c>
      <c r="W159" s="25"/>
      <c r="X159" s="25" t="s">
        <v>1093</v>
      </c>
      <c r="Y159" s="76"/>
      <c r="Z159" s="76"/>
      <c r="AA159" s="14" t="s">
        <v>1293</v>
      </c>
      <c r="AB159" s="116"/>
      <c r="AC159" s="116"/>
      <c r="AD159" s="117"/>
      <c r="AE159" s="116"/>
      <c r="AF159" s="116"/>
      <c r="AG159" s="199">
        <f t="shared" si="2"/>
        <v>0</v>
      </c>
      <c r="AH159" s="207"/>
      <c r="AI159" s="207"/>
      <c r="AJ159" s="207"/>
      <c r="AK159" s="207"/>
      <c r="AL159" s="207"/>
      <c r="AM159" s="207"/>
      <c r="AN159" s="207"/>
      <c r="AO159" s="207"/>
      <c r="AP159" s="207"/>
      <c r="AQ159" s="207"/>
      <c r="AR159" s="207"/>
      <c r="AS159" s="207"/>
      <c r="AT159" s="207"/>
      <c r="AU159" s="207"/>
      <c r="AV159" s="207"/>
      <c r="AW159" s="207"/>
      <c r="AX159" s="207"/>
      <c r="AY159" s="207"/>
      <c r="AZ159" s="207"/>
      <c r="BA159" s="207"/>
      <c r="BB159" s="207"/>
      <c r="BC159" s="207"/>
      <c r="BD159" s="207"/>
    </row>
    <row r="160" spans="1:56" ht="15.6" customHeight="1" x14ac:dyDescent="0.3">
      <c r="A160" s="16"/>
      <c r="B160" s="85" t="s">
        <v>212</v>
      </c>
      <c r="C160" s="85" t="s">
        <v>565</v>
      </c>
      <c r="D160" s="81" t="s">
        <v>143</v>
      </c>
      <c r="E160" s="4">
        <v>6</v>
      </c>
      <c r="F160" s="35" t="s">
        <v>1357</v>
      </c>
      <c r="G160" s="9" t="s">
        <v>495</v>
      </c>
      <c r="H160" s="11" t="s">
        <v>568</v>
      </c>
      <c r="I160" s="3" t="s">
        <v>1393</v>
      </c>
      <c r="J160" s="90" t="s">
        <v>109</v>
      </c>
      <c r="K160" s="6"/>
      <c r="L160" s="7"/>
      <c r="M160" s="8" t="s">
        <v>3</v>
      </c>
      <c r="N160" s="30" t="s">
        <v>127</v>
      </c>
      <c r="O160" s="31" t="s">
        <v>1221</v>
      </c>
      <c r="P160" s="30" t="s">
        <v>1222</v>
      </c>
      <c r="Q160" s="24" t="s">
        <v>1093</v>
      </c>
      <c r="R160" s="25"/>
      <c r="S160" s="24" t="s">
        <v>1093</v>
      </c>
      <c r="T160" s="26"/>
      <c r="U160" s="76"/>
      <c r="V160" s="24" t="s">
        <v>1093</v>
      </c>
      <c r="W160" s="25"/>
      <c r="X160" s="24" t="s">
        <v>1093</v>
      </c>
      <c r="Y160" s="76"/>
      <c r="Z160" s="76"/>
      <c r="AA160" s="14" t="s">
        <v>1293</v>
      </c>
      <c r="AB160" s="116"/>
      <c r="AC160" s="116"/>
      <c r="AD160" s="117"/>
      <c r="AE160" s="116"/>
      <c r="AF160" s="116"/>
      <c r="AG160" s="199">
        <f t="shared" si="2"/>
        <v>0</v>
      </c>
      <c r="AH160" s="207"/>
      <c r="AI160" s="207"/>
      <c r="AJ160" s="207"/>
      <c r="AK160" s="207"/>
      <c r="AL160" s="207"/>
      <c r="AM160" s="207"/>
      <c r="AN160" s="207"/>
      <c r="AO160" s="207"/>
      <c r="AP160" s="207"/>
      <c r="AQ160" s="207"/>
      <c r="AR160" s="207"/>
      <c r="AS160" s="207"/>
      <c r="AT160" s="207"/>
      <c r="AU160" s="207"/>
      <c r="AV160" s="207"/>
      <c r="AW160" s="207"/>
      <c r="AX160" s="207"/>
      <c r="AY160" s="207"/>
      <c r="AZ160" s="207"/>
      <c r="BA160" s="207"/>
      <c r="BB160" s="207"/>
      <c r="BC160" s="207"/>
      <c r="BD160" s="207"/>
    </row>
    <row r="161" spans="1:56" ht="15.6" customHeight="1" x14ac:dyDescent="0.3">
      <c r="A161" s="16"/>
      <c r="B161" s="85" t="s">
        <v>212</v>
      </c>
      <c r="C161" s="85" t="s">
        <v>565</v>
      </c>
      <c r="D161" s="81" t="s">
        <v>143</v>
      </c>
      <c r="E161" s="4">
        <v>6</v>
      </c>
      <c r="F161" s="35" t="s">
        <v>1359</v>
      </c>
      <c r="G161" s="11" t="s">
        <v>496</v>
      </c>
      <c r="H161" s="11" t="s">
        <v>1513</v>
      </c>
      <c r="I161" s="3" t="s">
        <v>1394</v>
      </c>
      <c r="J161" s="90" t="s">
        <v>109</v>
      </c>
      <c r="K161" s="6"/>
      <c r="L161" s="7"/>
      <c r="M161" s="8" t="s">
        <v>3</v>
      </c>
      <c r="N161" s="30" t="s">
        <v>127</v>
      </c>
      <c r="O161" s="31" t="s">
        <v>1221</v>
      </c>
      <c r="P161" s="30" t="s">
        <v>1222</v>
      </c>
      <c r="Q161" s="24" t="s">
        <v>1093</v>
      </c>
      <c r="R161" s="25"/>
      <c r="S161" s="24" t="s">
        <v>1093</v>
      </c>
      <c r="T161" s="26"/>
      <c r="U161" s="76"/>
      <c r="V161" s="24" t="s">
        <v>1093</v>
      </c>
      <c r="W161" s="25"/>
      <c r="X161" s="24" t="s">
        <v>1093</v>
      </c>
      <c r="Y161" s="76"/>
      <c r="Z161" s="76"/>
      <c r="AA161" s="14" t="s">
        <v>1293</v>
      </c>
      <c r="AB161" s="116"/>
      <c r="AC161" s="116"/>
      <c r="AD161" s="117"/>
      <c r="AE161" s="116"/>
      <c r="AF161" s="116"/>
      <c r="AG161" s="199">
        <f t="shared" si="2"/>
        <v>0</v>
      </c>
      <c r="AH161" s="207"/>
      <c r="AI161" s="207"/>
      <c r="AJ161" s="207"/>
      <c r="AK161" s="207"/>
      <c r="AL161" s="207"/>
      <c r="AM161" s="207"/>
      <c r="AN161" s="207"/>
      <c r="AO161" s="207"/>
      <c r="AP161" s="207"/>
      <c r="AQ161" s="207"/>
      <c r="AR161" s="207"/>
      <c r="AS161" s="207"/>
      <c r="AT161" s="207"/>
      <c r="AU161" s="207"/>
      <c r="AV161" s="207"/>
      <c r="AW161" s="207"/>
      <c r="AX161" s="207"/>
      <c r="AY161" s="207"/>
      <c r="AZ161" s="207"/>
      <c r="BA161" s="207"/>
      <c r="BB161" s="207"/>
      <c r="BC161" s="207"/>
      <c r="BD161" s="207"/>
    </row>
    <row r="162" spans="1:56" ht="15.6" customHeight="1" x14ac:dyDescent="0.3">
      <c r="A162" s="16"/>
      <c r="B162" s="85" t="s">
        <v>212</v>
      </c>
      <c r="C162" s="85" t="s">
        <v>565</v>
      </c>
      <c r="D162" s="81" t="s">
        <v>143</v>
      </c>
      <c r="E162" s="4">
        <v>6</v>
      </c>
      <c r="F162" s="35" t="s">
        <v>1361</v>
      </c>
      <c r="G162" s="11" t="s">
        <v>497</v>
      </c>
      <c r="H162" s="11" t="s">
        <v>569</v>
      </c>
      <c r="I162" s="3" t="s">
        <v>1395</v>
      </c>
      <c r="J162" s="90" t="s">
        <v>109</v>
      </c>
      <c r="K162" s="6"/>
      <c r="L162" s="7"/>
      <c r="M162" s="8" t="s">
        <v>3</v>
      </c>
      <c r="N162" s="30" t="s">
        <v>127</v>
      </c>
      <c r="O162" s="31" t="s">
        <v>1221</v>
      </c>
      <c r="P162" s="30" t="s">
        <v>1222</v>
      </c>
      <c r="Q162" s="24" t="s">
        <v>1093</v>
      </c>
      <c r="R162" s="25"/>
      <c r="S162" s="24" t="s">
        <v>1093</v>
      </c>
      <c r="T162" s="26"/>
      <c r="U162" s="76"/>
      <c r="V162" s="24" t="s">
        <v>1093</v>
      </c>
      <c r="W162" s="25"/>
      <c r="X162" s="25" t="s">
        <v>1093</v>
      </c>
      <c r="Y162" s="76"/>
      <c r="Z162" s="76"/>
      <c r="AA162" s="14" t="s">
        <v>1293</v>
      </c>
      <c r="AB162" s="116"/>
      <c r="AC162" s="116"/>
      <c r="AD162" s="117"/>
      <c r="AE162" s="116"/>
      <c r="AF162" s="116"/>
      <c r="AG162" s="199">
        <f t="shared" si="2"/>
        <v>0</v>
      </c>
      <c r="AH162" s="207"/>
      <c r="AI162" s="207"/>
      <c r="AJ162" s="207"/>
      <c r="AK162" s="207"/>
      <c r="AL162" s="207"/>
      <c r="AM162" s="207"/>
      <c r="AN162" s="207"/>
      <c r="AO162" s="207"/>
      <c r="AP162" s="207"/>
      <c r="AQ162" s="207"/>
      <c r="AR162" s="207"/>
      <c r="AS162" s="207"/>
      <c r="AT162" s="207"/>
      <c r="AU162" s="207"/>
      <c r="AV162" s="207"/>
      <c r="AW162" s="207"/>
      <c r="AX162" s="207"/>
      <c r="AY162" s="207"/>
      <c r="AZ162" s="207"/>
      <c r="BA162" s="207"/>
      <c r="BB162" s="207"/>
      <c r="BC162" s="207"/>
      <c r="BD162" s="207"/>
    </row>
    <row r="163" spans="1:56" ht="15.6" customHeight="1" x14ac:dyDescent="0.3">
      <c r="A163" s="16"/>
      <c r="B163" s="85" t="s">
        <v>212</v>
      </c>
      <c r="C163" s="85" t="s">
        <v>565</v>
      </c>
      <c r="D163" s="81" t="s">
        <v>143</v>
      </c>
      <c r="E163" s="4">
        <v>6</v>
      </c>
      <c r="F163" s="35" t="s">
        <v>498</v>
      </c>
      <c r="G163" s="11" t="s">
        <v>1391</v>
      </c>
      <c r="H163" s="11" t="s">
        <v>566</v>
      </c>
      <c r="I163" s="3" t="s">
        <v>1396</v>
      </c>
      <c r="J163" s="90" t="s">
        <v>112</v>
      </c>
      <c r="K163" s="6" t="s">
        <v>1495</v>
      </c>
      <c r="L163" s="7"/>
      <c r="M163" s="8" t="s">
        <v>3</v>
      </c>
      <c r="N163" s="30" t="s">
        <v>127</v>
      </c>
      <c r="O163" s="31" t="s">
        <v>1221</v>
      </c>
      <c r="P163" s="30" t="s">
        <v>1222</v>
      </c>
      <c r="Q163" s="24">
        <v>44215</v>
      </c>
      <c r="R163" s="25">
        <v>12</v>
      </c>
      <c r="S163" s="25" t="s">
        <v>984</v>
      </c>
      <c r="T163" s="26"/>
      <c r="U163" s="76"/>
      <c r="V163" s="24" t="s">
        <v>1093</v>
      </c>
      <c r="W163" s="25"/>
      <c r="X163" s="24" t="s">
        <v>1093</v>
      </c>
      <c r="Y163" s="76"/>
      <c r="Z163" s="76"/>
      <c r="AA163" s="14" t="s">
        <v>1293</v>
      </c>
      <c r="AB163" s="116"/>
      <c r="AC163" s="116"/>
      <c r="AD163" s="116"/>
      <c r="AE163" s="116"/>
      <c r="AF163" s="116"/>
      <c r="AG163" s="199">
        <f t="shared" si="2"/>
        <v>0</v>
      </c>
      <c r="AH163" s="207"/>
      <c r="AI163" s="207"/>
      <c r="AJ163" s="207"/>
      <c r="AK163" s="207"/>
      <c r="AL163" s="207"/>
      <c r="AM163" s="207"/>
      <c r="AN163" s="207"/>
      <c r="AO163" s="207"/>
      <c r="AP163" s="207"/>
      <c r="AQ163" s="207"/>
      <c r="AR163" s="207"/>
      <c r="AS163" s="207"/>
      <c r="AT163" s="207"/>
      <c r="AU163" s="207"/>
      <c r="AV163" s="207"/>
      <c r="AW163" s="207"/>
      <c r="AX163" s="207"/>
      <c r="AY163" s="207"/>
      <c r="AZ163" s="207"/>
      <c r="BA163" s="207"/>
      <c r="BB163" s="207"/>
      <c r="BC163" s="207"/>
      <c r="BD163" s="207"/>
    </row>
    <row r="164" spans="1:56" ht="15.6" customHeight="1" x14ac:dyDescent="0.3">
      <c r="A164" s="16"/>
      <c r="B164" s="85" t="s">
        <v>212</v>
      </c>
      <c r="C164" s="85" t="s">
        <v>565</v>
      </c>
      <c r="D164" s="81" t="s">
        <v>143</v>
      </c>
      <c r="E164" s="4">
        <v>6</v>
      </c>
      <c r="F164" s="35" t="s">
        <v>500</v>
      </c>
      <c r="G164" s="11" t="s">
        <v>495</v>
      </c>
      <c r="H164" s="11" t="s">
        <v>568</v>
      </c>
      <c r="I164" s="3" t="s">
        <v>1397</v>
      </c>
      <c r="J164" s="90" t="s">
        <v>112</v>
      </c>
      <c r="K164" s="6"/>
      <c r="L164" s="7"/>
      <c r="M164" s="8" t="s">
        <v>3</v>
      </c>
      <c r="N164" s="30" t="s">
        <v>127</v>
      </c>
      <c r="O164" s="89" t="s">
        <v>1221</v>
      </c>
      <c r="P164" s="10" t="s">
        <v>1222</v>
      </c>
      <c r="Q164" s="24">
        <v>44215</v>
      </c>
      <c r="R164" s="25">
        <v>14</v>
      </c>
      <c r="S164" s="25" t="s">
        <v>984</v>
      </c>
      <c r="T164" s="26"/>
      <c r="U164" s="26"/>
      <c r="V164" s="24" t="s">
        <v>1093</v>
      </c>
      <c r="W164" s="25"/>
      <c r="X164" s="24" t="s">
        <v>1093</v>
      </c>
      <c r="Y164" s="26"/>
      <c r="Z164" s="26"/>
      <c r="AA164" s="14" t="s">
        <v>1293</v>
      </c>
      <c r="AB164" s="116"/>
      <c r="AC164" s="116"/>
      <c r="AD164" s="116"/>
      <c r="AE164" s="116"/>
      <c r="AF164" s="116"/>
      <c r="AG164" s="199">
        <f t="shared" si="2"/>
        <v>0</v>
      </c>
      <c r="AH164" s="207"/>
      <c r="AI164" s="207"/>
      <c r="AJ164" s="207"/>
      <c r="AK164" s="207"/>
      <c r="AL164" s="207"/>
      <c r="AM164" s="207"/>
      <c r="AN164" s="207"/>
      <c r="AO164" s="207"/>
      <c r="AP164" s="207"/>
      <c r="AQ164" s="207"/>
      <c r="AR164" s="207"/>
      <c r="AS164" s="207"/>
      <c r="AT164" s="207"/>
      <c r="AU164" s="207"/>
      <c r="AV164" s="207"/>
      <c r="AW164" s="207"/>
      <c r="AX164" s="207"/>
      <c r="AY164" s="207"/>
      <c r="AZ164" s="207"/>
      <c r="BA164" s="207"/>
      <c r="BB164" s="207"/>
      <c r="BC164" s="207"/>
      <c r="BD164" s="207"/>
    </row>
    <row r="165" spans="1:56" ht="15.6" customHeight="1" x14ac:dyDescent="0.3">
      <c r="A165" s="16"/>
      <c r="B165" s="85" t="s">
        <v>212</v>
      </c>
      <c r="C165" s="85" t="s">
        <v>565</v>
      </c>
      <c r="D165" s="81" t="s">
        <v>143</v>
      </c>
      <c r="E165" s="4">
        <v>6</v>
      </c>
      <c r="F165" s="35" t="s">
        <v>501</v>
      </c>
      <c r="G165" s="11" t="s">
        <v>496</v>
      </c>
      <c r="H165" s="11" t="s">
        <v>1513</v>
      </c>
      <c r="I165" s="3" t="s">
        <v>1398</v>
      </c>
      <c r="J165" s="90" t="s">
        <v>112</v>
      </c>
      <c r="K165" s="6"/>
      <c r="L165" s="7"/>
      <c r="M165" s="8" t="s">
        <v>3</v>
      </c>
      <c r="N165" s="30" t="s">
        <v>127</v>
      </c>
      <c r="O165" s="89" t="s">
        <v>1221</v>
      </c>
      <c r="P165" s="10" t="s">
        <v>1222</v>
      </c>
      <c r="Q165" s="24">
        <v>44215</v>
      </c>
      <c r="R165" s="25">
        <v>15</v>
      </c>
      <c r="S165" s="25" t="s">
        <v>984</v>
      </c>
      <c r="T165" s="26"/>
      <c r="U165" s="26"/>
      <c r="V165" s="24" t="s">
        <v>1093</v>
      </c>
      <c r="W165" s="25"/>
      <c r="X165" s="24" t="s">
        <v>1093</v>
      </c>
      <c r="Y165" s="26"/>
      <c r="Z165" s="26"/>
      <c r="AA165" s="14" t="s">
        <v>1293</v>
      </c>
      <c r="AB165" s="116"/>
      <c r="AC165" s="116"/>
      <c r="AD165" s="116"/>
      <c r="AE165" s="116"/>
      <c r="AF165" s="116"/>
      <c r="AG165" s="199">
        <f t="shared" si="2"/>
        <v>0</v>
      </c>
      <c r="AH165" s="207"/>
      <c r="AI165" s="207"/>
      <c r="AJ165" s="207"/>
      <c r="AK165" s="207"/>
      <c r="AL165" s="207"/>
      <c r="AM165" s="207"/>
      <c r="AN165" s="207"/>
      <c r="AO165" s="207"/>
      <c r="AP165" s="207"/>
      <c r="AQ165" s="207"/>
      <c r="AR165" s="207"/>
      <c r="AS165" s="207"/>
      <c r="AT165" s="207"/>
      <c r="AU165" s="207"/>
      <c r="AV165" s="207"/>
      <c r="AW165" s="207"/>
      <c r="AX165" s="207"/>
      <c r="AY165" s="207"/>
      <c r="AZ165" s="207"/>
      <c r="BA165" s="207"/>
      <c r="BB165" s="207"/>
      <c r="BC165" s="207"/>
      <c r="BD165" s="207"/>
    </row>
    <row r="166" spans="1:56" ht="15.6" customHeight="1" x14ac:dyDescent="0.3">
      <c r="A166" s="16"/>
      <c r="B166" s="85" t="s">
        <v>212</v>
      </c>
      <c r="C166" s="85" t="s">
        <v>587</v>
      </c>
      <c r="D166" s="11" t="s">
        <v>162</v>
      </c>
      <c r="E166" s="4">
        <v>1</v>
      </c>
      <c r="F166" s="35" t="s">
        <v>857</v>
      </c>
      <c r="G166" s="11" t="s">
        <v>509</v>
      </c>
      <c r="H166" s="11" t="s">
        <v>871</v>
      </c>
      <c r="I166" s="3" t="s">
        <v>1399</v>
      </c>
      <c r="J166" s="15" t="s">
        <v>109</v>
      </c>
      <c r="K166" s="6"/>
      <c r="L166" s="7"/>
      <c r="M166" s="8" t="s">
        <v>3</v>
      </c>
      <c r="N166" s="30" t="s">
        <v>127</v>
      </c>
      <c r="O166" s="89" t="s">
        <v>1221</v>
      </c>
      <c r="P166" s="10" t="s">
        <v>1222</v>
      </c>
      <c r="Q166" s="24" t="s">
        <v>1093</v>
      </c>
      <c r="R166" s="25"/>
      <c r="S166" s="24" t="s">
        <v>1093</v>
      </c>
      <c r="T166" s="26"/>
      <c r="U166" s="26"/>
      <c r="V166" s="24" t="s">
        <v>1093</v>
      </c>
      <c r="W166" s="25"/>
      <c r="X166" s="24" t="s">
        <v>1093</v>
      </c>
      <c r="Y166" s="26"/>
      <c r="Z166" s="26"/>
      <c r="AA166" s="29" t="s">
        <v>163</v>
      </c>
      <c r="AB166" s="116"/>
      <c r="AC166" s="117"/>
      <c r="AD166" s="116"/>
      <c r="AE166" s="116"/>
      <c r="AF166" s="116"/>
      <c r="AG166" s="199">
        <f t="shared" si="2"/>
        <v>0</v>
      </c>
      <c r="AH166" s="207"/>
      <c r="AI166" s="207"/>
      <c r="AJ166" s="207"/>
      <c r="AK166" s="207"/>
      <c r="AL166" s="207"/>
      <c r="AM166" s="207"/>
      <c r="AN166" s="207"/>
      <c r="AO166" s="207"/>
      <c r="AP166" s="207"/>
      <c r="AQ166" s="207"/>
      <c r="AR166" s="207"/>
      <c r="AS166" s="207"/>
      <c r="AT166" s="207"/>
      <c r="AU166" s="207"/>
      <c r="AV166" s="207"/>
      <c r="AW166" s="207"/>
      <c r="AX166" s="207"/>
      <c r="AY166" s="207"/>
      <c r="AZ166" s="207"/>
      <c r="BA166" s="207"/>
      <c r="BB166" s="207"/>
      <c r="BC166" s="207"/>
      <c r="BD166" s="207"/>
    </row>
    <row r="167" spans="1:56" ht="15.6" customHeight="1" x14ac:dyDescent="0.3">
      <c r="A167" s="16"/>
      <c r="B167" s="85" t="s">
        <v>212</v>
      </c>
      <c r="C167" s="85" t="s">
        <v>587</v>
      </c>
      <c r="D167" s="11" t="s">
        <v>162</v>
      </c>
      <c r="E167" s="4">
        <v>1</v>
      </c>
      <c r="F167" s="35" t="s">
        <v>498</v>
      </c>
      <c r="G167" s="9" t="s">
        <v>509</v>
      </c>
      <c r="H167" s="11" t="s">
        <v>871</v>
      </c>
      <c r="I167" s="3" t="s">
        <v>1400</v>
      </c>
      <c r="J167" s="15" t="s">
        <v>112</v>
      </c>
      <c r="K167" s="6"/>
      <c r="L167" s="7"/>
      <c r="M167" s="8" t="s">
        <v>3</v>
      </c>
      <c r="N167" s="30" t="s">
        <v>127</v>
      </c>
      <c r="O167" s="89" t="s">
        <v>1221</v>
      </c>
      <c r="P167" s="10" t="s">
        <v>1222</v>
      </c>
      <c r="Q167" s="24" t="s">
        <v>1093</v>
      </c>
      <c r="R167" s="25"/>
      <c r="S167" s="25"/>
      <c r="T167" s="26"/>
      <c r="U167" s="26"/>
      <c r="V167" s="24" t="s">
        <v>1093</v>
      </c>
      <c r="W167" s="25"/>
      <c r="X167" s="24" t="s">
        <v>1093</v>
      </c>
      <c r="Y167" s="26"/>
      <c r="Z167" s="26"/>
      <c r="AA167" s="29" t="s">
        <v>163</v>
      </c>
      <c r="AB167" s="116"/>
      <c r="AC167" s="117"/>
      <c r="AD167" s="116"/>
      <c r="AE167" s="116"/>
      <c r="AF167" s="116"/>
      <c r="AG167" s="199">
        <f t="shared" si="2"/>
        <v>0</v>
      </c>
      <c r="AH167" s="204"/>
      <c r="AI167" s="207"/>
      <c r="AJ167" s="207"/>
      <c r="AK167" s="204"/>
      <c r="AL167" s="204"/>
      <c r="AM167" s="204"/>
      <c r="AN167" s="204"/>
      <c r="AO167" s="204"/>
      <c r="AP167" s="204"/>
      <c r="AQ167" s="204"/>
      <c r="AR167" s="204"/>
      <c r="AS167" s="204"/>
      <c r="AT167" s="204"/>
      <c r="AU167" s="204"/>
      <c r="AV167" s="204"/>
      <c r="AW167" s="204"/>
      <c r="AX167" s="204"/>
      <c r="AY167" s="204"/>
      <c r="AZ167" s="204"/>
      <c r="BA167" s="204"/>
      <c r="BB167" s="204"/>
      <c r="BC167" s="204"/>
      <c r="BD167" s="207"/>
    </row>
    <row r="168" spans="1:56" ht="15.6" customHeight="1" x14ac:dyDescent="0.3">
      <c r="A168" s="17"/>
      <c r="B168" s="85" t="s">
        <v>212</v>
      </c>
      <c r="C168" s="85" t="s">
        <v>602</v>
      </c>
      <c r="D168" s="11" t="s">
        <v>183</v>
      </c>
      <c r="E168" s="4">
        <v>1</v>
      </c>
      <c r="F168" s="35" t="s">
        <v>498</v>
      </c>
      <c r="G168" s="9" t="s">
        <v>509</v>
      </c>
      <c r="H168" s="11" t="s">
        <v>881</v>
      </c>
      <c r="I168" s="3" t="s">
        <v>1401</v>
      </c>
      <c r="J168" s="15" t="s">
        <v>112</v>
      </c>
      <c r="K168" s="6"/>
      <c r="L168" s="7"/>
      <c r="M168" s="8" t="s">
        <v>3</v>
      </c>
      <c r="N168" s="30" t="s">
        <v>127</v>
      </c>
      <c r="O168" s="89" t="s">
        <v>1221</v>
      </c>
      <c r="P168" s="10" t="s">
        <v>1113</v>
      </c>
      <c r="Q168" s="24" t="s">
        <v>1093</v>
      </c>
      <c r="R168" s="25"/>
      <c r="S168" s="25"/>
      <c r="T168" s="26"/>
      <c r="U168" s="26"/>
      <c r="V168" s="24" t="s">
        <v>1093</v>
      </c>
      <c r="W168" s="25"/>
      <c r="X168" s="24" t="s">
        <v>1093</v>
      </c>
      <c r="Y168" s="26"/>
      <c r="Z168" s="26"/>
      <c r="AA168" s="29" t="s">
        <v>184</v>
      </c>
      <c r="AB168" s="116"/>
      <c r="AC168" s="116"/>
      <c r="AD168" s="116"/>
      <c r="AE168" s="116"/>
      <c r="AF168" s="116"/>
      <c r="AG168" s="199">
        <f t="shared" si="2"/>
        <v>0</v>
      </c>
      <c r="AH168" s="204"/>
      <c r="AI168" s="204"/>
      <c r="AJ168" s="204"/>
      <c r="AK168" s="207"/>
      <c r="AL168" s="204"/>
      <c r="AM168" s="204"/>
      <c r="AN168" s="204"/>
      <c r="AO168" s="204"/>
      <c r="AP168" s="204"/>
      <c r="AQ168" s="204"/>
      <c r="AR168" s="204"/>
      <c r="AS168" s="204"/>
      <c r="AT168" s="204"/>
      <c r="AU168" s="204"/>
      <c r="AV168" s="204"/>
      <c r="AW168" s="204"/>
      <c r="AX168" s="204"/>
      <c r="AY168" s="204"/>
      <c r="AZ168" s="204"/>
      <c r="BA168" s="204"/>
      <c r="BB168" s="204"/>
      <c r="BC168" s="204"/>
      <c r="BD168" s="207"/>
    </row>
    <row r="169" spans="1:56" ht="15.6" customHeight="1" x14ac:dyDescent="0.3">
      <c r="A169" s="17"/>
      <c r="B169" s="85" t="s">
        <v>212</v>
      </c>
      <c r="C169" s="85" t="s">
        <v>604</v>
      </c>
      <c r="D169" s="11" t="s">
        <v>186</v>
      </c>
      <c r="E169" s="4">
        <v>1</v>
      </c>
      <c r="F169" s="35" t="s">
        <v>498</v>
      </c>
      <c r="G169" s="9" t="s">
        <v>509</v>
      </c>
      <c r="H169" s="11" t="s">
        <v>883</v>
      </c>
      <c r="I169" s="3" t="s">
        <v>1402</v>
      </c>
      <c r="J169" s="15" t="s">
        <v>112</v>
      </c>
      <c r="K169" s="6"/>
      <c r="L169" s="7"/>
      <c r="M169" s="8" t="s">
        <v>3</v>
      </c>
      <c r="N169" s="30" t="s">
        <v>127</v>
      </c>
      <c r="O169" s="89" t="s">
        <v>1221</v>
      </c>
      <c r="P169" s="10" t="s">
        <v>1113</v>
      </c>
      <c r="Q169" s="24" t="s">
        <v>1093</v>
      </c>
      <c r="R169" s="25"/>
      <c r="S169" s="25"/>
      <c r="T169" s="26"/>
      <c r="U169" s="26"/>
      <c r="V169" s="24" t="s">
        <v>1093</v>
      </c>
      <c r="W169" s="25"/>
      <c r="X169" s="24" t="s">
        <v>1093</v>
      </c>
      <c r="Y169" s="26"/>
      <c r="Z169" s="26"/>
      <c r="AA169" s="29" t="s">
        <v>187</v>
      </c>
      <c r="AB169" s="116"/>
      <c r="AC169" s="116"/>
      <c r="AD169" s="116"/>
      <c r="AE169" s="116"/>
      <c r="AF169" s="116"/>
      <c r="AG169" s="199">
        <f t="shared" si="2"/>
        <v>0</v>
      </c>
      <c r="AH169" s="204"/>
      <c r="AI169" s="204"/>
      <c r="AJ169" s="204"/>
      <c r="AK169" s="207"/>
      <c r="AL169" s="204"/>
      <c r="AM169" s="204"/>
      <c r="AN169" s="204"/>
      <c r="AO169" s="204"/>
      <c r="AP169" s="204"/>
      <c r="AQ169" s="204"/>
      <c r="AR169" s="204"/>
      <c r="AS169" s="204"/>
      <c r="AT169" s="204"/>
      <c r="AU169" s="204"/>
      <c r="AV169" s="204"/>
      <c r="AW169" s="204"/>
      <c r="AX169" s="204"/>
      <c r="AY169" s="204"/>
      <c r="AZ169" s="204"/>
      <c r="BA169" s="204"/>
      <c r="BB169" s="204"/>
      <c r="BC169" s="204"/>
      <c r="BD169" s="207"/>
    </row>
    <row r="170" spans="1:56" ht="15.6" customHeight="1" x14ac:dyDescent="0.3">
      <c r="A170" s="17"/>
      <c r="B170" s="85" t="s">
        <v>212</v>
      </c>
      <c r="C170" s="85" t="s">
        <v>611</v>
      </c>
      <c r="D170" s="11" t="s">
        <v>192</v>
      </c>
      <c r="E170" s="4">
        <v>4</v>
      </c>
      <c r="F170" s="35" t="s">
        <v>498</v>
      </c>
      <c r="G170" s="9" t="s">
        <v>1403</v>
      </c>
      <c r="H170" s="11" t="s">
        <v>612</v>
      </c>
      <c r="I170" s="3" t="s">
        <v>1404</v>
      </c>
      <c r="J170" s="90" t="s">
        <v>112</v>
      </c>
      <c r="K170" s="6"/>
      <c r="L170" s="7"/>
      <c r="M170" s="8" t="s">
        <v>3</v>
      </c>
      <c r="N170" s="30" t="s">
        <v>127</v>
      </c>
      <c r="O170" s="89" t="s">
        <v>1221</v>
      </c>
      <c r="P170" s="10" t="s">
        <v>1113</v>
      </c>
      <c r="Q170" s="24" t="s">
        <v>1093</v>
      </c>
      <c r="R170" s="25"/>
      <c r="S170" s="25"/>
      <c r="T170" s="26"/>
      <c r="U170" s="76"/>
      <c r="V170" s="24" t="s">
        <v>1093</v>
      </c>
      <c r="W170" s="25"/>
      <c r="X170" s="24" t="s">
        <v>1093</v>
      </c>
      <c r="Y170" s="76"/>
      <c r="Z170" s="76"/>
      <c r="AA170" s="29" t="s">
        <v>193</v>
      </c>
      <c r="AB170" s="116"/>
      <c r="AC170" s="116"/>
      <c r="AD170" s="116"/>
      <c r="AE170" s="116"/>
      <c r="AF170" s="116"/>
      <c r="AG170" s="199">
        <f t="shared" si="2"/>
        <v>0</v>
      </c>
      <c r="AH170" s="204"/>
      <c r="AI170" s="204"/>
      <c r="AJ170" s="204"/>
      <c r="AK170" s="207"/>
      <c r="AL170" s="204"/>
      <c r="AM170" s="204"/>
      <c r="AN170" s="204"/>
      <c r="AO170" s="204"/>
      <c r="AP170" s="204"/>
      <c r="AQ170" s="204"/>
      <c r="AR170" s="204"/>
      <c r="AS170" s="204"/>
      <c r="AT170" s="204"/>
      <c r="AU170" s="204"/>
      <c r="AV170" s="204"/>
      <c r="AW170" s="204"/>
      <c r="AX170" s="204"/>
      <c r="AY170" s="204"/>
      <c r="AZ170" s="204"/>
      <c r="BA170" s="204"/>
      <c r="BB170" s="204"/>
      <c r="BC170" s="204"/>
      <c r="BD170" s="207"/>
    </row>
    <row r="171" spans="1:56" ht="15.6" customHeight="1" x14ac:dyDescent="0.3">
      <c r="A171" s="17"/>
      <c r="B171" s="85" t="s">
        <v>212</v>
      </c>
      <c r="C171" s="85" t="s">
        <v>611</v>
      </c>
      <c r="D171" s="11" t="s">
        <v>192</v>
      </c>
      <c r="E171" s="4">
        <v>4</v>
      </c>
      <c r="F171" s="35" t="s">
        <v>499</v>
      </c>
      <c r="G171" s="9" t="s">
        <v>1405</v>
      </c>
      <c r="H171" s="11" t="s">
        <v>613</v>
      </c>
      <c r="I171" s="3" t="s">
        <v>1406</v>
      </c>
      <c r="J171" s="90" t="s">
        <v>112</v>
      </c>
      <c r="K171" s="6"/>
      <c r="L171" s="7"/>
      <c r="M171" s="8" t="s">
        <v>3</v>
      </c>
      <c r="N171" s="30" t="s">
        <v>127</v>
      </c>
      <c r="O171" s="89" t="s">
        <v>1221</v>
      </c>
      <c r="P171" s="10" t="s">
        <v>1113</v>
      </c>
      <c r="Q171" s="24" t="s">
        <v>1093</v>
      </c>
      <c r="R171" s="25"/>
      <c r="S171" s="25"/>
      <c r="T171" s="26"/>
      <c r="U171" s="76"/>
      <c r="V171" s="24" t="s">
        <v>1093</v>
      </c>
      <c r="W171" s="25"/>
      <c r="X171" s="24" t="s">
        <v>1093</v>
      </c>
      <c r="Y171" s="76"/>
      <c r="Z171" s="76"/>
      <c r="AA171" s="29" t="s">
        <v>193</v>
      </c>
      <c r="AB171" s="116"/>
      <c r="AC171" s="116"/>
      <c r="AD171" s="116"/>
      <c r="AE171" s="116"/>
      <c r="AF171" s="116"/>
      <c r="AG171" s="199">
        <f t="shared" si="2"/>
        <v>0</v>
      </c>
      <c r="AH171" s="204"/>
      <c r="AI171" s="204"/>
      <c r="AJ171" s="204"/>
      <c r="AK171" s="207"/>
      <c r="AL171" s="204"/>
      <c r="AM171" s="204"/>
      <c r="AN171" s="204"/>
      <c r="AO171" s="204"/>
      <c r="AP171" s="204"/>
      <c r="AQ171" s="204"/>
      <c r="AR171" s="204"/>
      <c r="AS171" s="204"/>
      <c r="AT171" s="204"/>
      <c r="AU171" s="204"/>
      <c r="AV171" s="204"/>
      <c r="AW171" s="204"/>
      <c r="AX171" s="204"/>
      <c r="AY171" s="204"/>
      <c r="AZ171" s="204"/>
      <c r="BA171" s="204"/>
      <c r="BB171" s="204"/>
      <c r="BC171" s="204"/>
      <c r="BD171" s="207"/>
    </row>
    <row r="172" spans="1:56" ht="15.6" customHeight="1" x14ac:dyDescent="0.3">
      <c r="A172" s="17"/>
      <c r="B172" s="85" t="s">
        <v>212</v>
      </c>
      <c r="C172" s="85" t="s">
        <v>611</v>
      </c>
      <c r="D172" s="9" t="s">
        <v>192</v>
      </c>
      <c r="E172" s="4">
        <v>4</v>
      </c>
      <c r="F172" s="35" t="s">
        <v>500</v>
      </c>
      <c r="G172" s="9" t="s">
        <v>1407</v>
      </c>
      <c r="H172" s="11" t="s">
        <v>614</v>
      </c>
      <c r="I172" s="3" t="s">
        <v>1408</v>
      </c>
      <c r="J172" s="90" t="s">
        <v>112</v>
      </c>
      <c r="K172" s="6"/>
      <c r="L172" s="7"/>
      <c r="M172" s="8" t="s">
        <v>3</v>
      </c>
      <c r="N172" s="10" t="s">
        <v>127</v>
      </c>
      <c r="O172" s="89" t="s">
        <v>1221</v>
      </c>
      <c r="P172" s="10" t="s">
        <v>1113</v>
      </c>
      <c r="Q172" s="24" t="s">
        <v>1093</v>
      </c>
      <c r="R172" s="25"/>
      <c r="S172" s="25"/>
      <c r="T172" s="92"/>
      <c r="U172" s="93"/>
      <c r="V172" s="24" t="s">
        <v>1093</v>
      </c>
      <c r="W172" s="25"/>
      <c r="X172" s="24" t="s">
        <v>1093</v>
      </c>
      <c r="Y172" s="93"/>
      <c r="Z172" s="93"/>
      <c r="AA172" s="29" t="s">
        <v>193</v>
      </c>
      <c r="AB172" s="116"/>
      <c r="AC172" s="116"/>
      <c r="AD172" s="116"/>
      <c r="AE172" s="116"/>
      <c r="AF172" s="116"/>
      <c r="AG172" s="199">
        <f t="shared" si="2"/>
        <v>0</v>
      </c>
      <c r="AH172" s="204"/>
      <c r="AI172" s="204"/>
      <c r="AJ172" s="204"/>
      <c r="AK172" s="204"/>
      <c r="AL172" s="207"/>
      <c r="AM172" s="207"/>
      <c r="AN172" s="204"/>
      <c r="AO172" s="204"/>
      <c r="AP172" s="204"/>
      <c r="AQ172" s="204"/>
      <c r="AR172" s="204"/>
      <c r="AS172" s="204"/>
      <c r="AT172" s="204"/>
      <c r="AU172" s="204"/>
      <c r="AV172" s="204"/>
      <c r="AW172" s="204"/>
      <c r="AX172" s="204"/>
      <c r="AY172" s="204"/>
      <c r="AZ172" s="204"/>
      <c r="BA172" s="204"/>
      <c r="BB172" s="204"/>
      <c r="BC172" s="204"/>
      <c r="BD172" s="207"/>
    </row>
    <row r="173" spans="1:56" ht="15.6" customHeight="1" x14ac:dyDescent="0.3">
      <c r="A173" s="17"/>
      <c r="B173" s="85" t="s">
        <v>212</v>
      </c>
      <c r="C173" s="85" t="s">
        <v>611</v>
      </c>
      <c r="D173" s="9" t="s">
        <v>192</v>
      </c>
      <c r="E173" s="4">
        <v>4</v>
      </c>
      <c r="F173" s="35" t="s">
        <v>501</v>
      </c>
      <c r="G173" s="9" t="s">
        <v>1409</v>
      </c>
      <c r="H173" s="11" t="s">
        <v>615</v>
      </c>
      <c r="I173" s="3" t="s">
        <v>1410</v>
      </c>
      <c r="J173" s="90" t="s">
        <v>112</v>
      </c>
      <c r="K173" s="6"/>
      <c r="L173" s="7"/>
      <c r="M173" s="8" t="s">
        <v>3</v>
      </c>
      <c r="N173" s="10" t="s">
        <v>127</v>
      </c>
      <c r="O173" s="89" t="s">
        <v>1221</v>
      </c>
      <c r="P173" s="10" t="s">
        <v>1113</v>
      </c>
      <c r="Q173" s="24" t="s">
        <v>1093</v>
      </c>
      <c r="R173" s="25"/>
      <c r="S173" s="25"/>
      <c r="T173" s="92"/>
      <c r="U173" s="93"/>
      <c r="V173" s="24" t="s">
        <v>1093</v>
      </c>
      <c r="W173" s="25"/>
      <c r="X173" s="24" t="s">
        <v>1093</v>
      </c>
      <c r="Y173" s="93"/>
      <c r="Z173" s="93"/>
      <c r="AA173" s="29" t="s">
        <v>193</v>
      </c>
      <c r="AB173" s="116"/>
      <c r="AC173" s="116"/>
      <c r="AD173" s="116"/>
      <c r="AE173" s="116"/>
      <c r="AF173" s="116"/>
      <c r="AG173" s="199">
        <f t="shared" si="2"/>
        <v>0</v>
      </c>
      <c r="AH173" s="204"/>
      <c r="AI173" s="204"/>
      <c r="AJ173" s="204"/>
      <c r="AK173" s="207"/>
      <c r="AL173" s="204"/>
      <c r="AM173" s="204"/>
      <c r="AN173" s="204"/>
      <c r="AO173" s="204"/>
      <c r="AP173" s="204"/>
      <c r="AQ173" s="204"/>
      <c r="AR173" s="204"/>
      <c r="AS173" s="204"/>
      <c r="AT173" s="204"/>
      <c r="AU173" s="204"/>
      <c r="AV173" s="204"/>
      <c r="AW173" s="204"/>
      <c r="AX173" s="204"/>
      <c r="AY173" s="204"/>
      <c r="AZ173" s="204"/>
      <c r="BA173" s="204"/>
      <c r="BB173" s="204"/>
      <c r="BC173" s="204"/>
      <c r="BD173" s="207"/>
    </row>
    <row r="174" spans="1:56" ht="15.6" customHeight="1" x14ac:dyDescent="0.3">
      <c r="A174" s="17"/>
      <c r="B174" s="85" t="s">
        <v>212</v>
      </c>
      <c r="C174" s="85" t="s">
        <v>616</v>
      </c>
      <c r="D174" s="9" t="s">
        <v>194</v>
      </c>
      <c r="E174" s="4">
        <v>1</v>
      </c>
      <c r="F174" s="35" t="s">
        <v>498</v>
      </c>
      <c r="G174" s="9" t="s">
        <v>509</v>
      </c>
      <c r="H174" s="11" t="s">
        <v>885</v>
      </c>
      <c r="I174" s="3" t="s">
        <v>1411</v>
      </c>
      <c r="J174" s="15" t="s">
        <v>112</v>
      </c>
      <c r="K174" s="6"/>
      <c r="L174" s="7"/>
      <c r="M174" s="8" t="s">
        <v>3</v>
      </c>
      <c r="N174" s="10" t="s">
        <v>127</v>
      </c>
      <c r="O174" s="89" t="s">
        <v>1221</v>
      </c>
      <c r="P174" s="10" t="s">
        <v>1113</v>
      </c>
      <c r="Q174" s="24" t="s">
        <v>1093</v>
      </c>
      <c r="R174" s="25"/>
      <c r="S174" s="25"/>
      <c r="T174" s="92"/>
      <c r="U174" s="93"/>
      <c r="V174" s="24" t="s">
        <v>1093</v>
      </c>
      <c r="W174" s="25"/>
      <c r="X174" s="24" t="s">
        <v>1093</v>
      </c>
      <c r="Y174" s="93"/>
      <c r="Z174" s="93"/>
      <c r="AA174" s="29" t="s">
        <v>195</v>
      </c>
      <c r="AB174" s="116"/>
      <c r="AC174" s="116"/>
      <c r="AD174" s="116"/>
      <c r="AE174" s="116"/>
      <c r="AF174" s="116"/>
      <c r="AG174" s="199">
        <f t="shared" si="2"/>
        <v>0</v>
      </c>
      <c r="AH174" s="204"/>
      <c r="AI174" s="204"/>
      <c r="AJ174" s="204"/>
      <c r="AK174" s="207"/>
      <c r="AL174" s="204"/>
      <c r="AM174" s="204"/>
      <c r="AN174" s="204"/>
      <c r="AO174" s="204"/>
      <c r="AP174" s="204"/>
      <c r="AQ174" s="204"/>
      <c r="AR174" s="204"/>
      <c r="AS174" s="204"/>
      <c r="AT174" s="204"/>
      <c r="AU174" s="204"/>
      <c r="AV174" s="204"/>
      <c r="AW174" s="204"/>
      <c r="AX174" s="204"/>
      <c r="AY174" s="204"/>
      <c r="AZ174" s="204"/>
      <c r="BA174" s="204"/>
      <c r="BB174" s="204"/>
      <c r="BC174" s="204"/>
      <c r="BD174" s="207"/>
    </row>
    <row r="175" spans="1:56" ht="15.6" customHeight="1" x14ac:dyDescent="0.3">
      <c r="A175" s="17"/>
      <c r="B175" s="85" t="s">
        <v>212</v>
      </c>
      <c r="C175" s="85" t="s">
        <v>617</v>
      </c>
      <c r="D175" s="11" t="s">
        <v>196</v>
      </c>
      <c r="E175" s="4">
        <v>1</v>
      </c>
      <c r="F175" s="35" t="s">
        <v>498</v>
      </c>
      <c r="G175" s="11" t="s">
        <v>509</v>
      </c>
      <c r="H175" s="11" t="s">
        <v>886</v>
      </c>
      <c r="I175" s="3" t="s">
        <v>1412</v>
      </c>
      <c r="J175" s="15" t="s">
        <v>112</v>
      </c>
      <c r="K175" s="6"/>
      <c r="L175" s="7"/>
      <c r="M175" s="8" t="s">
        <v>3</v>
      </c>
      <c r="N175" s="10" t="s">
        <v>127</v>
      </c>
      <c r="O175" s="89" t="s">
        <v>1221</v>
      </c>
      <c r="P175" s="10" t="s">
        <v>1113</v>
      </c>
      <c r="Q175" s="24" t="s">
        <v>1093</v>
      </c>
      <c r="R175" s="25"/>
      <c r="S175" s="25"/>
      <c r="T175" s="92"/>
      <c r="U175" s="93"/>
      <c r="V175" s="24" t="s">
        <v>1093</v>
      </c>
      <c r="W175" s="25"/>
      <c r="X175" s="24" t="s">
        <v>1093</v>
      </c>
      <c r="Y175" s="93"/>
      <c r="Z175" s="93"/>
      <c r="AA175" s="29" t="s">
        <v>197</v>
      </c>
      <c r="AB175" s="116"/>
      <c r="AC175" s="116"/>
      <c r="AD175" s="116"/>
      <c r="AE175" s="116"/>
      <c r="AF175" s="116"/>
      <c r="AG175" s="199">
        <f t="shared" si="2"/>
        <v>0</v>
      </c>
      <c r="AH175" s="204"/>
      <c r="AI175" s="204"/>
      <c r="AJ175" s="204"/>
      <c r="AK175" s="204"/>
      <c r="AL175" s="204"/>
      <c r="AM175" s="204"/>
      <c r="AN175" s="204"/>
      <c r="AO175" s="207"/>
      <c r="AP175" s="204"/>
      <c r="AQ175" s="204"/>
      <c r="AR175" s="204"/>
      <c r="AS175" s="204"/>
      <c r="AT175" s="204"/>
      <c r="AU175" s="204"/>
      <c r="AV175" s="204"/>
      <c r="AW175" s="204"/>
      <c r="AX175" s="204"/>
      <c r="AY175" s="204"/>
      <c r="AZ175" s="204"/>
      <c r="BA175" s="204"/>
      <c r="BB175" s="204"/>
      <c r="BC175" s="204"/>
      <c r="BD175" s="207"/>
    </row>
    <row r="176" spans="1:56" ht="15.6" customHeight="1" x14ac:dyDescent="0.3">
      <c r="A176" s="17"/>
      <c r="B176" s="85" t="s">
        <v>212</v>
      </c>
      <c r="C176" s="85" t="s">
        <v>620</v>
      </c>
      <c r="D176" s="9" t="s">
        <v>202</v>
      </c>
      <c r="E176" s="4">
        <v>1</v>
      </c>
      <c r="F176" s="35" t="s">
        <v>498</v>
      </c>
      <c r="G176" s="9" t="s">
        <v>509</v>
      </c>
      <c r="H176" s="11" t="s">
        <v>889</v>
      </c>
      <c r="I176" s="3" t="s">
        <v>1413</v>
      </c>
      <c r="J176" s="15" t="s">
        <v>112</v>
      </c>
      <c r="K176" s="6"/>
      <c r="L176" s="7"/>
      <c r="M176" s="8" t="s">
        <v>3</v>
      </c>
      <c r="N176" s="10" t="s">
        <v>127</v>
      </c>
      <c r="O176" s="89" t="s">
        <v>1221</v>
      </c>
      <c r="P176" s="10" t="s">
        <v>1113</v>
      </c>
      <c r="Q176" s="24" t="s">
        <v>1093</v>
      </c>
      <c r="R176" s="25"/>
      <c r="S176" s="25"/>
      <c r="T176" s="92"/>
      <c r="U176" s="93"/>
      <c r="V176" s="24" t="s">
        <v>1093</v>
      </c>
      <c r="W176" s="25"/>
      <c r="X176" s="24" t="s">
        <v>1093</v>
      </c>
      <c r="Y176" s="93"/>
      <c r="Z176" s="93"/>
      <c r="AA176" s="29" t="s">
        <v>203</v>
      </c>
      <c r="AB176" s="116"/>
      <c r="AC176" s="116"/>
      <c r="AD176" s="116"/>
      <c r="AE176" s="116"/>
      <c r="AF176" s="116"/>
      <c r="AG176" s="199">
        <f t="shared" si="2"/>
        <v>0</v>
      </c>
      <c r="AH176" s="204"/>
      <c r="AI176" s="204"/>
      <c r="AJ176" s="204"/>
      <c r="AK176" s="207"/>
      <c r="AL176" s="204"/>
      <c r="AM176" s="204"/>
      <c r="AN176" s="204"/>
      <c r="AO176" s="204"/>
      <c r="AP176" s="204"/>
      <c r="AQ176" s="204"/>
      <c r="AR176" s="204"/>
      <c r="AS176" s="204"/>
      <c r="AT176" s="204"/>
      <c r="AU176" s="204"/>
      <c r="AV176" s="204"/>
      <c r="AW176" s="204"/>
      <c r="AX176" s="204"/>
      <c r="AY176" s="204"/>
      <c r="AZ176" s="204"/>
      <c r="BA176" s="204"/>
      <c r="BB176" s="204"/>
      <c r="BC176" s="204"/>
      <c r="BD176" s="207"/>
    </row>
    <row r="177" spans="1:56" ht="15.6" customHeight="1" x14ac:dyDescent="0.3">
      <c r="A177" s="17"/>
      <c r="B177" s="85" t="s">
        <v>119</v>
      </c>
      <c r="C177" s="85" t="s">
        <v>626</v>
      </c>
      <c r="D177" s="9" t="s">
        <v>210</v>
      </c>
      <c r="E177" s="4">
        <v>1</v>
      </c>
      <c r="F177" s="35" t="s">
        <v>498</v>
      </c>
      <c r="G177" s="9" t="s">
        <v>509</v>
      </c>
      <c r="H177" s="11" t="s">
        <v>892</v>
      </c>
      <c r="I177" s="3" t="s">
        <v>1414</v>
      </c>
      <c r="J177" s="15" t="s">
        <v>112</v>
      </c>
      <c r="K177" s="6"/>
      <c r="L177" s="7"/>
      <c r="M177" s="8" t="s">
        <v>3</v>
      </c>
      <c r="N177" s="10" t="s">
        <v>127</v>
      </c>
      <c r="O177" s="10" t="s">
        <v>255</v>
      </c>
      <c r="P177" s="10" t="s">
        <v>1113</v>
      </c>
      <c r="Q177" s="24" t="s">
        <v>1093</v>
      </c>
      <c r="R177" s="25"/>
      <c r="S177" s="25"/>
      <c r="T177" s="92"/>
      <c r="U177" s="93"/>
      <c r="V177" s="24" t="s">
        <v>1093</v>
      </c>
      <c r="W177" s="25"/>
      <c r="X177" s="24" t="s">
        <v>1093</v>
      </c>
      <c r="Y177" s="93"/>
      <c r="Z177" s="93"/>
      <c r="AA177" s="29" t="s">
        <v>211</v>
      </c>
      <c r="AB177" s="117"/>
      <c r="AC177" s="116"/>
      <c r="AD177" s="116"/>
      <c r="AE177" s="116"/>
      <c r="AF177" s="116"/>
      <c r="AG177" s="199">
        <f t="shared" si="2"/>
        <v>0</v>
      </c>
      <c r="AH177" s="204"/>
      <c r="AI177" s="204"/>
      <c r="AJ177" s="204"/>
      <c r="AK177" s="204"/>
      <c r="AL177" s="204"/>
      <c r="AM177" s="204"/>
      <c r="AN177" s="204"/>
      <c r="AO177" s="204"/>
      <c r="AP177" s="204"/>
      <c r="AQ177" s="204"/>
      <c r="AR177" s="204"/>
      <c r="AS177" s="204"/>
      <c r="AT177" s="204"/>
      <c r="AU177" s="204"/>
      <c r="AV177" s="204"/>
      <c r="AW177" s="204"/>
      <c r="AX177" s="204"/>
      <c r="AY177" s="204"/>
      <c r="AZ177" s="204"/>
      <c r="BA177" s="204"/>
      <c r="BB177" s="204"/>
      <c r="BC177" s="207"/>
      <c r="BD177" s="207"/>
    </row>
    <row r="178" spans="1:56" ht="15.6" customHeight="1" x14ac:dyDescent="0.3">
      <c r="A178" s="16"/>
      <c r="B178" s="85" t="s">
        <v>212</v>
      </c>
      <c r="C178" s="85" t="s">
        <v>634</v>
      </c>
      <c r="D178" s="9" t="s">
        <v>223</v>
      </c>
      <c r="E178" s="4">
        <v>1</v>
      </c>
      <c r="F178" s="35" t="s">
        <v>498</v>
      </c>
      <c r="G178" s="9" t="s">
        <v>509</v>
      </c>
      <c r="H178" s="11" t="s">
        <v>896</v>
      </c>
      <c r="I178" s="3" t="s">
        <v>1415</v>
      </c>
      <c r="J178" s="15" t="s">
        <v>112</v>
      </c>
      <c r="K178" s="6"/>
      <c r="L178" s="7"/>
      <c r="M178" s="8" t="s">
        <v>3</v>
      </c>
      <c r="N178" s="10" t="s">
        <v>127</v>
      </c>
      <c r="O178" s="10" t="s">
        <v>255</v>
      </c>
      <c r="P178" s="10" t="s">
        <v>1113</v>
      </c>
      <c r="Q178" s="24" t="s">
        <v>1093</v>
      </c>
      <c r="R178" s="25"/>
      <c r="S178" s="25"/>
      <c r="T178" s="92"/>
      <c r="U178" s="93"/>
      <c r="V178" s="24" t="s">
        <v>1093</v>
      </c>
      <c r="W178" s="25"/>
      <c r="X178" s="24" t="s">
        <v>1093</v>
      </c>
      <c r="Y178" s="93"/>
      <c r="Z178" s="93"/>
      <c r="AA178" s="29" t="s">
        <v>224</v>
      </c>
      <c r="AB178" s="116"/>
      <c r="AC178" s="116"/>
      <c r="AD178" s="116"/>
      <c r="AE178" s="116"/>
      <c r="AF178" s="116"/>
      <c r="AG178" s="199">
        <f t="shared" si="2"/>
        <v>0</v>
      </c>
      <c r="AH178" s="207"/>
      <c r="AI178" s="207"/>
      <c r="AJ178" s="207"/>
      <c r="AK178" s="207"/>
      <c r="AL178" s="207"/>
      <c r="AM178" s="207"/>
      <c r="AN178" s="207"/>
      <c r="AO178" s="207"/>
      <c r="AP178" s="207"/>
      <c r="AQ178" s="207"/>
      <c r="AR178" s="207"/>
      <c r="AS178" s="207"/>
      <c r="AT178" s="207"/>
      <c r="AU178" s="207"/>
      <c r="AV178" s="207"/>
      <c r="AW178" s="207"/>
      <c r="AX178" s="207"/>
      <c r="AY178" s="207"/>
      <c r="AZ178" s="207"/>
      <c r="BA178" s="207"/>
      <c r="BB178" s="207"/>
      <c r="BC178" s="207"/>
      <c r="BD178" s="207"/>
    </row>
    <row r="179" spans="1:56" ht="15.6" customHeight="1" x14ac:dyDescent="0.3">
      <c r="A179" s="16"/>
      <c r="B179" s="85" t="s">
        <v>212</v>
      </c>
      <c r="C179" s="85" t="s">
        <v>635</v>
      </c>
      <c r="D179" s="9" t="s">
        <v>225</v>
      </c>
      <c r="E179" s="4">
        <v>1</v>
      </c>
      <c r="F179" s="35" t="s">
        <v>498</v>
      </c>
      <c r="G179" s="9" t="s">
        <v>509</v>
      </c>
      <c r="H179" s="11" t="s">
        <v>897</v>
      </c>
      <c r="I179" s="3" t="s">
        <v>1416</v>
      </c>
      <c r="J179" s="15" t="s">
        <v>112</v>
      </c>
      <c r="K179" s="6"/>
      <c r="L179" s="7"/>
      <c r="M179" s="8" t="s">
        <v>3</v>
      </c>
      <c r="N179" s="10" t="s">
        <v>127</v>
      </c>
      <c r="O179" s="10" t="s">
        <v>255</v>
      </c>
      <c r="P179" s="10" t="s">
        <v>1113</v>
      </c>
      <c r="Q179" s="24" t="s">
        <v>1093</v>
      </c>
      <c r="R179" s="25"/>
      <c r="S179" s="25"/>
      <c r="T179" s="92"/>
      <c r="U179" s="93"/>
      <c r="V179" s="24" t="s">
        <v>1093</v>
      </c>
      <c r="W179" s="25"/>
      <c r="X179" s="24" t="s">
        <v>1093</v>
      </c>
      <c r="Y179" s="93"/>
      <c r="Z179" s="93"/>
      <c r="AA179" s="29" t="s">
        <v>226</v>
      </c>
      <c r="AB179" s="116"/>
      <c r="AC179" s="116"/>
      <c r="AD179" s="116"/>
      <c r="AE179" s="116"/>
      <c r="AF179" s="116"/>
      <c r="AG179" s="199">
        <f t="shared" si="2"/>
        <v>0</v>
      </c>
      <c r="AH179" s="207"/>
      <c r="AI179" s="207"/>
      <c r="AJ179" s="207"/>
      <c r="AK179" s="207"/>
      <c r="AL179" s="207"/>
      <c r="AM179" s="207"/>
      <c r="AN179" s="207"/>
      <c r="AO179" s="207"/>
      <c r="AP179" s="207"/>
      <c r="AQ179" s="207"/>
      <c r="AR179" s="207"/>
      <c r="AS179" s="207"/>
      <c r="AT179" s="207"/>
      <c r="AU179" s="207"/>
      <c r="AV179" s="207"/>
      <c r="AW179" s="207"/>
      <c r="AX179" s="207"/>
      <c r="AY179" s="207"/>
      <c r="AZ179" s="207"/>
      <c r="BA179" s="207"/>
      <c r="BB179" s="207"/>
      <c r="BC179" s="207"/>
      <c r="BD179" s="207"/>
    </row>
    <row r="180" spans="1:56" ht="15.6" customHeight="1" x14ac:dyDescent="0.3">
      <c r="A180" s="16"/>
      <c r="B180" s="85" t="s">
        <v>922</v>
      </c>
      <c r="C180" s="85" t="s">
        <v>636</v>
      </c>
      <c r="D180" s="9" t="s">
        <v>227</v>
      </c>
      <c r="E180" s="4">
        <v>1</v>
      </c>
      <c r="F180" s="35" t="s">
        <v>498</v>
      </c>
      <c r="G180" s="9" t="s">
        <v>509</v>
      </c>
      <c r="H180" s="11" t="s">
        <v>898</v>
      </c>
      <c r="I180" s="3" t="s">
        <v>1417</v>
      </c>
      <c r="J180" s="15" t="s">
        <v>112</v>
      </c>
      <c r="K180" s="6"/>
      <c r="L180" s="7"/>
      <c r="M180" s="8" t="s">
        <v>3</v>
      </c>
      <c r="N180" s="10" t="s">
        <v>127</v>
      </c>
      <c r="O180" s="10" t="s">
        <v>255</v>
      </c>
      <c r="P180" s="10" t="s">
        <v>1113</v>
      </c>
      <c r="Q180" s="24" t="s">
        <v>1093</v>
      </c>
      <c r="R180" s="25"/>
      <c r="S180" s="25"/>
      <c r="T180" s="92"/>
      <c r="U180" s="93"/>
      <c r="V180" s="24" t="s">
        <v>1093</v>
      </c>
      <c r="W180" s="25"/>
      <c r="X180" s="24" t="s">
        <v>1093</v>
      </c>
      <c r="Y180" s="93"/>
      <c r="Z180" s="93"/>
      <c r="AA180" s="29" t="s">
        <v>228</v>
      </c>
      <c r="AB180" s="116"/>
      <c r="AC180" s="116"/>
      <c r="AD180" s="116"/>
      <c r="AE180" s="116"/>
      <c r="AF180" s="116"/>
      <c r="AG180" s="199">
        <f t="shared" si="2"/>
        <v>0</v>
      </c>
      <c r="AH180" s="207"/>
      <c r="AI180" s="207"/>
      <c r="AJ180" s="207"/>
      <c r="AK180" s="207"/>
      <c r="AL180" s="207"/>
      <c r="AM180" s="207"/>
      <c r="AN180" s="207"/>
      <c r="AO180" s="207"/>
      <c r="AP180" s="207"/>
      <c r="AQ180" s="207"/>
      <c r="AR180" s="207"/>
      <c r="AS180" s="207"/>
      <c r="AT180" s="207"/>
      <c r="AU180" s="207"/>
      <c r="AV180" s="207"/>
      <c r="AW180" s="207"/>
      <c r="AX180" s="207"/>
      <c r="AY180" s="207"/>
      <c r="AZ180" s="207"/>
      <c r="BA180" s="207"/>
      <c r="BB180" s="207"/>
      <c r="BC180" s="207"/>
      <c r="BD180" s="207"/>
    </row>
    <row r="181" spans="1:56" ht="15.6" customHeight="1" x14ac:dyDescent="0.3">
      <c r="A181" s="16"/>
      <c r="B181" s="85" t="s">
        <v>212</v>
      </c>
      <c r="C181" s="85" t="s">
        <v>586</v>
      </c>
      <c r="D181" s="9" t="s">
        <v>160</v>
      </c>
      <c r="E181" s="4">
        <v>1</v>
      </c>
      <c r="F181" s="35" t="s">
        <v>857</v>
      </c>
      <c r="G181" s="9" t="s">
        <v>509</v>
      </c>
      <c r="H181" s="11" t="s">
        <v>870</v>
      </c>
      <c r="I181" s="3" t="s">
        <v>1418</v>
      </c>
      <c r="J181" s="90" t="s">
        <v>109</v>
      </c>
      <c r="K181" s="6"/>
      <c r="L181" s="7"/>
      <c r="M181" s="8" t="s">
        <v>3</v>
      </c>
      <c r="N181" s="10" t="s">
        <v>127</v>
      </c>
      <c r="O181" s="89" t="s">
        <v>1221</v>
      </c>
      <c r="P181" s="10" t="s">
        <v>1222</v>
      </c>
      <c r="Q181" s="24">
        <v>44225</v>
      </c>
      <c r="R181" s="25">
        <v>15</v>
      </c>
      <c r="S181" s="25" t="s">
        <v>944</v>
      </c>
      <c r="T181" s="92"/>
      <c r="U181" s="93"/>
      <c r="V181" s="24" t="s">
        <v>1093</v>
      </c>
      <c r="W181" s="25"/>
      <c r="X181" s="25" t="s">
        <v>1093</v>
      </c>
      <c r="Y181" s="93"/>
      <c r="Z181" s="93"/>
      <c r="AA181" s="29" t="s">
        <v>161</v>
      </c>
      <c r="AB181" s="116"/>
      <c r="AC181" s="116"/>
      <c r="AD181" s="117"/>
      <c r="AE181" s="116"/>
      <c r="AF181" s="116"/>
      <c r="AG181" s="199">
        <f t="shared" si="2"/>
        <v>0</v>
      </c>
      <c r="AH181" s="204"/>
      <c r="AI181" s="204"/>
      <c r="AJ181" s="204"/>
      <c r="AK181" s="204"/>
      <c r="AL181" s="204"/>
      <c r="AM181" s="204"/>
      <c r="AN181" s="204"/>
      <c r="AO181" s="204"/>
      <c r="AP181" s="204"/>
      <c r="AQ181" s="204"/>
      <c r="AR181" s="204"/>
      <c r="AS181" s="204"/>
      <c r="AT181" s="204"/>
      <c r="AU181" s="204"/>
      <c r="AV181" s="204"/>
      <c r="AW181" s="204"/>
      <c r="AX181" s="204"/>
      <c r="AY181" s="204"/>
      <c r="AZ181" s="204"/>
      <c r="BA181" s="204"/>
      <c r="BB181" s="204"/>
      <c r="BC181" s="204"/>
      <c r="BD181" s="207"/>
    </row>
    <row r="182" spans="1:56" ht="15.6" customHeight="1" x14ac:dyDescent="0.3">
      <c r="A182" s="39"/>
      <c r="B182" s="85" t="s">
        <v>922</v>
      </c>
      <c r="C182" s="3" t="s">
        <v>1247</v>
      </c>
      <c r="D182" s="4" t="s">
        <v>263</v>
      </c>
      <c r="E182" s="4">
        <v>0</v>
      </c>
      <c r="F182" s="35" t="s">
        <v>857</v>
      </c>
      <c r="G182" s="9" t="s">
        <v>1252</v>
      </c>
      <c r="H182" s="11" t="s">
        <v>1419</v>
      </c>
      <c r="I182" s="3" t="s">
        <v>1420</v>
      </c>
      <c r="J182" s="15" t="s">
        <v>109</v>
      </c>
      <c r="K182" s="6"/>
      <c r="L182" s="7"/>
      <c r="M182" s="8" t="s">
        <v>442</v>
      </c>
      <c r="N182" s="10" t="s">
        <v>108</v>
      </c>
      <c r="O182" s="89" t="s">
        <v>1273</v>
      </c>
      <c r="P182" s="10" t="s">
        <v>1481</v>
      </c>
      <c r="Q182" s="24">
        <v>44217</v>
      </c>
      <c r="R182" s="25">
        <v>25</v>
      </c>
      <c r="S182" s="25" t="s">
        <v>944</v>
      </c>
      <c r="T182" s="92">
        <v>1</v>
      </c>
      <c r="U182" s="93"/>
      <c r="V182" s="24" t="s">
        <v>1093</v>
      </c>
      <c r="W182" s="25"/>
      <c r="X182" s="24" t="s">
        <v>1093</v>
      </c>
      <c r="Y182" s="93"/>
      <c r="Z182" s="93"/>
      <c r="AA182" s="18" t="s">
        <v>923</v>
      </c>
      <c r="AB182" s="116"/>
      <c r="AC182" s="116"/>
      <c r="AD182" s="116"/>
      <c r="AE182" s="116"/>
      <c r="AF182" s="116"/>
      <c r="AG182" s="199">
        <f t="shared" si="2"/>
        <v>0</v>
      </c>
      <c r="AH182" s="204"/>
      <c r="AI182" s="204"/>
      <c r="AJ182" s="204"/>
      <c r="AK182" s="204"/>
      <c r="AL182" s="209"/>
      <c r="AM182" s="209"/>
      <c r="AN182" s="209"/>
      <c r="AO182" s="204"/>
      <c r="AP182" s="204"/>
      <c r="AQ182" s="204"/>
      <c r="AR182" s="204"/>
      <c r="AS182" s="204"/>
      <c r="AT182" s="204"/>
      <c r="AU182" s="204"/>
      <c r="AV182" s="204"/>
      <c r="AW182" s="204"/>
      <c r="AX182" s="204"/>
      <c r="AY182" s="204"/>
      <c r="AZ182" s="204"/>
      <c r="BA182" s="204"/>
      <c r="BB182" s="204"/>
      <c r="BC182" s="204"/>
      <c r="BD182" s="207"/>
    </row>
    <row r="183" spans="1:56" ht="15.6" customHeight="1" x14ac:dyDescent="0.3">
      <c r="A183" s="16"/>
      <c r="B183" s="85" t="s">
        <v>212</v>
      </c>
      <c r="C183" s="85" t="s">
        <v>586</v>
      </c>
      <c r="D183" s="9" t="s">
        <v>160</v>
      </c>
      <c r="E183" s="4">
        <v>1</v>
      </c>
      <c r="F183" s="35" t="s">
        <v>498</v>
      </c>
      <c r="G183" s="9" t="s">
        <v>509</v>
      </c>
      <c r="H183" s="11" t="s">
        <v>870</v>
      </c>
      <c r="I183" s="3" t="s">
        <v>1421</v>
      </c>
      <c r="J183" s="90" t="s">
        <v>112</v>
      </c>
      <c r="K183" s="6"/>
      <c r="L183" s="7"/>
      <c r="M183" s="8" t="s">
        <v>3</v>
      </c>
      <c r="N183" s="10" t="s">
        <v>127</v>
      </c>
      <c r="O183" s="89" t="s">
        <v>1221</v>
      </c>
      <c r="P183" s="10" t="s">
        <v>1222</v>
      </c>
      <c r="Q183" s="24">
        <v>44216</v>
      </c>
      <c r="R183" s="25">
        <v>5</v>
      </c>
      <c r="S183" s="25" t="s">
        <v>1251</v>
      </c>
      <c r="T183" s="26">
        <v>1</v>
      </c>
      <c r="U183" s="76"/>
      <c r="V183" s="24" t="s">
        <v>1093</v>
      </c>
      <c r="W183" s="25"/>
      <c r="X183" s="24" t="s">
        <v>1093</v>
      </c>
      <c r="Y183" s="76"/>
      <c r="Z183" s="76"/>
      <c r="AA183" s="29" t="s">
        <v>161</v>
      </c>
      <c r="AB183" s="116"/>
      <c r="AC183" s="116"/>
      <c r="AD183" s="116"/>
      <c r="AE183" s="116"/>
      <c r="AF183" s="116"/>
      <c r="AG183" s="199">
        <f t="shared" si="2"/>
        <v>0</v>
      </c>
      <c r="AH183" s="198"/>
      <c r="AI183" s="198"/>
      <c r="AJ183" s="198"/>
      <c r="AK183" s="198"/>
      <c r="AL183" s="198"/>
      <c r="AM183" s="198"/>
      <c r="AN183" s="198"/>
      <c r="AO183" s="198"/>
      <c r="AP183" s="198"/>
      <c r="AQ183" s="198"/>
      <c r="AR183" s="198"/>
      <c r="AS183" s="198"/>
      <c r="AT183" s="198"/>
      <c r="AU183" s="198"/>
      <c r="AV183" s="198"/>
      <c r="AW183" s="198"/>
      <c r="AX183" s="198"/>
      <c r="AY183" s="198"/>
      <c r="AZ183" s="198"/>
      <c r="BA183" s="198"/>
      <c r="BB183" s="198"/>
      <c r="BC183" s="198"/>
      <c r="BD183" s="207"/>
    </row>
    <row r="184" spans="1:56" s="17" customFormat="1" ht="31.15" customHeight="1" x14ac:dyDescent="0.3">
      <c r="A184" s="39"/>
      <c r="B184" s="85" t="s">
        <v>126</v>
      </c>
      <c r="C184" s="85" t="s">
        <v>655</v>
      </c>
      <c r="D184" s="9" t="s">
        <v>1122</v>
      </c>
      <c r="E184" s="4">
        <v>4</v>
      </c>
      <c r="F184" s="35" t="s">
        <v>498</v>
      </c>
      <c r="G184" s="9" t="s">
        <v>1514</v>
      </c>
      <c r="H184" s="11" t="s">
        <v>1515</v>
      </c>
      <c r="I184" s="3" t="str">
        <f t="shared" ref="I184:I188" si="3">C184&amp;"_"&amp;F184</f>
        <v>BS01.S&amp;OP.01_I01</v>
      </c>
      <c r="J184" s="87" t="s">
        <v>112</v>
      </c>
      <c r="K184" s="6" t="s">
        <v>442</v>
      </c>
      <c r="L184" s="7" t="s">
        <v>3</v>
      </c>
      <c r="M184" s="8" t="s">
        <v>3</v>
      </c>
      <c r="N184" s="10" t="s">
        <v>108</v>
      </c>
      <c r="O184" s="30" t="s">
        <v>1125</v>
      </c>
      <c r="P184" s="30" t="s">
        <v>1232</v>
      </c>
      <c r="Q184" s="24">
        <v>44214</v>
      </c>
      <c r="R184" s="25">
        <v>1</v>
      </c>
      <c r="S184" s="25" t="s">
        <v>944</v>
      </c>
      <c r="T184" s="26">
        <v>1</v>
      </c>
      <c r="U184" s="76"/>
      <c r="V184" s="24">
        <v>44242</v>
      </c>
      <c r="W184" s="25"/>
      <c r="X184" s="25" t="s">
        <v>1527</v>
      </c>
      <c r="Y184" s="76"/>
      <c r="Z184" s="76"/>
      <c r="AA184" s="86" t="s">
        <v>1126</v>
      </c>
      <c r="AB184" s="117"/>
      <c r="AC184" s="117"/>
      <c r="AD184" s="117"/>
      <c r="AE184" s="117"/>
      <c r="AF184" s="117"/>
      <c r="AG184" s="199">
        <f t="shared" si="2"/>
        <v>1</v>
      </c>
      <c r="AH184" s="207"/>
      <c r="AI184" s="207"/>
      <c r="AJ184" s="207"/>
      <c r="AK184" s="207"/>
      <c r="AL184" s="207"/>
      <c r="AM184" s="207"/>
      <c r="AN184" s="207"/>
      <c r="AO184" s="207"/>
      <c r="AP184" s="207"/>
      <c r="AQ184" s="207"/>
      <c r="AR184" s="207"/>
      <c r="AS184" s="207">
        <v>1</v>
      </c>
      <c r="AT184" s="204">
        <v>0</v>
      </c>
      <c r="AU184" s="204">
        <v>0</v>
      </c>
      <c r="AV184" s="204">
        <v>0</v>
      </c>
      <c r="AW184" s="204">
        <v>0</v>
      </c>
      <c r="AX184" s="204">
        <v>0</v>
      </c>
      <c r="AY184" s="207"/>
      <c r="AZ184" s="207"/>
      <c r="BA184" s="207"/>
      <c r="BB184" s="207"/>
      <c r="BC184" s="207"/>
      <c r="BD184" s="207"/>
    </row>
    <row r="185" spans="1:56" s="17" customFormat="1" ht="31.15" customHeight="1" x14ac:dyDescent="0.3">
      <c r="A185" s="32"/>
      <c r="B185" s="85" t="s">
        <v>126</v>
      </c>
      <c r="C185" s="85" t="s">
        <v>655</v>
      </c>
      <c r="D185" s="9" t="s">
        <v>1122</v>
      </c>
      <c r="E185" s="4">
        <v>4</v>
      </c>
      <c r="F185" s="35" t="s">
        <v>510</v>
      </c>
      <c r="G185" s="9" t="s">
        <v>1127</v>
      </c>
      <c r="H185" s="11" t="s">
        <v>1516</v>
      </c>
      <c r="I185" s="3" t="str">
        <f t="shared" si="3"/>
        <v>BS01.S&amp;OP.01_I02</v>
      </c>
      <c r="J185" s="87" t="s">
        <v>112</v>
      </c>
      <c r="K185" s="6" t="s">
        <v>442</v>
      </c>
      <c r="L185" s="7" t="s">
        <v>3</v>
      </c>
      <c r="M185" s="8" t="s">
        <v>3</v>
      </c>
      <c r="N185" s="10" t="s">
        <v>108</v>
      </c>
      <c r="O185" s="30" t="s">
        <v>1125</v>
      </c>
      <c r="P185" s="30" t="s">
        <v>1232</v>
      </c>
      <c r="Q185" s="24">
        <v>44214</v>
      </c>
      <c r="R185" s="25">
        <v>2</v>
      </c>
      <c r="S185" s="25" t="s">
        <v>944</v>
      </c>
      <c r="T185" s="26">
        <v>1</v>
      </c>
      <c r="U185" s="76"/>
      <c r="V185" s="24">
        <v>44242</v>
      </c>
      <c r="W185" s="25"/>
      <c r="X185" s="25" t="s">
        <v>1527</v>
      </c>
      <c r="Y185" s="76"/>
      <c r="Z185" s="76"/>
      <c r="AA185" s="18" t="s">
        <v>1517</v>
      </c>
      <c r="AB185" s="117"/>
      <c r="AC185" s="117"/>
      <c r="AD185" s="117"/>
      <c r="AE185" s="117"/>
      <c r="AF185" s="117"/>
      <c r="AG185" s="199">
        <f t="shared" si="2"/>
        <v>1</v>
      </c>
      <c r="AH185" s="207"/>
      <c r="AI185" s="207"/>
      <c r="AJ185" s="207"/>
      <c r="AK185" s="207"/>
      <c r="AL185" s="207"/>
      <c r="AM185" s="207"/>
      <c r="AN185" s="207"/>
      <c r="AO185" s="207"/>
      <c r="AP185" s="207"/>
      <c r="AQ185" s="207"/>
      <c r="AR185" s="207"/>
      <c r="AS185" s="207">
        <v>1</v>
      </c>
      <c r="AT185" s="204">
        <v>0</v>
      </c>
      <c r="AU185" s="204">
        <v>0</v>
      </c>
      <c r="AV185" s="204">
        <v>0</v>
      </c>
      <c r="AW185" s="204">
        <v>0</v>
      </c>
      <c r="AX185" s="204">
        <v>0</v>
      </c>
      <c r="AY185" s="207"/>
      <c r="AZ185" s="207"/>
      <c r="BA185" s="207"/>
      <c r="BB185" s="207"/>
      <c r="BC185" s="207"/>
      <c r="BD185" s="207"/>
    </row>
    <row r="186" spans="1:56" s="16" customFormat="1" ht="31.15" customHeight="1" x14ac:dyDescent="0.3">
      <c r="A186" s="32"/>
      <c r="B186" s="85" t="s">
        <v>126</v>
      </c>
      <c r="C186" s="85" t="s">
        <v>655</v>
      </c>
      <c r="D186" s="9" t="s">
        <v>1122</v>
      </c>
      <c r="E186" s="4">
        <v>4</v>
      </c>
      <c r="F186" s="35" t="s">
        <v>515</v>
      </c>
      <c r="G186" s="9" t="s">
        <v>1128</v>
      </c>
      <c r="H186" s="11" t="s">
        <v>1518</v>
      </c>
      <c r="I186" s="3" t="str">
        <f t="shared" si="3"/>
        <v>BS01.S&amp;OP.01_I03</v>
      </c>
      <c r="J186" s="87" t="s">
        <v>112</v>
      </c>
      <c r="K186" s="6" t="s">
        <v>442</v>
      </c>
      <c r="L186" s="7" t="s">
        <v>3</v>
      </c>
      <c r="M186" s="8" t="s">
        <v>3</v>
      </c>
      <c r="N186" s="10" t="s">
        <v>108</v>
      </c>
      <c r="O186" s="30" t="s">
        <v>1125</v>
      </c>
      <c r="P186" s="30" t="s">
        <v>1232</v>
      </c>
      <c r="Q186" s="24">
        <v>44214</v>
      </c>
      <c r="R186" s="25">
        <v>3</v>
      </c>
      <c r="S186" s="25" t="s">
        <v>944</v>
      </c>
      <c r="T186" s="26">
        <v>1</v>
      </c>
      <c r="U186" s="76"/>
      <c r="V186" s="24">
        <v>44242</v>
      </c>
      <c r="W186" s="25"/>
      <c r="X186" s="25" t="s">
        <v>1527</v>
      </c>
      <c r="Y186" s="76"/>
      <c r="Z186" s="76"/>
      <c r="AA186" s="18" t="s">
        <v>1129</v>
      </c>
      <c r="AB186" s="117"/>
      <c r="AC186" s="117"/>
      <c r="AD186" s="117"/>
      <c r="AE186" s="117"/>
      <c r="AF186" s="117"/>
      <c r="AG186" s="199">
        <f t="shared" si="2"/>
        <v>1</v>
      </c>
      <c r="AH186" s="207"/>
      <c r="AI186" s="207"/>
      <c r="AJ186" s="207"/>
      <c r="AK186" s="207"/>
      <c r="AL186" s="207"/>
      <c r="AM186" s="207"/>
      <c r="AN186" s="207"/>
      <c r="AO186" s="207"/>
      <c r="AP186" s="207"/>
      <c r="AQ186" s="207"/>
      <c r="AR186" s="207"/>
      <c r="AS186" s="207">
        <v>1</v>
      </c>
      <c r="AT186" s="204">
        <v>0</v>
      </c>
      <c r="AU186" s="204">
        <v>0</v>
      </c>
      <c r="AV186" s="204">
        <v>0</v>
      </c>
      <c r="AW186" s="204">
        <v>0</v>
      </c>
      <c r="AX186" s="204">
        <v>0</v>
      </c>
      <c r="AY186" s="207"/>
      <c r="AZ186" s="207"/>
      <c r="BA186" s="207"/>
      <c r="BB186" s="207"/>
      <c r="BC186" s="207"/>
      <c r="BD186" s="207"/>
    </row>
    <row r="187" spans="1:56" s="16" customFormat="1" ht="31.15" customHeight="1" x14ac:dyDescent="0.3">
      <c r="A187" s="39"/>
      <c r="B187" s="85" t="s">
        <v>126</v>
      </c>
      <c r="C187" s="85" t="s">
        <v>657</v>
      </c>
      <c r="D187" s="9" t="s">
        <v>246</v>
      </c>
      <c r="E187" s="4">
        <v>2</v>
      </c>
      <c r="F187" s="35" t="s">
        <v>498</v>
      </c>
      <c r="G187" s="9" t="s">
        <v>1132</v>
      </c>
      <c r="H187" s="11" t="s">
        <v>1519</v>
      </c>
      <c r="I187" s="3" t="str">
        <f t="shared" si="3"/>
        <v>BS01.S&amp;OP.02_I01</v>
      </c>
      <c r="J187" s="87" t="s">
        <v>112</v>
      </c>
      <c r="K187" s="6"/>
      <c r="L187" s="7" t="s">
        <v>442</v>
      </c>
      <c r="M187" s="8" t="s">
        <v>442</v>
      </c>
      <c r="N187" s="10" t="s">
        <v>108</v>
      </c>
      <c r="O187" s="30" t="s">
        <v>1125</v>
      </c>
      <c r="P187" s="30" t="s">
        <v>1232</v>
      </c>
      <c r="Q187" s="24" t="s">
        <v>1093</v>
      </c>
      <c r="R187" s="25"/>
      <c r="S187" s="25" t="s">
        <v>1093</v>
      </c>
      <c r="T187" s="26"/>
      <c r="U187" s="76"/>
      <c r="V187" s="24">
        <v>44242</v>
      </c>
      <c r="W187" s="25"/>
      <c r="X187" s="25" t="s">
        <v>1527</v>
      </c>
      <c r="Y187" s="76"/>
      <c r="Z187" s="76"/>
      <c r="AA187" s="29" t="s">
        <v>1520</v>
      </c>
      <c r="AB187" s="117"/>
      <c r="AC187" s="117"/>
      <c r="AD187" s="117"/>
      <c r="AE187" s="117"/>
      <c r="AF187" s="117"/>
      <c r="AG187" s="199">
        <f t="shared" si="2"/>
        <v>1</v>
      </c>
      <c r="AH187" s="207"/>
      <c r="AI187" s="207"/>
      <c r="AJ187" s="207"/>
      <c r="AK187" s="207"/>
      <c r="AL187" s="207"/>
      <c r="AM187" s="207"/>
      <c r="AN187" s="207"/>
      <c r="AO187" s="207"/>
      <c r="AP187" s="207"/>
      <c r="AQ187" s="207"/>
      <c r="AR187" s="207"/>
      <c r="AS187" s="207">
        <v>1</v>
      </c>
      <c r="AT187" s="204">
        <v>0</v>
      </c>
      <c r="AU187" s="204">
        <v>0</v>
      </c>
      <c r="AV187" s="204">
        <v>0</v>
      </c>
      <c r="AW187" s="204">
        <v>0</v>
      </c>
      <c r="AX187" s="204">
        <v>0</v>
      </c>
      <c r="AY187" s="207"/>
      <c r="AZ187" s="207"/>
      <c r="BA187" s="207"/>
      <c r="BB187" s="207"/>
      <c r="BC187" s="207"/>
      <c r="BD187" s="207"/>
    </row>
    <row r="188" spans="1:56" s="16" customFormat="1" ht="15.6" customHeight="1" x14ac:dyDescent="0.3">
      <c r="A188" s="39"/>
      <c r="B188" s="85" t="s">
        <v>126</v>
      </c>
      <c r="C188" s="85" t="s">
        <v>657</v>
      </c>
      <c r="D188" s="9" t="s">
        <v>246</v>
      </c>
      <c r="E188" s="4">
        <v>2</v>
      </c>
      <c r="F188" s="35" t="s">
        <v>499</v>
      </c>
      <c r="G188" s="9" t="s">
        <v>1133</v>
      </c>
      <c r="H188" s="11" t="s">
        <v>1521</v>
      </c>
      <c r="I188" s="3" t="str">
        <f t="shared" si="3"/>
        <v>BS01.S&amp;OP.02_I02</v>
      </c>
      <c r="J188" s="87" t="s">
        <v>112</v>
      </c>
      <c r="K188" s="6"/>
      <c r="L188" s="7" t="s">
        <v>442</v>
      </c>
      <c r="M188" s="8" t="s">
        <v>442</v>
      </c>
      <c r="N188" s="10" t="s">
        <v>108</v>
      </c>
      <c r="O188" s="30" t="s">
        <v>1125</v>
      </c>
      <c r="P188" s="30" t="s">
        <v>1232</v>
      </c>
      <c r="Q188" s="24" t="s">
        <v>1093</v>
      </c>
      <c r="R188" s="25"/>
      <c r="S188" s="25" t="s">
        <v>1093</v>
      </c>
      <c r="T188" s="26"/>
      <c r="U188" s="76"/>
      <c r="V188" s="24">
        <v>44242</v>
      </c>
      <c r="W188" s="25"/>
      <c r="X188" s="25" t="s">
        <v>1527</v>
      </c>
      <c r="Y188" s="76"/>
      <c r="Z188" s="76"/>
      <c r="AA188" s="29" t="s">
        <v>1134</v>
      </c>
      <c r="AB188" s="117"/>
      <c r="AC188" s="117"/>
      <c r="AD188" s="117"/>
      <c r="AE188" s="117"/>
      <c r="AF188" s="117"/>
      <c r="AG188" s="199">
        <f t="shared" si="2"/>
        <v>1</v>
      </c>
      <c r="AH188" s="207"/>
      <c r="AI188" s="207"/>
      <c r="AJ188" s="207"/>
      <c r="AK188" s="207"/>
      <c r="AL188" s="207"/>
      <c r="AM188" s="207"/>
      <c r="AN188" s="207"/>
      <c r="AO188" s="207"/>
      <c r="AP188" s="207"/>
      <c r="AQ188" s="207"/>
      <c r="AR188" s="207">
        <v>1</v>
      </c>
      <c r="AS188" s="207"/>
      <c r="AT188" s="204"/>
      <c r="AU188" s="204"/>
      <c r="AV188" s="204"/>
      <c r="AW188" s="204"/>
      <c r="AX188" s="204"/>
      <c r="AY188" s="207"/>
      <c r="AZ188" s="207"/>
      <c r="BA188" s="207"/>
      <c r="BB188" s="207"/>
      <c r="BC188" s="207"/>
      <c r="BD188" s="207"/>
    </row>
    <row r="189" spans="1:56" s="16" customFormat="1" ht="15.6" customHeight="1" x14ac:dyDescent="0.3">
      <c r="A189" s="39"/>
      <c r="B189" s="85" t="s">
        <v>126</v>
      </c>
      <c r="C189" s="85" t="s">
        <v>655</v>
      </c>
      <c r="D189" s="9" t="s">
        <v>1122</v>
      </c>
      <c r="E189" s="4"/>
      <c r="F189" s="35"/>
      <c r="G189" s="9" t="s">
        <v>1514</v>
      </c>
      <c r="H189" s="11" t="s">
        <v>1522</v>
      </c>
      <c r="I189" s="3"/>
      <c r="J189" s="87" t="s">
        <v>112</v>
      </c>
      <c r="K189" s="6" t="s">
        <v>442</v>
      </c>
      <c r="L189" s="7" t="s">
        <v>3</v>
      </c>
      <c r="M189" s="8" t="s">
        <v>3</v>
      </c>
      <c r="N189" s="10" t="s">
        <v>108</v>
      </c>
      <c r="O189" s="30" t="s">
        <v>1125</v>
      </c>
      <c r="P189" s="30" t="s">
        <v>1232</v>
      </c>
      <c r="Q189" s="24"/>
      <c r="R189" s="25"/>
      <c r="S189" s="25"/>
      <c r="T189" s="26"/>
      <c r="U189" s="76"/>
      <c r="V189" s="24">
        <v>44242</v>
      </c>
      <c r="W189" s="25"/>
      <c r="X189" s="25" t="s">
        <v>1527</v>
      </c>
      <c r="Y189" s="76"/>
      <c r="Z189" s="76"/>
      <c r="AA189" s="29"/>
      <c r="AB189" s="117"/>
      <c r="AC189" s="117"/>
      <c r="AD189" s="117"/>
      <c r="AE189" s="117"/>
      <c r="AF189" s="117"/>
      <c r="AG189" s="199">
        <f t="shared" si="2"/>
        <v>1</v>
      </c>
      <c r="AH189" s="207"/>
      <c r="AI189" s="207"/>
      <c r="AJ189" s="207"/>
      <c r="AK189" s="207"/>
      <c r="AL189" s="207"/>
      <c r="AM189" s="207"/>
      <c r="AN189" s="207"/>
      <c r="AO189" s="207"/>
      <c r="AP189" s="207"/>
      <c r="AQ189" s="207"/>
      <c r="AR189" s="207">
        <v>1</v>
      </c>
      <c r="AS189" s="207"/>
      <c r="AT189" s="204"/>
      <c r="AU189" s="204"/>
      <c r="AV189" s="204"/>
      <c r="AW189" s="204"/>
      <c r="AX189" s="204"/>
      <c r="AY189" s="207"/>
      <c r="AZ189" s="207"/>
      <c r="BA189" s="207"/>
      <c r="BB189" s="207"/>
      <c r="BC189" s="207"/>
      <c r="BD189" s="207"/>
    </row>
    <row r="190" spans="1:56" s="16" customFormat="1" ht="15.6" customHeight="1" x14ac:dyDescent="0.3">
      <c r="A190" s="39"/>
      <c r="B190" s="85" t="s">
        <v>126</v>
      </c>
      <c r="C190" s="85" t="s">
        <v>655</v>
      </c>
      <c r="D190" s="9" t="s">
        <v>1122</v>
      </c>
      <c r="E190" s="4"/>
      <c r="F190" s="35"/>
      <c r="G190" s="9" t="s">
        <v>1127</v>
      </c>
      <c r="H190" s="11" t="s">
        <v>1523</v>
      </c>
      <c r="I190" s="3"/>
      <c r="J190" s="87" t="s">
        <v>112</v>
      </c>
      <c r="K190" s="6" t="s">
        <v>442</v>
      </c>
      <c r="L190" s="7" t="s">
        <v>3</v>
      </c>
      <c r="M190" s="8" t="s">
        <v>3</v>
      </c>
      <c r="N190" s="10" t="s">
        <v>108</v>
      </c>
      <c r="O190" s="30" t="s">
        <v>1125</v>
      </c>
      <c r="P190" s="30" t="s">
        <v>1232</v>
      </c>
      <c r="Q190" s="24"/>
      <c r="R190" s="25"/>
      <c r="S190" s="25"/>
      <c r="T190" s="26"/>
      <c r="U190" s="76"/>
      <c r="V190" s="24">
        <v>44242</v>
      </c>
      <c r="W190" s="25"/>
      <c r="X190" s="25" t="s">
        <v>1527</v>
      </c>
      <c r="Y190" s="76"/>
      <c r="Z190" s="76"/>
      <c r="AA190" s="29"/>
      <c r="AB190" s="117"/>
      <c r="AC190" s="117"/>
      <c r="AD190" s="117"/>
      <c r="AE190" s="117"/>
      <c r="AF190" s="117"/>
      <c r="AG190" s="199">
        <f t="shared" si="2"/>
        <v>1</v>
      </c>
      <c r="AH190" s="207"/>
      <c r="AI190" s="207"/>
      <c r="AJ190" s="207"/>
      <c r="AK190" s="207"/>
      <c r="AL190" s="207"/>
      <c r="AM190" s="207"/>
      <c r="AN190" s="207"/>
      <c r="AO190" s="207"/>
      <c r="AP190" s="207"/>
      <c r="AQ190" s="207"/>
      <c r="AR190" s="207">
        <v>1</v>
      </c>
      <c r="AS190" s="207"/>
      <c r="AT190" s="204"/>
      <c r="AU190" s="204"/>
      <c r="AV190" s="204"/>
      <c r="AW190" s="204"/>
      <c r="AX190" s="204"/>
      <c r="AY190" s="207"/>
      <c r="AZ190" s="207"/>
      <c r="BA190" s="207"/>
      <c r="BB190" s="207"/>
      <c r="BC190" s="207"/>
      <c r="BD190" s="207"/>
    </row>
    <row r="191" spans="1:56" s="16" customFormat="1" ht="15.6" customHeight="1" x14ac:dyDescent="0.3">
      <c r="A191" s="39"/>
      <c r="B191" s="85" t="s">
        <v>126</v>
      </c>
      <c r="C191" s="85" t="s">
        <v>655</v>
      </c>
      <c r="D191" s="9" t="s">
        <v>1122</v>
      </c>
      <c r="E191" s="4"/>
      <c r="F191" s="35"/>
      <c r="G191" s="9" t="s">
        <v>1128</v>
      </c>
      <c r="H191" s="11" t="s">
        <v>1524</v>
      </c>
      <c r="I191" s="3"/>
      <c r="J191" s="87" t="s">
        <v>112</v>
      </c>
      <c r="K191" s="6" t="s">
        <v>442</v>
      </c>
      <c r="L191" s="7" t="s">
        <v>3</v>
      </c>
      <c r="M191" s="8" t="s">
        <v>3</v>
      </c>
      <c r="N191" s="10" t="s">
        <v>108</v>
      </c>
      <c r="O191" s="30" t="s">
        <v>1125</v>
      </c>
      <c r="P191" s="30" t="s">
        <v>1232</v>
      </c>
      <c r="Q191" s="24"/>
      <c r="R191" s="25"/>
      <c r="S191" s="25"/>
      <c r="T191" s="26"/>
      <c r="U191" s="76"/>
      <c r="V191" s="24">
        <v>44242</v>
      </c>
      <c r="W191" s="25"/>
      <c r="X191" s="25" t="s">
        <v>1527</v>
      </c>
      <c r="Y191" s="76"/>
      <c r="Z191" s="76"/>
      <c r="AA191" s="29"/>
      <c r="AB191" s="117"/>
      <c r="AC191" s="117"/>
      <c r="AD191" s="117"/>
      <c r="AE191" s="117"/>
      <c r="AF191" s="117"/>
      <c r="AG191" s="199">
        <f t="shared" si="2"/>
        <v>1</v>
      </c>
      <c r="AH191" s="207"/>
      <c r="AI191" s="207"/>
      <c r="AJ191" s="207"/>
      <c r="AK191" s="207"/>
      <c r="AL191" s="207"/>
      <c r="AM191" s="207"/>
      <c r="AN191" s="207"/>
      <c r="AO191" s="207"/>
      <c r="AP191" s="207"/>
      <c r="AQ191" s="207"/>
      <c r="AR191" s="207">
        <v>1</v>
      </c>
      <c r="AS191" s="207"/>
      <c r="AT191" s="204"/>
      <c r="AU191" s="204"/>
      <c r="AV191" s="204"/>
      <c r="AW191" s="204"/>
      <c r="AX191" s="204"/>
      <c r="AY191" s="207"/>
      <c r="AZ191" s="207"/>
      <c r="BA191" s="207"/>
      <c r="BB191" s="207"/>
      <c r="BC191" s="207"/>
      <c r="BD191" s="207"/>
    </row>
    <row r="192" spans="1:56" s="16" customFormat="1" ht="15.6" customHeight="1" x14ac:dyDescent="0.3">
      <c r="A192" s="39"/>
      <c r="B192" s="85" t="s">
        <v>126</v>
      </c>
      <c r="C192" s="85" t="s">
        <v>657</v>
      </c>
      <c r="D192" s="9" t="s">
        <v>246</v>
      </c>
      <c r="E192" s="4"/>
      <c r="F192" s="35"/>
      <c r="G192" s="9" t="s">
        <v>1132</v>
      </c>
      <c r="H192" s="11" t="s">
        <v>1525</v>
      </c>
      <c r="I192" s="3"/>
      <c r="J192" s="87" t="s">
        <v>112</v>
      </c>
      <c r="K192" s="6"/>
      <c r="L192" s="7" t="s">
        <v>442</v>
      </c>
      <c r="M192" s="8" t="s">
        <v>442</v>
      </c>
      <c r="N192" s="10" t="s">
        <v>108</v>
      </c>
      <c r="O192" s="30" t="s">
        <v>1125</v>
      </c>
      <c r="P192" s="30" t="s">
        <v>1232</v>
      </c>
      <c r="Q192" s="24"/>
      <c r="R192" s="25"/>
      <c r="S192" s="25"/>
      <c r="T192" s="26"/>
      <c r="U192" s="76"/>
      <c r="V192" s="24">
        <v>44242</v>
      </c>
      <c r="W192" s="25"/>
      <c r="X192" s="25" t="s">
        <v>1527</v>
      </c>
      <c r="Y192" s="76"/>
      <c r="Z192" s="76"/>
      <c r="AA192" s="29"/>
      <c r="AB192" s="117"/>
      <c r="AC192" s="117"/>
      <c r="AD192" s="117"/>
      <c r="AE192" s="117"/>
      <c r="AF192" s="117"/>
      <c r="AG192" s="199">
        <f t="shared" si="2"/>
        <v>1</v>
      </c>
      <c r="AH192" s="207"/>
      <c r="AI192" s="207"/>
      <c r="AJ192" s="207"/>
      <c r="AK192" s="207"/>
      <c r="AL192" s="207"/>
      <c r="AM192" s="207"/>
      <c r="AN192" s="207"/>
      <c r="AO192" s="207"/>
      <c r="AP192" s="207"/>
      <c r="AQ192" s="207"/>
      <c r="AR192" s="207">
        <v>1</v>
      </c>
      <c r="AS192" s="207"/>
      <c r="AT192" s="204"/>
      <c r="AU192" s="204"/>
      <c r="AV192" s="204"/>
      <c r="AW192" s="204"/>
      <c r="AX192" s="204"/>
      <c r="AY192" s="207"/>
      <c r="AZ192" s="207"/>
      <c r="BA192" s="207"/>
      <c r="BB192" s="207"/>
      <c r="BC192" s="207"/>
      <c r="BD192" s="207"/>
    </row>
    <row r="193" spans="1:56" s="16" customFormat="1" ht="15.6" customHeight="1" x14ac:dyDescent="0.3">
      <c r="A193" s="39"/>
      <c r="B193" s="85" t="s">
        <v>126</v>
      </c>
      <c r="C193" s="85" t="s">
        <v>657</v>
      </c>
      <c r="D193" s="9" t="s">
        <v>246</v>
      </c>
      <c r="E193" s="4"/>
      <c r="F193" s="35"/>
      <c r="G193" s="9" t="s">
        <v>1133</v>
      </c>
      <c r="H193" s="11" t="s">
        <v>1521</v>
      </c>
      <c r="I193" s="3"/>
      <c r="J193" s="87" t="s">
        <v>112</v>
      </c>
      <c r="K193" s="6"/>
      <c r="L193" s="7" t="s">
        <v>442</v>
      </c>
      <c r="M193" s="8" t="s">
        <v>442</v>
      </c>
      <c r="N193" s="10" t="s">
        <v>108</v>
      </c>
      <c r="O193" s="30" t="s">
        <v>1125</v>
      </c>
      <c r="P193" s="30" t="s">
        <v>1232</v>
      </c>
      <c r="Q193" s="24"/>
      <c r="R193" s="25"/>
      <c r="S193" s="25"/>
      <c r="T193" s="26"/>
      <c r="U193" s="76"/>
      <c r="V193" s="24">
        <v>44242</v>
      </c>
      <c r="W193" s="25"/>
      <c r="X193" s="25" t="s">
        <v>1527</v>
      </c>
      <c r="Y193" s="76"/>
      <c r="Z193" s="76"/>
      <c r="AA193" s="29"/>
      <c r="AB193" s="117"/>
      <c r="AC193" s="117"/>
      <c r="AD193" s="117"/>
      <c r="AE193" s="117"/>
      <c r="AF193" s="117"/>
      <c r="AG193" s="199">
        <f t="shared" si="2"/>
        <v>1</v>
      </c>
      <c r="AH193" s="207"/>
      <c r="AI193" s="207"/>
      <c r="AJ193" s="207"/>
      <c r="AK193" s="207"/>
      <c r="AL193" s="207"/>
      <c r="AM193" s="207"/>
      <c r="AN193" s="207"/>
      <c r="AO193" s="207"/>
      <c r="AP193" s="207"/>
      <c r="AQ193" s="207"/>
      <c r="AR193" s="207">
        <v>1</v>
      </c>
      <c r="AS193" s="207"/>
      <c r="AT193" s="204"/>
      <c r="AU193" s="204"/>
      <c r="AV193" s="204"/>
      <c r="AW193" s="204"/>
      <c r="AX193" s="204"/>
      <c r="AY193" s="207"/>
      <c r="AZ193" s="207"/>
      <c r="BA193" s="207"/>
      <c r="BB193" s="207"/>
      <c r="BC193" s="207"/>
      <c r="BD193" s="207"/>
    </row>
    <row r="194" spans="1:56" s="16" customFormat="1" ht="31.15" customHeight="1" x14ac:dyDescent="0.3">
      <c r="A194" s="39"/>
      <c r="B194" s="85" t="s">
        <v>248</v>
      </c>
      <c r="C194" s="85" t="s">
        <v>662</v>
      </c>
      <c r="D194" s="9" t="s">
        <v>1143</v>
      </c>
      <c r="E194" s="4">
        <v>1</v>
      </c>
      <c r="F194" s="35" t="s">
        <v>498</v>
      </c>
      <c r="G194" s="9" t="s">
        <v>1144</v>
      </c>
      <c r="H194" s="11" t="s">
        <v>663</v>
      </c>
      <c r="I194" s="3" t="str">
        <f t="shared" ref="I194:I203" si="4">C194&amp;"_"&amp;F194</f>
        <v>BS03.S&amp;OP.01_I01</v>
      </c>
      <c r="J194" s="87" t="s">
        <v>858</v>
      </c>
      <c r="K194" s="6" t="s">
        <v>1123</v>
      </c>
      <c r="L194" s="7" t="s">
        <v>3</v>
      </c>
      <c r="M194" s="8" t="s">
        <v>3</v>
      </c>
      <c r="N194" s="10" t="s">
        <v>1124</v>
      </c>
      <c r="O194" s="30" t="s">
        <v>1125</v>
      </c>
      <c r="P194" s="30" t="s">
        <v>1114</v>
      </c>
      <c r="Q194" s="24">
        <v>44215</v>
      </c>
      <c r="R194" s="25">
        <v>1</v>
      </c>
      <c r="S194" s="25" t="s">
        <v>1111</v>
      </c>
      <c r="T194" s="26">
        <v>1</v>
      </c>
      <c r="U194" s="76"/>
      <c r="V194" s="24">
        <v>44242</v>
      </c>
      <c r="W194" s="25"/>
      <c r="X194" s="25" t="s">
        <v>1537</v>
      </c>
      <c r="Y194" s="76"/>
      <c r="Z194" s="76"/>
      <c r="AA194" s="29" t="s">
        <v>1145</v>
      </c>
      <c r="AB194" s="117" t="s">
        <v>1095</v>
      </c>
      <c r="AC194" s="117" t="s">
        <v>1095</v>
      </c>
      <c r="AD194" s="117" t="s">
        <v>1095</v>
      </c>
      <c r="AE194" s="117" t="s">
        <v>1095</v>
      </c>
      <c r="AF194" s="117" t="s">
        <v>1095</v>
      </c>
      <c r="AG194" s="199">
        <f t="shared" ref="AG194:AG238" si="5">SUM(AH194:BD194)</f>
        <v>1</v>
      </c>
      <c r="AH194" s="207"/>
      <c r="AI194" s="207"/>
      <c r="AJ194" s="207"/>
      <c r="AK194" s="207"/>
      <c r="AL194" s="207"/>
      <c r="AM194" s="207"/>
      <c r="AN194" s="207"/>
      <c r="AO194" s="207"/>
      <c r="AP194" s="207"/>
      <c r="AQ194" s="207"/>
      <c r="AR194" s="207">
        <v>1</v>
      </c>
      <c r="AS194" s="207"/>
      <c r="AT194" s="207"/>
      <c r="AU194" s="207"/>
      <c r="AV194" s="207"/>
      <c r="AW194" s="207"/>
      <c r="AX194" s="207"/>
      <c r="AY194" s="207"/>
      <c r="AZ194" s="207"/>
      <c r="BA194" s="207"/>
      <c r="BB194" s="207"/>
      <c r="BC194" s="207"/>
      <c r="BD194" s="207"/>
    </row>
    <row r="195" spans="1:56" s="16" customFormat="1" ht="31.15" customHeight="1" x14ac:dyDescent="0.3">
      <c r="A195" s="39"/>
      <c r="B195" s="85" t="s">
        <v>248</v>
      </c>
      <c r="C195" s="85" t="s">
        <v>664</v>
      </c>
      <c r="D195" s="9" t="s">
        <v>1146</v>
      </c>
      <c r="E195" s="4">
        <v>1</v>
      </c>
      <c r="F195" s="35" t="s">
        <v>498</v>
      </c>
      <c r="G195" s="9" t="s">
        <v>1147</v>
      </c>
      <c r="H195" s="11" t="s">
        <v>665</v>
      </c>
      <c r="I195" s="3" t="str">
        <f t="shared" si="4"/>
        <v>BS03.S&amp;OP.02_I01</v>
      </c>
      <c r="J195" s="87" t="s">
        <v>858</v>
      </c>
      <c r="K195" s="6" t="s">
        <v>1123</v>
      </c>
      <c r="L195" s="7" t="s">
        <v>3</v>
      </c>
      <c r="M195" s="8" t="s">
        <v>3</v>
      </c>
      <c r="N195" s="10" t="s">
        <v>1124</v>
      </c>
      <c r="O195" s="30" t="s">
        <v>1125</v>
      </c>
      <c r="P195" s="30" t="s">
        <v>1114</v>
      </c>
      <c r="Q195" s="24">
        <v>44215</v>
      </c>
      <c r="R195" s="25">
        <v>2</v>
      </c>
      <c r="S195" s="25" t="s">
        <v>1111</v>
      </c>
      <c r="T195" s="26">
        <v>1</v>
      </c>
      <c r="U195" s="76"/>
      <c r="V195" s="24">
        <v>44242</v>
      </c>
      <c r="W195" s="25"/>
      <c r="X195" s="25" t="s">
        <v>1537</v>
      </c>
      <c r="Y195" s="76"/>
      <c r="Z195" s="76"/>
      <c r="AA195" s="29" t="s">
        <v>1148</v>
      </c>
      <c r="AB195" s="117" t="s">
        <v>1095</v>
      </c>
      <c r="AC195" s="117" t="s">
        <v>1095</v>
      </c>
      <c r="AD195" s="117" t="s">
        <v>1095</v>
      </c>
      <c r="AE195" s="117" t="s">
        <v>1095</v>
      </c>
      <c r="AF195" s="117" t="s">
        <v>1095</v>
      </c>
      <c r="AG195" s="199">
        <f t="shared" si="5"/>
        <v>1</v>
      </c>
      <c r="AH195" s="207"/>
      <c r="AI195" s="207"/>
      <c r="AJ195" s="207"/>
      <c r="AK195" s="207"/>
      <c r="AL195" s="207"/>
      <c r="AM195" s="207"/>
      <c r="AN195" s="207"/>
      <c r="AO195" s="207"/>
      <c r="AP195" s="207"/>
      <c r="AQ195" s="207"/>
      <c r="AR195" s="207">
        <v>1</v>
      </c>
      <c r="AS195" s="207"/>
      <c r="AT195" s="207"/>
      <c r="AU195" s="207"/>
      <c r="AV195" s="207"/>
      <c r="AW195" s="207"/>
      <c r="AX195" s="207"/>
      <c r="AY195" s="207"/>
      <c r="AZ195" s="207"/>
      <c r="BA195" s="207"/>
      <c r="BB195" s="207"/>
      <c r="BC195" s="207"/>
      <c r="BD195" s="207"/>
    </row>
    <row r="196" spans="1:56" s="16" customFormat="1" ht="31.15" customHeight="1" x14ac:dyDescent="0.3">
      <c r="A196" s="39"/>
      <c r="B196" s="85" t="s">
        <v>248</v>
      </c>
      <c r="C196" s="85" t="s">
        <v>666</v>
      </c>
      <c r="D196" s="9" t="s">
        <v>1149</v>
      </c>
      <c r="E196" s="4">
        <v>2</v>
      </c>
      <c r="F196" s="35" t="s">
        <v>498</v>
      </c>
      <c r="G196" s="9" t="s">
        <v>1150</v>
      </c>
      <c r="H196" s="11" t="s">
        <v>667</v>
      </c>
      <c r="I196" s="3" t="str">
        <f t="shared" si="4"/>
        <v>BS03.S&amp;OP.03_I01</v>
      </c>
      <c r="J196" s="87" t="s">
        <v>858</v>
      </c>
      <c r="K196" s="6" t="s">
        <v>1123</v>
      </c>
      <c r="L196" s="7" t="s">
        <v>3</v>
      </c>
      <c r="M196" s="8" t="s">
        <v>3</v>
      </c>
      <c r="N196" s="10" t="s">
        <v>1124</v>
      </c>
      <c r="O196" s="30" t="s">
        <v>1125</v>
      </c>
      <c r="P196" s="30" t="s">
        <v>1114</v>
      </c>
      <c r="Q196" s="24">
        <v>44215</v>
      </c>
      <c r="R196" s="25">
        <v>3</v>
      </c>
      <c r="S196" s="25" t="s">
        <v>1111</v>
      </c>
      <c r="T196" s="26">
        <v>1</v>
      </c>
      <c r="U196" s="76"/>
      <c r="V196" s="24">
        <v>44242</v>
      </c>
      <c r="W196" s="25"/>
      <c r="X196" s="25" t="s">
        <v>1537</v>
      </c>
      <c r="Y196" s="76"/>
      <c r="Z196" s="76"/>
      <c r="AA196" s="29" t="s">
        <v>1151</v>
      </c>
      <c r="AB196" s="117" t="s">
        <v>1095</v>
      </c>
      <c r="AC196" s="117" t="s">
        <v>1095</v>
      </c>
      <c r="AD196" s="117" t="s">
        <v>1095</v>
      </c>
      <c r="AE196" s="117" t="s">
        <v>1095</v>
      </c>
      <c r="AF196" s="117" t="s">
        <v>1095</v>
      </c>
      <c r="AG196" s="199">
        <f t="shared" si="5"/>
        <v>1</v>
      </c>
      <c r="AH196" s="207"/>
      <c r="AI196" s="207"/>
      <c r="AJ196" s="207"/>
      <c r="AK196" s="207"/>
      <c r="AL196" s="207"/>
      <c r="AM196" s="207"/>
      <c r="AN196" s="207"/>
      <c r="AO196" s="207"/>
      <c r="AP196" s="207"/>
      <c r="AQ196" s="207"/>
      <c r="AR196" s="207">
        <v>1</v>
      </c>
      <c r="AS196" s="207"/>
      <c r="AT196" s="207"/>
      <c r="AU196" s="207"/>
      <c r="AV196" s="207"/>
      <c r="AW196" s="207"/>
      <c r="AX196" s="207"/>
      <c r="AY196" s="207"/>
      <c r="AZ196" s="207"/>
      <c r="BA196" s="207"/>
      <c r="BB196" s="207"/>
      <c r="BC196" s="207"/>
      <c r="BD196" s="207"/>
    </row>
    <row r="197" spans="1:56" s="16" customFormat="1" ht="31.15" customHeight="1" x14ac:dyDescent="0.3">
      <c r="A197" s="39"/>
      <c r="B197" s="85" t="s">
        <v>248</v>
      </c>
      <c r="C197" s="85" t="s">
        <v>666</v>
      </c>
      <c r="D197" s="9" t="s">
        <v>1149</v>
      </c>
      <c r="E197" s="4">
        <v>2</v>
      </c>
      <c r="F197" s="35" t="s">
        <v>1179</v>
      </c>
      <c r="G197" s="9" t="s">
        <v>1152</v>
      </c>
      <c r="H197" s="11" t="s">
        <v>668</v>
      </c>
      <c r="I197" s="3" t="str">
        <f t="shared" si="4"/>
        <v>BS03.S&amp;OP.03_I02</v>
      </c>
      <c r="J197" s="87" t="s">
        <v>858</v>
      </c>
      <c r="K197" s="6" t="s">
        <v>1123</v>
      </c>
      <c r="L197" s="7" t="s">
        <v>3</v>
      </c>
      <c r="M197" s="8" t="s">
        <v>3</v>
      </c>
      <c r="N197" s="10" t="s">
        <v>1124</v>
      </c>
      <c r="O197" s="30" t="s">
        <v>1125</v>
      </c>
      <c r="P197" s="30" t="s">
        <v>1114</v>
      </c>
      <c r="Q197" s="24">
        <v>44215</v>
      </c>
      <c r="R197" s="25">
        <v>4</v>
      </c>
      <c r="S197" s="25" t="s">
        <v>1111</v>
      </c>
      <c r="T197" s="26">
        <v>1</v>
      </c>
      <c r="U197" s="76"/>
      <c r="V197" s="24">
        <v>44242</v>
      </c>
      <c r="W197" s="25"/>
      <c r="X197" s="25" t="s">
        <v>1537</v>
      </c>
      <c r="Y197" s="76"/>
      <c r="Z197" s="76"/>
      <c r="AA197" s="29" t="s">
        <v>1153</v>
      </c>
      <c r="AB197" s="117" t="s">
        <v>1095</v>
      </c>
      <c r="AC197" s="117" t="s">
        <v>1095</v>
      </c>
      <c r="AD197" s="117" t="s">
        <v>1095</v>
      </c>
      <c r="AE197" s="117" t="s">
        <v>1095</v>
      </c>
      <c r="AF197" s="117" t="s">
        <v>1095</v>
      </c>
      <c r="AG197" s="199">
        <f t="shared" si="5"/>
        <v>1</v>
      </c>
      <c r="AH197" s="207"/>
      <c r="AI197" s="207"/>
      <c r="AJ197" s="207"/>
      <c r="AK197" s="207"/>
      <c r="AL197" s="207"/>
      <c r="AM197" s="207"/>
      <c r="AN197" s="207"/>
      <c r="AO197" s="207"/>
      <c r="AP197" s="207"/>
      <c r="AQ197" s="207"/>
      <c r="AR197" s="207">
        <v>1</v>
      </c>
      <c r="AS197" s="207"/>
      <c r="AT197" s="207"/>
      <c r="AU197" s="207"/>
      <c r="AV197" s="207"/>
      <c r="AW197" s="207"/>
      <c r="AX197" s="207"/>
      <c r="AY197" s="207"/>
      <c r="AZ197" s="207"/>
      <c r="BA197" s="207"/>
      <c r="BB197" s="207"/>
      <c r="BC197" s="207"/>
      <c r="BD197" s="207"/>
    </row>
    <row r="198" spans="1:56" s="16" customFormat="1" ht="46.9" customHeight="1" x14ac:dyDescent="0.3">
      <c r="A198" s="39"/>
      <c r="B198" s="85" t="s">
        <v>248</v>
      </c>
      <c r="C198" s="85" t="s">
        <v>669</v>
      </c>
      <c r="D198" s="19" t="s">
        <v>259</v>
      </c>
      <c r="E198" s="4">
        <v>1</v>
      </c>
      <c r="F198" s="35" t="s">
        <v>498</v>
      </c>
      <c r="G198" s="9" t="s">
        <v>1154</v>
      </c>
      <c r="H198" s="11" t="s">
        <v>670</v>
      </c>
      <c r="I198" s="3" t="str">
        <f t="shared" si="4"/>
        <v>BS03.S&amp;OP.04_I01</v>
      </c>
      <c r="J198" s="87" t="s">
        <v>858</v>
      </c>
      <c r="K198" s="6" t="s">
        <v>1123</v>
      </c>
      <c r="L198" s="7" t="s">
        <v>3</v>
      </c>
      <c r="M198" s="8" t="s">
        <v>3</v>
      </c>
      <c r="N198" s="10" t="s">
        <v>1124</v>
      </c>
      <c r="O198" s="30" t="s">
        <v>1125</v>
      </c>
      <c r="P198" s="30" t="s">
        <v>1114</v>
      </c>
      <c r="Q198" s="24">
        <v>44215</v>
      </c>
      <c r="R198" s="25">
        <v>5</v>
      </c>
      <c r="S198" s="25" t="s">
        <v>1111</v>
      </c>
      <c r="T198" s="26">
        <v>1</v>
      </c>
      <c r="U198" s="76"/>
      <c r="V198" s="24">
        <v>44242</v>
      </c>
      <c r="W198" s="25"/>
      <c r="X198" s="25" t="s">
        <v>1537</v>
      </c>
      <c r="Y198" s="76"/>
      <c r="Z198" s="76"/>
      <c r="AA198" s="29" t="s">
        <v>1155</v>
      </c>
      <c r="AB198" s="117" t="s">
        <v>1095</v>
      </c>
      <c r="AC198" s="117" t="s">
        <v>1095</v>
      </c>
      <c r="AD198" s="117" t="s">
        <v>1095</v>
      </c>
      <c r="AE198" s="117" t="s">
        <v>1095</v>
      </c>
      <c r="AF198" s="117" t="s">
        <v>1095</v>
      </c>
      <c r="AG198" s="199">
        <f t="shared" si="5"/>
        <v>1</v>
      </c>
      <c r="AH198" s="207"/>
      <c r="AI198" s="207"/>
      <c r="AJ198" s="207"/>
      <c r="AK198" s="207"/>
      <c r="AL198" s="207"/>
      <c r="AM198" s="207"/>
      <c r="AN198" s="207"/>
      <c r="AO198" s="207"/>
      <c r="AP198" s="207"/>
      <c r="AQ198" s="207"/>
      <c r="AR198" s="207">
        <v>1</v>
      </c>
      <c r="AS198" s="207"/>
      <c r="AT198" s="207"/>
      <c r="AU198" s="207"/>
      <c r="AV198" s="207"/>
      <c r="AW198" s="207"/>
      <c r="AX198" s="207"/>
      <c r="AY198" s="207"/>
      <c r="AZ198" s="207"/>
      <c r="BA198" s="207"/>
      <c r="BB198" s="207"/>
      <c r="BC198" s="207"/>
      <c r="BD198" s="207"/>
    </row>
    <row r="199" spans="1:56" s="16" customFormat="1" ht="46.9" customHeight="1" x14ac:dyDescent="0.3">
      <c r="A199" s="39" t="s">
        <v>416</v>
      </c>
      <c r="B199" s="85" t="s">
        <v>126</v>
      </c>
      <c r="C199" s="85" t="s">
        <v>683</v>
      </c>
      <c r="D199" s="9" t="s">
        <v>419</v>
      </c>
      <c r="E199" s="19">
        <v>1</v>
      </c>
      <c r="F199" s="35" t="s">
        <v>1190</v>
      </c>
      <c r="G199" s="9" t="s">
        <v>512</v>
      </c>
      <c r="H199" s="11" t="s">
        <v>899</v>
      </c>
      <c r="I199" s="3" t="str">
        <f t="shared" si="4"/>
        <v>BS01.MM.01_I01</v>
      </c>
      <c r="J199" s="96" t="s">
        <v>112</v>
      </c>
      <c r="K199" s="6" t="s">
        <v>3</v>
      </c>
      <c r="L199" s="7" t="s">
        <v>3</v>
      </c>
      <c r="M199" s="8" t="s">
        <v>3</v>
      </c>
      <c r="N199" s="10" t="s">
        <v>111</v>
      </c>
      <c r="O199" s="31" t="s">
        <v>420</v>
      </c>
      <c r="P199" s="30" t="s">
        <v>421</v>
      </c>
      <c r="Q199" s="24">
        <v>44214</v>
      </c>
      <c r="R199" s="25">
        <v>1</v>
      </c>
      <c r="S199" s="25" t="s">
        <v>942</v>
      </c>
      <c r="T199" s="26">
        <v>1</v>
      </c>
      <c r="U199" s="76"/>
      <c r="V199" s="24">
        <v>44243</v>
      </c>
      <c r="W199" s="25">
        <v>1</v>
      </c>
      <c r="X199" s="25" t="s">
        <v>974</v>
      </c>
      <c r="Y199" s="76"/>
      <c r="Z199" s="76"/>
      <c r="AA199" s="29" t="s">
        <v>422</v>
      </c>
      <c r="AB199" s="117" t="s">
        <v>1095</v>
      </c>
      <c r="AC199" s="117" t="s">
        <v>1095</v>
      </c>
      <c r="AD199" s="117" t="s">
        <v>1095</v>
      </c>
      <c r="AE199" s="117" t="s">
        <v>1105</v>
      </c>
      <c r="AF199" s="117" t="s">
        <v>1095</v>
      </c>
      <c r="AG199" s="199">
        <f t="shared" si="5"/>
        <v>1</v>
      </c>
      <c r="AH199" s="207"/>
      <c r="AI199" s="207"/>
      <c r="AJ199" s="207"/>
      <c r="AK199" s="207"/>
      <c r="AL199" s="207"/>
      <c r="AM199" s="207"/>
      <c r="AN199" s="207"/>
      <c r="AO199" s="207"/>
      <c r="AP199" s="204">
        <v>1</v>
      </c>
      <c r="AQ199" s="207"/>
      <c r="AR199" s="207"/>
      <c r="AS199" s="207"/>
      <c r="AT199" s="207"/>
      <c r="AU199" s="207"/>
      <c r="AV199" s="207"/>
      <c r="AW199" s="207"/>
      <c r="AX199" s="207"/>
      <c r="AY199" s="207"/>
      <c r="AZ199" s="207"/>
      <c r="BA199" s="207"/>
      <c r="BB199" s="207"/>
      <c r="BC199" s="207"/>
      <c r="BD199" s="207"/>
    </row>
    <row r="200" spans="1:56" s="16" customFormat="1" ht="46.9" customHeight="1" x14ac:dyDescent="0.3">
      <c r="A200" s="39"/>
      <c r="B200" s="85" t="s">
        <v>126</v>
      </c>
      <c r="C200" s="85" t="s">
        <v>684</v>
      </c>
      <c r="D200" s="9" t="s">
        <v>423</v>
      </c>
      <c r="E200" s="19">
        <v>1</v>
      </c>
      <c r="F200" s="35" t="s">
        <v>1190</v>
      </c>
      <c r="G200" s="9" t="s">
        <v>509</v>
      </c>
      <c r="H200" s="11" t="s">
        <v>900</v>
      </c>
      <c r="I200" s="3" t="str">
        <f t="shared" si="4"/>
        <v>BS01.MM.02_I01</v>
      </c>
      <c r="J200" s="96" t="s">
        <v>112</v>
      </c>
      <c r="K200" s="6" t="s">
        <v>3</v>
      </c>
      <c r="L200" s="7" t="s">
        <v>3</v>
      </c>
      <c r="M200" s="8" t="s">
        <v>3</v>
      </c>
      <c r="N200" s="10" t="s">
        <v>424</v>
      </c>
      <c r="O200" s="31" t="s">
        <v>425</v>
      </c>
      <c r="P200" s="30" t="s">
        <v>426</v>
      </c>
      <c r="Q200" s="24">
        <v>44214</v>
      </c>
      <c r="R200" s="25">
        <v>2</v>
      </c>
      <c r="S200" s="25" t="s">
        <v>942</v>
      </c>
      <c r="T200" s="26">
        <v>1</v>
      </c>
      <c r="U200" s="76"/>
      <c r="V200" s="24">
        <v>44243</v>
      </c>
      <c r="W200" s="25">
        <v>2</v>
      </c>
      <c r="X200" s="25" t="s">
        <v>974</v>
      </c>
      <c r="Y200" s="76"/>
      <c r="Z200" s="76"/>
      <c r="AA200" s="29" t="s">
        <v>427</v>
      </c>
      <c r="AB200" s="117" t="s">
        <v>1095</v>
      </c>
      <c r="AC200" s="117" t="s">
        <v>1095</v>
      </c>
      <c r="AD200" s="117" t="s">
        <v>1095</v>
      </c>
      <c r="AE200" s="117" t="s">
        <v>1105</v>
      </c>
      <c r="AF200" s="117" t="s">
        <v>1095</v>
      </c>
      <c r="AG200" s="199">
        <f t="shared" si="5"/>
        <v>1</v>
      </c>
      <c r="AH200" s="207"/>
      <c r="AI200" s="207"/>
      <c r="AJ200" s="207"/>
      <c r="AK200" s="207"/>
      <c r="AL200" s="207"/>
      <c r="AM200" s="207"/>
      <c r="AN200" s="207"/>
      <c r="AO200" s="207"/>
      <c r="AP200" s="204">
        <v>1</v>
      </c>
      <c r="AQ200" s="207"/>
      <c r="AR200" s="207"/>
      <c r="AS200" s="207"/>
      <c r="AT200" s="207"/>
      <c r="AU200" s="207"/>
      <c r="AV200" s="207"/>
      <c r="AW200" s="207"/>
      <c r="AX200" s="207"/>
      <c r="AY200" s="207"/>
      <c r="AZ200" s="207"/>
      <c r="BA200" s="207"/>
      <c r="BB200" s="207"/>
      <c r="BC200" s="207"/>
      <c r="BD200" s="207"/>
    </row>
    <row r="201" spans="1:56" s="16" customFormat="1" ht="46.9" customHeight="1" x14ac:dyDescent="0.3">
      <c r="A201" s="39"/>
      <c r="B201" s="85" t="s">
        <v>126</v>
      </c>
      <c r="C201" s="85" t="s">
        <v>685</v>
      </c>
      <c r="D201" s="9" t="s">
        <v>428</v>
      </c>
      <c r="E201" s="19">
        <v>3</v>
      </c>
      <c r="F201" s="35" t="s">
        <v>1190</v>
      </c>
      <c r="G201" s="9" t="s">
        <v>429</v>
      </c>
      <c r="H201" s="11" t="s">
        <v>901</v>
      </c>
      <c r="I201" s="3" t="str">
        <f t="shared" si="4"/>
        <v>BS01.MM.03_I01</v>
      </c>
      <c r="J201" s="96" t="s">
        <v>112</v>
      </c>
      <c r="K201" s="6" t="s">
        <v>3</v>
      </c>
      <c r="L201" s="7" t="s">
        <v>3</v>
      </c>
      <c r="M201" s="8" t="s">
        <v>3</v>
      </c>
      <c r="N201" s="10" t="s">
        <v>111</v>
      </c>
      <c r="O201" s="31" t="s">
        <v>430</v>
      </c>
      <c r="P201" s="30" t="s">
        <v>426</v>
      </c>
      <c r="Q201" s="24">
        <v>44214</v>
      </c>
      <c r="R201" s="25">
        <v>3</v>
      </c>
      <c r="S201" s="25" t="s">
        <v>943</v>
      </c>
      <c r="T201" s="26">
        <v>1</v>
      </c>
      <c r="U201" s="76"/>
      <c r="V201" s="24">
        <v>44243</v>
      </c>
      <c r="W201" s="25">
        <v>3</v>
      </c>
      <c r="X201" s="25" t="s">
        <v>974</v>
      </c>
      <c r="Y201" s="76"/>
      <c r="Z201" s="76"/>
      <c r="AA201" s="29" t="s">
        <v>431</v>
      </c>
      <c r="AB201" s="117" t="s">
        <v>1095</v>
      </c>
      <c r="AC201" s="117" t="s">
        <v>1095</v>
      </c>
      <c r="AD201" s="117" t="s">
        <v>1095</v>
      </c>
      <c r="AE201" s="117" t="s">
        <v>1105</v>
      </c>
      <c r="AF201" s="117" t="s">
        <v>1095</v>
      </c>
      <c r="AG201" s="199">
        <f t="shared" si="5"/>
        <v>1</v>
      </c>
      <c r="AH201" s="207"/>
      <c r="AI201" s="207"/>
      <c r="AJ201" s="207"/>
      <c r="AK201" s="207"/>
      <c r="AL201" s="207"/>
      <c r="AM201" s="207"/>
      <c r="AN201" s="207"/>
      <c r="AO201" s="207"/>
      <c r="AP201" s="204">
        <v>1</v>
      </c>
      <c r="AQ201" s="207"/>
      <c r="AR201" s="207"/>
      <c r="AS201" s="207"/>
      <c r="AT201" s="207"/>
      <c r="AU201" s="207"/>
      <c r="AV201" s="207"/>
      <c r="AW201" s="207"/>
      <c r="AX201" s="207"/>
      <c r="AY201" s="207"/>
      <c r="AZ201" s="207"/>
      <c r="BA201" s="207"/>
      <c r="BB201" s="207"/>
      <c r="BC201" s="207"/>
      <c r="BD201" s="207"/>
    </row>
    <row r="202" spans="1:56" s="16" customFormat="1" ht="46.9" customHeight="1" x14ac:dyDescent="0.3">
      <c r="A202" s="39"/>
      <c r="B202" s="85" t="s">
        <v>126</v>
      </c>
      <c r="C202" s="85" t="s">
        <v>685</v>
      </c>
      <c r="D202" s="9" t="s">
        <v>428</v>
      </c>
      <c r="E202" s="19">
        <v>3</v>
      </c>
      <c r="F202" s="35" t="s">
        <v>499</v>
      </c>
      <c r="G202" s="9" t="s">
        <v>432</v>
      </c>
      <c r="H202" s="11" t="s">
        <v>902</v>
      </c>
      <c r="I202" s="3" t="str">
        <f t="shared" si="4"/>
        <v>BS01.MM.03_I02</v>
      </c>
      <c r="J202" s="96" t="s">
        <v>112</v>
      </c>
      <c r="K202" s="6" t="s">
        <v>3</v>
      </c>
      <c r="L202" s="7" t="s">
        <v>3</v>
      </c>
      <c r="M202" s="8" t="s">
        <v>3</v>
      </c>
      <c r="N202" s="10" t="s">
        <v>111</v>
      </c>
      <c r="O202" s="31" t="s">
        <v>425</v>
      </c>
      <c r="P202" s="30" t="s">
        <v>426</v>
      </c>
      <c r="Q202" s="24">
        <v>44214</v>
      </c>
      <c r="R202" s="25">
        <v>1</v>
      </c>
      <c r="S202" s="25" t="s">
        <v>974</v>
      </c>
      <c r="T202" s="26">
        <v>1</v>
      </c>
      <c r="U202" s="76"/>
      <c r="V202" s="24">
        <v>44243</v>
      </c>
      <c r="W202" s="25">
        <v>4</v>
      </c>
      <c r="X202" s="25" t="s">
        <v>974</v>
      </c>
      <c r="Y202" s="76"/>
      <c r="Z202" s="76"/>
      <c r="AA202" s="29" t="s">
        <v>433</v>
      </c>
      <c r="AB202" s="117" t="s">
        <v>1095</v>
      </c>
      <c r="AC202" s="117" t="s">
        <v>1095</v>
      </c>
      <c r="AD202" s="117" t="s">
        <v>1095</v>
      </c>
      <c r="AE202" s="117" t="s">
        <v>1105</v>
      </c>
      <c r="AF202" s="117" t="s">
        <v>1095</v>
      </c>
      <c r="AG202" s="199">
        <f t="shared" si="5"/>
        <v>1</v>
      </c>
      <c r="AH202" s="207"/>
      <c r="AI202" s="207"/>
      <c r="AJ202" s="207"/>
      <c r="AK202" s="207"/>
      <c r="AL202" s="207"/>
      <c r="AM202" s="207"/>
      <c r="AN202" s="207"/>
      <c r="AO202" s="207"/>
      <c r="AP202" s="204">
        <v>1</v>
      </c>
      <c r="AQ202" s="207"/>
      <c r="AR202" s="207"/>
      <c r="AS202" s="207"/>
      <c r="AT202" s="207"/>
      <c r="AU202" s="207"/>
      <c r="AV202" s="207"/>
      <c r="AW202" s="207"/>
      <c r="AX202" s="207"/>
      <c r="AY202" s="207"/>
      <c r="AZ202" s="207"/>
      <c r="BA202" s="207"/>
      <c r="BB202" s="207"/>
      <c r="BC202" s="207"/>
      <c r="BD202" s="207"/>
    </row>
    <row r="203" spans="1:56" s="16" customFormat="1" ht="31.15" customHeight="1" x14ac:dyDescent="0.3">
      <c r="A203" s="39"/>
      <c r="B203" s="85" t="s">
        <v>126</v>
      </c>
      <c r="C203" s="85" t="s">
        <v>658</v>
      </c>
      <c r="D203" s="9" t="s">
        <v>1135</v>
      </c>
      <c r="E203" s="4">
        <v>1</v>
      </c>
      <c r="F203" s="35" t="s">
        <v>498</v>
      </c>
      <c r="G203" s="9" t="s">
        <v>1136</v>
      </c>
      <c r="H203" s="11" t="s">
        <v>659</v>
      </c>
      <c r="I203" s="3" t="str">
        <f t="shared" si="4"/>
        <v>BS01.S&amp;OP.03_I01</v>
      </c>
      <c r="J203" s="87" t="s">
        <v>1107</v>
      </c>
      <c r="K203" s="6" t="s">
        <v>1123</v>
      </c>
      <c r="L203" s="7" t="s">
        <v>3</v>
      </c>
      <c r="M203" s="8" t="s">
        <v>3</v>
      </c>
      <c r="N203" s="10" t="s">
        <v>1124</v>
      </c>
      <c r="O203" s="30" t="s">
        <v>1125</v>
      </c>
      <c r="P203" s="30" t="s">
        <v>1114</v>
      </c>
      <c r="Q203" s="24">
        <v>44211</v>
      </c>
      <c r="R203" s="25">
        <v>1</v>
      </c>
      <c r="S203" s="25" t="s">
        <v>1137</v>
      </c>
      <c r="T203" s="26"/>
      <c r="U203" s="76"/>
      <c r="V203" s="24">
        <v>44242</v>
      </c>
      <c r="W203" s="25">
        <v>7</v>
      </c>
      <c r="X203" s="25" t="s">
        <v>974</v>
      </c>
      <c r="Y203" s="76"/>
      <c r="Z203" s="76"/>
      <c r="AA203" s="29" t="s">
        <v>1138</v>
      </c>
      <c r="AB203" s="117" t="s">
        <v>1095</v>
      </c>
      <c r="AC203" s="117" t="s">
        <v>1095</v>
      </c>
      <c r="AD203" s="117" t="s">
        <v>1095</v>
      </c>
      <c r="AE203" s="117" t="s">
        <v>1095</v>
      </c>
      <c r="AF203" s="117" t="s">
        <v>1095</v>
      </c>
      <c r="AG203" s="199">
        <f t="shared" si="5"/>
        <v>1</v>
      </c>
      <c r="AH203" s="207"/>
      <c r="AI203" s="207"/>
      <c r="AJ203" s="207"/>
      <c r="AK203" s="207"/>
      <c r="AL203" s="207"/>
      <c r="AM203" s="207"/>
      <c r="AN203" s="207"/>
      <c r="AO203" s="207"/>
      <c r="AP203" s="207"/>
      <c r="AQ203" s="207"/>
      <c r="AR203" s="207">
        <v>1</v>
      </c>
      <c r="AS203" s="207"/>
      <c r="AT203" s="207"/>
      <c r="AU203" s="207"/>
      <c r="AV203" s="207"/>
      <c r="AW203" s="207"/>
      <c r="AX203" s="207"/>
      <c r="AY203" s="207"/>
      <c r="AZ203" s="207"/>
      <c r="BA203" s="207"/>
      <c r="BB203" s="207"/>
      <c r="BC203" s="207"/>
      <c r="BD203" s="207"/>
    </row>
    <row r="204" spans="1:56" s="16" customFormat="1" ht="31.15" customHeight="1" x14ac:dyDescent="0.3">
      <c r="A204" s="39"/>
      <c r="B204" s="85" t="s">
        <v>119</v>
      </c>
      <c r="C204" s="85" t="s">
        <v>660</v>
      </c>
      <c r="D204" s="9" t="s">
        <v>1139</v>
      </c>
      <c r="E204" s="4">
        <v>1</v>
      </c>
      <c r="F204" s="35" t="s">
        <v>498</v>
      </c>
      <c r="G204" s="9" t="s">
        <v>1140</v>
      </c>
      <c r="H204" s="11" t="s">
        <v>661</v>
      </c>
      <c r="I204" s="3" t="str">
        <f t="shared" ref="I204:I207" si="6">C204&amp;"_"&amp;F204</f>
        <v>BS10.S&amp;OP.01_I01</v>
      </c>
      <c r="J204" s="87" t="s">
        <v>1107</v>
      </c>
      <c r="K204" s="6" t="s">
        <v>1123</v>
      </c>
      <c r="L204" s="7" t="s">
        <v>3</v>
      </c>
      <c r="M204" s="8" t="s">
        <v>3</v>
      </c>
      <c r="N204" s="10" t="s">
        <v>1124</v>
      </c>
      <c r="O204" s="30" t="s">
        <v>1125</v>
      </c>
      <c r="P204" s="30" t="s">
        <v>1114</v>
      </c>
      <c r="Q204" s="24">
        <v>44211</v>
      </c>
      <c r="R204" s="25">
        <v>2</v>
      </c>
      <c r="S204" s="25" t="s">
        <v>1141</v>
      </c>
      <c r="T204" s="26"/>
      <c r="U204" s="76"/>
      <c r="V204" s="24">
        <v>44242</v>
      </c>
      <c r="W204" s="25">
        <v>8</v>
      </c>
      <c r="X204" s="25" t="s">
        <v>974</v>
      </c>
      <c r="Y204" s="76"/>
      <c r="Z204" s="76"/>
      <c r="AA204" s="29" t="s">
        <v>1142</v>
      </c>
      <c r="AB204" s="117" t="s">
        <v>1095</v>
      </c>
      <c r="AC204" s="117" t="s">
        <v>1095</v>
      </c>
      <c r="AD204" s="117" t="s">
        <v>1095</v>
      </c>
      <c r="AE204" s="117" t="s">
        <v>1095</v>
      </c>
      <c r="AF204" s="117" t="s">
        <v>1095</v>
      </c>
      <c r="AG204" s="199">
        <f t="shared" si="5"/>
        <v>1</v>
      </c>
      <c r="AH204" s="207"/>
      <c r="AI204" s="207"/>
      <c r="AJ204" s="207"/>
      <c r="AK204" s="207"/>
      <c r="AL204" s="207"/>
      <c r="AM204" s="207"/>
      <c r="AN204" s="207"/>
      <c r="AO204" s="207"/>
      <c r="AP204" s="207"/>
      <c r="AQ204" s="207"/>
      <c r="AR204" s="207">
        <v>1</v>
      </c>
      <c r="AS204" s="207"/>
      <c r="AT204" s="207"/>
      <c r="AU204" s="207"/>
      <c r="AV204" s="207"/>
      <c r="AW204" s="207"/>
      <c r="AX204" s="207"/>
      <c r="AY204" s="207"/>
      <c r="AZ204" s="207"/>
      <c r="BA204" s="207"/>
      <c r="BB204" s="207"/>
      <c r="BC204" s="207"/>
      <c r="BD204" s="207"/>
    </row>
    <row r="205" spans="1:56" s="16" customFormat="1" ht="31.15" customHeight="1" x14ac:dyDescent="0.3">
      <c r="A205" s="39"/>
      <c r="B205" s="85" t="s">
        <v>126</v>
      </c>
      <c r="C205" s="85" t="s">
        <v>685</v>
      </c>
      <c r="D205" s="9" t="s">
        <v>428</v>
      </c>
      <c r="E205" s="19">
        <v>3</v>
      </c>
      <c r="F205" s="35" t="s">
        <v>500</v>
      </c>
      <c r="G205" s="9" t="s">
        <v>434</v>
      </c>
      <c r="H205" s="11" t="s">
        <v>903</v>
      </c>
      <c r="I205" s="3" t="str">
        <f t="shared" si="6"/>
        <v>BS01.MM.03_I03</v>
      </c>
      <c r="J205" s="96" t="s">
        <v>112</v>
      </c>
      <c r="K205" s="6" t="s">
        <v>3</v>
      </c>
      <c r="L205" s="7" t="s">
        <v>3</v>
      </c>
      <c r="M205" s="8" t="s">
        <v>3</v>
      </c>
      <c r="N205" s="10" t="s">
        <v>435</v>
      </c>
      <c r="O205" s="31" t="s">
        <v>436</v>
      </c>
      <c r="P205" s="30" t="s">
        <v>437</v>
      </c>
      <c r="Q205" s="24">
        <v>44214</v>
      </c>
      <c r="R205" s="25">
        <v>2</v>
      </c>
      <c r="S205" s="25" t="s">
        <v>974</v>
      </c>
      <c r="T205" s="26">
        <v>1</v>
      </c>
      <c r="U205" s="76"/>
      <c r="V205" s="24">
        <v>44243</v>
      </c>
      <c r="W205" s="25">
        <v>5</v>
      </c>
      <c r="X205" s="25" t="s">
        <v>974</v>
      </c>
      <c r="Y205" s="76"/>
      <c r="Z205" s="76"/>
      <c r="AA205" s="29" t="s">
        <v>433</v>
      </c>
      <c r="AB205" s="117" t="s">
        <v>1095</v>
      </c>
      <c r="AC205" s="117" t="s">
        <v>1095</v>
      </c>
      <c r="AD205" s="117" t="s">
        <v>1095</v>
      </c>
      <c r="AE205" s="117" t="s">
        <v>1105</v>
      </c>
      <c r="AF205" s="117" t="s">
        <v>1095</v>
      </c>
      <c r="AG205" s="199">
        <f t="shared" si="5"/>
        <v>0</v>
      </c>
      <c r="AH205" s="207"/>
      <c r="AI205" s="207"/>
      <c r="AJ205" s="207"/>
      <c r="AK205" s="207"/>
      <c r="AL205" s="207"/>
      <c r="AM205" s="207"/>
      <c r="AN205" s="207"/>
      <c r="AO205" s="207"/>
      <c r="AP205" s="207"/>
      <c r="AQ205" s="207"/>
      <c r="AR205" s="207"/>
      <c r="AS205" s="207"/>
      <c r="AT205" s="207"/>
      <c r="AU205" s="207"/>
      <c r="AV205" s="207"/>
      <c r="AW205" s="207"/>
      <c r="AX205" s="207"/>
      <c r="AY205" s="207"/>
      <c r="AZ205" s="207"/>
      <c r="BA205" s="207"/>
      <c r="BB205" s="207"/>
      <c r="BC205" s="207"/>
      <c r="BD205" s="207"/>
    </row>
    <row r="206" spans="1:56" s="16" customFormat="1" ht="31.15" customHeight="1" x14ac:dyDescent="0.3">
      <c r="A206" s="39"/>
      <c r="B206" s="85" t="s">
        <v>126</v>
      </c>
      <c r="C206" s="85" t="s">
        <v>686</v>
      </c>
      <c r="D206" s="9" t="s">
        <v>438</v>
      </c>
      <c r="E206" s="19">
        <v>2</v>
      </c>
      <c r="F206" s="35" t="s">
        <v>1190</v>
      </c>
      <c r="G206" s="9" t="s">
        <v>439</v>
      </c>
      <c r="H206" s="11" t="s">
        <v>904</v>
      </c>
      <c r="I206" s="3" t="str">
        <f t="shared" si="6"/>
        <v>BS01.MM.04_I01</v>
      </c>
      <c r="J206" s="96" t="s">
        <v>112</v>
      </c>
      <c r="K206" s="6" t="s">
        <v>3</v>
      </c>
      <c r="L206" s="7" t="s">
        <v>3</v>
      </c>
      <c r="M206" s="8" t="s">
        <v>3</v>
      </c>
      <c r="N206" s="10" t="s">
        <v>111</v>
      </c>
      <c r="O206" s="31" t="s">
        <v>425</v>
      </c>
      <c r="P206" s="30" t="s">
        <v>426</v>
      </c>
      <c r="Q206" s="24">
        <v>44214</v>
      </c>
      <c r="R206" s="25">
        <v>4</v>
      </c>
      <c r="S206" s="25" t="s">
        <v>944</v>
      </c>
      <c r="T206" s="26">
        <v>1</v>
      </c>
      <c r="U206" s="76"/>
      <c r="V206" s="24">
        <v>44243</v>
      </c>
      <c r="W206" s="25">
        <v>6</v>
      </c>
      <c r="X206" s="25" t="s">
        <v>974</v>
      </c>
      <c r="Y206" s="76"/>
      <c r="Z206" s="76"/>
      <c r="AA206" s="29" t="s">
        <v>440</v>
      </c>
      <c r="AB206" s="117" t="s">
        <v>1095</v>
      </c>
      <c r="AC206" s="117" t="s">
        <v>1095</v>
      </c>
      <c r="AD206" s="117" t="s">
        <v>1095</v>
      </c>
      <c r="AE206" s="117" t="s">
        <v>1105</v>
      </c>
      <c r="AF206" s="117" t="s">
        <v>1095</v>
      </c>
      <c r="AG206" s="199">
        <f t="shared" si="5"/>
        <v>0</v>
      </c>
      <c r="AH206" s="207"/>
      <c r="AI206" s="207"/>
      <c r="AJ206" s="207"/>
      <c r="AK206" s="207"/>
      <c r="AL206" s="207"/>
      <c r="AM206" s="207"/>
      <c r="AN206" s="207"/>
      <c r="AO206" s="207"/>
      <c r="AP206" s="207"/>
      <c r="AQ206" s="207"/>
      <c r="AR206" s="207"/>
      <c r="AS206" s="207"/>
      <c r="AT206" s="207"/>
      <c r="AU206" s="207"/>
      <c r="AV206" s="207"/>
      <c r="AW206" s="207"/>
      <c r="AX206" s="207"/>
      <c r="AY206" s="207"/>
      <c r="AZ206" s="207"/>
      <c r="BA206" s="207"/>
      <c r="BB206" s="207"/>
      <c r="BC206" s="207"/>
      <c r="BD206" s="207"/>
    </row>
    <row r="207" spans="1:56" s="16" customFormat="1" ht="31.15" customHeight="1" x14ac:dyDescent="0.3">
      <c r="A207" s="39"/>
      <c r="B207" s="85" t="s">
        <v>126</v>
      </c>
      <c r="C207" s="85" t="s">
        <v>686</v>
      </c>
      <c r="D207" s="9" t="s">
        <v>438</v>
      </c>
      <c r="E207" s="19">
        <v>2</v>
      </c>
      <c r="F207" s="35" t="s">
        <v>499</v>
      </c>
      <c r="G207" s="9" t="s">
        <v>441</v>
      </c>
      <c r="H207" s="11" t="s">
        <v>905</v>
      </c>
      <c r="I207" s="3" t="str">
        <f t="shared" si="6"/>
        <v>BS01.MM.04_I02</v>
      </c>
      <c r="J207" s="96" t="s">
        <v>858</v>
      </c>
      <c r="K207" s="6"/>
      <c r="L207" s="7" t="s">
        <v>442</v>
      </c>
      <c r="M207" s="8" t="s">
        <v>3</v>
      </c>
      <c r="N207" s="10" t="s">
        <v>111</v>
      </c>
      <c r="O207" s="31" t="s">
        <v>430</v>
      </c>
      <c r="P207" s="30" t="s">
        <v>426</v>
      </c>
      <c r="Q207" s="24"/>
      <c r="R207" s="25"/>
      <c r="S207" s="25"/>
      <c r="T207" s="26"/>
      <c r="U207" s="76"/>
      <c r="V207" s="24">
        <v>44243</v>
      </c>
      <c r="W207" s="25">
        <v>7</v>
      </c>
      <c r="X207" s="25" t="s">
        <v>974</v>
      </c>
      <c r="Y207" s="76"/>
      <c r="Z207" s="76"/>
      <c r="AA207" s="29" t="s">
        <v>443</v>
      </c>
      <c r="AB207" s="117" t="s">
        <v>1095</v>
      </c>
      <c r="AC207" s="117" t="s">
        <v>1095</v>
      </c>
      <c r="AD207" s="117" t="s">
        <v>1095</v>
      </c>
      <c r="AE207" s="117" t="s">
        <v>1105</v>
      </c>
      <c r="AF207" s="117" t="s">
        <v>1095</v>
      </c>
      <c r="AG207" s="199">
        <f t="shared" si="5"/>
        <v>0</v>
      </c>
      <c r="AH207" s="207"/>
      <c r="AI207" s="207"/>
      <c r="AJ207" s="207"/>
      <c r="AK207" s="207"/>
      <c r="AL207" s="207"/>
      <c r="AM207" s="207"/>
      <c r="AN207" s="207"/>
      <c r="AO207" s="207"/>
      <c r="AP207" s="207"/>
      <c r="AQ207" s="207"/>
      <c r="AR207" s="207"/>
      <c r="AS207" s="207"/>
      <c r="AT207" s="207"/>
      <c r="AU207" s="207"/>
      <c r="AV207" s="207"/>
      <c r="AW207" s="207"/>
      <c r="AX207" s="207"/>
      <c r="AY207" s="207"/>
      <c r="AZ207" s="207"/>
      <c r="BA207" s="207"/>
      <c r="BB207" s="207"/>
      <c r="BC207" s="207"/>
      <c r="BD207" s="207"/>
    </row>
    <row r="208" spans="1:56" s="16" customFormat="1" ht="46.9" customHeight="1" x14ac:dyDescent="0.3">
      <c r="A208" s="39" t="s">
        <v>292</v>
      </c>
      <c r="B208" s="85" t="s">
        <v>126</v>
      </c>
      <c r="C208" s="97" t="s">
        <v>695</v>
      </c>
      <c r="D208" s="18" t="s">
        <v>266</v>
      </c>
      <c r="E208" s="4">
        <v>1</v>
      </c>
      <c r="F208" s="35" t="s">
        <v>498</v>
      </c>
      <c r="G208" s="9" t="s">
        <v>293</v>
      </c>
      <c r="H208" s="11" t="s">
        <v>696</v>
      </c>
      <c r="I208" s="3" t="str">
        <f t="shared" ref="I208:I235" si="7">C208&amp;"_"&amp;F208</f>
        <v>BS01.FI.01_I01</v>
      </c>
      <c r="J208" s="87" t="s">
        <v>862</v>
      </c>
      <c r="K208" s="6" t="s">
        <v>3</v>
      </c>
      <c r="L208" s="7" t="s">
        <v>3</v>
      </c>
      <c r="M208" s="8" t="s">
        <v>3</v>
      </c>
      <c r="N208" s="10" t="s">
        <v>272</v>
      </c>
      <c r="O208" s="30" t="s">
        <v>936</v>
      </c>
      <c r="P208" s="30" t="s">
        <v>937</v>
      </c>
      <c r="Q208" s="24">
        <v>44214</v>
      </c>
      <c r="R208" s="25">
        <v>1</v>
      </c>
      <c r="S208" s="25" t="s">
        <v>984</v>
      </c>
      <c r="T208" s="26">
        <v>1</v>
      </c>
      <c r="U208" s="76"/>
      <c r="V208" s="24">
        <v>44244</v>
      </c>
      <c r="W208" s="25">
        <v>1</v>
      </c>
      <c r="X208" s="25" t="s">
        <v>984</v>
      </c>
      <c r="Y208" s="76"/>
      <c r="Z208" s="76"/>
      <c r="AA208" s="29"/>
      <c r="AB208" s="117" t="s">
        <v>1095</v>
      </c>
      <c r="AC208" s="117" t="s">
        <v>1095</v>
      </c>
      <c r="AD208" s="117" t="s">
        <v>1095</v>
      </c>
      <c r="AE208" s="117" t="s">
        <v>1095</v>
      </c>
      <c r="AF208" s="117" t="s">
        <v>1095</v>
      </c>
      <c r="AG208" s="199">
        <f t="shared" si="5"/>
        <v>1</v>
      </c>
      <c r="AH208" s="207"/>
      <c r="AI208" s="207"/>
      <c r="AJ208" s="207"/>
      <c r="AK208" s="207"/>
      <c r="AL208" s="207"/>
      <c r="AM208" s="207"/>
      <c r="AN208" s="207"/>
      <c r="AO208" s="207"/>
      <c r="AP208" s="207"/>
      <c r="AQ208" s="207"/>
      <c r="AR208" s="207"/>
      <c r="AS208" s="207"/>
      <c r="AT208" s="207"/>
      <c r="AU208" s="207"/>
      <c r="AV208" s="207"/>
      <c r="AW208" s="207"/>
      <c r="AX208" s="207"/>
      <c r="AY208" s="207"/>
      <c r="AZ208" s="207"/>
      <c r="BA208" s="207"/>
      <c r="BB208" s="207">
        <v>1</v>
      </c>
      <c r="BC208" s="207"/>
      <c r="BD208" s="207"/>
    </row>
    <row r="209" spans="1:56" s="16" customFormat="1" ht="46.9" customHeight="1" x14ac:dyDescent="0.3">
      <c r="A209" s="39"/>
      <c r="B209" s="85" t="s">
        <v>126</v>
      </c>
      <c r="C209" s="97" t="s">
        <v>697</v>
      </c>
      <c r="D209" s="18" t="s">
        <v>267</v>
      </c>
      <c r="E209" s="4">
        <v>1</v>
      </c>
      <c r="F209" s="35" t="s">
        <v>498</v>
      </c>
      <c r="G209" s="9" t="s">
        <v>294</v>
      </c>
      <c r="H209" s="11" t="s">
        <v>698</v>
      </c>
      <c r="I209" s="3" t="str">
        <f t="shared" si="7"/>
        <v>BS01.FI.02_I01</v>
      </c>
      <c r="J209" s="87" t="s">
        <v>862</v>
      </c>
      <c r="K209" s="6" t="s">
        <v>3</v>
      </c>
      <c r="L209" s="7" t="s">
        <v>3</v>
      </c>
      <c r="M209" s="8" t="s">
        <v>3</v>
      </c>
      <c r="N209" s="10" t="s">
        <v>272</v>
      </c>
      <c r="O209" s="30" t="s">
        <v>936</v>
      </c>
      <c r="P209" s="30" t="s">
        <v>937</v>
      </c>
      <c r="Q209" s="24">
        <v>44214</v>
      </c>
      <c r="R209" s="25">
        <v>2</v>
      </c>
      <c r="S209" s="25" t="s">
        <v>984</v>
      </c>
      <c r="T209" s="26">
        <v>1</v>
      </c>
      <c r="U209" s="76"/>
      <c r="V209" s="24">
        <v>44244</v>
      </c>
      <c r="W209" s="25">
        <v>2</v>
      </c>
      <c r="X209" s="25" t="s">
        <v>984</v>
      </c>
      <c r="Y209" s="76"/>
      <c r="Z209" s="76"/>
      <c r="AA209" s="29"/>
      <c r="AB209" s="117" t="s">
        <v>1095</v>
      </c>
      <c r="AC209" s="117" t="s">
        <v>1095</v>
      </c>
      <c r="AD209" s="117" t="s">
        <v>1095</v>
      </c>
      <c r="AE209" s="117" t="s">
        <v>1095</v>
      </c>
      <c r="AF209" s="117" t="s">
        <v>1095</v>
      </c>
      <c r="AG209" s="199">
        <f t="shared" si="5"/>
        <v>1</v>
      </c>
      <c r="AH209" s="207"/>
      <c r="AI209" s="207"/>
      <c r="AJ209" s="207"/>
      <c r="AK209" s="207"/>
      <c r="AL209" s="207"/>
      <c r="AM209" s="207"/>
      <c r="AN209" s="207"/>
      <c r="AO209" s="207"/>
      <c r="AP209" s="207"/>
      <c r="AQ209" s="207"/>
      <c r="AR209" s="207"/>
      <c r="AS209" s="207"/>
      <c r="AT209" s="207"/>
      <c r="AU209" s="207"/>
      <c r="AV209" s="207"/>
      <c r="AW209" s="207"/>
      <c r="AX209" s="207"/>
      <c r="AY209" s="207"/>
      <c r="AZ209" s="207"/>
      <c r="BA209" s="207"/>
      <c r="BB209" s="207">
        <v>1</v>
      </c>
      <c r="BC209" s="207"/>
      <c r="BD209" s="207"/>
    </row>
    <row r="210" spans="1:56" s="16" customFormat="1" ht="46.9" customHeight="1" x14ac:dyDescent="0.3">
      <c r="A210" s="39"/>
      <c r="B210" s="85" t="s">
        <v>126</v>
      </c>
      <c r="C210" s="97" t="s">
        <v>699</v>
      </c>
      <c r="D210" s="205" t="s">
        <v>295</v>
      </c>
      <c r="E210" s="4">
        <v>1</v>
      </c>
      <c r="F210" s="35" t="s">
        <v>498</v>
      </c>
      <c r="G210" s="9" t="s">
        <v>296</v>
      </c>
      <c r="H210" s="11" t="s">
        <v>700</v>
      </c>
      <c r="I210" s="3" t="str">
        <f t="shared" si="7"/>
        <v>BS01.FI.03_I01</v>
      </c>
      <c r="J210" s="87" t="s">
        <v>862</v>
      </c>
      <c r="K210" s="6" t="s">
        <v>3</v>
      </c>
      <c r="L210" s="7" t="s">
        <v>3</v>
      </c>
      <c r="M210" s="8" t="s">
        <v>3</v>
      </c>
      <c r="N210" s="10" t="s">
        <v>272</v>
      </c>
      <c r="O210" s="30" t="s">
        <v>936</v>
      </c>
      <c r="P210" s="30" t="s">
        <v>937</v>
      </c>
      <c r="Q210" s="24">
        <v>44214</v>
      </c>
      <c r="R210" s="25">
        <v>3</v>
      </c>
      <c r="S210" s="25" t="s">
        <v>984</v>
      </c>
      <c r="T210" s="26">
        <v>1</v>
      </c>
      <c r="U210" s="76"/>
      <c r="V210" s="24">
        <v>44244</v>
      </c>
      <c r="W210" s="25">
        <v>3</v>
      </c>
      <c r="X210" s="25" t="s">
        <v>1174</v>
      </c>
      <c r="Y210" s="76"/>
      <c r="Z210" s="76"/>
      <c r="AA210" s="29"/>
      <c r="AB210" s="117" t="s">
        <v>1095</v>
      </c>
      <c r="AC210" s="117" t="s">
        <v>1095</v>
      </c>
      <c r="AD210" s="117" t="s">
        <v>1095</v>
      </c>
      <c r="AE210" s="117" t="s">
        <v>1095</v>
      </c>
      <c r="AF210" s="117" t="s">
        <v>1095</v>
      </c>
      <c r="AG210" s="199">
        <f t="shared" si="5"/>
        <v>1</v>
      </c>
      <c r="AH210" s="207"/>
      <c r="AI210" s="207"/>
      <c r="AJ210" s="207"/>
      <c r="AK210" s="207"/>
      <c r="AL210" s="207"/>
      <c r="AM210" s="207"/>
      <c r="AN210" s="207"/>
      <c r="AO210" s="207"/>
      <c r="AP210" s="207"/>
      <c r="AQ210" s="207"/>
      <c r="AR210" s="207"/>
      <c r="AS210" s="207"/>
      <c r="AT210" s="207"/>
      <c r="AU210" s="207"/>
      <c r="AV210" s="207"/>
      <c r="AW210" s="207"/>
      <c r="AX210" s="207"/>
      <c r="AY210" s="207"/>
      <c r="AZ210" s="207"/>
      <c r="BA210" s="207"/>
      <c r="BB210" s="207">
        <v>1</v>
      </c>
      <c r="BC210" s="207"/>
      <c r="BD210" s="207"/>
    </row>
    <row r="211" spans="1:56" s="16" customFormat="1" ht="46.9" customHeight="1" x14ac:dyDescent="0.3">
      <c r="A211" s="39"/>
      <c r="B211" s="85" t="s">
        <v>126</v>
      </c>
      <c r="C211" s="97" t="s">
        <v>701</v>
      </c>
      <c r="D211" s="205" t="s">
        <v>268</v>
      </c>
      <c r="E211" s="4">
        <v>1</v>
      </c>
      <c r="F211" s="35" t="s">
        <v>498</v>
      </c>
      <c r="G211" s="9" t="s">
        <v>297</v>
      </c>
      <c r="H211" s="11" t="s">
        <v>702</v>
      </c>
      <c r="I211" s="3" t="str">
        <f t="shared" si="7"/>
        <v>BS01.FI.04_I01</v>
      </c>
      <c r="J211" s="87" t="s">
        <v>862</v>
      </c>
      <c r="K211" s="6" t="s">
        <v>3</v>
      </c>
      <c r="L211" s="7" t="s">
        <v>3</v>
      </c>
      <c r="M211" s="8" t="s">
        <v>3</v>
      </c>
      <c r="N211" s="10" t="s">
        <v>272</v>
      </c>
      <c r="O211" s="30" t="s">
        <v>936</v>
      </c>
      <c r="P211" s="30" t="s">
        <v>937</v>
      </c>
      <c r="Q211" s="24">
        <v>44214</v>
      </c>
      <c r="R211" s="25">
        <v>4</v>
      </c>
      <c r="S211" s="25" t="s">
        <v>984</v>
      </c>
      <c r="T211" s="26">
        <v>1</v>
      </c>
      <c r="U211" s="76"/>
      <c r="V211" s="24">
        <v>44244</v>
      </c>
      <c r="W211" s="25">
        <v>4</v>
      </c>
      <c r="X211" s="25" t="s">
        <v>984</v>
      </c>
      <c r="Y211" s="76"/>
      <c r="Z211" s="76"/>
      <c r="AA211" s="29"/>
      <c r="AB211" s="117" t="s">
        <v>1095</v>
      </c>
      <c r="AC211" s="117" t="s">
        <v>1095</v>
      </c>
      <c r="AD211" s="117" t="s">
        <v>1095</v>
      </c>
      <c r="AE211" s="117" t="s">
        <v>1095</v>
      </c>
      <c r="AF211" s="117" t="s">
        <v>1095</v>
      </c>
      <c r="AG211" s="199">
        <f t="shared" si="5"/>
        <v>1</v>
      </c>
      <c r="AH211" s="207"/>
      <c r="AI211" s="207"/>
      <c r="AJ211" s="207"/>
      <c r="AK211" s="207"/>
      <c r="AL211" s="207"/>
      <c r="AM211" s="207"/>
      <c r="AN211" s="207"/>
      <c r="AO211" s="207"/>
      <c r="AP211" s="207"/>
      <c r="AQ211" s="207"/>
      <c r="AR211" s="207"/>
      <c r="AS211" s="207"/>
      <c r="AT211" s="207"/>
      <c r="AU211" s="207"/>
      <c r="AV211" s="207"/>
      <c r="AW211" s="207"/>
      <c r="AX211" s="207"/>
      <c r="AY211" s="207"/>
      <c r="AZ211" s="207"/>
      <c r="BA211" s="207"/>
      <c r="BB211" s="207">
        <v>1</v>
      </c>
      <c r="BC211" s="207"/>
      <c r="BD211" s="207"/>
    </row>
    <row r="212" spans="1:56" s="16" customFormat="1" ht="31.15" customHeight="1" x14ac:dyDescent="0.3">
      <c r="A212" s="39"/>
      <c r="B212" s="85" t="s">
        <v>248</v>
      </c>
      <c r="C212" s="85" t="s">
        <v>671</v>
      </c>
      <c r="D212" s="18" t="s">
        <v>1156</v>
      </c>
      <c r="E212" s="4">
        <v>1</v>
      </c>
      <c r="F212" s="35" t="s">
        <v>498</v>
      </c>
      <c r="G212" s="9" t="s">
        <v>1157</v>
      </c>
      <c r="H212" s="11" t="s">
        <v>672</v>
      </c>
      <c r="I212" s="3" t="str">
        <f t="shared" si="7"/>
        <v>BS03.S&amp;OP.05_I01</v>
      </c>
      <c r="J212" s="87" t="s">
        <v>1107</v>
      </c>
      <c r="K212" s="6"/>
      <c r="L212" s="7" t="s">
        <v>1123</v>
      </c>
      <c r="M212" s="8" t="s">
        <v>3</v>
      </c>
      <c r="N212" s="10" t="s">
        <v>1124</v>
      </c>
      <c r="O212" s="30" t="s">
        <v>1125</v>
      </c>
      <c r="P212" s="30" t="s">
        <v>1114</v>
      </c>
      <c r="Q212" s="24"/>
      <c r="R212" s="25"/>
      <c r="S212" s="25"/>
      <c r="T212" s="26"/>
      <c r="U212" s="76"/>
      <c r="V212" s="24">
        <v>44244</v>
      </c>
      <c r="W212" s="25">
        <v>1</v>
      </c>
      <c r="X212" s="25" t="s">
        <v>1529</v>
      </c>
      <c r="Y212" s="76"/>
      <c r="Z212" s="76"/>
      <c r="AA212" s="29" t="s">
        <v>1158</v>
      </c>
      <c r="AB212" s="117" t="s">
        <v>1095</v>
      </c>
      <c r="AC212" s="117" t="s">
        <v>1095</v>
      </c>
      <c r="AD212" s="117" t="s">
        <v>1095</v>
      </c>
      <c r="AE212" s="117" t="s">
        <v>1095</v>
      </c>
      <c r="AF212" s="117" t="s">
        <v>1095</v>
      </c>
      <c r="AG212" s="199">
        <f t="shared" si="5"/>
        <v>13</v>
      </c>
      <c r="AH212" s="207">
        <v>2</v>
      </c>
      <c r="AI212" s="207">
        <v>2</v>
      </c>
      <c r="AJ212" s="207">
        <v>2</v>
      </c>
      <c r="AK212" s="207">
        <v>1</v>
      </c>
      <c r="AL212" s="207">
        <v>1</v>
      </c>
      <c r="AM212" s="207">
        <v>1</v>
      </c>
      <c r="AN212" s="207">
        <v>2</v>
      </c>
      <c r="AO212" s="207">
        <v>1</v>
      </c>
      <c r="AP212" s="207"/>
      <c r="AQ212" s="207"/>
      <c r="AR212" s="207">
        <v>1</v>
      </c>
      <c r="AS212" s="207"/>
      <c r="AT212" s="207"/>
      <c r="AU212" s="207"/>
      <c r="AV212" s="207"/>
      <c r="AW212" s="207"/>
      <c r="AX212" s="207"/>
      <c r="AY212" s="207"/>
      <c r="AZ212" s="207"/>
      <c r="BA212" s="207"/>
      <c r="BB212" s="207"/>
      <c r="BC212" s="207"/>
      <c r="BD212" s="207"/>
    </row>
    <row r="213" spans="1:56" s="16" customFormat="1" ht="31.15" customHeight="1" x14ac:dyDescent="0.3">
      <c r="A213" s="39"/>
      <c r="B213" s="85" t="s">
        <v>248</v>
      </c>
      <c r="C213" s="85" t="s">
        <v>673</v>
      </c>
      <c r="D213" s="18" t="s">
        <v>1159</v>
      </c>
      <c r="E213" s="4">
        <v>1</v>
      </c>
      <c r="F213" s="35" t="s">
        <v>499</v>
      </c>
      <c r="G213" s="9" t="s">
        <v>1159</v>
      </c>
      <c r="H213" s="11" t="s">
        <v>674</v>
      </c>
      <c r="I213" s="3" t="str">
        <f t="shared" si="7"/>
        <v>BS03.S&amp;OP.06_I02</v>
      </c>
      <c r="J213" s="87" t="s">
        <v>1107</v>
      </c>
      <c r="K213" s="6"/>
      <c r="L213" s="7" t="s">
        <v>1123</v>
      </c>
      <c r="M213" s="8" t="s">
        <v>3</v>
      </c>
      <c r="N213" s="10" t="s">
        <v>1124</v>
      </c>
      <c r="O213" s="30" t="s">
        <v>1125</v>
      </c>
      <c r="P213" s="30" t="s">
        <v>1114</v>
      </c>
      <c r="Q213" s="24" t="s">
        <v>1112</v>
      </c>
      <c r="R213" s="25"/>
      <c r="S213" s="25"/>
      <c r="T213" s="26"/>
      <c r="U213" s="76"/>
      <c r="V213" s="24">
        <v>44244</v>
      </c>
      <c r="W213" s="25">
        <v>2</v>
      </c>
      <c r="X213" s="25" t="s">
        <v>1529</v>
      </c>
      <c r="Y213" s="76"/>
      <c r="Z213" s="76"/>
      <c r="AA213" s="29" t="s">
        <v>1160</v>
      </c>
      <c r="AB213" s="117" t="s">
        <v>1095</v>
      </c>
      <c r="AC213" s="117" t="s">
        <v>1095</v>
      </c>
      <c r="AD213" s="117" t="s">
        <v>1095</v>
      </c>
      <c r="AE213" s="117" t="s">
        <v>1095</v>
      </c>
      <c r="AF213" s="117" t="s">
        <v>1095</v>
      </c>
      <c r="AG213" s="199">
        <f t="shared" si="5"/>
        <v>13</v>
      </c>
      <c r="AH213" s="207">
        <v>2</v>
      </c>
      <c r="AI213" s="207">
        <v>2</v>
      </c>
      <c r="AJ213" s="207">
        <v>2</v>
      </c>
      <c r="AK213" s="207">
        <v>1</v>
      </c>
      <c r="AL213" s="207">
        <v>1</v>
      </c>
      <c r="AM213" s="207">
        <v>1</v>
      </c>
      <c r="AN213" s="207">
        <v>2</v>
      </c>
      <c r="AO213" s="207">
        <v>1</v>
      </c>
      <c r="AP213" s="207"/>
      <c r="AQ213" s="207"/>
      <c r="AR213" s="207">
        <v>1</v>
      </c>
      <c r="AS213" s="207"/>
      <c r="AT213" s="207"/>
      <c r="AU213" s="207"/>
      <c r="AV213" s="207"/>
      <c r="AW213" s="207"/>
      <c r="AX213" s="207"/>
      <c r="AY213" s="207"/>
      <c r="AZ213" s="207"/>
      <c r="BA213" s="207"/>
      <c r="BB213" s="207"/>
      <c r="BC213" s="207"/>
      <c r="BD213" s="207"/>
    </row>
    <row r="214" spans="1:56" s="16" customFormat="1" ht="46.9" customHeight="1" x14ac:dyDescent="0.3">
      <c r="A214" s="39"/>
      <c r="B214" s="85" t="s">
        <v>418</v>
      </c>
      <c r="C214" s="85" t="s">
        <v>688</v>
      </c>
      <c r="D214" s="190" t="s">
        <v>492</v>
      </c>
      <c r="E214" s="191">
        <v>3</v>
      </c>
      <c r="F214" s="192" t="s">
        <v>854</v>
      </c>
      <c r="G214" s="190" t="s">
        <v>994</v>
      </c>
      <c r="H214" s="193" t="s">
        <v>1212</v>
      </c>
      <c r="I214" s="194" t="str">
        <f t="shared" si="7"/>
        <v>BS04.MM.01_W01</v>
      </c>
      <c r="J214" s="87" t="s">
        <v>935</v>
      </c>
      <c r="K214" s="6" t="s">
        <v>3</v>
      </c>
      <c r="L214" s="7" t="s">
        <v>3</v>
      </c>
      <c r="M214" s="8" t="s">
        <v>3</v>
      </c>
      <c r="N214" s="10" t="s">
        <v>424</v>
      </c>
      <c r="O214" s="31" t="s">
        <v>436</v>
      </c>
      <c r="P214" s="30" t="s">
        <v>421</v>
      </c>
      <c r="Q214" s="24">
        <v>44216</v>
      </c>
      <c r="R214" s="25">
        <v>1</v>
      </c>
      <c r="S214" s="25" t="s">
        <v>946</v>
      </c>
      <c r="T214" s="26">
        <v>1</v>
      </c>
      <c r="U214" s="76"/>
      <c r="V214" s="24">
        <v>44244</v>
      </c>
      <c r="W214" s="25">
        <v>1</v>
      </c>
      <c r="X214" s="25" t="s">
        <v>1528</v>
      </c>
      <c r="Y214" s="76"/>
      <c r="Z214" s="76"/>
      <c r="AA214" s="29" t="s">
        <v>451</v>
      </c>
      <c r="AB214" s="116" t="s">
        <v>981</v>
      </c>
      <c r="AC214" s="117" t="s">
        <v>1095</v>
      </c>
      <c r="AD214" s="117" t="s">
        <v>1095</v>
      </c>
      <c r="AE214" s="117" t="s">
        <v>1105</v>
      </c>
      <c r="AF214" s="117" t="s">
        <v>1095</v>
      </c>
      <c r="AG214" s="199">
        <f t="shared" si="5"/>
        <v>0</v>
      </c>
      <c r="AH214" s="207"/>
      <c r="AI214" s="207"/>
      <c r="AJ214" s="207"/>
      <c r="AK214" s="207"/>
      <c r="AL214" s="207"/>
      <c r="AM214" s="207"/>
      <c r="AN214" s="207"/>
      <c r="AO214" s="207"/>
      <c r="AP214" s="207"/>
      <c r="AQ214" s="207"/>
      <c r="AR214" s="207"/>
      <c r="AS214" s="207"/>
      <c r="AT214" s="207"/>
      <c r="AU214" s="207"/>
      <c r="AV214" s="207"/>
      <c r="AW214" s="207"/>
      <c r="AX214" s="207"/>
      <c r="AY214" s="207"/>
      <c r="AZ214" s="207"/>
      <c r="BA214" s="207"/>
      <c r="BB214" s="207"/>
      <c r="BC214" s="207"/>
      <c r="BD214" s="207"/>
    </row>
    <row r="215" spans="1:56" s="16" customFormat="1" ht="46.9" customHeight="1" x14ac:dyDescent="0.3">
      <c r="A215" s="39"/>
      <c r="B215" s="85" t="s">
        <v>418</v>
      </c>
      <c r="C215" s="85" t="s">
        <v>688</v>
      </c>
      <c r="D215" s="190" t="s">
        <v>492</v>
      </c>
      <c r="E215" s="191">
        <v>3</v>
      </c>
      <c r="F215" s="192" t="s">
        <v>852</v>
      </c>
      <c r="G215" s="190" t="s">
        <v>453</v>
      </c>
      <c r="H215" s="193" t="s">
        <v>908</v>
      </c>
      <c r="I215" s="194" t="str">
        <f t="shared" si="7"/>
        <v>BS04.MM.01_W02</v>
      </c>
      <c r="J215" s="87" t="s">
        <v>109</v>
      </c>
      <c r="K215" s="6"/>
      <c r="L215" s="7" t="s">
        <v>442</v>
      </c>
      <c r="M215" s="8" t="s">
        <v>3</v>
      </c>
      <c r="N215" s="10" t="s">
        <v>111</v>
      </c>
      <c r="O215" s="31" t="s">
        <v>425</v>
      </c>
      <c r="P215" s="30" t="s">
        <v>426</v>
      </c>
      <c r="Q215" s="24" t="s">
        <v>948</v>
      </c>
      <c r="R215" s="25"/>
      <c r="S215" s="24" t="s">
        <v>948</v>
      </c>
      <c r="T215" s="26"/>
      <c r="U215" s="76"/>
      <c r="V215" s="24">
        <v>44244</v>
      </c>
      <c r="W215" s="25">
        <v>2</v>
      </c>
      <c r="X215" s="25" t="s">
        <v>1528</v>
      </c>
      <c r="Y215" s="76"/>
      <c r="Z215" s="76"/>
      <c r="AA215" s="29" t="s">
        <v>452</v>
      </c>
      <c r="AB215" s="116" t="s">
        <v>981</v>
      </c>
      <c r="AC215" s="117" t="s">
        <v>1095</v>
      </c>
      <c r="AD215" s="117" t="s">
        <v>1095</v>
      </c>
      <c r="AE215" s="117" t="s">
        <v>1105</v>
      </c>
      <c r="AF215" s="117" t="s">
        <v>1095</v>
      </c>
      <c r="AG215" s="199">
        <f t="shared" si="5"/>
        <v>0</v>
      </c>
      <c r="AH215" s="207"/>
      <c r="AI215" s="207"/>
      <c r="AJ215" s="207"/>
      <c r="AK215" s="207"/>
      <c r="AL215" s="207"/>
      <c r="AM215" s="207"/>
      <c r="AN215" s="207"/>
      <c r="AO215" s="207"/>
      <c r="AP215" s="207"/>
      <c r="AQ215" s="207"/>
      <c r="AR215" s="207"/>
      <c r="AS215" s="207"/>
      <c r="AT215" s="207"/>
      <c r="AU215" s="207"/>
      <c r="AV215" s="207"/>
      <c r="AW215" s="207"/>
      <c r="AX215" s="207"/>
      <c r="AY215" s="207"/>
      <c r="AZ215" s="207"/>
      <c r="BA215" s="207"/>
      <c r="BB215" s="207"/>
      <c r="BC215" s="207"/>
      <c r="BD215" s="207"/>
    </row>
    <row r="216" spans="1:56" s="16" customFormat="1" ht="46.9" customHeight="1" x14ac:dyDescent="0.3">
      <c r="A216" s="39"/>
      <c r="B216" s="85" t="s">
        <v>418</v>
      </c>
      <c r="C216" s="85" t="s">
        <v>689</v>
      </c>
      <c r="D216" s="190" t="s">
        <v>454</v>
      </c>
      <c r="E216" s="191">
        <v>3</v>
      </c>
      <c r="F216" s="192" t="s">
        <v>515</v>
      </c>
      <c r="G216" s="190" t="s">
        <v>459</v>
      </c>
      <c r="H216" s="193" t="s">
        <v>911</v>
      </c>
      <c r="I216" s="194" t="str">
        <f t="shared" si="7"/>
        <v>BS04.MM.02_I03</v>
      </c>
      <c r="J216" s="87" t="s">
        <v>109</v>
      </c>
      <c r="K216" s="6"/>
      <c r="L216" s="7" t="s">
        <v>463</v>
      </c>
      <c r="M216" s="8" t="s">
        <v>3</v>
      </c>
      <c r="N216" s="10" t="s">
        <v>111</v>
      </c>
      <c r="O216" s="31" t="s">
        <v>430</v>
      </c>
      <c r="P216" s="30" t="s">
        <v>426</v>
      </c>
      <c r="Q216" s="24" t="s">
        <v>947</v>
      </c>
      <c r="R216" s="25"/>
      <c r="S216" s="24" t="s">
        <v>947</v>
      </c>
      <c r="T216" s="26"/>
      <c r="U216" s="76"/>
      <c r="V216" s="24">
        <v>44244</v>
      </c>
      <c r="W216" s="25">
        <v>3</v>
      </c>
      <c r="X216" s="25" t="s">
        <v>1528</v>
      </c>
      <c r="Y216" s="76"/>
      <c r="Z216" s="76"/>
      <c r="AA216" s="29" t="s">
        <v>456</v>
      </c>
      <c r="AB216" s="116" t="s">
        <v>981</v>
      </c>
      <c r="AC216" s="117" t="s">
        <v>1095</v>
      </c>
      <c r="AD216" s="117" t="s">
        <v>1095</v>
      </c>
      <c r="AE216" s="117" t="s">
        <v>1105</v>
      </c>
      <c r="AF216" s="117" t="s">
        <v>1095</v>
      </c>
      <c r="AG216" s="199">
        <f t="shared" si="5"/>
        <v>0</v>
      </c>
      <c r="AH216" s="207"/>
      <c r="AI216" s="207"/>
      <c r="AJ216" s="207"/>
      <c r="AK216" s="207"/>
      <c r="AL216" s="207"/>
      <c r="AM216" s="207"/>
      <c r="AN216" s="207"/>
      <c r="AO216" s="207"/>
      <c r="AP216" s="207"/>
      <c r="AQ216" s="207"/>
      <c r="AR216" s="207"/>
      <c r="AS216" s="207"/>
      <c r="AT216" s="207"/>
      <c r="AU216" s="207"/>
      <c r="AV216" s="207"/>
      <c r="AW216" s="207"/>
      <c r="AX216" s="207"/>
      <c r="AY216" s="207"/>
      <c r="AZ216" s="207"/>
      <c r="BA216" s="207"/>
      <c r="BB216" s="207"/>
      <c r="BC216" s="207"/>
      <c r="BD216" s="207"/>
    </row>
    <row r="217" spans="1:56" s="16" customFormat="1" ht="46.9" customHeight="1" x14ac:dyDescent="0.3">
      <c r="A217" s="39"/>
      <c r="B217" s="85" t="s">
        <v>418</v>
      </c>
      <c r="C217" s="85" t="s">
        <v>690</v>
      </c>
      <c r="D217" s="190" t="s">
        <v>490</v>
      </c>
      <c r="E217" s="191">
        <v>2</v>
      </c>
      <c r="F217" s="192" t="s">
        <v>1116</v>
      </c>
      <c r="G217" s="190" t="s">
        <v>460</v>
      </c>
      <c r="H217" s="203" t="s">
        <v>912</v>
      </c>
      <c r="I217" s="194" t="str">
        <f t="shared" si="7"/>
        <v>BS04.MM.03_I01</v>
      </c>
      <c r="J217" s="87" t="s">
        <v>109</v>
      </c>
      <c r="K217" s="6" t="s">
        <v>3</v>
      </c>
      <c r="L217" s="7" t="s">
        <v>3</v>
      </c>
      <c r="M217" s="8" t="s">
        <v>3</v>
      </c>
      <c r="N217" s="10" t="s">
        <v>111</v>
      </c>
      <c r="O217" s="31" t="s">
        <v>425</v>
      </c>
      <c r="P217" s="30" t="s">
        <v>426</v>
      </c>
      <c r="Q217" s="24">
        <v>44216</v>
      </c>
      <c r="R217" s="25">
        <v>3</v>
      </c>
      <c r="S217" s="25" t="s">
        <v>942</v>
      </c>
      <c r="T217" s="26">
        <v>1</v>
      </c>
      <c r="U217" s="76"/>
      <c r="V217" s="24">
        <v>44244</v>
      </c>
      <c r="W217" s="25">
        <v>4</v>
      </c>
      <c r="X217" s="25" t="s">
        <v>1528</v>
      </c>
      <c r="Y217" s="76"/>
      <c r="Z217" s="76"/>
      <c r="AA217" s="29" t="s">
        <v>456</v>
      </c>
      <c r="AB217" s="116" t="s">
        <v>981</v>
      </c>
      <c r="AC217" s="117" t="s">
        <v>1095</v>
      </c>
      <c r="AD217" s="117" t="s">
        <v>1095</v>
      </c>
      <c r="AE217" s="117" t="s">
        <v>1105</v>
      </c>
      <c r="AF217" s="117" t="s">
        <v>1095</v>
      </c>
      <c r="AG217" s="199">
        <f t="shared" si="5"/>
        <v>0</v>
      </c>
      <c r="AH217" s="207"/>
      <c r="AI217" s="207"/>
      <c r="AJ217" s="207"/>
      <c r="AK217" s="207"/>
      <c r="AL217" s="207"/>
      <c r="AM217" s="207"/>
      <c r="AN217" s="207"/>
      <c r="AO217" s="207"/>
      <c r="AP217" s="207"/>
      <c r="AQ217" s="207"/>
      <c r="AR217" s="207"/>
      <c r="AS217" s="207"/>
      <c r="AT217" s="207"/>
      <c r="AU217" s="207"/>
      <c r="AV217" s="207"/>
      <c r="AW217" s="207"/>
      <c r="AX217" s="207"/>
      <c r="AY217" s="207"/>
      <c r="AZ217" s="207"/>
      <c r="BA217" s="207"/>
      <c r="BB217" s="207"/>
      <c r="BC217" s="207"/>
      <c r="BD217" s="207"/>
    </row>
    <row r="218" spans="1:56" s="16" customFormat="1" ht="31.15" customHeight="1" x14ac:dyDescent="0.3">
      <c r="A218" s="39"/>
      <c r="B218" s="85" t="s">
        <v>126</v>
      </c>
      <c r="C218" s="97" t="s">
        <v>1103</v>
      </c>
      <c r="D218" s="29" t="s">
        <v>1100</v>
      </c>
      <c r="E218" s="4">
        <v>1</v>
      </c>
      <c r="F218" s="35" t="s">
        <v>498</v>
      </c>
      <c r="G218" s="9" t="s">
        <v>1101</v>
      </c>
      <c r="H218" s="11" t="s">
        <v>1102</v>
      </c>
      <c r="I218" s="3" t="str">
        <f t="shared" si="7"/>
        <v>BS01.FI.05_I01</v>
      </c>
      <c r="J218" s="87" t="s">
        <v>112</v>
      </c>
      <c r="K218" s="6"/>
      <c r="L218" s="7" t="s">
        <v>3</v>
      </c>
      <c r="M218" s="8" t="s">
        <v>3</v>
      </c>
      <c r="N218" s="10" t="s">
        <v>1104</v>
      </c>
      <c r="O218" s="30" t="s">
        <v>936</v>
      </c>
      <c r="P218" s="30" t="s">
        <v>937</v>
      </c>
      <c r="Q218" s="24"/>
      <c r="R218" s="25"/>
      <c r="S218" s="25"/>
      <c r="T218" s="26"/>
      <c r="U218" s="76"/>
      <c r="V218" s="24">
        <v>44244</v>
      </c>
      <c r="W218" s="25">
        <v>5</v>
      </c>
      <c r="X218" s="25" t="s">
        <v>1174</v>
      </c>
      <c r="Y218" s="76"/>
      <c r="Z218" s="76"/>
      <c r="AA218" s="29"/>
      <c r="AB218" s="117" t="s">
        <v>1095</v>
      </c>
      <c r="AC218" s="117" t="s">
        <v>1095</v>
      </c>
      <c r="AD218" s="117" t="s">
        <v>1095</v>
      </c>
      <c r="AE218" s="117" t="s">
        <v>1095</v>
      </c>
      <c r="AF218" s="117" t="s">
        <v>1095</v>
      </c>
      <c r="AG218" s="199">
        <f t="shared" si="5"/>
        <v>1</v>
      </c>
      <c r="AH218" s="207"/>
      <c r="AI218" s="207"/>
      <c r="AJ218" s="207"/>
      <c r="AK218" s="207"/>
      <c r="AL218" s="207"/>
      <c r="AM218" s="207"/>
      <c r="AN218" s="207"/>
      <c r="AO218" s="207"/>
      <c r="AP218" s="207"/>
      <c r="AQ218" s="207"/>
      <c r="AR218" s="207"/>
      <c r="AS218" s="207"/>
      <c r="AT218" s="207"/>
      <c r="AU218" s="207"/>
      <c r="AV218" s="207"/>
      <c r="AW218" s="207"/>
      <c r="AX218" s="207"/>
      <c r="AY218" s="207"/>
      <c r="AZ218" s="207"/>
      <c r="BA218" s="207"/>
      <c r="BB218" s="207">
        <v>1</v>
      </c>
      <c r="BC218" s="207"/>
      <c r="BD218" s="207"/>
    </row>
    <row r="219" spans="1:56" s="16" customFormat="1" ht="31.15" customHeight="1" x14ac:dyDescent="0.3">
      <c r="A219" s="39"/>
      <c r="B219" s="85" t="s">
        <v>122</v>
      </c>
      <c r="C219" s="97" t="s">
        <v>703</v>
      </c>
      <c r="D219" s="18" t="s">
        <v>269</v>
      </c>
      <c r="E219" s="4">
        <v>1</v>
      </c>
      <c r="F219" s="35" t="s">
        <v>498</v>
      </c>
      <c r="G219" s="9" t="s">
        <v>298</v>
      </c>
      <c r="H219" s="11" t="s">
        <v>704</v>
      </c>
      <c r="I219" s="3" t="str">
        <f t="shared" si="7"/>
        <v>BS21.FI.01_I01</v>
      </c>
      <c r="J219" s="87" t="s">
        <v>862</v>
      </c>
      <c r="K219" s="6" t="s">
        <v>3</v>
      </c>
      <c r="L219" s="7" t="s">
        <v>3</v>
      </c>
      <c r="M219" s="8" t="s">
        <v>3</v>
      </c>
      <c r="N219" s="10" t="s">
        <v>272</v>
      </c>
      <c r="O219" s="30" t="s">
        <v>936</v>
      </c>
      <c r="P219" s="30" t="s">
        <v>937</v>
      </c>
      <c r="Q219" s="24">
        <v>44214</v>
      </c>
      <c r="R219" s="25">
        <v>5</v>
      </c>
      <c r="S219" s="25" t="s">
        <v>984</v>
      </c>
      <c r="T219" s="26">
        <v>1</v>
      </c>
      <c r="U219" s="76"/>
      <c r="V219" s="24">
        <v>44244</v>
      </c>
      <c r="W219" s="25">
        <v>6</v>
      </c>
      <c r="X219" s="25" t="s">
        <v>984</v>
      </c>
      <c r="Y219" s="76"/>
      <c r="Z219" s="76"/>
      <c r="AA219" s="29"/>
      <c r="AB219" s="117" t="s">
        <v>1095</v>
      </c>
      <c r="AC219" s="117" t="s">
        <v>1095</v>
      </c>
      <c r="AD219" s="117" t="s">
        <v>1095</v>
      </c>
      <c r="AE219" s="117" t="s">
        <v>1095</v>
      </c>
      <c r="AF219" s="117" t="s">
        <v>1095</v>
      </c>
      <c r="AG219" s="199">
        <f t="shared" si="5"/>
        <v>1</v>
      </c>
      <c r="AH219" s="207"/>
      <c r="AI219" s="207"/>
      <c r="AJ219" s="207"/>
      <c r="AK219" s="207"/>
      <c r="AL219" s="207"/>
      <c r="AM219" s="207"/>
      <c r="AN219" s="207"/>
      <c r="AO219" s="207"/>
      <c r="AP219" s="207"/>
      <c r="AQ219" s="207"/>
      <c r="AR219" s="207"/>
      <c r="AS219" s="207"/>
      <c r="AT219" s="207"/>
      <c r="AU219" s="207"/>
      <c r="AV219" s="207"/>
      <c r="AW219" s="207"/>
      <c r="AX219" s="207"/>
      <c r="AY219" s="207"/>
      <c r="AZ219" s="207"/>
      <c r="BA219" s="207"/>
      <c r="BB219" s="207">
        <v>1</v>
      </c>
      <c r="BC219" s="207"/>
      <c r="BD219" s="207"/>
    </row>
    <row r="220" spans="1:56" s="16" customFormat="1" ht="62.45" customHeight="1" x14ac:dyDescent="0.3">
      <c r="A220" s="39"/>
      <c r="B220" s="85" t="s">
        <v>418</v>
      </c>
      <c r="C220" s="85" t="s">
        <v>689</v>
      </c>
      <c r="D220" s="9" t="s">
        <v>493</v>
      </c>
      <c r="E220" s="19">
        <v>3</v>
      </c>
      <c r="F220" s="35" t="s">
        <v>1116</v>
      </c>
      <c r="G220" s="9" t="s">
        <v>455</v>
      </c>
      <c r="H220" s="11" t="s">
        <v>909</v>
      </c>
      <c r="I220" s="3" t="str">
        <f t="shared" si="7"/>
        <v>BS04.MM.02_I01</v>
      </c>
      <c r="J220" s="96" t="s">
        <v>112</v>
      </c>
      <c r="K220" s="6" t="s">
        <v>3</v>
      </c>
      <c r="L220" s="7" t="s">
        <v>3</v>
      </c>
      <c r="M220" s="8" t="s">
        <v>3</v>
      </c>
      <c r="N220" s="10" t="s">
        <v>111</v>
      </c>
      <c r="O220" s="31" t="s">
        <v>425</v>
      </c>
      <c r="P220" s="30" t="s">
        <v>426</v>
      </c>
      <c r="Q220" s="24">
        <v>44216</v>
      </c>
      <c r="R220" s="25">
        <v>2</v>
      </c>
      <c r="S220" s="25" t="s">
        <v>942</v>
      </c>
      <c r="T220" s="26">
        <v>1</v>
      </c>
      <c r="U220" s="76"/>
      <c r="V220" s="24">
        <v>44244</v>
      </c>
      <c r="W220" s="25">
        <v>1</v>
      </c>
      <c r="X220" s="25" t="s">
        <v>984</v>
      </c>
      <c r="Y220" s="76"/>
      <c r="Z220" s="76"/>
      <c r="AA220" s="29" t="s">
        <v>456</v>
      </c>
      <c r="AB220" s="116" t="s">
        <v>981</v>
      </c>
      <c r="AC220" s="117" t="s">
        <v>1095</v>
      </c>
      <c r="AD220" s="117" t="s">
        <v>1095</v>
      </c>
      <c r="AE220" s="117" t="s">
        <v>1105</v>
      </c>
      <c r="AF220" s="117" t="s">
        <v>1095</v>
      </c>
      <c r="AG220" s="199">
        <f t="shared" si="5"/>
        <v>5</v>
      </c>
      <c r="AH220" s="207"/>
      <c r="AI220" s="207"/>
      <c r="AJ220" s="207"/>
      <c r="AK220" s="207"/>
      <c r="AL220" s="207"/>
      <c r="AM220" s="207"/>
      <c r="AN220" s="207"/>
      <c r="AO220" s="207"/>
      <c r="AP220" s="204">
        <v>1</v>
      </c>
      <c r="AQ220" s="207"/>
      <c r="AR220" s="207"/>
      <c r="AS220" s="207"/>
      <c r="AT220" s="207"/>
      <c r="AU220" s="207"/>
      <c r="AV220" s="207"/>
      <c r="AW220" s="207"/>
      <c r="AX220" s="207"/>
      <c r="AY220" s="207"/>
      <c r="AZ220" s="207"/>
      <c r="BA220" s="207"/>
      <c r="BB220" s="207"/>
      <c r="BC220" s="207">
        <v>4</v>
      </c>
      <c r="BD220" s="207"/>
    </row>
    <row r="221" spans="1:56" s="16" customFormat="1" ht="62.45" customHeight="1" x14ac:dyDescent="0.3">
      <c r="A221" s="39"/>
      <c r="B221" s="85" t="s">
        <v>418</v>
      </c>
      <c r="C221" s="85" t="s">
        <v>689</v>
      </c>
      <c r="D221" s="9" t="s">
        <v>454</v>
      </c>
      <c r="E221" s="19">
        <v>3</v>
      </c>
      <c r="F221" s="35" t="s">
        <v>499</v>
      </c>
      <c r="G221" s="9" t="s">
        <v>457</v>
      </c>
      <c r="H221" s="11" t="s">
        <v>910</v>
      </c>
      <c r="I221" s="3" t="str">
        <f t="shared" si="7"/>
        <v>BS04.MM.02_I02</v>
      </c>
      <c r="J221" s="96" t="s">
        <v>858</v>
      </c>
      <c r="K221" s="6" t="s">
        <v>3</v>
      </c>
      <c r="L221" s="7" t="s">
        <v>3</v>
      </c>
      <c r="M221" s="8" t="s">
        <v>3</v>
      </c>
      <c r="N221" s="10" t="s">
        <v>458</v>
      </c>
      <c r="O221" s="31" t="s">
        <v>446</v>
      </c>
      <c r="P221" s="30" t="s">
        <v>421</v>
      </c>
      <c r="Q221" s="24">
        <v>44215</v>
      </c>
      <c r="R221" s="25">
        <v>1</v>
      </c>
      <c r="S221" s="25" t="s">
        <v>984</v>
      </c>
      <c r="T221" s="26">
        <v>1</v>
      </c>
      <c r="U221" s="76"/>
      <c r="V221" s="24">
        <v>44244</v>
      </c>
      <c r="W221" s="25">
        <v>2</v>
      </c>
      <c r="X221" s="25" t="s">
        <v>984</v>
      </c>
      <c r="Y221" s="76"/>
      <c r="Z221" s="76"/>
      <c r="AA221" s="29" t="s">
        <v>456</v>
      </c>
      <c r="AB221" s="116" t="s">
        <v>981</v>
      </c>
      <c r="AC221" s="117" t="s">
        <v>1095</v>
      </c>
      <c r="AD221" s="117" t="s">
        <v>1095</v>
      </c>
      <c r="AE221" s="117" t="s">
        <v>1105</v>
      </c>
      <c r="AF221" s="117" t="s">
        <v>1095</v>
      </c>
      <c r="AG221" s="199">
        <f t="shared" si="5"/>
        <v>5</v>
      </c>
      <c r="AH221" s="207"/>
      <c r="AI221" s="207"/>
      <c r="AJ221" s="207"/>
      <c r="AK221" s="207"/>
      <c r="AL221" s="207"/>
      <c r="AM221" s="207"/>
      <c r="AN221" s="207"/>
      <c r="AO221" s="207"/>
      <c r="AP221" s="204">
        <v>1</v>
      </c>
      <c r="AQ221" s="207"/>
      <c r="AR221" s="207"/>
      <c r="AS221" s="207"/>
      <c r="AT221" s="207"/>
      <c r="AU221" s="207"/>
      <c r="AV221" s="207"/>
      <c r="AW221" s="207"/>
      <c r="AX221" s="207"/>
      <c r="AY221" s="207"/>
      <c r="AZ221" s="207"/>
      <c r="BA221" s="207"/>
      <c r="BB221" s="207"/>
      <c r="BC221" s="207">
        <v>4</v>
      </c>
      <c r="BD221" s="207"/>
    </row>
    <row r="222" spans="1:56" s="17" customFormat="1" ht="31.15" customHeight="1" x14ac:dyDescent="0.3">
      <c r="A222" s="39"/>
      <c r="B222" s="85" t="s">
        <v>418</v>
      </c>
      <c r="C222" s="85" t="s">
        <v>690</v>
      </c>
      <c r="D222" s="9" t="s">
        <v>490</v>
      </c>
      <c r="E222" s="19">
        <v>2</v>
      </c>
      <c r="F222" s="35" t="s">
        <v>499</v>
      </c>
      <c r="G222" s="9" t="s">
        <v>461</v>
      </c>
      <c r="H222" s="11" t="s">
        <v>913</v>
      </c>
      <c r="I222" s="3" t="str">
        <f t="shared" si="7"/>
        <v>BS04.MM.03_I02</v>
      </c>
      <c r="J222" s="96" t="s">
        <v>858</v>
      </c>
      <c r="K222" s="6" t="s">
        <v>3</v>
      </c>
      <c r="L222" s="7" t="s">
        <v>3</v>
      </c>
      <c r="M222" s="8" t="s">
        <v>3</v>
      </c>
      <c r="N222" s="10" t="s">
        <v>111</v>
      </c>
      <c r="O222" s="31" t="s">
        <v>425</v>
      </c>
      <c r="P222" s="30" t="s">
        <v>426</v>
      </c>
      <c r="Q222" s="24">
        <v>44215</v>
      </c>
      <c r="R222" s="25">
        <v>2</v>
      </c>
      <c r="S222" s="25" t="s">
        <v>984</v>
      </c>
      <c r="T222" s="26">
        <v>1</v>
      </c>
      <c r="U222" s="76"/>
      <c r="V222" s="24">
        <v>44244</v>
      </c>
      <c r="W222" s="25">
        <v>3</v>
      </c>
      <c r="X222" s="25" t="s">
        <v>984</v>
      </c>
      <c r="Y222" s="76"/>
      <c r="Z222" s="76"/>
      <c r="AA222" s="29" t="s">
        <v>456</v>
      </c>
      <c r="AB222" s="116" t="s">
        <v>981</v>
      </c>
      <c r="AC222" s="117" t="s">
        <v>1095</v>
      </c>
      <c r="AD222" s="117" t="s">
        <v>1095</v>
      </c>
      <c r="AE222" s="117" t="s">
        <v>1105</v>
      </c>
      <c r="AF222" s="117" t="s">
        <v>1095</v>
      </c>
      <c r="AG222" s="199">
        <f t="shared" si="5"/>
        <v>5</v>
      </c>
      <c r="AH222" s="207"/>
      <c r="AI222" s="207"/>
      <c r="AJ222" s="207"/>
      <c r="AK222" s="207"/>
      <c r="AL222" s="207"/>
      <c r="AM222" s="207"/>
      <c r="AN222" s="207"/>
      <c r="AO222" s="207"/>
      <c r="AP222" s="204">
        <v>1</v>
      </c>
      <c r="AQ222" s="207"/>
      <c r="AR222" s="207"/>
      <c r="AS222" s="207"/>
      <c r="AT222" s="207"/>
      <c r="AU222" s="207"/>
      <c r="AV222" s="207"/>
      <c r="AW222" s="207"/>
      <c r="AX222" s="207"/>
      <c r="AY222" s="207"/>
      <c r="AZ222" s="207"/>
      <c r="BA222" s="207"/>
      <c r="BB222" s="207"/>
      <c r="BC222" s="207">
        <v>4</v>
      </c>
      <c r="BD222" s="207"/>
    </row>
    <row r="223" spans="1:56" s="17" customFormat="1" ht="31.15" customHeight="1" x14ac:dyDescent="0.3">
      <c r="A223" s="39"/>
      <c r="B223" s="85" t="s">
        <v>119</v>
      </c>
      <c r="C223" s="85" t="s">
        <v>693</v>
      </c>
      <c r="D223" s="9" t="s">
        <v>1216</v>
      </c>
      <c r="E223" s="19">
        <v>2</v>
      </c>
      <c r="F223" s="35" t="s">
        <v>857</v>
      </c>
      <c r="G223" s="9" t="s">
        <v>476</v>
      </c>
      <c r="H223" s="11" t="s">
        <v>1215</v>
      </c>
      <c r="I223" s="10" t="str">
        <f t="shared" si="7"/>
        <v>BS10.MM.01_W01</v>
      </c>
      <c r="J223" s="96" t="s">
        <v>247</v>
      </c>
      <c r="K223" s="6"/>
      <c r="L223" s="7" t="s">
        <v>244</v>
      </c>
      <c r="M223" s="8" t="s">
        <v>3</v>
      </c>
      <c r="N223" s="10" t="s">
        <v>111</v>
      </c>
      <c r="O223" s="31" t="s">
        <v>425</v>
      </c>
      <c r="P223" s="30" t="s">
        <v>426</v>
      </c>
      <c r="Q223" s="24" t="s">
        <v>947</v>
      </c>
      <c r="R223" s="25"/>
      <c r="S223" s="24" t="s">
        <v>947</v>
      </c>
      <c r="T223" s="26"/>
      <c r="U223" s="76"/>
      <c r="V223" s="24">
        <v>44244</v>
      </c>
      <c r="W223" s="25">
        <v>4</v>
      </c>
      <c r="X223" s="25" t="s">
        <v>984</v>
      </c>
      <c r="Y223" s="76"/>
      <c r="Z223" s="76"/>
      <c r="AA223" s="29" t="s">
        <v>477</v>
      </c>
      <c r="AB223" s="117" t="s">
        <v>1095</v>
      </c>
      <c r="AC223" s="117" t="s">
        <v>1095</v>
      </c>
      <c r="AD223" s="117" t="s">
        <v>1095</v>
      </c>
      <c r="AE223" s="117" t="s">
        <v>1105</v>
      </c>
      <c r="AF223" s="117" t="s">
        <v>1095</v>
      </c>
      <c r="AG223" s="199">
        <f t="shared" si="5"/>
        <v>5</v>
      </c>
      <c r="AH223" s="207"/>
      <c r="AI223" s="207"/>
      <c r="AJ223" s="207"/>
      <c r="AK223" s="207"/>
      <c r="AL223" s="207"/>
      <c r="AM223" s="207"/>
      <c r="AN223" s="207"/>
      <c r="AO223" s="207"/>
      <c r="AP223" s="204">
        <v>1</v>
      </c>
      <c r="AQ223" s="207"/>
      <c r="AR223" s="207"/>
      <c r="AS223" s="207"/>
      <c r="AT223" s="207"/>
      <c r="AU223" s="207"/>
      <c r="AV223" s="207"/>
      <c r="AW223" s="207"/>
      <c r="AX223" s="207"/>
      <c r="AY223" s="207"/>
      <c r="AZ223" s="207"/>
      <c r="BA223" s="207"/>
      <c r="BB223" s="207"/>
      <c r="BC223" s="207">
        <v>4</v>
      </c>
      <c r="BD223" s="207"/>
    </row>
    <row r="224" spans="1:56" s="17" customFormat="1" ht="31.15" customHeight="1" x14ac:dyDescent="0.3">
      <c r="A224" s="39"/>
      <c r="B224" s="85" t="s">
        <v>119</v>
      </c>
      <c r="C224" s="85" t="s">
        <v>693</v>
      </c>
      <c r="D224" s="9" t="s">
        <v>1216</v>
      </c>
      <c r="E224" s="19">
        <v>2</v>
      </c>
      <c r="F224" s="35" t="s">
        <v>855</v>
      </c>
      <c r="G224" s="9" t="s">
        <v>478</v>
      </c>
      <c r="H224" s="11" t="s">
        <v>1214</v>
      </c>
      <c r="I224" s="10" t="str">
        <f t="shared" si="7"/>
        <v>BS10.MM.01_W02</v>
      </c>
      <c r="J224" s="96" t="s">
        <v>247</v>
      </c>
      <c r="K224" s="6"/>
      <c r="L224" s="7" t="s">
        <v>244</v>
      </c>
      <c r="M224" s="8" t="s">
        <v>3</v>
      </c>
      <c r="N224" s="10" t="s">
        <v>111</v>
      </c>
      <c r="O224" s="31" t="s">
        <v>430</v>
      </c>
      <c r="P224" s="10" t="s">
        <v>464</v>
      </c>
      <c r="Q224" s="24" t="s">
        <v>947</v>
      </c>
      <c r="R224" s="25"/>
      <c r="S224" s="24" t="s">
        <v>947</v>
      </c>
      <c r="T224" s="26"/>
      <c r="U224" s="76"/>
      <c r="V224" s="24">
        <v>44244</v>
      </c>
      <c r="W224" s="25">
        <v>5</v>
      </c>
      <c r="X224" s="25" t="s">
        <v>984</v>
      </c>
      <c r="Y224" s="76"/>
      <c r="Z224" s="76"/>
      <c r="AA224" s="29" t="s">
        <v>479</v>
      </c>
      <c r="AB224" s="117" t="s">
        <v>1095</v>
      </c>
      <c r="AC224" s="117" t="s">
        <v>1095</v>
      </c>
      <c r="AD224" s="117" t="s">
        <v>1095</v>
      </c>
      <c r="AE224" s="117" t="s">
        <v>1105</v>
      </c>
      <c r="AF224" s="117" t="s">
        <v>1095</v>
      </c>
      <c r="AG224" s="199">
        <f t="shared" si="5"/>
        <v>5</v>
      </c>
      <c r="AH224" s="207"/>
      <c r="AI224" s="207"/>
      <c r="AJ224" s="207"/>
      <c r="AK224" s="207"/>
      <c r="AL224" s="207"/>
      <c r="AM224" s="207"/>
      <c r="AN224" s="207"/>
      <c r="AO224" s="207"/>
      <c r="AP224" s="204">
        <v>1</v>
      </c>
      <c r="AQ224" s="207"/>
      <c r="AR224" s="207"/>
      <c r="AS224" s="207"/>
      <c r="AT224" s="207"/>
      <c r="AU224" s="207"/>
      <c r="AV224" s="207"/>
      <c r="AW224" s="207"/>
      <c r="AX224" s="207"/>
      <c r="AY224" s="207"/>
      <c r="AZ224" s="207"/>
      <c r="BA224" s="207"/>
      <c r="BB224" s="207"/>
      <c r="BC224" s="207">
        <v>4</v>
      </c>
      <c r="BD224" s="207"/>
    </row>
    <row r="225" spans="1:56" s="17" customFormat="1" ht="31.15" customHeight="1" x14ac:dyDescent="0.3">
      <c r="A225" s="32" t="s">
        <v>345</v>
      </c>
      <c r="B225" s="85" t="s">
        <v>126</v>
      </c>
      <c r="C225" s="85" t="s">
        <v>781</v>
      </c>
      <c r="D225" s="4" t="s">
        <v>348</v>
      </c>
      <c r="E225" s="4">
        <v>2</v>
      </c>
      <c r="F225" s="35" t="s">
        <v>1116</v>
      </c>
      <c r="G225" s="9" t="s">
        <v>349</v>
      </c>
      <c r="H225" s="11" t="s">
        <v>782</v>
      </c>
      <c r="I225" s="3" t="str">
        <f t="shared" si="7"/>
        <v>BS01.CO.01_I01</v>
      </c>
      <c r="J225" s="87" t="s">
        <v>862</v>
      </c>
      <c r="K225" s="6" t="s">
        <v>3</v>
      </c>
      <c r="L225" s="7" t="s">
        <v>3</v>
      </c>
      <c r="M225" s="8" t="s">
        <v>3</v>
      </c>
      <c r="N225" s="3" t="s">
        <v>1</v>
      </c>
      <c r="O225" s="30" t="s">
        <v>938</v>
      </c>
      <c r="P225" s="10" t="s">
        <v>350</v>
      </c>
      <c r="Q225" s="24">
        <v>44215</v>
      </c>
      <c r="R225" s="25">
        <v>1</v>
      </c>
      <c r="S225" s="25" t="s">
        <v>943</v>
      </c>
      <c r="T225" s="26">
        <v>1</v>
      </c>
      <c r="U225" s="76"/>
      <c r="V225" s="24">
        <v>44244</v>
      </c>
      <c r="W225" s="25">
        <v>1</v>
      </c>
      <c r="X225" s="25" t="s">
        <v>1535</v>
      </c>
      <c r="Y225" s="76"/>
      <c r="Z225" s="76"/>
      <c r="AA225" s="18" t="s">
        <v>518</v>
      </c>
      <c r="AB225" s="117" t="s">
        <v>1095</v>
      </c>
      <c r="AC225" s="117" t="s">
        <v>1095</v>
      </c>
      <c r="AD225" s="117" t="s">
        <v>1095</v>
      </c>
      <c r="AE225" s="117" t="s">
        <v>1095</v>
      </c>
      <c r="AF225" s="117" t="s">
        <v>1095</v>
      </c>
      <c r="AG225" s="199">
        <f t="shared" si="5"/>
        <v>1</v>
      </c>
      <c r="AH225" s="207"/>
      <c r="AI225" s="207"/>
      <c r="AJ225" s="207"/>
      <c r="AK225" s="207"/>
      <c r="AL225" s="207"/>
      <c r="AM225" s="207"/>
      <c r="AN225" s="207"/>
      <c r="AO225" s="207"/>
      <c r="AP225" s="207"/>
      <c r="AQ225" s="207"/>
      <c r="AR225" s="207"/>
      <c r="AS225" s="207"/>
      <c r="AT225" s="207"/>
      <c r="AU225" s="207"/>
      <c r="AV225" s="207"/>
      <c r="AW225" s="207"/>
      <c r="AX225" s="207"/>
      <c r="AY225" s="207"/>
      <c r="AZ225" s="207">
        <v>1</v>
      </c>
      <c r="BA225" s="207"/>
      <c r="BB225" s="207"/>
      <c r="BC225" s="207"/>
      <c r="BD225" s="207"/>
    </row>
    <row r="226" spans="1:56" s="17" customFormat="1" ht="46.9" customHeight="1" x14ac:dyDescent="0.3">
      <c r="A226" s="32"/>
      <c r="B226" s="85" t="s">
        <v>126</v>
      </c>
      <c r="C226" s="85" t="s">
        <v>781</v>
      </c>
      <c r="D226" s="4" t="s">
        <v>348</v>
      </c>
      <c r="E226" s="4">
        <v>2</v>
      </c>
      <c r="F226" s="35" t="s">
        <v>1188</v>
      </c>
      <c r="G226" s="9" t="s">
        <v>351</v>
      </c>
      <c r="H226" s="11" t="s">
        <v>783</v>
      </c>
      <c r="I226" s="3" t="str">
        <f t="shared" si="7"/>
        <v>BS01.CO.01_I02</v>
      </c>
      <c r="J226" s="87" t="s">
        <v>862</v>
      </c>
      <c r="K226" s="6" t="s">
        <v>3</v>
      </c>
      <c r="L226" s="7" t="s">
        <v>3</v>
      </c>
      <c r="M226" s="8" t="s">
        <v>3</v>
      </c>
      <c r="N226" s="3" t="s">
        <v>1</v>
      </c>
      <c r="O226" s="30" t="s">
        <v>938</v>
      </c>
      <c r="P226" s="10" t="s">
        <v>350</v>
      </c>
      <c r="Q226" s="24">
        <v>44215</v>
      </c>
      <c r="R226" s="25">
        <v>2</v>
      </c>
      <c r="S226" s="25" t="s">
        <v>942</v>
      </c>
      <c r="T226" s="26">
        <v>1</v>
      </c>
      <c r="U226" s="76"/>
      <c r="V226" s="24">
        <v>44244</v>
      </c>
      <c r="W226" s="25">
        <v>1</v>
      </c>
      <c r="X226" s="25" t="s">
        <v>1535</v>
      </c>
      <c r="Y226" s="76"/>
      <c r="Z226" s="76"/>
      <c r="AA226" s="18" t="s">
        <v>518</v>
      </c>
      <c r="AB226" s="117" t="s">
        <v>1095</v>
      </c>
      <c r="AC226" s="117" t="s">
        <v>1095</v>
      </c>
      <c r="AD226" s="117" t="s">
        <v>1095</v>
      </c>
      <c r="AE226" s="117" t="s">
        <v>1095</v>
      </c>
      <c r="AF226" s="117" t="s">
        <v>1095</v>
      </c>
      <c r="AG226" s="199">
        <f t="shared" si="5"/>
        <v>1</v>
      </c>
      <c r="AH226" s="207"/>
      <c r="AI226" s="207"/>
      <c r="AJ226" s="207"/>
      <c r="AK226" s="207"/>
      <c r="AL226" s="207"/>
      <c r="AM226" s="207"/>
      <c r="AN226" s="207"/>
      <c r="AO226" s="207"/>
      <c r="AP226" s="207"/>
      <c r="AQ226" s="207"/>
      <c r="AR226" s="207"/>
      <c r="AS226" s="207"/>
      <c r="AT226" s="207"/>
      <c r="AU226" s="207"/>
      <c r="AV226" s="207"/>
      <c r="AW226" s="207"/>
      <c r="AX226" s="207"/>
      <c r="AY226" s="207"/>
      <c r="AZ226" s="207">
        <v>1</v>
      </c>
      <c r="BA226" s="207"/>
      <c r="BB226" s="207"/>
      <c r="BC226" s="207"/>
      <c r="BD226" s="207"/>
    </row>
    <row r="227" spans="1:56" s="17" customFormat="1" ht="31.15" customHeight="1" x14ac:dyDescent="0.3">
      <c r="A227" s="32"/>
      <c r="B227" s="85" t="s">
        <v>126</v>
      </c>
      <c r="C227" s="85" t="s">
        <v>784</v>
      </c>
      <c r="D227" s="4" t="s">
        <v>352</v>
      </c>
      <c r="E227" s="4">
        <v>1</v>
      </c>
      <c r="F227" s="35" t="s">
        <v>1187</v>
      </c>
      <c r="G227" s="9" t="s">
        <v>353</v>
      </c>
      <c r="H227" s="11" t="s">
        <v>785</v>
      </c>
      <c r="I227" s="3" t="str">
        <f t="shared" si="7"/>
        <v>BS01.CO.02_I01</v>
      </c>
      <c r="J227" s="87" t="s">
        <v>247</v>
      </c>
      <c r="K227" s="6" t="s">
        <v>3</v>
      </c>
      <c r="L227" s="7" t="s">
        <v>3</v>
      </c>
      <c r="M227" s="8" t="s">
        <v>3</v>
      </c>
      <c r="N227" s="3" t="s">
        <v>1</v>
      </c>
      <c r="O227" s="30" t="s">
        <v>938</v>
      </c>
      <c r="P227" s="10" t="s">
        <v>350</v>
      </c>
      <c r="Q227" s="24">
        <v>44214</v>
      </c>
      <c r="R227" s="25">
        <v>3</v>
      </c>
      <c r="S227" s="25" t="s">
        <v>943</v>
      </c>
      <c r="T227" s="26">
        <v>1</v>
      </c>
      <c r="U227" s="76"/>
      <c r="V227" s="24">
        <v>44244</v>
      </c>
      <c r="W227" s="25">
        <v>2</v>
      </c>
      <c r="X227" s="25" t="s">
        <v>1535</v>
      </c>
      <c r="Y227" s="76"/>
      <c r="Z227" s="76"/>
      <c r="AA227" s="18" t="s">
        <v>519</v>
      </c>
      <c r="AB227" s="117" t="s">
        <v>1095</v>
      </c>
      <c r="AC227" s="117" t="s">
        <v>1095</v>
      </c>
      <c r="AD227" s="117" t="s">
        <v>1095</v>
      </c>
      <c r="AE227" s="117" t="s">
        <v>1095</v>
      </c>
      <c r="AF227" s="117" t="s">
        <v>1095</v>
      </c>
      <c r="AG227" s="199">
        <f t="shared" si="5"/>
        <v>1</v>
      </c>
      <c r="AH227" s="207"/>
      <c r="AI227" s="207"/>
      <c r="AJ227" s="207"/>
      <c r="AK227" s="207"/>
      <c r="AL227" s="207"/>
      <c r="AM227" s="207"/>
      <c r="AN227" s="207"/>
      <c r="AO227" s="207"/>
      <c r="AP227" s="207"/>
      <c r="AQ227" s="207"/>
      <c r="AR227" s="207"/>
      <c r="AS227" s="207"/>
      <c r="AT227" s="207"/>
      <c r="AU227" s="207"/>
      <c r="AV227" s="207"/>
      <c r="AW227" s="207"/>
      <c r="AX227" s="207"/>
      <c r="AY227" s="207"/>
      <c r="AZ227" s="207">
        <v>1</v>
      </c>
      <c r="BA227" s="207"/>
      <c r="BB227" s="207"/>
      <c r="BC227" s="207"/>
      <c r="BD227" s="207"/>
    </row>
    <row r="228" spans="1:56" s="17" customFormat="1" ht="31.15" customHeight="1" x14ac:dyDescent="0.3">
      <c r="A228" s="32"/>
      <c r="B228" s="85" t="s">
        <v>126</v>
      </c>
      <c r="C228" s="85" t="s">
        <v>786</v>
      </c>
      <c r="D228" s="9" t="s">
        <v>354</v>
      </c>
      <c r="E228" s="4">
        <v>1</v>
      </c>
      <c r="F228" s="35" t="s">
        <v>1187</v>
      </c>
      <c r="G228" s="9" t="s">
        <v>355</v>
      </c>
      <c r="H228" s="11" t="s">
        <v>787</v>
      </c>
      <c r="I228" s="3" t="str">
        <f t="shared" si="7"/>
        <v>BS01.CO.03_I01</v>
      </c>
      <c r="J228" s="87" t="s">
        <v>862</v>
      </c>
      <c r="K228" s="6" t="s">
        <v>3</v>
      </c>
      <c r="L228" s="7" t="s">
        <v>3</v>
      </c>
      <c r="M228" s="8" t="s">
        <v>3</v>
      </c>
      <c r="N228" s="3" t="s">
        <v>1</v>
      </c>
      <c r="O228" s="30" t="s">
        <v>938</v>
      </c>
      <c r="P228" s="10" t="s">
        <v>350</v>
      </c>
      <c r="Q228" s="24">
        <v>44215</v>
      </c>
      <c r="R228" s="25">
        <v>4</v>
      </c>
      <c r="S228" s="25" t="s">
        <v>943</v>
      </c>
      <c r="T228" s="26">
        <v>1</v>
      </c>
      <c r="U228" s="76"/>
      <c r="V228" s="24">
        <v>44244</v>
      </c>
      <c r="W228" s="25">
        <v>3</v>
      </c>
      <c r="X228" s="25" t="s">
        <v>1535</v>
      </c>
      <c r="Y228" s="76"/>
      <c r="Z228" s="76"/>
      <c r="AA228" s="18" t="s">
        <v>520</v>
      </c>
      <c r="AB228" s="117" t="s">
        <v>1095</v>
      </c>
      <c r="AC228" s="117" t="s">
        <v>1095</v>
      </c>
      <c r="AD228" s="117" t="s">
        <v>1095</v>
      </c>
      <c r="AE228" s="117" t="s">
        <v>1095</v>
      </c>
      <c r="AF228" s="117" t="s">
        <v>1095</v>
      </c>
      <c r="AG228" s="199">
        <f t="shared" si="5"/>
        <v>1</v>
      </c>
      <c r="AH228" s="207"/>
      <c r="AI228" s="207"/>
      <c r="AJ228" s="207"/>
      <c r="AK228" s="207"/>
      <c r="AL228" s="207"/>
      <c r="AM228" s="207"/>
      <c r="AN228" s="207"/>
      <c r="AO228" s="207"/>
      <c r="AP228" s="207"/>
      <c r="AQ228" s="207"/>
      <c r="AR228" s="207"/>
      <c r="AS228" s="207"/>
      <c r="AT228" s="207"/>
      <c r="AU228" s="207"/>
      <c r="AV228" s="207"/>
      <c r="AW228" s="207"/>
      <c r="AX228" s="207"/>
      <c r="AY228" s="207"/>
      <c r="AZ228" s="207">
        <v>1</v>
      </c>
      <c r="BA228" s="207"/>
      <c r="BB228" s="207"/>
      <c r="BC228" s="207"/>
      <c r="BD228" s="207"/>
    </row>
    <row r="229" spans="1:56" s="17" customFormat="1" ht="31.15" customHeight="1" x14ac:dyDescent="0.3">
      <c r="A229" s="32"/>
      <c r="B229" s="85" t="s">
        <v>126</v>
      </c>
      <c r="C229" s="85" t="s">
        <v>788</v>
      </c>
      <c r="D229" s="9" t="s">
        <v>356</v>
      </c>
      <c r="E229" s="4">
        <v>1</v>
      </c>
      <c r="F229" s="35" t="s">
        <v>498</v>
      </c>
      <c r="G229" s="9" t="s">
        <v>357</v>
      </c>
      <c r="H229" s="11" t="s">
        <v>789</v>
      </c>
      <c r="I229" s="3" t="str">
        <f t="shared" si="7"/>
        <v>BS01.CO.04_I01</v>
      </c>
      <c r="J229" s="87" t="s">
        <v>862</v>
      </c>
      <c r="K229" s="6" t="s">
        <v>3</v>
      </c>
      <c r="L229" s="7" t="s">
        <v>3</v>
      </c>
      <c r="M229" s="8" t="s">
        <v>3</v>
      </c>
      <c r="N229" s="3" t="s">
        <v>1</v>
      </c>
      <c r="O229" s="30" t="s">
        <v>938</v>
      </c>
      <c r="P229" s="10" t="s">
        <v>350</v>
      </c>
      <c r="Q229" s="24">
        <v>44214</v>
      </c>
      <c r="R229" s="25">
        <v>1</v>
      </c>
      <c r="S229" s="25" t="s">
        <v>976</v>
      </c>
      <c r="T229" s="26">
        <v>1</v>
      </c>
      <c r="U229" s="76"/>
      <c r="V229" s="24">
        <v>44244</v>
      </c>
      <c r="W229" s="25">
        <v>4</v>
      </c>
      <c r="X229" s="25" t="s">
        <v>1535</v>
      </c>
      <c r="Y229" s="76"/>
      <c r="Z229" s="76"/>
      <c r="AA229" s="18" t="s">
        <v>521</v>
      </c>
      <c r="AB229" s="117" t="s">
        <v>1095</v>
      </c>
      <c r="AC229" s="117" t="s">
        <v>1095</v>
      </c>
      <c r="AD229" s="117" t="s">
        <v>1095</v>
      </c>
      <c r="AE229" s="117" t="s">
        <v>1095</v>
      </c>
      <c r="AF229" s="117" t="s">
        <v>1095</v>
      </c>
      <c r="AG229" s="199">
        <f t="shared" si="5"/>
        <v>1</v>
      </c>
      <c r="AH229" s="207"/>
      <c r="AI229" s="207"/>
      <c r="AJ229" s="207"/>
      <c r="AK229" s="207"/>
      <c r="AL229" s="207"/>
      <c r="AM229" s="207"/>
      <c r="AN229" s="207"/>
      <c r="AO229" s="207"/>
      <c r="AP229" s="207"/>
      <c r="AQ229" s="207"/>
      <c r="AR229" s="207"/>
      <c r="AS229" s="207"/>
      <c r="AT229" s="207"/>
      <c r="AU229" s="207"/>
      <c r="AV229" s="207"/>
      <c r="AW229" s="207"/>
      <c r="AX229" s="207"/>
      <c r="AY229" s="207"/>
      <c r="AZ229" s="207">
        <v>1</v>
      </c>
      <c r="BA229" s="207"/>
      <c r="BB229" s="207"/>
      <c r="BC229" s="207"/>
      <c r="BD229" s="207"/>
    </row>
    <row r="230" spans="1:56" s="17" customFormat="1" ht="31.15" customHeight="1" x14ac:dyDescent="0.3">
      <c r="A230" s="32"/>
      <c r="B230" s="85" t="s">
        <v>126</v>
      </c>
      <c r="C230" s="85" t="s">
        <v>790</v>
      </c>
      <c r="D230" s="9" t="s">
        <v>358</v>
      </c>
      <c r="E230" s="4">
        <v>1</v>
      </c>
      <c r="F230" s="35" t="s">
        <v>498</v>
      </c>
      <c r="G230" s="9" t="s">
        <v>357</v>
      </c>
      <c r="H230" s="11" t="s">
        <v>791</v>
      </c>
      <c r="I230" s="3" t="str">
        <f t="shared" si="7"/>
        <v>BS01.CO.05_I01</v>
      </c>
      <c r="J230" s="87" t="s">
        <v>862</v>
      </c>
      <c r="K230" s="6" t="s">
        <v>3</v>
      </c>
      <c r="L230" s="7" t="s">
        <v>3</v>
      </c>
      <c r="M230" s="8" t="s">
        <v>3</v>
      </c>
      <c r="N230" s="3" t="s">
        <v>1</v>
      </c>
      <c r="O230" s="30" t="s">
        <v>938</v>
      </c>
      <c r="P230" s="10" t="s">
        <v>350</v>
      </c>
      <c r="Q230" s="24">
        <v>44214</v>
      </c>
      <c r="R230" s="25">
        <v>2</v>
      </c>
      <c r="S230" s="25" t="s">
        <v>976</v>
      </c>
      <c r="T230" s="26">
        <v>1</v>
      </c>
      <c r="U230" s="76"/>
      <c r="V230" s="24">
        <v>44244</v>
      </c>
      <c r="W230" s="25">
        <v>5</v>
      </c>
      <c r="X230" s="25" t="s">
        <v>1535</v>
      </c>
      <c r="Y230" s="76"/>
      <c r="Z230" s="76"/>
      <c r="AA230" s="18" t="s">
        <v>522</v>
      </c>
      <c r="AB230" s="117" t="s">
        <v>1095</v>
      </c>
      <c r="AC230" s="117" t="s">
        <v>1095</v>
      </c>
      <c r="AD230" s="117" t="s">
        <v>1095</v>
      </c>
      <c r="AE230" s="117" t="s">
        <v>1095</v>
      </c>
      <c r="AF230" s="117" t="s">
        <v>1095</v>
      </c>
      <c r="AG230" s="199">
        <f t="shared" si="5"/>
        <v>1</v>
      </c>
      <c r="AH230" s="207"/>
      <c r="AI230" s="207"/>
      <c r="AJ230" s="207"/>
      <c r="AK230" s="207"/>
      <c r="AL230" s="207"/>
      <c r="AM230" s="207"/>
      <c r="AN230" s="207"/>
      <c r="AO230" s="207"/>
      <c r="AP230" s="207"/>
      <c r="AQ230" s="207"/>
      <c r="AR230" s="207"/>
      <c r="AS230" s="207"/>
      <c r="AT230" s="207"/>
      <c r="AU230" s="207"/>
      <c r="AV230" s="207"/>
      <c r="AW230" s="207"/>
      <c r="AX230" s="207"/>
      <c r="AY230" s="207"/>
      <c r="AZ230" s="207">
        <v>1</v>
      </c>
      <c r="BA230" s="207"/>
      <c r="BB230" s="207"/>
      <c r="BC230" s="207"/>
      <c r="BD230" s="207"/>
    </row>
    <row r="231" spans="1:56" s="17" customFormat="1" ht="31.15" customHeight="1" x14ac:dyDescent="0.3">
      <c r="A231" s="32"/>
      <c r="B231" s="85" t="s">
        <v>126</v>
      </c>
      <c r="C231" s="85" t="s">
        <v>792</v>
      </c>
      <c r="D231" s="9" t="s">
        <v>359</v>
      </c>
      <c r="E231" s="4">
        <v>2</v>
      </c>
      <c r="F231" s="35" t="s">
        <v>498</v>
      </c>
      <c r="G231" s="9" t="s">
        <v>360</v>
      </c>
      <c r="H231" s="11" t="s">
        <v>793</v>
      </c>
      <c r="I231" s="3" t="str">
        <f t="shared" si="7"/>
        <v>BS01.CO.06_I01</v>
      </c>
      <c r="J231" s="87" t="s">
        <v>862</v>
      </c>
      <c r="K231" s="6" t="s">
        <v>3</v>
      </c>
      <c r="L231" s="7" t="s">
        <v>3</v>
      </c>
      <c r="M231" s="8" t="s">
        <v>3</v>
      </c>
      <c r="N231" s="3" t="s">
        <v>1</v>
      </c>
      <c r="O231" s="30" t="s">
        <v>938</v>
      </c>
      <c r="P231" s="10" t="s">
        <v>350</v>
      </c>
      <c r="Q231" s="24">
        <v>44214</v>
      </c>
      <c r="R231" s="25">
        <v>3</v>
      </c>
      <c r="S231" s="25" t="s">
        <v>976</v>
      </c>
      <c r="T231" s="26">
        <v>1</v>
      </c>
      <c r="U231" s="76"/>
      <c r="V231" s="24">
        <v>44244</v>
      </c>
      <c r="W231" s="25">
        <v>6</v>
      </c>
      <c r="X231" s="25" t="s">
        <v>1535</v>
      </c>
      <c r="Y231" s="76"/>
      <c r="Z231" s="76"/>
      <c r="AA231" s="18" t="s">
        <v>523</v>
      </c>
      <c r="AB231" s="117" t="s">
        <v>1095</v>
      </c>
      <c r="AC231" s="117" t="s">
        <v>1095</v>
      </c>
      <c r="AD231" s="117" t="s">
        <v>1095</v>
      </c>
      <c r="AE231" s="117" t="s">
        <v>1095</v>
      </c>
      <c r="AF231" s="117" t="s">
        <v>1095</v>
      </c>
      <c r="AG231" s="199">
        <f t="shared" si="5"/>
        <v>1</v>
      </c>
      <c r="AH231" s="207"/>
      <c r="AI231" s="207"/>
      <c r="AJ231" s="207"/>
      <c r="AK231" s="207"/>
      <c r="AL231" s="207"/>
      <c r="AM231" s="207"/>
      <c r="AN231" s="207"/>
      <c r="AO231" s="207"/>
      <c r="AP231" s="207"/>
      <c r="AQ231" s="207"/>
      <c r="AR231" s="207"/>
      <c r="AS231" s="207"/>
      <c r="AT231" s="207"/>
      <c r="AU231" s="207"/>
      <c r="AV231" s="207"/>
      <c r="AW231" s="207"/>
      <c r="AX231" s="207"/>
      <c r="AY231" s="207"/>
      <c r="AZ231" s="207">
        <v>1</v>
      </c>
      <c r="BA231" s="207"/>
      <c r="BB231" s="207"/>
      <c r="BC231" s="207"/>
      <c r="BD231" s="207"/>
    </row>
    <row r="232" spans="1:56" s="17" customFormat="1" ht="78" customHeight="1" x14ac:dyDescent="0.3">
      <c r="A232" s="32"/>
      <c r="B232" s="85" t="s">
        <v>126</v>
      </c>
      <c r="C232" s="85" t="s">
        <v>792</v>
      </c>
      <c r="D232" s="9" t="s">
        <v>359</v>
      </c>
      <c r="E232" s="4">
        <v>2</v>
      </c>
      <c r="F232" s="35" t="s">
        <v>511</v>
      </c>
      <c r="G232" s="9" t="s">
        <v>361</v>
      </c>
      <c r="H232" s="11" t="s">
        <v>794</v>
      </c>
      <c r="I232" s="3" t="str">
        <f t="shared" si="7"/>
        <v>BS01.CO.06_I02</v>
      </c>
      <c r="J232" s="87" t="s">
        <v>862</v>
      </c>
      <c r="K232" s="6" t="s">
        <v>3</v>
      </c>
      <c r="L232" s="7" t="s">
        <v>3</v>
      </c>
      <c r="M232" s="8" t="s">
        <v>3</v>
      </c>
      <c r="N232" s="3" t="s">
        <v>1</v>
      </c>
      <c r="O232" s="30" t="s">
        <v>938</v>
      </c>
      <c r="P232" s="10" t="s">
        <v>350</v>
      </c>
      <c r="Q232" s="24">
        <v>44214</v>
      </c>
      <c r="R232" s="25">
        <v>4</v>
      </c>
      <c r="S232" s="25" t="s">
        <v>976</v>
      </c>
      <c r="T232" s="26">
        <v>1</v>
      </c>
      <c r="U232" s="76"/>
      <c r="V232" s="24">
        <v>44244</v>
      </c>
      <c r="W232" s="25">
        <v>6</v>
      </c>
      <c r="X232" s="25" t="s">
        <v>1535</v>
      </c>
      <c r="Y232" s="76"/>
      <c r="Z232" s="76"/>
      <c r="AA232" s="18" t="s">
        <v>523</v>
      </c>
      <c r="AB232" s="117" t="s">
        <v>1095</v>
      </c>
      <c r="AC232" s="117" t="s">
        <v>1095</v>
      </c>
      <c r="AD232" s="117" t="s">
        <v>1095</v>
      </c>
      <c r="AE232" s="117" t="s">
        <v>1095</v>
      </c>
      <c r="AF232" s="117" t="s">
        <v>1095</v>
      </c>
      <c r="AG232" s="199">
        <f t="shared" si="5"/>
        <v>1</v>
      </c>
      <c r="AH232" s="207"/>
      <c r="AI232" s="207"/>
      <c r="AJ232" s="207"/>
      <c r="AK232" s="207"/>
      <c r="AL232" s="207"/>
      <c r="AM232" s="207"/>
      <c r="AN232" s="207"/>
      <c r="AO232" s="207"/>
      <c r="AP232" s="207"/>
      <c r="AQ232" s="207"/>
      <c r="AR232" s="207"/>
      <c r="AS232" s="207"/>
      <c r="AT232" s="207"/>
      <c r="AU232" s="207"/>
      <c r="AV232" s="207"/>
      <c r="AW232" s="207"/>
      <c r="AX232" s="207"/>
      <c r="AY232" s="207"/>
      <c r="AZ232" s="207">
        <v>1</v>
      </c>
      <c r="BA232" s="207"/>
      <c r="BB232" s="207"/>
      <c r="BC232" s="207"/>
      <c r="BD232" s="207"/>
    </row>
    <row r="233" spans="1:56" s="17" customFormat="1" ht="62.45" customHeight="1" x14ac:dyDescent="0.3">
      <c r="A233" s="32"/>
      <c r="B233" s="85" t="s">
        <v>126</v>
      </c>
      <c r="C233" s="85" t="s">
        <v>795</v>
      </c>
      <c r="D233" s="9" t="s">
        <v>346</v>
      </c>
      <c r="E233" s="4">
        <v>1</v>
      </c>
      <c r="F233" s="35" t="s">
        <v>498</v>
      </c>
      <c r="G233" s="9" t="s">
        <v>362</v>
      </c>
      <c r="H233" s="11" t="s">
        <v>796</v>
      </c>
      <c r="I233" s="3" t="str">
        <f t="shared" si="7"/>
        <v>BS01.CO.07_I01</v>
      </c>
      <c r="J233" s="87" t="s">
        <v>862</v>
      </c>
      <c r="K233" s="6" t="s">
        <v>3</v>
      </c>
      <c r="L233" s="7" t="s">
        <v>3</v>
      </c>
      <c r="M233" s="8" t="s">
        <v>3</v>
      </c>
      <c r="N233" s="3" t="s">
        <v>1</v>
      </c>
      <c r="O233" s="30" t="s">
        <v>938</v>
      </c>
      <c r="P233" s="10" t="s">
        <v>350</v>
      </c>
      <c r="Q233" s="24">
        <v>44214</v>
      </c>
      <c r="R233" s="25">
        <v>5</v>
      </c>
      <c r="S233" s="25" t="s">
        <v>976</v>
      </c>
      <c r="T233" s="26">
        <v>1</v>
      </c>
      <c r="U233" s="76"/>
      <c r="V233" s="24">
        <v>44244</v>
      </c>
      <c r="W233" s="25">
        <v>7</v>
      </c>
      <c r="X233" s="25" t="s">
        <v>1535</v>
      </c>
      <c r="Y233" s="76"/>
      <c r="Z233" s="76"/>
      <c r="AA233" s="18" t="s">
        <v>524</v>
      </c>
      <c r="AB233" s="117" t="s">
        <v>1095</v>
      </c>
      <c r="AC233" s="117" t="s">
        <v>1095</v>
      </c>
      <c r="AD233" s="117" t="s">
        <v>1095</v>
      </c>
      <c r="AE233" s="117" t="s">
        <v>1095</v>
      </c>
      <c r="AF233" s="117" t="s">
        <v>1095</v>
      </c>
      <c r="AG233" s="199">
        <f t="shared" si="5"/>
        <v>1</v>
      </c>
      <c r="AH233" s="207"/>
      <c r="AI233" s="207"/>
      <c r="AJ233" s="207"/>
      <c r="AK233" s="207"/>
      <c r="AL233" s="207"/>
      <c r="AM233" s="207"/>
      <c r="AN233" s="207"/>
      <c r="AO233" s="207"/>
      <c r="AP233" s="207"/>
      <c r="AQ233" s="207"/>
      <c r="AR233" s="207"/>
      <c r="AS233" s="207"/>
      <c r="AT233" s="207"/>
      <c r="AU233" s="207"/>
      <c r="AV233" s="207"/>
      <c r="AW233" s="207"/>
      <c r="AX233" s="207"/>
      <c r="AY233" s="207"/>
      <c r="AZ233" s="207">
        <v>1</v>
      </c>
      <c r="BA233" s="207"/>
      <c r="BB233" s="207"/>
      <c r="BC233" s="207"/>
      <c r="BD233" s="207"/>
    </row>
    <row r="234" spans="1:56" s="17" customFormat="1" ht="31.15" customHeight="1" x14ac:dyDescent="0.3">
      <c r="A234" s="32"/>
      <c r="B234" s="85" t="s">
        <v>126</v>
      </c>
      <c r="C234" s="85" t="s">
        <v>797</v>
      </c>
      <c r="D234" s="9" t="s">
        <v>363</v>
      </c>
      <c r="E234" s="4">
        <v>1</v>
      </c>
      <c r="F234" s="35" t="s">
        <v>498</v>
      </c>
      <c r="G234" s="9" t="s">
        <v>513</v>
      </c>
      <c r="H234" s="11" t="s">
        <v>798</v>
      </c>
      <c r="I234" s="3" t="str">
        <f t="shared" si="7"/>
        <v>BS01.CO.08_I01</v>
      </c>
      <c r="J234" s="87" t="s">
        <v>862</v>
      </c>
      <c r="K234" s="6" t="s">
        <v>3</v>
      </c>
      <c r="L234" s="7" t="s">
        <v>3</v>
      </c>
      <c r="M234" s="8" t="s">
        <v>3</v>
      </c>
      <c r="N234" s="3" t="s">
        <v>1</v>
      </c>
      <c r="O234" s="30" t="s">
        <v>938</v>
      </c>
      <c r="P234" s="10" t="s">
        <v>350</v>
      </c>
      <c r="Q234" s="24">
        <v>44214</v>
      </c>
      <c r="R234" s="25">
        <v>6</v>
      </c>
      <c r="S234" s="25" t="s">
        <v>976</v>
      </c>
      <c r="T234" s="26">
        <v>1</v>
      </c>
      <c r="U234" s="76"/>
      <c r="V234" s="24">
        <v>44244</v>
      </c>
      <c r="W234" s="25">
        <v>8</v>
      </c>
      <c r="X234" s="25" t="s">
        <v>1535</v>
      </c>
      <c r="Y234" s="76"/>
      <c r="Z234" s="76"/>
      <c r="AA234" s="18" t="s">
        <v>525</v>
      </c>
      <c r="AB234" s="117" t="s">
        <v>1095</v>
      </c>
      <c r="AC234" s="117" t="s">
        <v>1095</v>
      </c>
      <c r="AD234" s="117" t="s">
        <v>1095</v>
      </c>
      <c r="AE234" s="117" t="s">
        <v>1095</v>
      </c>
      <c r="AF234" s="117" t="s">
        <v>1095</v>
      </c>
      <c r="AG234" s="199">
        <f t="shared" si="5"/>
        <v>1</v>
      </c>
      <c r="AH234" s="207"/>
      <c r="AI234" s="207"/>
      <c r="AJ234" s="207"/>
      <c r="AK234" s="207"/>
      <c r="AL234" s="207"/>
      <c r="AM234" s="207"/>
      <c r="AN234" s="207"/>
      <c r="AO234" s="207"/>
      <c r="AP234" s="207"/>
      <c r="AQ234" s="207"/>
      <c r="AR234" s="207"/>
      <c r="AS234" s="207"/>
      <c r="AT234" s="207"/>
      <c r="AU234" s="207"/>
      <c r="AV234" s="207"/>
      <c r="AW234" s="207"/>
      <c r="AX234" s="207"/>
      <c r="AY234" s="207"/>
      <c r="AZ234" s="207">
        <v>1</v>
      </c>
      <c r="BA234" s="207"/>
      <c r="BB234" s="207"/>
      <c r="BC234" s="207"/>
      <c r="BD234" s="207"/>
    </row>
    <row r="235" spans="1:56" s="17" customFormat="1" ht="31.15" customHeight="1" x14ac:dyDescent="0.3">
      <c r="A235" s="32"/>
      <c r="B235" s="85" t="s">
        <v>126</v>
      </c>
      <c r="C235" s="85" t="s">
        <v>799</v>
      </c>
      <c r="D235" s="9" t="s">
        <v>364</v>
      </c>
      <c r="E235" s="4">
        <v>1</v>
      </c>
      <c r="F235" s="35" t="s">
        <v>498</v>
      </c>
      <c r="G235" s="9" t="s">
        <v>509</v>
      </c>
      <c r="H235" s="11" t="s">
        <v>800</v>
      </c>
      <c r="I235" s="3" t="str">
        <f t="shared" si="7"/>
        <v>BS01.CO.09_I01</v>
      </c>
      <c r="J235" s="87" t="s">
        <v>862</v>
      </c>
      <c r="K235" s="6" t="s">
        <v>3</v>
      </c>
      <c r="L235" s="7" t="s">
        <v>3</v>
      </c>
      <c r="M235" s="8" t="s">
        <v>3</v>
      </c>
      <c r="N235" s="3" t="s">
        <v>1</v>
      </c>
      <c r="O235" s="30" t="s">
        <v>938</v>
      </c>
      <c r="P235" s="10" t="s">
        <v>350</v>
      </c>
      <c r="Q235" s="24">
        <v>44214</v>
      </c>
      <c r="R235" s="25">
        <v>7</v>
      </c>
      <c r="S235" s="25" t="s">
        <v>976</v>
      </c>
      <c r="T235" s="26">
        <v>1</v>
      </c>
      <c r="U235" s="76"/>
      <c r="V235" s="24">
        <v>44244</v>
      </c>
      <c r="W235" s="25">
        <v>9</v>
      </c>
      <c r="X235" s="25" t="s">
        <v>1535</v>
      </c>
      <c r="Y235" s="76"/>
      <c r="Z235" s="76"/>
      <c r="AA235" s="18" t="s">
        <v>526</v>
      </c>
      <c r="AB235" s="117" t="s">
        <v>1095</v>
      </c>
      <c r="AC235" s="117" t="s">
        <v>1095</v>
      </c>
      <c r="AD235" s="117" t="s">
        <v>1095</v>
      </c>
      <c r="AE235" s="117" t="s">
        <v>1095</v>
      </c>
      <c r="AF235" s="117" t="s">
        <v>1095</v>
      </c>
      <c r="AG235" s="199">
        <f t="shared" si="5"/>
        <v>1</v>
      </c>
      <c r="AH235" s="207"/>
      <c r="AI235" s="207"/>
      <c r="AJ235" s="207"/>
      <c r="AK235" s="207"/>
      <c r="AL235" s="207"/>
      <c r="AM235" s="207"/>
      <c r="AN235" s="207"/>
      <c r="AO235" s="207"/>
      <c r="AP235" s="207"/>
      <c r="AQ235" s="207"/>
      <c r="AR235" s="207"/>
      <c r="AS235" s="207"/>
      <c r="AT235" s="207"/>
      <c r="AU235" s="207"/>
      <c r="AV235" s="207"/>
      <c r="AW235" s="207"/>
      <c r="AX235" s="207"/>
      <c r="AY235" s="207"/>
      <c r="AZ235" s="207">
        <v>1</v>
      </c>
      <c r="BA235" s="207"/>
      <c r="BB235" s="207"/>
      <c r="BC235" s="207"/>
      <c r="BD235" s="207"/>
    </row>
    <row r="236" spans="1:56" s="17" customFormat="1" ht="31.15" customHeight="1" x14ac:dyDescent="0.3">
      <c r="A236" s="32"/>
      <c r="B236" s="85" t="s">
        <v>126</v>
      </c>
      <c r="C236" s="85" t="s">
        <v>801</v>
      </c>
      <c r="D236" s="9" t="s">
        <v>365</v>
      </c>
      <c r="E236" s="4">
        <v>1</v>
      </c>
      <c r="F236" s="35" t="s">
        <v>499</v>
      </c>
      <c r="G236" s="9" t="s">
        <v>366</v>
      </c>
      <c r="H236" s="11" t="s">
        <v>802</v>
      </c>
      <c r="I236" s="3" t="str">
        <f t="shared" ref="I236:I238" si="8">C236&amp;"_"&amp;F236</f>
        <v>BS01.CO.10_I02</v>
      </c>
      <c r="J236" s="87" t="s">
        <v>862</v>
      </c>
      <c r="K236" s="6" t="s">
        <v>3</v>
      </c>
      <c r="L236" s="7" t="s">
        <v>3</v>
      </c>
      <c r="M236" s="8" t="s">
        <v>3</v>
      </c>
      <c r="N236" s="3" t="s">
        <v>1</v>
      </c>
      <c r="O236" s="30" t="s">
        <v>938</v>
      </c>
      <c r="P236" s="10" t="s">
        <v>350</v>
      </c>
      <c r="Q236" s="24">
        <v>44214</v>
      </c>
      <c r="R236" s="25">
        <v>8</v>
      </c>
      <c r="S236" s="25" t="s">
        <v>976</v>
      </c>
      <c r="T236" s="26">
        <v>1</v>
      </c>
      <c r="U236" s="76"/>
      <c r="V236" s="24">
        <v>44244</v>
      </c>
      <c r="W236" s="25">
        <v>10</v>
      </c>
      <c r="X236" s="25" t="s">
        <v>1535</v>
      </c>
      <c r="Y236" s="76"/>
      <c r="Z236" s="76"/>
      <c r="AA236" s="18" t="s">
        <v>527</v>
      </c>
      <c r="AB236" s="117" t="s">
        <v>1095</v>
      </c>
      <c r="AC236" s="117" t="s">
        <v>1095</v>
      </c>
      <c r="AD236" s="117" t="s">
        <v>1095</v>
      </c>
      <c r="AE236" s="117" t="s">
        <v>1095</v>
      </c>
      <c r="AF236" s="117" t="s">
        <v>1095</v>
      </c>
      <c r="AG236" s="199">
        <f t="shared" si="5"/>
        <v>1</v>
      </c>
      <c r="AH236" s="207"/>
      <c r="AI236" s="207"/>
      <c r="AJ236" s="207"/>
      <c r="AK236" s="207"/>
      <c r="AL236" s="207"/>
      <c r="AM236" s="207"/>
      <c r="AN236" s="207"/>
      <c r="AO236" s="207"/>
      <c r="AP236" s="207"/>
      <c r="AQ236" s="207"/>
      <c r="AR236" s="207"/>
      <c r="AS236" s="207"/>
      <c r="AT236" s="207"/>
      <c r="AU236" s="207"/>
      <c r="AV236" s="207"/>
      <c r="AW236" s="207"/>
      <c r="AX236" s="207"/>
      <c r="AY236" s="207"/>
      <c r="AZ236" s="207">
        <v>1</v>
      </c>
      <c r="BA236" s="207"/>
      <c r="BB236" s="207"/>
      <c r="BC236" s="207"/>
      <c r="BD236" s="207"/>
    </row>
    <row r="237" spans="1:56" s="17" customFormat="1" ht="31.15" customHeight="1" x14ac:dyDescent="0.3">
      <c r="A237" s="32"/>
      <c r="B237" s="85" t="s">
        <v>126</v>
      </c>
      <c r="C237" s="85" t="s">
        <v>803</v>
      </c>
      <c r="D237" s="9" t="s">
        <v>367</v>
      </c>
      <c r="E237" s="4">
        <v>1</v>
      </c>
      <c r="F237" s="35" t="s">
        <v>1116</v>
      </c>
      <c r="G237" s="9" t="s">
        <v>368</v>
      </c>
      <c r="H237" s="11" t="s">
        <v>804</v>
      </c>
      <c r="I237" s="3" t="str">
        <f t="shared" si="8"/>
        <v>BS01.CO.11_I01</v>
      </c>
      <c r="J237" s="87" t="s">
        <v>862</v>
      </c>
      <c r="K237" s="6" t="s">
        <v>3</v>
      </c>
      <c r="L237" s="7" t="s">
        <v>3</v>
      </c>
      <c r="M237" s="8" t="s">
        <v>3</v>
      </c>
      <c r="N237" s="3" t="s">
        <v>1</v>
      </c>
      <c r="O237" s="30" t="s">
        <v>938</v>
      </c>
      <c r="P237" s="10" t="s">
        <v>350</v>
      </c>
      <c r="Q237" s="24">
        <v>44215</v>
      </c>
      <c r="R237" s="25">
        <v>5</v>
      </c>
      <c r="S237" s="25" t="s">
        <v>943</v>
      </c>
      <c r="T237" s="26">
        <v>1</v>
      </c>
      <c r="U237" s="76"/>
      <c r="V237" s="24">
        <v>44244</v>
      </c>
      <c r="W237" s="25">
        <v>11</v>
      </c>
      <c r="X237" s="25" t="s">
        <v>1535</v>
      </c>
      <c r="Y237" s="76"/>
      <c r="Z237" s="76"/>
      <c r="AA237" s="18" t="s">
        <v>528</v>
      </c>
      <c r="AB237" s="117" t="s">
        <v>1095</v>
      </c>
      <c r="AC237" s="117" t="s">
        <v>1095</v>
      </c>
      <c r="AD237" s="117" t="s">
        <v>1095</v>
      </c>
      <c r="AE237" s="117" t="s">
        <v>1095</v>
      </c>
      <c r="AF237" s="117" t="s">
        <v>1095</v>
      </c>
      <c r="AG237" s="199">
        <f t="shared" si="5"/>
        <v>1</v>
      </c>
      <c r="AH237" s="207"/>
      <c r="AI237" s="207"/>
      <c r="AJ237" s="207"/>
      <c r="AK237" s="207"/>
      <c r="AL237" s="207"/>
      <c r="AM237" s="207"/>
      <c r="AN237" s="207"/>
      <c r="AO237" s="207"/>
      <c r="AP237" s="207"/>
      <c r="AQ237" s="207"/>
      <c r="AR237" s="207"/>
      <c r="AS237" s="207"/>
      <c r="AT237" s="207"/>
      <c r="AU237" s="207"/>
      <c r="AV237" s="207"/>
      <c r="AW237" s="207"/>
      <c r="AX237" s="207"/>
      <c r="AY237" s="207"/>
      <c r="AZ237" s="207">
        <v>1</v>
      </c>
      <c r="BA237" s="207"/>
      <c r="BB237" s="207"/>
      <c r="BC237" s="207"/>
      <c r="BD237" s="207"/>
    </row>
    <row r="238" spans="1:56" s="17" customFormat="1" ht="31.15" customHeight="1" x14ac:dyDescent="0.3">
      <c r="A238" s="32"/>
      <c r="B238" s="85" t="s">
        <v>347</v>
      </c>
      <c r="C238" s="85" t="s">
        <v>805</v>
      </c>
      <c r="D238" s="9" t="s">
        <v>369</v>
      </c>
      <c r="E238" s="4">
        <v>1</v>
      </c>
      <c r="F238" s="35" t="s">
        <v>1189</v>
      </c>
      <c r="G238" s="9" t="s">
        <v>370</v>
      </c>
      <c r="H238" s="11" t="s">
        <v>806</v>
      </c>
      <c r="I238" s="3" t="str">
        <f t="shared" si="8"/>
        <v>BS24.CO.01_I01</v>
      </c>
      <c r="J238" s="87" t="s">
        <v>862</v>
      </c>
      <c r="K238" s="6" t="s">
        <v>3</v>
      </c>
      <c r="L238" s="7" t="s">
        <v>3</v>
      </c>
      <c r="M238" s="8" t="s">
        <v>3</v>
      </c>
      <c r="N238" s="3" t="s">
        <v>1</v>
      </c>
      <c r="O238" s="30" t="s">
        <v>938</v>
      </c>
      <c r="P238" s="10" t="s">
        <v>350</v>
      </c>
      <c r="Q238" s="24">
        <v>44215</v>
      </c>
      <c r="R238" s="25">
        <v>6</v>
      </c>
      <c r="S238" s="25" t="s">
        <v>943</v>
      </c>
      <c r="T238" s="26">
        <v>1</v>
      </c>
      <c r="U238" s="76"/>
      <c r="V238" s="24">
        <v>44244</v>
      </c>
      <c r="W238" s="25">
        <v>12</v>
      </c>
      <c r="X238" s="25" t="s">
        <v>1535</v>
      </c>
      <c r="Y238" s="76"/>
      <c r="Z238" s="76"/>
      <c r="AA238" s="18" t="s">
        <v>529</v>
      </c>
      <c r="AB238" s="117" t="s">
        <v>1095</v>
      </c>
      <c r="AC238" s="117" t="s">
        <v>1095</v>
      </c>
      <c r="AD238" s="117" t="s">
        <v>1095</v>
      </c>
      <c r="AE238" s="117" t="s">
        <v>1095</v>
      </c>
      <c r="AF238" s="117" t="s">
        <v>1095</v>
      </c>
      <c r="AG238" s="199">
        <f t="shared" si="5"/>
        <v>1</v>
      </c>
      <c r="AH238" s="207"/>
      <c r="AI238" s="207"/>
      <c r="AJ238" s="207"/>
      <c r="AK238" s="207"/>
      <c r="AL238" s="207"/>
      <c r="AM238" s="207"/>
      <c r="AN238" s="207"/>
      <c r="AO238" s="207"/>
      <c r="AP238" s="207"/>
      <c r="AQ238" s="207"/>
      <c r="AR238" s="207"/>
      <c r="AS238" s="207"/>
      <c r="AT238" s="207"/>
      <c r="AU238" s="207"/>
      <c r="AV238" s="207"/>
      <c r="AW238" s="207"/>
      <c r="AX238" s="207"/>
      <c r="AY238" s="207"/>
      <c r="AZ238" s="207">
        <v>1</v>
      </c>
      <c r="BA238" s="207"/>
      <c r="BB238" s="207"/>
      <c r="BC238" s="207"/>
      <c r="BD238" s="207"/>
    </row>
    <row r="239" spans="1:56" s="16" customFormat="1" ht="31.15" customHeight="1" x14ac:dyDescent="0.3">
      <c r="A239" s="39"/>
      <c r="B239" s="85" t="s">
        <v>1424</v>
      </c>
      <c r="C239" s="97" t="s">
        <v>705</v>
      </c>
      <c r="D239" s="205" t="s">
        <v>983</v>
      </c>
      <c r="E239" s="4">
        <v>11</v>
      </c>
      <c r="F239" s="35" t="s">
        <v>498</v>
      </c>
      <c r="G239" s="9" t="s">
        <v>300</v>
      </c>
      <c r="H239" s="11" t="s">
        <v>706</v>
      </c>
      <c r="I239" s="3" t="str">
        <f t="shared" ref="I239:I262" si="9">C239&amp;"_"&amp;F239</f>
        <v>BS21.FI.02_I01</v>
      </c>
      <c r="J239" s="87" t="s">
        <v>851</v>
      </c>
      <c r="K239" s="6" t="s">
        <v>3</v>
      </c>
      <c r="L239" s="7" t="s">
        <v>3</v>
      </c>
      <c r="M239" s="8" t="s">
        <v>3</v>
      </c>
      <c r="N239" s="30" t="s">
        <v>272</v>
      </c>
      <c r="O239" s="30" t="s">
        <v>936</v>
      </c>
      <c r="P239" s="30" t="s">
        <v>937</v>
      </c>
      <c r="Q239" s="24">
        <v>44215</v>
      </c>
      <c r="R239" s="25">
        <v>1</v>
      </c>
      <c r="S239" s="25" t="s">
        <v>984</v>
      </c>
      <c r="T239" s="26">
        <v>1</v>
      </c>
      <c r="U239" s="76"/>
      <c r="V239" s="24">
        <v>44249</v>
      </c>
      <c r="W239" s="25">
        <v>1</v>
      </c>
      <c r="X239" s="25" t="s">
        <v>1529</v>
      </c>
      <c r="Y239" s="76"/>
      <c r="Z239" s="76"/>
      <c r="AA239" s="29"/>
      <c r="AB239" s="117" t="s">
        <v>1095</v>
      </c>
      <c r="AC239" s="117" t="s">
        <v>1095</v>
      </c>
      <c r="AD239" s="117" t="s">
        <v>1095</v>
      </c>
      <c r="AE239" s="117" t="s">
        <v>1095</v>
      </c>
      <c r="AF239" s="117" t="s">
        <v>1095</v>
      </c>
      <c r="AG239" s="199">
        <f t="shared" ref="AG239:AG302" si="10">SUM(AH239:BD239)</f>
        <v>1</v>
      </c>
      <c r="AH239" s="207"/>
      <c r="AI239" s="207"/>
      <c r="AJ239" s="207"/>
      <c r="AK239" s="207"/>
      <c r="AL239" s="207"/>
      <c r="AM239" s="207"/>
      <c r="AN239" s="207"/>
      <c r="AO239" s="207"/>
      <c r="AP239" s="207"/>
      <c r="AQ239" s="207"/>
      <c r="AR239" s="207"/>
      <c r="AS239" s="207"/>
      <c r="AT239" s="207"/>
      <c r="AU239" s="207"/>
      <c r="AV239" s="207"/>
      <c r="AW239" s="207"/>
      <c r="AX239" s="207"/>
      <c r="AY239" s="207"/>
      <c r="AZ239" s="207"/>
      <c r="BA239" s="207"/>
      <c r="BB239" s="207">
        <v>1</v>
      </c>
      <c r="BC239" s="207"/>
      <c r="BD239" s="207"/>
    </row>
    <row r="240" spans="1:56" s="16" customFormat="1" ht="31.15" customHeight="1" x14ac:dyDescent="0.3">
      <c r="A240" s="39"/>
      <c r="B240" s="85" t="s">
        <v>122</v>
      </c>
      <c r="C240" s="97" t="s">
        <v>705</v>
      </c>
      <c r="D240" s="205" t="s">
        <v>983</v>
      </c>
      <c r="E240" s="4">
        <v>11</v>
      </c>
      <c r="F240" s="35" t="s">
        <v>499</v>
      </c>
      <c r="G240" s="9" t="s">
        <v>301</v>
      </c>
      <c r="H240" s="11" t="s">
        <v>707</v>
      </c>
      <c r="I240" s="3" t="str">
        <f t="shared" si="9"/>
        <v>BS21.FI.02_I02</v>
      </c>
      <c r="J240" s="87" t="s">
        <v>851</v>
      </c>
      <c r="K240" s="6" t="s">
        <v>3</v>
      </c>
      <c r="L240" s="7" t="s">
        <v>3</v>
      </c>
      <c r="M240" s="8" t="s">
        <v>3</v>
      </c>
      <c r="N240" s="30" t="s">
        <v>272</v>
      </c>
      <c r="O240" s="30" t="s">
        <v>936</v>
      </c>
      <c r="P240" s="30" t="s">
        <v>937</v>
      </c>
      <c r="Q240" s="24">
        <v>44215</v>
      </c>
      <c r="R240" s="25">
        <v>2</v>
      </c>
      <c r="S240" s="25" t="s">
        <v>984</v>
      </c>
      <c r="T240" s="26">
        <v>1</v>
      </c>
      <c r="U240" s="76"/>
      <c r="V240" s="24">
        <v>44249</v>
      </c>
      <c r="W240" s="25">
        <v>2</v>
      </c>
      <c r="X240" s="25" t="s">
        <v>1529</v>
      </c>
      <c r="Y240" s="76"/>
      <c r="Z240" s="76"/>
      <c r="AA240" s="29"/>
      <c r="AB240" s="117" t="s">
        <v>1095</v>
      </c>
      <c r="AC240" s="117" t="s">
        <v>1095</v>
      </c>
      <c r="AD240" s="117" t="s">
        <v>1095</v>
      </c>
      <c r="AE240" s="117" t="s">
        <v>1095</v>
      </c>
      <c r="AF240" s="117" t="s">
        <v>1095</v>
      </c>
      <c r="AG240" s="199">
        <f t="shared" si="10"/>
        <v>1</v>
      </c>
      <c r="AH240" s="207"/>
      <c r="AI240" s="207"/>
      <c r="AJ240" s="207"/>
      <c r="AK240" s="207"/>
      <c r="AL240" s="207"/>
      <c r="AM240" s="207"/>
      <c r="AN240" s="207"/>
      <c r="AO240" s="207"/>
      <c r="AP240" s="207"/>
      <c r="AQ240" s="207"/>
      <c r="AR240" s="207"/>
      <c r="AS240" s="207"/>
      <c r="AT240" s="207"/>
      <c r="AU240" s="207"/>
      <c r="AV240" s="207"/>
      <c r="AW240" s="207"/>
      <c r="AX240" s="207"/>
      <c r="AY240" s="207"/>
      <c r="AZ240" s="207"/>
      <c r="BA240" s="207"/>
      <c r="BB240" s="207">
        <v>1</v>
      </c>
      <c r="BC240" s="207"/>
      <c r="BD240" s="207"/>
    </row>
    <row r="241" spans="1:56" s="17" customFormat="1" ht="31.15" customHeight="1" x14ac:dyDescent="0.3">
      <c r="A241" s="39"/>
      <c r="B241" s="85" t="s">
        <v>126</v>
      </c>
      <c r="C241" s="85" t="s">
        <v>687</v>
      </c>
      <c r="D241" s="9" t="s">
        <v>444</v>
      </c>
      <c r="E241" s="19">
        <v>3</v>
      </c>
      <c r="F241" s="35" t="s">
        <v>498</v>
      </c>
      <c r="G241" s="9" t="s">
        <v>445</v>
      </c>
      <c r="H241" s="11" t="s">
        <v>906</v>
      </c>
      <c r="I241" s="3" t="str">
        <f t="shared" si="9"/>
        <v>BS01.MM.05_I01</v>
      </c>
      <c r="J241" s="96" t="s">
        <v>858</v>
      </c>
      <c r="K241" s="6"/>
      <c r="L241" s="7" t="s">
        <v>244</v>
      </c>
      <c r="M241" s="8" t="s">
        <v>3</v>
      </c>
      <c r="N241" s="30" t="s">
        <v>111</v>
      </c>
      <c r="O241" s="31" t="s">
        <v>446</v>
      </c>
      <c r="P241" s="30" t="s">
        <v>426</v>
      </c>
      <c r="Q241" s="24"/>
      <c r="R241" s="25"/>
      <c r="S241" s="25"/>
      <c r="T241" s="26"/>
      <c r="U241" s="76"/>
      <c r="V241" s="24">
        <v>44245</v>
      </c>
      <c r="W241" s="25">
        <v>1</v>
      </c>
      <c r="X241" s="25" t="s">
        <v>974</v>
      </c>
      <c r="Y241" s="76"/>
      <c r="Z241" s="76"/>
      <c r="AA241" s="29" t="s">
        <v>447</v>
      </c>
      <c r="AB241" s="117" t="s">
        <v>1095</v>
      </c>
      <c r="AC241" s="117" t="s">
        <v>1095</v>
      </c>
      <c r="AD241" s="117" t="s">
        <v>1095</v>
      </c>
      <c r="AE241" s="117" t="s">
        <v>1105</v>
      </c>
      <c r="AF241" s="117" t="s">
        <v>1095</v>
      </c>
      <c r="AG241" s="199">
        <f t="shared" si="10"/>
        <v>1</v>
      </c>
      <c r="AH241" s="207"/>
      <c r="AI241" s="207"/>
      <c r="AJ241" s="207"/>
      <c r="AK241" s="207"/>
      <c r="AL241" s="207"/>
      <c r="AM241" s="207"/>
      <c r="AN241" s="207"/>
      <c r="AO241" s="207"/>
      <c r="AP241" s="204">
        <v>1</v>
      </c>
      <c r="AQ241" s="207"/>
      <c r="AR241" s="207"/>
      <c r="AS241" s="207"/>
      <c r="AT241" s="207"/>
      <c r="AU241" s="207"/>
      <c r="AV241" s="207"/>
      <c r="AW241" s="207"/>
      <c r="AX241" s="207"/>
      <c r="AY241" s="207"/>
      <c r="AZ241" s="207"/>
      <c r="BA241" s="207"/>
      <c r="BB241" s="207"/>
      <c r="BC241" s="207"/>
      <c r="BD241" s="207"/>
    </row>
    <row r="242" spans="1:56" s="16" customFormat="1" ht="31.15" customHeight="1" x14ac:dyDescent="0.3">
      <c r="A242" s="39"/>
      <c r="B242" s="85" t="s">
        <v>126</v>
      </c>
      <c r="C242" s="85" t="s">
        <v>687</v>
      </c>
      <c r="D242" s="9" t="s">
        <v>444</v>
      </c>
      <c r="E242" s="19">
        <v>3</v>
      </c>
      <c r="F242" s="35" t="s">
        <v>499</v>
      </c>
      <c r="G242" s="9" t="s">
        <v>448</v>
      </c>
      <c r="H242" s="11" t="s">
        <v>907</v>
      </c>
      <c r="I242" s="3" t="str">
        <f t="shared" si="9"/>
        <v>BS01.MM.05_I02</v>
      </c>
      <c r="J242" s="96" t="s">
        <v>858</v>
      </c>
      <c r="K242" s="6"/>
      <c r="L242" s="7" t="s">
        <v>244</v>
      </c>
      <c r="M242" s="8" t="s">
        <v>244</v>
      </c>
      <c r="N242" s="30" t="s">
        <v>449</v>
      </c>
      <c r="O242" s="31" t="s">
        <v>425</v>
      </c>
      <c r="P242" s="30" t="s">
        <v>426</v>
      </c>
      <c r="Q242" s="24"/>
      <c r="R242" s="25"/>
      <c r="S242" s="25"/>
      <c r="T242" s="26"/>
      <c r="U242" s="76"/>
      <c r="V242" s="24">
        <v>44245</v>
      </c>
      <c r="W242" s="25">
        <v>2</v>
      </c>
      <c r="X242" s="25" t="s">
        <v>974</v>
      </c>
      <c r="Y242" s="76"/>
      <c r="Z242" s="76"/>
      <c r="AA242" s="29" t="s">
        <v>450</v>
      </c>
      <c r="AB242" s="117" t="s">
        <v>1095</v>
      </c>
      <c r="AC242" s="117" t="s">
        <v>1095</v>
      </c>
      <c r="AD242" s="117" t="s">
        <v>1095</v>
      </c>
      <c r="AE242" s="117" t="s">
        <v>1105</v>
      </c>
      <c r="AF242" s="117" t="s">
        <v>1095</v>
      </c>
      <c r="AG242" s="199">
        <f t="shared" si="10"/>
        <v>1</v>
      </c>
      <c r="AH242" s="207"/>
      <c r="AI242" s="207"/>
      <c r="AJ242" s="207"/>
      <c r="AK242" s="207"/>
      <c r="AL242" s="207"/>
      <c r="AM242" s="207"/>
      <c r="AN242" s="207"/>
      <c r="AO242" s="207"/>
      <c r="AP242" s="204">
        <v>1</v>
      </c>
      <c r="AQ242" s="207"/>
      <c r="AR242" s="207"/>
      <c r="AS242" s="207"/>
      <c r="AT242" s="207"/>
      <c r="AU242" s="207"/>
      <c r="AV242" s="207"/>
      <c r="AW242" s="207"/>
      <c r="AX242" s="207"/>
      <c r="AY242" s="207"/>
      <c r="AZ242" s="207"/>
      <c r="BA242" s="207"/>
      <c r="BB242" s="207"/>
      <c r="BC242" s="207"/>
      <c r="BD242" s="207"/>
    </row>
    <row r="243" spans="1:56" s="16" customFormat="1" ht="46.9" customHeight="1" x14ac:dyDescent="0.3">
      <c r="A243" s="39"/>
      <c r="B243" s="85" t="s">
        <v>122</v>
      </c>
      <c r="C243" s="97" t="s">
        <v>705</v>
      </c>
      <c r="D243" s="205" t="s">
        <v>299</v>
      </c>
      <c r="E243" s="4">
        <v>11</v>
      </c>
      <c r="F243" s="35" t="s">
        <v>500</v>
      </c>
      <c r="G243" s="9" t="s">
        <v>302</v>
      </c>
      <c r="H243" s="11" t="s">
        <v>708</v>
      </c>
      <c r="I243" s="3" t="str">
        <f t="shared" si="9"/>
        <v>BS21.FI.02_I03</v>
      </c>
      <c r="J243" s="87" t="s">
        <v>862</v>
      </c>
      <c r="K243" s="6" t="s">
        <v>3</v>
      </c>
      <c r="L243" s="7" t="s">
        <v>3</v>
      </c>
      <c r="M243" s="8" t="s">
        <v>3</v>
      </c>
      <c r="N243" s="30" t="s">
        <v>272</v>
      </c>
      <c r="O243" s="30" t="s">
        <v>936</v>
      </c>
      <c r="P243" s="30" t="s">
        <v>937</v>
      </c>
      <c r="Q243" s="24">
        <v>44215</v>
      </c>
      <c r="R243" s="25">
        <v>3</v>
      </c>
      <c r="S243" s="25" t="s">
        <v>984</v>
      </c>
      <c r="T243" s="26">
        <v>1</v>
      </c>
      <c r="U243" s="76"/>
      <c r="V243" s="24">
        <v>44245</v>
      </c>
      <c r="W243" s="25">
        <v>3</v>
      </c>
      <c r="X243" s="25" t="s">
        <v>1529</v>
      </c>
      <c r="Y243" s="76"/>
      <c r="Z243" s="76"/>
      <c r="AA243" s="29"/>
      <c r="AB243" s="117" t="s">
        <v>1095</v>
      </c>
      <c r="AC243" s="117" t="s">
        <v>1095</v>
      </c>
      <c r="AD243" s="117" t="s">
        <v>1095</v>
      </c>
      <c r="AE243" s="117" t="s">
        <v>1095</v>
      </c>
      <c r="AF243" s="117" t="s">
        <v>1095</v>
      </c>
      <c r="AG243" s="199">
        <f t="shared" si="10"/>
        <v>1</v>
      </c>
      <c r="AH243" s="207"/>
      <c r="AI243" s="207"/>
      <c r="AJ243" s="207"/>
      <c r="AK243" s="207"/>
      <c r="AL243" s="207"/>
      <c r="AM243" s="207"/>
      <c r="AN243" s="207"/>
      <c r="AO243" s="207"/>
      <c r="AP243" s="207"/>
      <c r="AQ243" s="207"/>
      <c r="AR243" s="207"/>
      <c r="AS243" s="207"/>
      <c r="AT243" s="207"/>
      <c r="AU243" s="207"/>
      <c r="AV243" s="207"/>
      <c r="AW243" s="207"/>
      <c r="AX243" s="207"/>
      <c r="AY243" s="207"/>
      <c r="AZ243" s="207"/>
      <c r="BA243" s="207"/>
      <c r="BB243" s="207">
        <v>1</v>
      </c>
      <c r="BC243" s="207"/>
      <c r="BD243" s="207"/>
    </row>
    <row r="244" spans="1:56" s="17" customFormat="1" ht="31.15" customHeight="1" x14ac:dyDescent="0.3">
      <c r="A244" s="39"/>
      <c r="B244" s="85" t="s">
        <v>122</v>
      </c>
      <c r="C244" s="97" t="s">
        <v>705</v>
      </c>
      <c r="D244" s="205" t="s">
        <v>299</v>
      </c>
      <c r="E244" s="4">
        <v>11</v>
      </c>
      <c r="F244" s="35" t="s">
        <v>501</v>
      </c>
      <c r="G244" s="9" t="s">
        <v>303</v>
      </c>
      <c r="H244" s="11" t="s">
        <v>709</v>
      </c>
      <c r="I244" s="3" t="str">
        <f t="shared" si="9"/>
        <v>BS21.FI.02_I04</v>
      </c>
      <c r="J244" s="87" t="s">
        <v>851</v>
      </c>
      <c r="K244" s="6" t="s">
        <v>3</v>
      </c>
      <c r="L244" s="7" t="s">
        <v>3</v>
      </c>
      <c r="M244" s="8" t="s">
        <v>3</v>
      </c>
      <c r="N244" s="30" t="s">
        <v>272</v>
      </c>
      <c r="O244" s="30" t="s">
        <v>936</v>
      </c>
      <c r="P244" s="30" t="s">
        <v>937</v>
      </c>
      <c r="Q244" s="24">
        <v>44215</v>
      </c>
      <c r="R244" s="25">
        <v>4</v>
      </c>
      <c r="S244" s="25" t="s">
        <v>984</v>
      </c>
      <c r="T244" s="26">
        <v>1</v>
      </c>
      <c r="U244" s="76"/>
      <c r="V244" s="24">
        <v>44249</v>
      </c>
      <c r="W244" s="25">
        <v>4</v>
      </c>
      <c r="X244" s="25" t="s">
        <v>1529</v>
      </c>
      <c r="Y244" s="76"/>
      <c r="Z244" s="76"/>
      <c r="AA244" s="29"/>
      <c r="AB244" s="117" t="s">
        <v>1095</v>
      </c>
      <c r="AC244" s="117" t="s">
        <v>1095</v>
      </c>
      <c r="AD244" s="117" t="s">
        <v>1095</v>
      </c>
      <c r="AE244" s="117" t="s">
        <v>1095</v>
      </c>
      <c r="AF244" s="117" t="s">
        <v>1095</v>
      </c>
      <c r="AG244" s="199">
        <f t="shared" si="10"/>
        <v>1</v>
      </c>
      <c r="AH244" s="207"/>
      <c r="AI244" s="207"/>
      <c r="AJ244" s="207"/>
      <c r="AK244" s="207"/>
      <c r="AL244" s="207"/>
      <c r="AM244" s="207"/>
      <c r="AN244" s="207"/>
      <c r="AO244" s="207"/>
      <c r="AP244" s="207"/>
      <c r="AQ244" s="207"/>
      <c r="AR244" s="207"/>
      <c r="AS244" s="207"/>
      <c r="AT244" s="207"/>
      <c r="AU244" s="207"/>
      <c r="AV244" s="207"/>
      <c r="AW244" s="207"/>
      <c r="AX244" s="207"/>
      <c r="AY244" s="207"/>
      <c r="AZ244" s="207"/>
      <c r="BA244" s="207"/>
      <c r="BB244" s="207">
        <v>1</v>
      </c>
      <c r="BC244" s="207"/>
      <c r="BD244" s="207"/>
    </row>
    <row r="245" spans="1:56" s="17" customFormat="1" ht="31.15" customHeight="1" x14ac:dyDescent="0.3">
      <c r="A245" s="39"/>
      <c r="B245" s="85" t="s">
        <v>122</v>
      </c>
      <c r="C245" s="97" t="s">
        <v>705</v>
      </c>
      <c r="D245" s="205" t="s">
        <v>299</v>
      </c>
      <c r="E245" s="4">
        <v>11</v>
      </c>
      <c r="F245" s="35" t="s">
        <v>502</v>
      </c>
      <c r="G245" s="9" t="s">
        <v>304</v>
      </c>
      <c r="H245" s="11" t="s">
        <v>710</v>
      </c>
      <c r="I245" s="3" t="str">
        <f t="shared" si="9"/>
        <v>BS21.FI.02_I05</v>
      </c>
      <c r="J245" s="87" t="s">
        <v>862</v>
      </c>
      <c r="K245" s="6" t="s">
        <v>3</v>
      </c>
      <c r="L245" s="7" t="s">
        <v>3</v>
      </c>
      <c r="M245" s="8" t="s">
        <v>3</v>
      </c>
      <c r="N245" s="30" t="s">
        <v>272</v>
      </c>
      <c r="O245" s="30" t="s">
        <v>936</v>
      </c>
      <c r="P245" s="30" t="s">
        <v>937</v>
      </c>
      <c r="Q245" s="24">
        <v>44215</v>
      </c>
      <c r="R245" s="25">
        <v>5</v>
      </c>
      <c r="S245" s="25" t="s">
        <v>985</v>
      </c>
      <c r="T245" s="26">
        <v>1</v>
      </c>
      <c r="U245" s="76"/>
      <c r="V245" s="24">
        <v>44245</v>
      </c>
      <c r="W245" s="25">
        <v>5</v>
      </c>
      <c r="X245" s="25" t="s">
        <v>1529</v>
      </c>
      <c r="Y245" s="76"/>
      <c r="Z245" s="76"/>
      <c r="AA245" s="29"/>
      <c r="AB245" s="117" t="s">
        <v>1095</v>
      </c>
      <c r="AC245" s="117" t="s">
        <v>1095</v>
      </c>
      <c r="AD245" s="117" t="s">
        <v>1095</v>
      </c>
      <c r="AE245" s="117" t="s">
        <v>1095</v>
      </c>
      <c r="AF245" s="117" t="s">
        <v>1095</v>
      </c>
      <c r="AG245" s="199">
        <f t="shared" si="10"/>
        <v>1</v>
      </c>
      <c r="AH245" s="207"/>
      <c r="AI245" s="207"/>
      <c r="AJ245" s="207"/>
      <c r="AK245" s="207"/>
      <c r="AL245" s="207"/>
      <c r="AM245" s="207"/>
      <c r="AN245" s="207"/>
      <c r="AO245" s="207"/>
      <c r="AP245" s="207"/>
      <c r="AQ245" s="207"/>
      <c r="AR245" s="207"/>
      <c r="AS245" s="207"/>
      <c r="AT245" s="207"/>
      <c r="AU245" s="207"/>
      <c r="AV245" s="207"/>
      <c r="AW245" s="207"/>
      <c r="AX245" s="207"/>
      <c r="AY245" s="207"/>
      <c r="AZ245" s="207"/>
      <c r="BA245" s="207"/>
      <c r="BB245" s="207">
        <v>1</v>
      </c>
      <c r="BC245" s="207"/>
      <c r="BD245" s="207"/>
    </row>
    <row r="246" spans="1:56" s="17" customFormat="1" ht="31.15" customHeight="1" x14ac:dyDescent="0.3">
      <c r="A246" s="39"/>
      <c r="B246" s="85" t="s">
        <v>122</v>
      </c>
      <c r="C246" s="97" t="s">
        <v>705</v>
      </c>
      <c r="D246" s="205" t="s">
        <v>299</v>
      </c>
      <c r="E246" s="4">
        <v>11</v>
      </c>
      <c r="F246" s="35" t="s">
        <v>503</v>
      </c>
      <c r="G246" s="9" t="s">
        <v>305</v>
      </c>
      <c r="H246" s="11" t="s">
        <v>711</v>
      </c>
      <c r="I246" s="3" t="str">
        <f t="shared" si="9"/>
        <v>BS21.FI.02_I06</v>
      </c>
      <c r="J246" s="87" t="s">
        <v>862</v>
      </c>
      <c r="K246" s="6" t="s">
        <v>3</v>
      </c>
      <c r="L246" s="7" t="s">
        <v>3</v>
      </c>
      <c r="M246" s="8" t="s">
        <v>3</v>
      </c>
      <c r="N246" s="30" t="s">
        <v>272</v>
      </c>
      <c r="O246" s="30" t="s">
        <v>936</v>
      </c>
      <c r="P246" s="30" t="s">
        <v>937</v>
      </c>
      <c r="Q246" s="24">
        <v>44215</v>
      </c>
      <c r="R246" s="25">
        <v>6</v>
      </c>
      <c r="S246" s="25" t="s">
        <v>985</v>
      </c>
      <c r="T246" s="26">
        <v>1</v>
      </c>
      <c r="U246" s="76"/>
      <c r="V246" s="24">
        <v>44245</v>
      </c>
      <c r="W246" s="25">
        <v>6</v>
      </c>
      <c r="X246" s="25" t="s">
        <v>1529</v>
      </c>
      <c r="Y246" s="76"/>
      <c r="Z246" s="76"/>
      <c r="AA246" s="29"/>
      <c r="AB246" s="117" t="s">
        <v>1095</v>
      </c>
      <c r="AC246" s="117" t="s">
        <v>1095</v>
      </c>
      <c r="AD246" s="117" t="s">
        <v>1095</v>
      </c>
      <c r="AE246" s="117" t="s">
        <v>1095</v>
      </c>
      <c r="AF246" s="117" t="s">
        <v>1095</v>
      </c>
      <c r="AG246" s="199">
        <f t="shared" si="10"/>
        <v>1</v>
      </c>
      <c r="AH246" s="207"/>
      <c r="AI246" s="207"/>
      <c r="AJ246" s="207"/>
      <c r="AK246" s="207"/>
      <c r="AL246" s="207"/>
      <c r="AM246" s="207"/>
      <c r="AN246" s="207"/>
      <c r="AO246" s="207"/>
      <c r="AP246" s="207"/>
      <c r="AQ246" s="207"/>
      <c r="AR246" s="207"/>
      <c r="AS246" s="207"/>
      <c r="AT246" s="207"/>
      <c r="AU246" s="207"/>
      <c r="AV246" s="207"/>
      <c r="AW246" s="207"/>
      <c r="AX246" s="207"/>
      <c r="AY246" s="207"/>
      <c r="AZ246" s="207"/>
      <c r="BA246" s="207"/>
      <c r="BB246" s="207">
        <v>1</v>
      </c>
      <c r="BC246" s="207"/>
      <c r="BD246" s="207"/>
    </row>
    <row r="247" spans="1:56" s="39" customFormat="1" ht="46.9" customHeight="1" x14ac:dyDescent="0.3">
      <c r="B247" s="85" t="s">
        <v>122</v>
      </c>
      <c r="C247" s="97" t="s">
        <v>705</v>
      </c>
      <c r="D247" s="205" t="s">
        <v>299</v>
      </c>
      <c r="E247" s="4">
        <v>11</v>
      </c>
      <c r="F247" s="35" t="s">
        <v>504</v>
      </c>
      <c r="G247" s="11" t="s">
        <v>306</v>
      </c>
      <c r="H247" s="11" t="s">
        <v>712</v>
      </c>
      <c r="I247" s="3" t="str">
        <f t="shared" si="9"/>
        <v>BS21.FI.02_I07</v>
      </c>
      <c r="J247" s="80" t="s">
        <v>941</v>
      </c>
      <c r="K247" s="12"/>
      <c r="L247" s="7" t="s">
        <v>3</v>
      </c>
      <c r="M247" s="8" t="s">
        <v>3</v>
      </c>
      <c r="N247" s="10" t="s">
        <v>272</v>
      </c>
      <c r="O247" s="10" t="s">
        <v>936</v>
      </c>
      <c r="P247" s="10" t="s">
        <v>937</v>
      </c>
      <c r="Q247" s="24"/>
      <c r="R247" s="25"/>
      <c r="S247" s="25"/>
      <c r="T247" s="26"/>
      <c r="U247" s="76"/>
      <c r="V247" s="27">
        <v>44245</v>
      </c>
      <c r="W247" s="25">
        <v>7</v>
      </c>
      <c r="X247" s="25" t="s">
        <v>1529</v>
      </c>
      <c r="Y247" s="76"/>
      <c r="Z247" s="76"/>
      <c r="AA247" s="29"/>
      <c r="AB247" s="117" t="s">
        <v>1095</v>
      </c>
      <c r="AC247" s="117" t="s">
        <v>1095</v>
      </c>
      <c r="AD247" s="117" t="s">
        <v>1095</v>
      </c>
      <c r="AE247" s="117" t="s">
        <v>1095</v>
      </c>
      <c r="AF247" s="117" t="s">
        <v>1095</v>
      </c>
      <c r="AG247" s="199">
        <f t="shared" si="10"/>
        <v>1</v>
      </c>
      <c r="AH247" s="207"/>
      <c r="AI247" s="207"/>
      <c r="AJ247" s="207"/>
      <c r="AK247" s="207"/>
      <c r="AL247" s="207"/>
      <c r="AM247" s="207"/>
      <c r="AN247" s="207"/>
      <c r="AO247" s="207"/>
      <c r="AP247" s="207"/>
      <c r="AQ247" s="207"/>
      <c r="AR247" s="207"/>
      <c r="AS247" s="207"/>
      <c r="AT247" s="207"/>
      <c r="AU247" s="207"/>
      <c r="AV247" s="207"/>
      <c r="AW247" s="207"/>
      <c r="AX247" s="207"/>
      <c r="AY247" s="207"/>
      <c r="AZ247" s="207"/>
      <c r="BA247" s="207"/>
      <c r="BB247" s="207">
        <v>1</v>
      </c>
      <c r="BC247" s="207"/>
      <c r="BD247" s="207"/>
    </row>
    <row r="248" spans="1:56" ht="46.9" customHeight="1" x14ac:dyDescent="0.3">
      <c r="A248" s="39"/>
      <c r="B248" s="85" t="s">
        <v>122</v>
      </c>
      <c r="C248" s="97" t="s">
        <v>705</v>
      </c>
      <c r="D248" s="205" t="s">
        <v>299</v>
      </c>
      <c r="E248" s="4">
        <v>11</v>
      </c>
      <c r="F248" s="35" t="s">
        <v>505</v>
      </c>
      <c r="G248" s="9" t="s">
        <v>307</v>
      </c>
      <c r="H248" s="11" t="s">
        <v>713</v>
      </c>
      <c r="I248" s="3" t="str">
        <f t="shared" si="9"/>
        <v>BS21.FI.02_I08</v>
      </c>
      <c r="J248" s="80" t="s">
        <v>862</v>
      </c>
      <c r="K248" s="6" t="s">
        <v>3</v>
      </c>
      <c r="L248" s="7" t="s">
        <v>3</v>
      </c>
      <c r="M248" s="8" t="s">
        <v>3</v>
      </c>
      <c r="N248" s="10" t="s">
        <v>272</v>
      </c>
      <c r="O248" s="10" t="s">
        <v>936</v>
      </c>
      <c r="P248" s="10" t="s">
        <v>937</v>
      </c>
      <c r="Q248" s="24">
        <v>44215</v>
      </c>
      <c r="R248" s="25">
        <v>7</v>
      </c>
      <c r="S248" s="25" t="s">
        <v>985</v>
      </c>
      <c r="T248" s="26">
        <v>1</v>
      </c>
      <c r="U248" s="76"/>
      <c r="V248" s="27">
        <v>44245</v>
      </c>
      <c r="W248" s="25">
        <v>8</v>
      </c>
      <c r="X248" s="25" t="s">
        <v>1529</v>
      </c>
      <c r="Y248" s="76"/>
      <c r="Z248" s="76"/>
      <c r="AA248" s="29"/>
      <c r="AB248" s="117" t="s">
        <v>1095</v>
      </c>
      <c r="AC248" s="117" t="s">
        <v>1095</v>
      </c>
      <c r="AD248" s="117" t="s">
        <v>1095</v>
      </c>
      <c r="AE248" s="117" t="s">
        <v>1095</v>
      </c>
      <c r="AF248" s="117" t="s">
        <v>1095</v>
      </c>
      <c r="AG248" s="199">
        <f t="shared" si="10"/>
        <v>1</v>
      </c>
      <c r="AH248" s="207"/>
      <c r="AI248" s="207"/>
      <c r="AJ248" s="207"/>
      <c r="AK248" s="207"/>
      <c r="AL248" s="207"/>
      <c r="AM248" s="207"/>
      <c r="AN248" s="207"/>
      <c r="AO248" s="207"/>
      <c r="AP248" s="207"/>
      <c r="AQ248" s="207"/>
      <c r="AR248" s="207"/>
      <c r="AS248" s="207"/>
      <c r="AT248" s="207"/>
      <c r="AU248" s="207"/>
      <c r="AV248" s="207"/>
      <c r="AW248" s="207"/>
      <c r="AX248" s="207"/>
      <c r="AY248" s="207"/>
      <c r="AZ248" s="207"/>
      <c r="BA248" s="207"/>
      <c r="BB248" s="207">
        <v>1</v>
      </c>
      <c r="BC248" s="207"/>
      <c r="BD248" s="207"/>
    </row>
    <row r="249" spans="1:56" ht="31.15" customHeight="1" x14ac:dyDescent="0.3">
      <c r="A249" s="39"/>
      <c r="B249" s="85" t="s">
        <v>122</v>
      </c>
      <c r="C249" s="97" t="s">
        <v>705</v>
      </c>
      <c r="D249" s="205" t="s">
        <v>299</v>
      </c>
      <c r="E249" s="4">
        <v>11</v>
      </c>
      <c r="F249" s="35" t="s">
        <v>506</v>
      </c>
      <c r="G249" s="9" t="s">
        <v>308</v>
      </c>
      <c r="H249" s="11" t="s">
        <v>714</v>
      </c>
      <c r="I249" s="3" t="str">
        <f t="shared" si="9"/>
        <v>BS21.FI.02_I09</v>
      </c>
      <c r="J249" s="80" t="s">
        <v>862</v>
      </c>
      <c r="K249" s="6" t="s">
        <v>3</v>
      </c>
      <c r="L249" s="7" t="s">
        <v>3</v>
      </c>
      <c r="M249" s="8" t="s">
        <v>3</v>
      </c>
      <c r="N249" s="10" t="s">
        <v>272</v>
      </c>
      <c r="O249" s="10" t="s">
        <v>936</v>
      </c>
      <c r="P249" s="10" t="s">
        <v>937</v>
      </c>
      <c r="Q249" s="24">
        <v>44215</v>
      </c>
      <c r="R249" s="25">
        <v>8</v>
      </c>
      <c r="S249" s="25" t="s">
        <v>985</v>
      </c>
      <c r="T249" s="26">
        <v>1</v>
      </c>
      <c r="U249" s="76"/>
      <c r="V249" s="27">
        <v>44245</v>
      </c>
      <c r="W249" s="25">
        <v>9</v>
      </c>
      <c r="X249" s="25" t="s">
        <v>1529</v>
      </c>
      <c r="Y249" s="76"/>
      <c r="Z249" s="76"/>
      <c r="AA249" s="29"/>
      <c r="AB249" s="117" t="s">
        <v>1095</v>
      </c>
      <c r="AC249" s="117" t="s">
        <v>1095</v>
      </c>
      <c r="AD249" s="117" t="s">
        <v>1095</v>
      </c>
      <c r="AE249" s="117" t="s">
        <v>1095</v>
      </c>
      <c r="AF249" s="117" t="s">
        <v>1095</v>
      </c>
      <c r="AG249" s="199">
        <f t="shared" si="10"/>
        <v>1</v>
      </c>
      <c r="AH249" s="207"/>
      <c r="AI249" s="207"/>
      <c r="AJ249" s="207"/>
      <c r="AK249" s="207"/>
      <c r="AL249" s="207"/>
      <c r="AM249" s="207"/>
      <c r="AN249" s="207"/>
      <c r="AO249" s="207"/>
      <c r="AP249" s="207"/>
      <c r="AQ249" s="207"/>
      <c r="AR249" s="207"/>
      <c r="AS249" s="207"/>
      <c r="AT249" s="207"/>
      <c r="AU249" s="207"/>
      <c r="AV249" s="207"/>
      <c r="AW249" s="207"/>
      <c r="AX249" s="207"/>
      <c r="AY249" s="207"/>
      <c r="AZ249" s="207"/>
      <c r="BA249" s="207"/>
      <c r="BB249" s="207">
        <v>1</v>
      </c>
      <c r="BC249" s="207"/>
      <c r="BD249" s="207"/>
    </row>
    <row r="250" spans="1:56" ht="31.15" customHeight="1" x14ac:dyDescent="0.3">
      <c r="A250" s="39"/>
      <c r="B250" s="85" t="s">
        <v>122</v>
      </c>
      <c r="C250" s="97" t="s">
        <v>705</v>
      </c>
      <c r="D250" s="205" t="s">
        <v>299</v>
      </c>
      <c r="E250" s="4">
        <v>11</v>
      </c>
      <c r="F250" s="79" t="s">
        <v>507</v>
      </c>
      <c r="G250" s="9" t="s">
        <v>309</v>
      </c>
      <c r="H250" s="11" t="s">
        <v>715</v>
      </c>
      <c r="I250" s="3" t="str">
        <f t="shared" si="9"/>
        <v>BS21.FI.02_I10</v>
      </c>
      <c r="J250" s="15" t="s">
        <v>862</v>
      </c>
      <c r="K250" s="6"/>
      <c r="L250" s="7" t="s">
        <v>3</v>
      </c>
      <c r="M250" s="8" t="s">
        <v>3</v>
      </c>
      <c r="N250" s="10" t="s">
        <v>272</v>
      </c>
      <c r="O250" s="10" t="s">
        <v>936</v>
      </c>
      <c r="P250" s="10" t="s">
        <v>937</v>
      </c>
      <c r="Q250" s="24"/>
      <c r="R250" s="25"/>
      <c r="S250" s="25"/>
      <c r="T250" s="26"/>
      <c r="U250" s="76"/>
      <c r="V250" s="24">
        <v>44245</v>
      </c>
      <c r="W250" s="25">
        <v>10</v>
      </c>
      <c r="X250" s="25" t="s">
        <v>1529</v>
      </c>
      <c r="Y250" s="76"/>
      <c r="Z250" s="76"/>
      <c r="AA250" s="29"/>
      <c r="AB250" s="117" t="s">
        <v>1095</v>
      </c>
      <c r="AC250" s="117" t="s">
        <v>1095</v>
      </c>
      <c r="AD250" s="117" t="s">
        <v>1095</v>
      </c>
      <c r="AE250" s="117" t="s">
        <v>1095</v>
      </c>
      <c r="AF250" s="117" t="s">
        <v>1095</v>
      </c>
      <c r="AG250" s="199">
        <f t="shared" si="10"/>
        <v>1</v>
      </c>
      <c r="AH250" s="207"/>
      <c r="AI250" s="207"/>
      <c r="AJ250" s="207"/>
      <c r="AK250" s="207"/>
      <c r="AL250" s="207"/>
      <c r="AM250" s="207"/>
      <c r="AN250" s="207"/>
      <c r="AO250" s="207"/>
      <c r="AP250" s="207"/>
      <c r="AQ250" s="207"/>
      <c r="AR250" s="207"/>
      <c r="AS250" s="207"/>
      <c r="AT250" s="207"/>
      <c r="AU250" s="207"/>
      <c r="AV250" s="207"/>
      <c r="AW250" s="207"/>
      <c r="AX250" s="207"/>
      <c r="AY250" s="207"/>
      <c r="AZ250" s="207"/>
      <c r="BA250" s="207"/>
      <c r="BB250" s="207">
        <v>1</v>
      </c>
      <c r="BC250" s="207"/>
      <c r="BD250" s="207"/>
    </row>
    <row r="251" spans="1:56" s="39" customFormat="1" ht="31.15" customHeight="1" x14ac:dyDescent="0.3">
      <c r="B251" s="85" t="s">
        <v>122</v>
      </c>
      <c r="C251" s="97" t="s">
        <v>705</v>
      </c>
      <c r="D251" s="205" t="s">
        <v>299</v>
      </c>
      <c r="E251" s="4">
        <v>11</v>
      </c>
      <c r="F251" s="35" t="s">
        <v>508</v>
      </c>
      <c r="G251" s="9" t="s">
        <v>310</v>
      </c>
      <c r="H251" s="11" t="s">
        <v>716</v>
      </c>
      <c r="I251" s="3" t="str">
        <f t="shared" si="9"/>
        <v>BS21.FI.02_I11</v>
      </c>
      <c r="J251" s="15" t="s">
        <v>862</v>
      </c>
      <c r="K251" s="6"/>
      <c r="L251" s="7" t="s">
        <v>3</v>
      </c>
      <c r="M251" s="8" t="s">
        <v>3</v>
      </c>
      <c r="N251" s="10" t="s">
        <v>272</v>
      </c>
      <c r="O251" s="10" t="s">
        <v>936</v>
      </c>
      <c r="P251" s="10" t="s">
        <v>937</v>
      </c>
      <c r="Q251" s="27"/>
      <c r="R251" s="25"/>
      <c r="S251" s="25"/>
      <c r="T251" s="26"/>
      <c r="U251" s="76"/>
      <c r="V251" s="27">
        <v>44245</v>
      </c>
      <c r="W251" s="25">
        <v>11</v>
      </c>
      <c r="X251" s="25" t="s">
        <v>1529</v>
      </c>
      <c r="Y251" s="76"/>
      <c r="Z251" s="76"/>
      <c r="AA251" s="29"/>
      <c r="AB251" s="117" t="s">
        <v>1095</v>
      </c>
      <c r="AC251" s="117" t="s">
        <v>1095</v>
      </c>
      <c r="AD251" s="117" t="s">
        <v>1095</v>
      </c>
      <c r="AE251" s="117" t="s">
        <v>1095</v>
      </c>
      <c r="AF251" s="117" t="s">
        <v>1095</v>
      </c>
      <c r="AG251" s="199">
        <f t="shared" si="10"/>
        <v>1</v>
      </c>
      <c r="AH251" s="207"/>
      <c r="AI251" s="207"/>
      <c r="AJ251" s="207"/>
      <c r="AK251" s="207"/>
      <c r="AL251" s="207"/>
      <c r="AM251" s="207"/>
      <c r="AN251" s="207"/>
      <c r="AO251" s="207"/>
      <c r="AP251" s="207"/>
      <c r="AQ251" s="207"/>
      <c r="AR251" s="207"/>
      <c r="AS251" s="207"/>
      <c r="AT251" s="207"/>
      <c r="AU251" s="207"/>
      <c r="AV251" s="207"/>
      <c r="AW251" s="207"/>
      <c r="AX251" s="207"/>
      <c r="AY251" s="207"/>
      <c r="AZ251" s="207"/>
      <c r="BA251" s="207"/>
      <c r="BB251" s="207">
        <v>1</v>
      </c>
      <c r="BC251" s="207"/>
      <c r="BD251" s="207"/>
    </row>
    <row r="252" spans="1:56" s="39" customFormat="1" ht="31.15" customHeight="1" x14ac:dyDescent="0.3">
      <c r="B252" s="85" t="s">
        <v>122</v>
      </c>
      <c r="C252" s="97" t="s">
        <v>717</v>
      </c>
      <c r="D252" s="18" t="s">
        <v>270</v>
      </c>
      <c r="E252" s="4">
        <v>1</v>
      </c>
      <c r="F252" s="35" t="s">
        <v>498</v>
      </c>
      <c r="G252" s="9" t="s">
        <v>311</v>
      </c>
      <c r="H252" s="11" t="s">
        <v>718</v>
      </c>
      <c r="I252" s="3" t="str">
        <f t="shared" si="9"/>
        <v>BS21.FI.03_I01</v>
      </c>
      <c r="J252" s="15" t="s">
        <v>862</v>
      </c>
      <c r="K252" s="6" t="s">
        <v>3</v>
      </c>
      <c r="L252" s="7" t="s">
        <v>3</v>
      </c>
      <c r="M252" s="8" t="s">
        <v>3</v>
      </c>
      <c r="N252" s="10" t="s">
        <v>272</v>
      </c>
      <c r="O252" s="10" t="s">
        <v>936</v>
      </c>
      <c r="P252" s="10" t="s">
        <v>937</v>
      </c>
      <c r="Q252" s="27">
        <v>44215</v>
      </c>
      <c r="R252" s="25">
        <v>9</v>
      </c>
      <c r="S252" s="25" t="s">
        <v>985</v>
      </c>
      <c r="T252" s="26">
        <v>1</v>
      </c>
      <c r="U252" s="76"/>
      <c r="V252" s="27">
        <v>44245</v>
      </c>
      <c r="W252" s="25">
        <v>9</v>
      </c>
      <c r="X252" s="25" t="s">
        <v>1529</v>
      </c>
      <c r="Y252" s="76"/>
      <c r="Z252" s="76"/>
      <c r="AA252" s="29"/>
      <c r="AB252" s="117" t="s">
        <v>1095</v>
      </c>
      <c r="AC252" s="117" t="s">
        <v>1095</v>
      </c>
      <c r="AD252" s="117" t="s">
        <v>1095</v>
      </c>
      <c r="AE252" s="117" t="s">
        <v>1095</v>
      </c>
      <c r="AF252" s="117" t="s">
        <v>1095</v>
      </c>
      <c r="AG252" s="199">
        <f t="shared" si="10"/>
        <v>1</v>
      </c>
      <c r="AH252" s="207"/>
      <c r="AI252" s="207"/>
      <c r="AJ252" s="207"/>
      <c r="AK252" s="207"/>
      <c r="AL252" s="207"/>
      <c r="AM252" s="207"/>
      <c r="AN252" s="207"/>
      <c r="AO252" s="207"/>
      <c r="AP252" s="207"/>
      <c r="AQ252" s="207"/>
      <c r="AR252" s="207"/>
      <c r="AS252" s="207"/>
      <c r="AT252" s="207"/>
      <c r="AU252" s="207"/>
      <c r="AV252" s="207"/>
      <c r="AW252" s="207"/>
      <c r="AX252" s="207"/>
      <c r="AY252" s="207"/>
      <c r="AZ252" s="207"/>
      <c r="BA252" s="207"/>
      <c r="BB252" s="207">
        <v>1</v>
      </c>
      <c r="BC252" s="207"/>
      <c r="BD252" s="207"/>
    </row>
    <row r="253" spans="1:56" s="39" customFormat="1" ht="31.15" customHeight="1" x14ac:dyDescent="0.3">
      <c r="B253" s="85" t="s">
        <v>122</v>
      </c>
      <c r="C253" s="97" t="s">
        <v>719</v>
      </c>
      <c r="D253" s="18" t="s">
        <v>271</v>
      </c>
      <c r="E253" s="4">
        <v>1</v>
      </c>
      <c r="F253" s="35" t="s">
        <v>498</v>
      </c>
      <c r="G253" s="9" t="s">
        <v>271</v>
      </c>
      <c r="H253" s="11" t="s">
        <v>720</v>
      </c>
      <c r="I253" s="3" t="str">
        <f t="shared" si="9"/>
        <v>BS21.FI.04_I01</v>
      </c>
      <c r="J253" s="15" t="s">
        <v>862</v>
      </c>
      <c r="K253" s="6" t="s">
        <v>3</v>
      </c>
      <c r="L253" s="7" t="s">
        <v>3</v>
      </c>
      <c r="M253" s="8" t="s">
        <v>3</v>
      </c>
      <c r="N253" s="10" t="s">
        <v>272</v>
      </c>
      <c r="O253" s="10" t="s">
        <v>936</v>
      </c>
      <c r="P253" s="10" t="s">
        <v>937</v>
      </c>
      <c r="Q253" s="27">
        <v>44215</v>
      </c>
      <c r="R253" s="25">
        <v>10</v>
      </c>
      <c r="S253" s="25" t="s">
        <v>985</v>
      </c>
      <c r="T253" s="26">
        <v>1</v>
      </c>
      <c r="U253" s="76"/>
      <c r="V253" s="27">
        <v>44245</v>
      </c>
      <c r="W253" s="25">
        <v>10</v>
      </c>
      <c r="X253" s="25" t="s">
        <v>1529</v>
      </c>
      <c r="Y253" s="76"/>
      <c r="Z253" s="76"/>
      <c r="AA253" s="29"/>
      <c r="AB253" s="117" t="s">
        <v>1095</v>
      </c>
      <c r="AC253" s="117" t="s">
        <v>1095</v>
      </c>
      <c r="AD253" s="117" t="s">
        <v>1095</v>
      </c>
      <c r="AE253" s="117" t="s">
        <v>1095</v>
      </c>
      <c r="AF253" s="117" t="s">
        <v>1095</v>
      </c>
      <c r="AG253" s="199">
        <f t="shared" si="10"/>
        <v>1</v>
      </c>
      <c r="AH253" s="207"/>
      <c r="AI253" s="207"/>
      <c r="AJ253" s="207"/>
      <c r="AK253" s="207"/>
      <c r="AL253" s="207"/>
      <c r="AM253" s="207"/>
      <c r="AN253" s="207"/>
      <c r="AO253" s="207"/>
      <c r="AP253" s="207"/>
      <c r="AQ253" s="207"/>
      <c r="AR253" s="207"/>
      <c r="AS253" s="207"/>
      <c r="AT253" s="207"/>
      <c r="AU253" s="207"/>
      <c r="AV253" s="207"/>
      <c r="AW253" s="207"/>
      <c r="AX253" s="207"/>
      <c r="AY253" s="207"/>
      <c r="AZ253" s="207"/>
      <c r="BA253" s="207"/>
      <c r="BB253" s="207">
        <v>1</v>
      </c>
      <c r="BC253" s="207"/>
      <c r="BD253" s="207"/>
    </row>
    <row r="254" spans="1:56" s="39" customFormat="1" ht="31.15" customHeight="1" x14ac:dyDescent="0.3">
      <c r="A254" s="32"/>
      <c r="B254" s="85" t="s">
        <v>347</v>
      </c>
      <c r="C254" s="85" t="s">
        <v>807</v>
      </c>
      <c r="D254" s="9" t="s">
        <v>371</v>
      </c>
      <c r="E254" s="4">
        <v>2</v>
      </c>
      <c r="F254" s="35" t="s">
        <v>498</v>
      </c>
      <c r="G254" s="9" t="s">
        <v>372</v>
      </c>
      <c r="H254" s="11" t="s">
        <v>808</v>
      </c>
      <c r="I254" s="3" t="str">
        <f t="shared" si="9"/>
        <v>BS24.CO.02_I01</v>
      </c>
      <c r="J254" s="15" t="s">
        <v>861</v>
      </c>
      <c r="K254" s="6" t="s">
        <v>3</v>
      </c>
      <c r="L254" s="7" t="s">
        <v>3</v>
      </c>
      <c r="M254" s="8" t="s">
        <v>3</v>
      </c>
      <c r="N254" s="3" t="s">
        <v>1</v>
      </c>
      <c r="O254" s="10" t="s">
        <v>938</v>
      </c>
      <c r="P254" s="10" t="s">
        <v>350</v>
      </c>
      <c r="Q254" s="27">
        <v>44215</v>
      </c>
      <c r="R254" s="25">
        <v>3</v>
      </c>
      <c r="S254" s="25" t="s">
        <v>976</v>
      </c>
      <c r="T254" s="26">
        <v>1</v>
      </c>
      <c r="U254" s="76"/>
      <c r="V254" s="27">
        <v>44245</v>
      </c>
      <c r="W254" s="25">
        <v>1</v>
      </c>
      <c r="X254" s="25" t="s">
        <v>1535</v>
      </c>
      <c r="Y254" s="76"/>
      <c r="Z254" s="76"/>
      <c r="AA254" s="18" t="s">
        <v>530</v>
      </c>
      <c r="AB254" s="117" t="s">
        <v>1095</v>
      </c>
      <c r="AC254" s="117" t="s">
        <v>1095</v>
      </c>
      <c r="AD254" s="117" t="s">
        <v>1095</v>
      </c>
      <c r="AE254" s="117" t="s">
        <v>1095</v>
      </c>
      <c r="AF254" s="117" t="s">
        <v>1095</v>
      </c>
      <c r="AG254" s="199">
        <f t="shared" si="10"/>
        <v>1</v>
      </c>
      <c r="AH254" s="207"/>
      <c r="AI254" s="207"/>
      <c r="AJ254" s="207"/>
      <c r="AK254" s="207"/>
      <c r="AL254" s="207"/>
      <c r="AM254" s="207"/>
      <c r="AN254" s="207"/>
      <c r="AO254" s="207"/>
      <c r="AP254" s="207"/>
      <c r="AQ254" s="207"/>
      <c r="AR254" s="207"/>
      <c r="AS254" s="207"/>
      <c r="AT254" s="207"/>
      <c r="AU254" s="207"/>
      <c r="AV254" s="207"/>
      <c r="AW254" s="207"/>
      <c r="AX254" s="207"/>
      <c r="AY254" s="207"/>
      <c r="AZ254" s="207">
        <v>1</v>
      </c>
      <c r="BA254" s="207"/>
      <c r="BB254" s="207"/>
      <c r="BC254" s="207"/>
      <c r="BD254" s="207"/>
    </row>
    <row r="255" spans="1:56" s="39" customFormat="1" ht="31.15" customHeight="1" x14ac:dyDescent="0.3">
      <c r="A255" s="32"/>
      <c r="B255" s="85" t="s">
        <v>347</v>
      </c>
      <c r="C255" s="85" t="s">
        <v>807</v>
      </c>
      <c r="D255" s="9" t="s">
        <v>371</v>
      </c>
      <c r="E255" s="4">
        <v>2</v>
      </c>
      <c r="F255" s="35" t="s">
        <v>510</v>
      </c>
      <c r="G255" s="9" t="s">
        <v>373</v>
      </c>
      <c r="H255" s="11" t="s">
        <v>809</v>
      </c>
      <c r="I255" s="3" t="str">
        <f t="shared" si="9"/>
        <v>BS24.CO.02_I02</v>
      </c>
      <c r="J255" s="80" t="s">
        <v>861</v>
      </c>
      <c r="K255" s="6" t="s">
        <v>3</v>
      </c>
      <c r="L255" s="7" t="s">
        <v>3</v>
      </c>
      <c r="M255" s="8" t="s">
        <v>3</v>
      </c>
      <c r="N255" s="3" t="s">
        <v>1</v>
      </c>
      <c r="O255" s="10" t="s">
        <v>938</v>
      </c>
      <c r="P255" s="10" t="s">
        <v>350</v>
      </c>
      <c r="Q255" s="24">
        <v>44215</v>
      </c>
      <c r="R255" s="25">
        <v>4</v>
      </c>
      <c r="S255" s="25" t="s">
        <v>976</v>
      </c>
      <c r="T255" s="26">
        <v>1</v>
      </c>
      <c r="U255" s="76"/>
      <c r="V255" s="27">
        <v>44245</v>
      </c>
      <c r="W255" s="25">
        <v>1</v>
      </c>
      <c r="X255" s="25" t="s">
        <v>1535</v>
      </c>
      <c r="Y255" s="76"/>
      <c r="Z255" s="76"/>
      <c r="AA255" s="18" t="s">
        <v>530</v>
      </c>
      <c r="AB255" s="117" t="s">
        <v>1095</v>
      </c>
      <c r="AC255" s="117" t="s">
        <v>1095</v>
      </c>
      <c r="AD255" s="117" t="s">
        <v>1095</v>
      </c>
      <c r="AE255" s="117" t="s">
        <v>1095</v>
      </c>
      <c r="AF255" s="117" t="s">
        <v>1095</v>
      </c>
      <c r="AG255" s="199">
        <f t="shared" si="10"/>
        <v>1</v>
      </c>
      <c r="AH255" s="207"/>
      <c r="AI255" s="207"/>
      <c r="AJ255" s="207"/>
      <c r="AK255" s="207"/>
      <c r="AL255" s="207"/>
      <c r="AM255" s="207"/>
      <c r="AN255" s="207"/>
      <c r="AO255" s="207"/>
      <c r="AP255" s="207"/>
      <c r="AQ255" s="207"/>
      <c r="AR255" s="207"/>
      <c r="AS255" s="207"/>
      <c r="AT255" s="207"/>
      <c r="AU255" s="207"/>
      <c r="AV255" s="207"/>
      <c r="AW255" s="207"/>
      <c r="AX255" s="207"/>
      <c r="AY255" s="207"/>
      <c r="AZ255" s="207">
        <v>1</v>
      </c>
      <c r="BA255" s="207"/>
      <c r="BB255" s="207"/>
      <c r="BC255" s="207"/>
      <c r="BD255" s="207"/>
    </row>
    <row r="256" spans="1:56" s="39" customFormat="1" ht="31.15" customHeight="1" x14ac:dyDescent="0.3">
      <c r="A256" s="32"/>
      <c r="B256" s="85" t="s">
        <v>347</v>
      </c>
      <c r="C256" s="85" t="s">
        <v>810</v>
      </c>
      <c r="D256" s="9" t="s">
        <v>374</v>
      </c>
      <c r="E256" s="4">
        <v>1</v>
      </c>
      <c r="F256" s="35" t="s">
        <v>498</v>
      </c>
      <c r="G256" s="9" t="s">
        <v>375</v>
      </c>
      <c r="H256" s="11" t="s">
        <v>811</v>
      </c>
      <c r="I256" s="3" t="str">
        <f t="shared" si="9"/>
        <v>BS24.CO.05_I01</v>
      </c>
      <c r="J256" s="80" t="s">
        <v>861</v>
      </c>
      <c r="K256" s="6" t="s">
        <v>3</v>
      </c>
      <c r="L256" s="7" t="s">
        <v>3</v>
      </c>
      <c r="M256" s="8" t="s">
        <v>3</v>
      </c>
      <c r="N256" s="3" t="s">
        <v>1</v>
      </c>
      <c r="O256" s="10" t="s">
        <v>938</v>
      </c>
      <c r="P256" s="10" t="s">
        <v>350</v>
      </c>
      <c r="Q256" s="24">
        <v>44215</v>
      </c>
      <c r="R256" s="25">
        <v>1</v>
      </c>
      <c r="S256" s="25" t="s">
        <v>976</v>
      </c>
      <c r="T256" s="26">
        <v>1</v>
      </c>
      <c r="U256" s="76"/>
      <c r="V256" s="27">
        <v>44245</v>
      </c>
      <c r="W256" s="25">
        <v>2</v>
      </c>
      <c r="X256" s="25" t="s">
        <v>1535</v>
      </c>
      <c r="Y256" s="76"/>
      <c r="Z256" s="76"/>
      <c r="AA256" s="18" t="s">
        <v>531</v>
      </c>
      <c r="AB256" s="117" t="s">
        <v>1095</v>
      </c>
      <c r="AC256" s="117" t="s">
        <v>1095</v>
      </c>
      <c r="AD256" s="117" t="s">
        <v>1095</v>
      </c>
      <c r="AE256" s="117" t="s">
        <v>1095</v>
      </c>
      <c r="AF256" s="117" t="s">
        <v>1095</v>
      </c>
      <c r="AG256" s="199">
        <f t="shared" si="10"/>
        <v>1</v>
      </c>
      <c r="AH256" s="207"/>
      <c r="AI256" s="207"/>
      <c r="AJ256" s="207"/>
      <c r="AK256" s="207"/>
      <c r="AL256" s="207"/>
      <c r="AM256" s="207"/>
      <c r="AN256" s="207"/>
      <c r="AO256" s="207"/>
      <c r="AP256" s="207"/>
      <c r="AQ256" s="207"/>
      <c r="AR256" s="207"/>
      <c r="AS256" s="207"/>
      <c r="AT256" s="207"/>
      <c r="AU256" s="207"/>
      <c r="AV256" s="207"/>
      <c r="AW256" s="207"/>
      <c r="AX256" s="207"/>
      <c r="AY256" s="207"/>
      <c r="AZ256" s="207">
        <v>1</v>
      </c>
      <c r="BA256" s="207"/>
      <c r="BB256" s="207"/>
      <c r="BC256" s="207"/>
      <c r="BD256" s="207"/>
    </row>
    <row r="257" spans="1:56" s="39" customFormat="1" ht="31.15" customHeight="1" x14ac:dyDescent="0.3">
      <c r="A257" s="32"/>
      <c r="B257" s="85" t="s">
        <v>347</v>
      </c>
      <c r="C257" s="85" t="s">
        <v>812</v>
      </c>
      <c r="D257" s="9" t="s">
        <v>376</v>
      </c>
      <c r="E257" s="4">
        <v>1</v>
      </c>
      <c r="F257" s="35" t="s">
        <v>498</v>
      </c>
      <c r="G257" s="9" t="s">
        <v>377</v>
      </c>
      <c r="H257" s="11" t="s">
        <v>813</v>
      </c>
      <c r="I257" s="3" t="str">
        <f t="shared" si="9"/>
        <v>BS24.CO.06_I01</v>
      </c>
      <c r="J257" s="80" t="s">
        <v>861</v>
      </c>
      <c r="K257" s="6" t="s">
        <v>3</v>
      </c>
      <c r="L257" s="7" t="s">
        <v>3</v>
      </c>
      <c r="M257" s="8" t="s">
        <v>3</v>
      </c>
      <c r="N257" s="3" t="s">
        <v>1</v>
      </c>
      <c r="O257" s="10" t="s">
        <v>938</v>
      </c>
      <c r="P257" s="10" t="s">
        <v>350</v>
      </c>
      <c r="Q257" s="24">
        <v>44215</v>
      </c>
      <c r="R257" s="25">
        <v>2</v>
      </c>
      <c r="S257" s="25" t="s">
        <v>976</v>
      </c>
      <c r="T257" s="26">
        <v>1</v>
      </c>
      <c r="U257" s="76"/>
      <c r="V257" s="27">
        <v>44245</v>
      </c>
      <c r="W257" s="25">
        <v>3</v>
      </c>
      <c r="X257" s="25" t="s">
        <v>1535</v>
      </c>
      <c r="Y257" s="76"/>
      <c r="Z257" s="76"/>
      <c r="AA257" s="18" t="s">
        <v>532</v>
      </c>
      <c r="AB257" s="117" t="s">
        <v>1095</v>
      </c>
      <c r="AC257" s="117" t="s">
        <v>1095</v>
      </c>
      <c r="AD257" s="117" t="s">
        <v>1095</v>
      </c>
      <c r="AE257" s="117" t="s">
        <v>1095</v>
      </c>
      <c r="AF257" s="117" t="s">
        <v>1095</v>
      </c>
      <c r="AG257" s="199">
        <f t="shared" si="10"/>
        <v>1</v>
      </c>
      <c r="AH257" s="207"/>
      <c r="AI257" s="207"/>
      <c r="AJ257" s="207"/>
      <c r="AK257" s="207"/>
      <c r="AL257" s="207"/>
      <c r="AM257" s="207"/>
      <c r="AN257" s="207"/>
      <c r="AO257" s="207"/>
      <c r="AP257" s="207"/>
      <c r="AQ257" s="207"/>
      <c r="AR257" s="207"/>
      <c r="AS257" s="207"/>
      <c r="AT257" s="207"/>
      <c r="AU257" s="207"/>
      <c r="AV257" s="207"/>
      <c r="AW257" s="207"/>
      <c r="AX257" s="207"/>
      <c r="AY257" s="207"/>
      <c r="AZ257" s="207">
        <v>1</v>
      </c>
      <c r="BA257" s="207"/>
      <c r="BB257" s="207"/>
      <c r="BC257" s="207"/>
      <c r="BD257" s="207"/>
    </row>
    <row r="258" spans="1:56" s="39" customFormat="1" ht="31.15" customHeight="1" x14ac:dyDescent="0.3">
      <c r="A258" s="32"/>
      <c r="B258" s="85" t="s">
        <v>347</v>
      </c>
      <c r="C258" s="85" t="s">
        <v>814</v>
      </c>
      <c r="D258" s="9" t="s">
        <v>378</v>
      </c>
      <c r="E258" s="4">
        <v>6</v>
      </c>
      <c r="F258" s="35" t="s">
        <v>1182</v>
      </c>
      <c r="G258" s="9" t="s">
        <v>380</v>
      </c>
      <c r="H258" s="11" t="s">
        <v>815</v>
      </c>
      <c r="I258" s="3" t="str">
        <f t="shared" si="9"/>
        <v>BS24.CO.07_I02</v>
      </c>
      <c r="J258" s="80" t="s">
        <v>861</v>
      </c>
      <c r="K258" s="6" t="s">
        <v>3</v>
      </c>
      <c r="L258" s="7" t="s">
        <v>3</v>
      </c>
      <c r="M258" s="8" t="s">
        <v>3</v>
      </c>
      <c r="N258" s="3" t="s">
        <v>1</v>
      </c>
      <c r="O258" s="10" t="s">
        <v>938</v>
      </c>
      <c r="P258" s="10" t="s">
        <v>350</v>
      </c>
      <c r="Q258" s="24">
        <v>44215</v>
      </c>
      <c r="R258" s="25">
        <v>7</v>
      </c>
      <c r="S258" s="25" t="s">
        <v>943</v>
      </c>
      <c r="T258" s="26">
        <v>1</v>
      </c>
      <c r="U258" s="76"/>
      <c r="V258" s="27">
        <v>44245</v>
      </c>
      <c r="W258" s="25">
        <v>4</v>
      </c>
      <c r="X258" s="25" t="s">
        <v>1535</v>
      </c>
      <c r="Y258" s="76"/>
      <c r="Z258" s="76"/>
      <c r="AA258" s="18" t="s">
        <v>533</v>
      </c>
      <c r="AB258" s="117" t="s">
        <v>1095</v>
      </c>
      <c r="AC258" s="117" t="s">
        <v>1095</v>
      </c>
      <c r="AD258" s="117" t="s">
        <v>1095</v>
      </c>
      <c r="AE258" s="117" t="s">
        <v>1095</v>
      </c>
      <c r="AF258" s="117" t="s">
        <v>1095</v>
      </c>
      <c r="AG258" s="199">
        <f t="shared" si="10"/>
        <v>1</v>
      </c>
      <c r="AH258" s="207"/>
      <c r="AI258" s="207"/>
      <c r="AJ258" s="207"/>
      <c r="AK258" s="207"/>
      <c r="AL258" s="207"/>
      <c r="AM258" s="207"/>
      <c r="AN258" s="207"/>
      <c r="AO258" s="207"/>
      <c r="AP258" s="207"/>
      <c r="AQ258" s="207"/>
      <c r="AR258" s="207"/>
      <c r="AS258" s="207"/>
      <c r="AT258" s="207"/>
      <c r="AU258" s="207"/>
      <c r="AV258" s="207"/>
      <c r="AW258" s="207"/>
      <c r="AX258" s="207"/>
      <c r="AY258" s="207"/>
      <c r="AZ258" s="207">
        <v>1</v>
      </c>
      <c r="BA258" s="207"/>
      <c r="BB258" s="207"/>
      <c r="BC258" s="207"/>
      <c r="BD258" s="207"/>
    </row>
    <row r="259" spans="1:56" s="39" customFormat="1" ht="31.15" customHeight="1" x14ac:dyDescent="0.3">
      <c r="A259" s="32"/>
      <c r="B259" s="85" t="s">
        <v>347</v>
      </c>
      <c r="C259" s="85" t="s">
        <v>814</v>
      </c>
      <c r="D259" s="9" t="s">
        <v>378</v>
      </c>
      <c r="E259" s="4">
        <v>6</v>
      </c>
      <c r="F259" s="35" t="s">
        <v>1180</v>
      </c>
      <c r="G259" s="9" t="s">
        <v>381</v>
      </c>
      <c r="H259" s="11" t="s">
        <v>816</v>
      </c>
      <c r="I259" s="3" t="str">
        <f t="shared" si="9"/>
        <v>BS24.CO.07_I03</v>
      </c>
      <c r="J259" s="80" t="s">
        <v>861</v>
      </c>
      <c r="K259" s="6" t="s">
        <v>3</v>
      </c>
      <c r="L259" s="7" t="s">
        <v>3</v>
      </c>
      <c r="M259" s="8" t="s">
        <v>3</v>
      </c>
      <c r="N259" s="3" t="s">
        <v>1</v>
      </c>
      <c r="O259" s="10" t="s">
        <v>938</v>
      </c>
      <c r="P259" s="10" t="s">
        <v>350</v>
      </c>
      <c r="Q259" s="24">
        <v>44215</v>
      </c>
      <c r="R259" s="25">
        <v>7</v>
      </c>
      <c r="S259" s="25" t="s">
        <v>943</v>
      </c>
      <c r="T259" s="26">
        <v>1</v>
      </c>
      <c r="U259" s="76"/>
      <c r="V259" s="27">
        <v>44245</v>
      </c>
      <c r="W259" s="25">
        <v>4</v>
      </c>
      <c r="X259" s="25" t="s">
        <v>1535</v>
      </c>
      <c r="Y259" s="76"/>
      <c r="Z259" s="76"/>
      <c r="AA259" s="18" t="s">
        <v>533</v>
      </c>
      <c r="AB259" s="117" t="s">
        <v>1095</v>
      </c>
      <c r="AC259" s="117" t="s">
        <v>1095</v>
      </c>
      <c r="AD259" s="117" t="s">
        <v>1095</v>
      </c>
      <c r="AE259" s="117" t="s">
        <v>1095</v>
      </c>
      <c r="AF259" s="117" t="s">
        <v>1095</v>
      </c>
      <c r="AG259" s="199">
        <f t="shared" si="10"/>
        <v>1</v>
      </c>
      <c r="AH259" s="207"/>
      <c r="AI259" s="207"/>
      <c r="AJ259" s="207"/>
      <c r="AK259" s="207"/>
      <c r="AL259" s="207"/>
      <c r="AM259" s="207"/>
      <c r="AN259" s="207"/>
      <c r="AO259" s="207"/>
      <c r="AP259" s="207"/>
      <c r="AQ259" s="207"/>
      <c r="AR259" s="207"/>
      <c r="AS259" s="207"/>
      <c r="AT259" s="207"/>
      <c r="AU259" s="207"/>
      <c r="AV259" s="207"/>
      <c r="AW259" s="207"/>
      <c r="AX259" s="207"/>
      <c r="AY259" s="207"/>
      <c r="AZ259" s="207">
        <v>1</v>
      </c>
      <c r="BA259" s="207"/>
      <c r="BB259" s="207"/>
      <c r="BC259" s="207"/>
      <c r="BD259" s="207"/>
    </row>
    <row r="260" spans="1:56" s="39" customFormat="1" ht="15.6" customHeight="1" x14ac:dyDescent="0.3">
      <c r="A260" s="32"/>
      <c r="B260" s="85" t="s">
        <v>347</v>
      </c>
      <c r="C260" s="85" t="s">
        <v>814</v>
      </c>
      <c r="D260" s="11" t="s">
        <v>378</v>
      </c>
      <c r="E260" s="4">
        <v>6</v>
      </c>
      <c r="F260" s="35" t="s">
        <v>1183</v>
      </c>
      <c r="G260" s="9" t="s">
        <v>382</v>
      </c>
      <c r="H260" s="11" t="s">
        <v>817</v>
      </c>
      <c r="I260" s="3" t="str">
        <f t="shared" si="9"/>
        <v>BS24.CO.07_I04</v>
      </c>
      <c r="J260" s="15" t="s">
        <v>861</v>
      </c>
      <c r="K260" s="6" t="s">
        <v>3</v>
      </c>
      <c r="L260" s="7" t="s">
        <v>3</v>
      </c>
      <c r="M260" s="8" t="s">
        <v>3</v>
      </c>
      <c r="N260" s="3" t="s">
        <v>1</v>
      </c>
      <c r="O260" s="10" t="s">
        <v>938</v>
      </c>
      <c r="P260" s="10" t="s">
        <v>350</v>
      </c>
      <c r="Q260" s="24">
        <v>44215</v>
      </c>
      <c r="R260" s="25">
        <v>7</v>
      </c>
      <c r="S260" s="25" t="s">
        <v>943</v>
      </c>
      <c r="T260" s="26">
        <v>1</v>
      </c>
      <c r="U260" s="76"/>
      <c r="V260" s="24">
        <v>44245</v>
      </c>
      <c r="W260" s="25">
        <v>4</v>
      </c>
      <c r="X260" s="25" t="s">
        <v>1535</v>
      </c>
      <c r="Y260" s="76"/>
      <c r="Z260" s="76"/>
      <c r="AA260" s="18" t="s">
        <v>533</v>
      </c>
      <c r="AB260" s="117" t="s">
        <v>1095</v>
      </c>
      <c r="AC260" s="117" t="s">
        <v>1095</v>
      </c>
      <c r="AD260" s="117" t="s">
        <v>1095</v>
      </c>
      <c r="AE260" s="117" t="s">
        <v>1095</v>
      </c>
      <c r="AF260" s="117" t="s">
        <v>1095</v>
      </c>
      <c r="AG260" s="199">
        <f t="shared" si="10"/>
        <v>1</v>
      </c>
      <c r="AH260" s="207"/>
      <c r="AI260" s="207"/>
      <c r="AJ260" s="207"/>
      <c r="AK260" s="207"/>
      <c r="AL260" s="207"/>
      <c r="AM260" s="207"/>
      <c r="AN260" s="207"/>
      <c r="AO260" s="207"/>
      <c r="AP260" s="207"/>
      <c r="AQ260" s="207"/>
      <c r="AR260" s="207"/>
      <c r="AS260" s="207"/>
      <c r="AT260" s="207"/>
      <c r="AU260" s="207"/>
      <c r="AV260" s="207"/>
      <c r="AW260" s="207"/>
      <c r="AX260" s="207"/>
      <c r="AY260" s="207"/>
      <c r="AZ260" s="207">
        <v>1</v>
      </c>
      <c r="BA260" s="207"/>
      <c r="BB260" s="207"/>
      <c r="BC260" s="207"/>
      <c r="BD260" s="207"/>
    </row>
    <row r="261" spans="1:56" s="39" customFormat="1" ht="31.15" customHeight="1" x14ac:dyDescent="0.3">
      <c r="A261" s="32"/>
      <c r="B261" s="85" t="s">
        <v>347</v>
      </c>
      <c r="C261" s="85" t="s">
        <v>814</v>
      </c>
      <c r="D261" s="11" t="s">
        <v>378</v>
      </c>
      <c r="E261" s="4">
        <v>6</v>
      </c>
      <c r="F261" s="35" t="s">
        <v>1181</v>
      </c>
      <c r="G261" s="9" t="s">
        <v>383</v>
      </c>
      <c r="H261" s="11" t="s">
        <v>818</v>
      </c>
      <c r="I261" s="3" t="str">
        <f t="shared" si="9"/>
        <v>BS24.CO.07_I05</v>
      </c>
      <c r="J261" s="15" t="s">
        <v>861</v>
      </c>
      <c r="K261" s="6" t="s">
        <v>3</v>
      </c>
      <c r="L261" s="7" t="s">
        <v>3</v>
      </c>
      <c r="M261" s="8" t="s">
        <v>3</v>
      </c>
      <c r="N261" s="3" t="s">
        <v>1</v>
      </c>
      <c r="O261" s="10" t="s">
        <v>938</v>
      </c>
      <c r="P261" s="10" t="s">
        <v>350</v>
      </c>
      <c r="Q261" s="24">
        <v>44215</v>
      </c>
      <c r="R261" s="25">
        <v>7</v>
      </c>
      <c r="S261" s="25" t="s">
        <v>943</v>
      </c>
      <c r="T261" s="26">
        <v>1</v>
      </c>
      <c r="U261" s="76"/>
      <c r="V261" s="24">
        <v>44245</v>
      </c>
      <c r="W261" s="25">
        <v>4</v>
      </c>
      <c r="X261" s="25" t="s">
        <v>1535</v>
      </c>
      <c r="Y261" s="76"/>
      <c r="Z261" s="76"/>
      <c r="AA261" s="18" t="s">
        <v>533</v>
      </c>
      <c r="AB261" s="117" t="s">
        <v>1095</v>
      </c>
      <c r="AC261" s="117" t="s">
        <v>1095</v>
      </c>
      <c r="AD261" s="117" t="s">
        <v>1095</v>
      </c>
      <c r="AE261" s="117" t="s">
        <v>1095</v>
      </c>
      <c r="AF261" s="117" t="s">
        <v>1095</v>
      </c>
      <c r="AG261" s="199">
        <f t="shared" si="10"/>
        <v>1</v>
      </c>
      <c r="AH261" s="207"/>
      <c r="AI261" s="207"/>
      <c r="AJ261" s="207"/>
      <c r="AK261" s="207"/>
      <c r="AL261" s="207"/>
      <c r="AM261" s="207"/>
      <c r="AN261" s="207"/>
      <c r="AO261" s="207"/>
      <c r="AP261" s="207"/>
      <c r="AQ261" s="207"/>
      <c r="AR261" s="207"/>
      <c r="AS261" s="207"/>
      <c r="AT261" s="207"/>
      <c r="AU261" s="207"/>
      <c r="AV261" s="207"/>
      <c r="AW261" s="207"/>
      <c r="AX261" s="207"/>
      <c r="AY261" s="207"/>
      <c r="AZ261" s="207">
        <v>1</v>
      </c>
      <c r="BA261" s="207"/>
      <c r="BB261" s="207"/>
      <c r="BC261" s="207"/>
      <c r="BD261" s="207"/>
    </row>
    <row r="262" spans="1:56" s="39" customFormat="1" ht="31.15" customHeight="1" x14ac:dyDescent="0.3">
      <c r="A262" s="32"/>
      <c r="B262" s="85" t="s">
        <v>347</v>
      </c>
      <c r="C262" s="85" t="s">
        <v>814</v>
      </c>
      <c r="D262" s="9" t="s">
        <v>378</v>
      </c>
      <c r="E262" s="4">
        <v>6</v>
      </c>
      <c r="F262" s="35" t="s">
        <v>1117</v>
      </c>
      <c r="G262" s="9" t="s">
        <v>1090</v>
      </c>
      <c r="H262" s="11" t="s">
        <v>1091</v>
      </c>
      <c r="I262" s="3" t="str">
        <f t="shared" si="9"/>
        <v>BS24.CO.07_I06</v>
      </c>
      <c r="J262" s="15" t="s">
        <v>247</v>
      </c>
      <c r="K262" s="6"/>
      <c r="L262" s="7" t="s">
        <v>3</v>
      </c>
      <c r="M262" s="8" t="s">
        <v>3</v>
      </c>
      <c r="N262" s="3" t="s">
        <v>1</v>
      </c>
      <c r="O262" s="10" t="s">
        <v>255</v>
      </c>
      <c r="P262" s="10" t="s">
        <v>350</v>
      </c>
      <c r="Q262" s="24">
        <v>44215</v>
      </c>
      <c r="R262" s="25">
        <v>7</v>
      </c>
      <c r="S262" s="25" t="s">
        <v>942</v>
      </c>
      <c r="T262" s="26">
        <v>1</v>
      </c>
      <c r="U262" s="76"/>
      <c r="V262" s="24">
        <v>44245</v>
      </c>
      <c r="W262" s="25">
        <v>4</v>
      </c>
      <c r="X262" s="25" t="s">
        <v>1535</v>
      </c>
      <c r="Y262" s="76"/>
      <c r="Z262" s="76"/>
      <c r="AA262" s="18" t="s">
        <v>533</v>
      </c>
      <c r="AB262" s="117" t="s">
        <v>1095</v>
      </c>
      <c r="AC262" s="117" t="s">
        <v>1095</v>
      </c>
      <c r="AD262" s="117" t="s">
        <v>1095</v>
      </c>
      <c r="AE262" s="117" t="s">
        <v>1095</v>
      </c>
      <c r="AF262" s="117" t="s">
        <v>1095</v>
      </c>
      <c r="AG262" s="199">
        <f t="shared" si="10"/>
        <v>1</v>
      </c>
      <c r="AH262" s="207"/>
      <c r="AI262" s="207"/>
      <c r="AJ262" s="207"/>
      <c r="AK262" s="207"/>
      <c r="AL262" s="207"/>
      <c r="AM262" s="207"/>
      <c r="AN262" s="207"/>
      <c r="AO262" s="207"/>
      <c r="AP262" s="207"/>
      <c r="AQ262" s="207"/>
      <c r="AR262" s="207"/>
      <c r="AS262" s="207"/>
      <c r="AT262" s="207"/>
      <c r="AU262" s="207"/>
      <c r="AV262" s="207"/>
      <c r="AW262" s="207"/>
      <c r="AX262" s="207"/>
      <c r="AY262" s="207"/>
      <c r="AZ262" s="207">
        <v>1</v>
      </c>
      <c r="BA262" s="207"/>
      <c r="BB262" s="207"/>
      <c r="BC262" s="207"/>
      <c r="BD262" s="207"/>
    </row>
    <row r="263" spans="1:56" s="39" customFormat="1" ht="47.45" customHeight="1" x14ac:dyDescent="0.3">
      <c r="B263" s="85" t="s">
        <v>119</v>
      </c>
      <c r="C263" s="85" t="s">
        <v>694</v>
      </c>
      <c r="D263" s="9" t="s">
        <v>480</v>
      </c>
      <c r="E263" s="19">
        <v>4</v>
      </c>
      <c r="F263" s="35" t="s">
        <v>498</v>
      </c>
      <c r="G263" s="9" t="s">
        <v>481</v>
      </c>
      <c r="H263" s="11" t="s">
        <v>915</v>
      </c>
      <c r="I263" s="3" t="str">
        <f t="shared" ref="I263:I273" si="11">C263&amp;"_"&amp;F263</f>
        <v>BS10.MM.02_I01</v>
      </c>
      <c r="J263" s="96" t="s">
        <v>858</v>
      </c>
      <c r="K263" s="6" t="s">
        <v>3</v>
      </c>
      <c r="L263" s="7" t="s">
        <v>244</v>
      </c>
      <c r="M263" s="8" t="s">
        <v>3</v>
      </c>
      <c r="N263" s="30" t="s">
        <v>435</v>
      </c>
      <c r="O263" s="31" t="s">
        <v>446</v>
      </c>
      <c r="P263" s="30" t="s">
        <v>426</v>
      </c>
      <c r="Q263" s="24">
        <v>44217</v>
      </c>
      <c r="R263" s="25">
        <v>1</v>
      </c>
      <c r="S263" s="25" t="s">
        <v>986</v>
      </c>
      <c r="T263" s="26">
        <v>1</v>
      </c>
      <c r="U263" s="76"/>
      <c r="V263" s="24">
        <v>44246</v>
      </c>
      <c r="W263" s="25">
        <v>3</v>
      </c>
      <c r="X263" s="25" t="s">
        <v>974</v>
      </c>
      <c r="Y263" s="76"/>
      <c r="Z263" s="76"/>
      <c r="AA263" s="29" t="s">
        <v>482</v>
      </c>
      <c r="AB263" s="117" t="s">
        <v>1095</v>
      </c>
      <c r="AC263" s="117" t="s">
        <v>1095</v>
      </c>
      <c r="AD263" s="117" t="s">
        <v>1095</v>
      </c>
      <c r="AE263" s="117" t="s">
        <v>1095</v>
      </c>
      <c r="AF263" s="117" t="s">
        <v>1095</v>
      </c>
      <c r="AG263" s="199">
        <f t="shared" si="10"/>
        <v>1</v>
      </c>
      <c r="AH263" s="207"/>
      <c r="AI263" s="207"/>
      <c r="AJ263" s="207"/>
      <c r="AK263" s="207"/>
      <c r="AL263" s="207"/>
      <c r="AM263" s="207"/>
      <c r="AN263" s="207"/>
      <c r="AO263" s="207"/>
      <c r="AP263" s="204">
        <v>1</v>
      </c>
      <c r="AQ263" s="207"/>
      <c r="AR263" s="207"/>
      <c r="AS263" s="207"/>
      <c r="AT263" s="207"/>
      <c r="AU263" s="207"/>
      <c r="AV263" s="207"/>
      <c r="AW263" s="207"/>
      <c r="AX263" s="207"/>
      <c r="AY263" s="207"/>
      <c r="AZ263" s="207"/>
      <c r="BA263" s="207"/>
      <c r="BB263" s="207"/>
      <c r="BC263" s="207"/>
      <c r="BD263" s="207"/>
    </row>
    <row r="264" spans="1:56" s="39" customFormat="1" ht="31.9" customHeight="1" x14ac:dyDescent="0.3">
      <c r="B264" s="85" t="s">
        <v>119</v>
      </c>
      <c r="C264" s="85" t="s">
        <v>694</v>
      </c>
      <c r="D264" s="9" t="s">
        <v>483</v>
      </c>
      <c r="E264" s="19">
        <v>4</v>
      </c>
      <c r="F264" s="35" t="s">
        <v>499</v>
      </c>
      <c r="G264" s="9" t="s">
        <v>484</v>
      </c>
      <c r="H264" s="11" t="s">
        <v>916</v>
      </c>
      <c r="I264" s="3" t="str">
        <f t="shared" si="11"/>
        <v>BS10.MM.02_I02</v>
      </c>
      <c r="J264" s="96" t="s">
        <v>858</v>
      </c>
      <c r="K264" s="6" t="s">
        <v>3</v>
      </c>
      <c r="L264" s="7" t="s">
        <v>3</v>
      </c>
      <c r="M264" s="8" t="s">
        <v>3</v>
      </c>
      <c r="N264" s="30" t="s">
        <v>111</v>
      </c>
      <c r="O264" s="31" t="s">
        <v>425</v>
      </c>
      <c r="P264" s="30" t="s">
        <v>426</v>
      </c>
      <c r="Q264" s="24">
        <v>44217</v>
      </c>
      <c r="R264" s="25">
        <v>2</v>
      </c>
      <c r="S264" s="25" t="s">
        <v>986</v>
      </c>
      <c r="T264" s="26">
        <v>1</v>
      </c>
      <c r="U264" s="76"/>
      <c r="V264" s="24">
        <v>44246</v>
      </c>
      <c r="W264" s="25">
        <v>4</v>
      </c>
      <c r="X264" s="25" t="s">
        <v>974</v>
      </c>
      <c r="Y264" s="76"/>
      <c r="Z264" s="76"/>
      <c r="AA264" s="29" t="s">
        <v>990</v>
      </c>
      <c r="AB264" s="117" t="s">
        <v>1095</v>
      </c>
      <c r="AC264" s="117" t="s">
        <v>1095</v>
      </c>
      <c r="AD264" s="117" t="s">
        <v>1095</v>
      </c>
      <c r="AE264" s="117" t="s">
        <v>1095</v>
      </c>
      <c r="AF264" s="117" t="s">
        <v>1095</v>
      </c>
      <c r="AG264" s="199">
        <f t="shared" si="10"/>
        <v>1</v>
      </c>
      <c r="AH264" s="207"/>
      <c r="AI264" s="207"/>
      <c r="AJ264" s="207"/>
      <c r="AK264" s="207"/>
      <c r="AL264" s="207"/>
      <c r="AM264" s="207"/>
      <c r="AN264" s="207"/>
      <c r="AO264" s="207"/>
      <c r="AP264" s="204">
        <v>1</v>
      </c>
      <c r="AQ264" s="207"/>
      <c r="AR264" s="207"/>
      <c r="AS264" s="207"/>
      <c r="AT264" s="207"/>
      <c r="AU264" s="207"/>
      <c r="AV264" s="207"/>
      <c r="AW264" s="207"/>
      <c r="AX264" s="207"/>
      <c r="AY264" s="207"/>
      <c r="AZ264" s="207"/>
      <c r="BA264" s="207"/>
      <c r="BB264" s="207"/>
      <c r="BC264" s="207"/>
      <c r="BD264" s="207"/>
    </row>
    <row r="265" spans="1:56" s="39" customFormat="1" ht="31.15" customHeight="1" x14ac:dyDescent="0.3">
      <c r="B265" s="85" t="s">
        <v>119</v>
      </c>
      <c r="C265" s="85" t="s">
        <v>694</v>
      </c>
      <c r="D265" s="9" t="s">
        <v>483</v>
      </c>
      <c r="E265" s="19">
        <v>4</v>
      </c>
      <c r="F265" s="35" t="s">
        <v>500</v>
      </c>
      <c r="G265" s="9" t="s">
        <v>485</v>
      </c>
      <c r="H265" s="11" t="s">
        <v>917</v>
      </c>
      <c r="I265" s="3" t="str">
        <f t="shared" si="11"/>
        <v>BS10.MM.02_I03</v>
      </c>
      <c r="J265" s="96" t="s">
        <v>858</v>
      </c>
      <c r="K265" s="6" t="s">
        <v>3</v>
      </c>
      <c r="L265" s="7" t="s">
        <v>3</v>
      </c>
      <c r="M265" s="8" t="s">
        <v>3</v>
      </c>
      <c r="N265" s="30" t="s">
        <v>111</v>
      </c>
      <c r="O265" s="31" t="s">
        <v>425</v>
      </c>
      <c r="P265" s="30" t="s">
        <v>426</v>
      </c>
      <c r="Q265" s="24">
        <v>44217</v>
      </c>
      <c r="R265" s="25">
        <v>3</v>
      </c>
      <c r="S265" s="25" t="s">
        <v>986</v>
      </c>
      <c r="T265" s="26">
        <v>1</v>
      </c>
      <c r="U265" s="76"/>
      <c r="V265" s="24">
        <v>44246</v>
      </c>
      <c r="W265" s="25">
        <v>5</v>
      </c>
      <c r="X265" s="25" t="s">
        <v>974</v>
      </c>
      <c r="Y265" s="76"/>
      <c r="Z265" s="76"/>
      <c r="AA265" s="29" t="s">
        <v>486</v>
      </c>
      <c r="AB265" s="117" t="s">
        <v>1095</v>
      </c>
      <c r="AC265" s="117" t="s">
        <v>1095</v>
      </c>
      <c r="AD265" s="117" t="s">
        <v>1095</v>
      </c>
      <c r="AE265" s="117" t="s">
        <v>1095</v>
      </c>
      <c r="AF265" s="117" t="s">
        <v>1095</v>
      </c>
      <c r="AG265" s="199">
        <f t="shared" si="10"/>
        <v>1</v>
      </c>
      <c r="AH265" s="207"/>
      <c r="AI265" s="207"/>
      <c r="AJ265" s="207"/>
      <c r="AK265" s="207"/>
      <c r="AL265" s="207"/>
      <c r="AM265" s="207"/>
      <c r="AN265" s="207"/>
      <c r="AO265" s="207"/>
      <c r="AP265" s="204">
        <v>1</v>
      </c>
      <c r="AQ265" s="207"/>
      <c r="AR265" s="207"/>
      <c r="AS265" s="207"/>
      <c r="AT265" s="207"/>
      <c r="AU265" s="207"/>
      <c r="AV265" s="207"/>
      <c r="AW265" s="207"/>
      <c r="AX265" s="207"/>
      <c r="AY265" s="207"/>
      <c r="AZ265" s="207"/>
      <c r="BA265" s="207"/>
      <c r="BB265" s="207"/>
      <c r="BC265" s="207"/>
      <c r="BD265" s="207"/>
    </row>
    <row r="266" spans="1:56" s="39" customFormat="1" ht="31.9" customHeight="1" x14ac:dyDescent="0.3">
      <c r="B266" s="85" t="s">
        <v>122</v>
      </c>
      <c r="C266" s="97" t="s">
        <v>729</v>
      </c>
      <c r="D266" s="18" t="s">
        <v>317</v>
      </c>
      <c r="E266" s="4">
        <v>1</v>
      </c>
      <c r="F266" s="35" t="s">
        <v>498</v>
      </c>
      <c r="G266" s="9" t="s">
        <v>318</v>
      </c>
      <c r="H266" s="11" t="s">
        <v>730</v>
      </c>
      <c r="I266" s="3" t="str">
        <f t="shared" si="11"/>
        <v>BS21.FI.09_I01</v>
      </c>
      <c r="J266" s="87" t="s">
        <v>862</v>
      </c>
      <c r="K266" s="6"/>
      <c r="L266" s="7" t="s">
        <v>3</v>
      </c>
      <c r="M266" s="8" t="s">
        <v>3</v>
      </c>
      <c r="N266" s="30" t="s">
        <v>272</v>
      </c>
      <c r="O266" s="30" t="s">
        <v>936</v>
      </c>
      <c r="P266" s="30" t="s">
        <v>937</v>
      </c>
      <c r="Q266" s="24"/>
      <c r="R266" s="25"/>
      <c r="S266" s="25"/>
      <c r="T266" s="26"/>
      <c r="U266" s="76"/>
      <c r="V266" s="24">
        <v>44246</v>
      </c>
      <c r="W266" s="25">
        <v>1</v>
      </c>
      <c r="X266" s="25" t="s">
        <v>1176</v>
      </c>
      <c r="Y266" s="76"/>
      <c r="Z266" s="76"/>
      <c r="AA266" s="29"/>
      <c r="AB266" s="117" t="s">
        <v>1095</v>
      </c>
      <c r="AC266" s="117" t="s">
        <v>1095</v>
      </c>
      <c r="AD266" s="117" t="s">
        <v>1095</v>
      </c>
      <c r="AE266" s="117" t="s">
        <v>1095</v>
      </c>
      <c r="AF266" s="117" t="s">
        <v>1095</v>
      </c>
      <c r="AG266" s="199">
        <f t="shared" si="10"/>
        <v>1</v>
      </c>
      <c r="AH266" s="207"/>
      <c r="AI266" s="207"/>
      <c r="AJ266" s="207"/>
      <c r="AK266" s="207"/>
      <c r="AL266" s="207"/>
      <c r="AM266" s="207"/>
      <c r="AN266" s="207"/>
      <c r="AO266" s="207"/>
      <c r="AP266" s="207"/>
      <c r="AQ266" s="207"/>
      <c r="AR266" s="207"/>
      <c r="AS266" s="207"/>
      <c r="AT266" s="207"/>
      <c r="AU266" s="207"/>
      <c r="AV266" s="207"/>
      <c r="AW266" s="207"/>
      <c r="AX266" s="207"/>
      <c r="AY266" s="207"/>
      <c r="AZ266" s="207"/>
      <c r="BA266" s="207"/>
      <c r="BB266" s="207">
        <v>1</v>
      </c>
      <c r="BC266" s="207"/>
      <c r="BD266" s="207"/>
    </row>
    <row r="267" spans="1:56" s="39" customFormat="1" ht="31.9" customHeight="1" x14ac:dyDescent="0.3">
      <c r="B267" s="85" t="s">
        <v>121</v>
      </c>
      <c r="C267" s="97" t="s">
        <v>731</v>
      </c>
      <c r="D267" s="205" t="s">
        <v>319</v>
      </c>
      <c r="E267" s="4">
        <v>1</v>
      </c>
      <c r="F267" s="35" t="s">
        <v>498</v>
      </c>
      <c r="G267" s="9" t="s">
        <v>320</v>
      </c>
      <c r="H267" s="11" t="s">
        <v>732</v>
      </c>
      <c r="I267" s="3" t="str">
        <f t="shared" si="11"/>
        <v>BS20.FI.01_I01</v>
      </c>
      <c r="J267" s="87" t="s">
        <v>862</v>
      </c>
      <c r="K267" s="6"/>
      <c r="L267" s="7" t="s">
        <v>3</v>
      </c>
      <c r="M267" s="8" t="s">
        <v>3</v>
      </c>
      <c r="N267" s="30" t="s">
        <v>272</v>
      </c>
      <c r="O267" s="30" t="s">
        <v>936</v>
      </c>
      <c r="P267" s="30" t="s">
        <v>937</v>
      </c>
      <c r="Q267" s="24"/>
      <c r="R267" s="25"/>
      <c r="S267" s="25"/>
      <c r="T267" s="26"/>
      <c r="U267" s="76"/>
      <c r="V267" s="24">
        <v>44246</v>
      </c>
      <c r="W267" s="25">
        <v>2</v>
      </c>
      <c r="X267" s="25" t="s">
        <v>1175</v>
      </c>
      <c r="Y267" s="76"/>
      <c r="Z267" s="76"/>
      <c r="AA267" s="29"/>
      <c r="AB267" s="117" t="s">
        <v>1095</v>
      </c>
      <c r="AC267" s="117" t="s">
        <v>1095</v>
      </c>
      <c r="AD267" s="117" t="s">
        <v>1095</v>
      </c>
      <c r="AE267" s="117" t="s">
        <v>1095</v>
      </c>
      <c r="AF267" s="117" t="s">
        <v>1095</v>
      </c>
      <c r="AG267" s="199">
        <f t="shared" si="10"/>
        <v>1</v>
      </c>
      <c r="AH267" s="207"/>
      <c r="AI267" s="207"/>
      <c r="AJ267" s="207"/>
      <c r="AK267" s="207"/>
      <c r="AL267" s="207"/>
      <c r="AM267" s="207"/>
      <c r="AN267" s="207"/>
      <c r="AO267" s="207"/>
      <c r="AP267" s="207"/>
      <c r="AQ267" s="207"/>
      <c r="AR267" s="207"/>
      <c r="AS267" s="207"/>
      <c r="AT267" s="207"/>
      <c r="AU267" s="207"/>
      <c r="AV267" s="207"/>
      <c r="AW267" s="207"/>
      <c r="AX267" s="207"/>
      <c r="AY267" s="207"/>
      <c r="AZ267" s="207"/>
      <c r="BA267" s="207"/>
      <c r="BB267" s="207">
        <v>1</v>
      </c>
      <c r="BC267" s="207"/>
      <c r="BD267" s="207"/>
    </row>
    <row r="268" spans="1:56" s="39" customFormat="1" ht="31.15" customHeight="1" x14ac:dyDescent="0.3">
      <c r="B268" s="85" t="s">
        <v>121</v>
      </c>
      <c r="C268" s="97" t="s">
        <v>733</v>
      </c>
      <c r="D268" s="18" t="s">
        <v>321</v>
      </c>
      <c r="E268" s="4">
        <v>1</v>
      </c>
      <c r="F268" s="35" t="s">
        <v>498</v>
      </c>
      <c r="G268" s="9" t="s">
        <v>322</v>
      </c>
      <c r="H268" s="11" t="s">
        <v>734</v>
      </c>
      <c r="I268" s="3" t="str">
        <f t="shared" si="11"/>
        <v>BS20.FI.02_I01</v>
      </c>
      <c r="J268" s="87" t="s">
        <v>862</v>
      </c>
      <c r="K268" s="6"/>
      <c r="L268" s="7" t="s">
        <v>3</v>
      </c>
      <c r="M268" s="8" t="s">
        <v>3</v>
      </c>
      <c r="N268" s="30" t="s">
        <v>272</v>
      </c>
      <c r="O268" s="30" t="s">
        <v>936</v>
      </c>
      <c r="P268" s="30" t="s">
        <v>937</v>
      </c>
      <c r="Q268" s="24"/>
      <c r="R268" s="25"/>
      <c r="S268" s="25"/>
      <c r="T268" s="26"/>
      <c r="U268" s="76"/>
      <c r="V268" s="24">
        <v>44246</v>
      </c>
      <c r="W268" s="25">
        <v>3</v>
      </c>
      <c r="X268" s="25" t="s">
        <v>1175</v>
      </c>
      <c r="Y268" s="76"/>
      <c r="Z268" s="76"/>
      <c r="AA268" s="29"/>
      <c r="AB268" s="117" t="s">
        <v>1095</v>
      </c>
      <c r="AC268" s="117" t="s">
        <v>1095</v>
      </c>
      <c r="AD268" s="117" t="s">
        <v>1095</v>
      </c>
      <c r="AE268" s="117" t="s">
        <v>1095</v>
      </c>
      <c r="AF268" s="117" t="s">
        <v>1095</v>
      </c>
      <c r="AG268" s="199">
        <f t="shared" si="10"/>
        <v>1</v>
      </c>
      <c r="AH268" s="207"/>
      <c r="AI268" s="207"/>
      <c r="AJ268" s="207"/>
      <c r="AK268" s="207"/>
      <c r="AL268" s="207"/>
      <c r="AM268" s="207"/>
      <c r="AN268" s="207"/>
      <c r="AO268" s="207"/>
      <c r="AP268" s="207"/>
      <c r="AQ268" s="207"/>
      <c r="AR268" s="207"/>
      <c r="AS268" s="207"/>
      <c r="AT268" s="207"/>
      <c r="AU268" s="207"/>
      <c r="AV268" s="207"/>
      <c r="AW268" s="207"/>
      <c r="AX268" s="207"/>
      <c r="AY268" s="207"/>
      <c r="AZ268" s="207"/>
      <c r="BA268" s="207"/>
      <c r="BB268" s="207">
        <v>1</v>
      </c>
      <c r="BC268" s="207"/>
      <c r="BD268" s="207"/>
    </row>
    <row r="269" spans="1:56" s="39" customFormat="1" ht="31.15" customHeight="1" x14ac:dyDescent="0.3">
      <c r="B269" s="85" t="s">
        <v>121</v>
      </c>
      <c r="C269" s="97" t="s">
        <v>735</v>
      </c>
      <c r="D269" s="18" t="s">
        <v>276</v>
      </c>
      <c r="E269" s="4">
        <v>1</v>
      </c>
      <c r="F269" s="35" t="s">
        <v>498</v>
      </c>
      <c r="G269" s="9" t="s">
        <v>323</v>
      </c>
      <c r="H269" s="11" t="s">
        <v>736</v>
      </c>
      <c r="I269" s="3" t="str">
        <f t="shared" si="11"/>
        <v>BS20.FI.03_I01</v>
      </c>
      <c r="J269" s="15" t="s">
        <v>862</v>
      </c>
      <c r="K269" s="6"/>
      <c r="L269" s="7" t="s">
        <v>3</v>
      </c>
      <c r="M269" s="8" t="s">
        <v>3</v>
      </c>
      <c r="N269" s="10" t="s">
        <v>272</v>
      </c>
      <c r="O269" s="30" t="s">
        <v>936</v>
      </c>
      <c r="P269" s="30" t="s">
        <v>937</v>
      </c>
      <c r="Q269" s="24"/>
      <c r="R269" s="25"/>
      <c r="S269" s="25"/>
      <c r="T269" s="26"/>
      <c r="U269" s="76"/>
      <c r="V269" s="24">
        <v>44246</v>
      </c>
      <c r="W269" s="25">
        <v>4</v>
      </c>
      <c r="X269" s="25" t="s">
        <v>1175</v>
      </c>
      <c r="Y269" s="76"/>
      <c r="Z269" s="76"/>
      <c r="AA269" s="29"/>
      <c r="AB269" s="117" t="s">
        <v>1095</v>
      </c>
      <c r="AC269" s="117" t="s">
        <v>1095</v>
      </c>
      <c r="AD269" s="117" t="s">
        <v>1095</v>
      </c>
      <c r="AE269" s="117" t="s">
        <v>1095</v>
      </c>
      <c r="AF269" s="117" t="s">
        <v>1095</v>
      </c>
      <c r="AG269" s="199">
        <f t="shared" si="10"/>
        <v>1</v>
      </c>
      <c r="AH269" s="207"/>
      <c r="AI269" s="207"/>
      <c r="AJ269" s="207"/>
      <c r="AK269" s="207"/>
      <c r="AL269" s="207"/>
      <c r="AM269" s="207"/>
      <c r="AN269" s="207"/>
      <c r="AO269" s="207"/>
      <c r="AP269" s="207"/>
      <c r="AQ269" s="207"/>
      <c r="AR269" s="207"/>
      <c r="AS269" s="207"/>
      <c r="AT269" s="207"/>
      <c r="AU269" s="207"/>
      <c r="AV269" s="207"/>
      <c r="AW269" s="207"/>
      <c r="AX269" s="207"/>
      <c r="AY269" s="207"/>
      <c r="AZ269" s="207"/>
      <c r="BA269" s="207"/>
      <c r="BB269" s="207">
        <v>1</v>
      </c>
      <c r="BC269" s="207"/>
      <c r="BD269" s="207"/>
    </row>
    <row r="270" spans="1:56" s="39" customFormat="1" ht="31.15" customHeight="1" x14ac:dyDescent="0.3">
      <c r="B270" s="85" t="s">
        <v>121</v>
      </c>
      <c r="C270" s="97" t="s">
        <v>737</v>
      </c>
      <c r="D270" s="18" t="s">
        <v>324</v>
      </c>
      <c r="E270" s="4">
        <v>1</v>
      </c>
      <c r="F270" s="35" t="s">
        <v>498</v>
      </c>
      <c r="G270" s="9" t="s">
        <v>325</v>
      </c>
      <c r="H270" s="11" t="s">
        <v>738</v>
      </c>
      <c r="I270" s="3" t="str">
        <f t="shared" si="11"/>
        <v>BS20.FI.04_I01</v>
      </c>
      <c r="J270" s="15" t="s">
        <v>862</v>
      </c>
      <c r="K270" s="6"/>
      <c r="L270" s="7" t="s">
        <v>3</v>
      </c>
      <c r="M270" s="8" t="s">
        <v>3</v>
      </c>
      <c r="N270" s="10" t="s">
        <v>272</v>
      </c>
      <c r="O270" s="30" t="s">
        <v>936</v>
      </c>
      <c r="P270" s="30" t="s">
        <v>937</v>
      </c>
      <c r="Q270" s="24"/>
      <c r="R270" s="25"/>
      <c r="S270" s="25"/>
      <c r="T270" s="26"/>
      <c r="U270" s="76"/>
      <c r="V270" s="24">
        <v>44246</v>
      </c>
      <c r="W270" s="25">
        <v>5</v>
      </c>
      <c r="X270" s="25" t="s">
        <v>1177</v>
      </c>
      <c r="Y270" s="76"/>
      <c r="Z270" s="76"/>
      <c r="AA270" s="29"/>
      <c r="AB270" s="117" t="s">
        <v>1095</v>
      </c>
      <c r="AC270" s="117" t="s">
        <v>1095</v>
      </c>
      <c r="AD270" s="117" t="s">
        <v>1095</v>
      </c>
      <c r="AE270" s="117" t="s">
        <v>1095</v>
      </c>
      <c r="AF270" s="117" t="s">
        <v>1095</v>
      </c>
      <c r="AG270" s="199">
        <f t="shared" si="10"/>
        <v>1</v>
      </c>
      <c r="AH270" s="207"/>
      <c r="AI270" s="207"/>
      <c r="AJ270" s="207"/>
      <c r="AK270" s="207"/>
      <c r="AL270" s="207"/>
      <c r="AM270" s="207"/>
      <c r="AN270" s="207"/>
      <c r="AO270" s="207"/>
      <c r="AP270" s="207"/>
      <c r="AQ270" s="207"/>
      <c r="AR270" s="207"/>
      <c r="AS270" s="207"/>
      <c r="AT270" s="207"/>
      <c r="AU270" s="207"/>
      <c r="AV270" s="207"/>
      <c r="AW270" s="207"/>
      <c r="AX270" s="207"/>
      <c r="AY270" s="207"/>
      <c r="AZ270" s="207"/>
      <c r="BA270" s="207"/>
      <c r="BB270" s="207">
        <v>1</v>
      </c>
      <c r="BC270" s="207"/>
      <c r="BD270" s="207"/>
    </row>
    <row r="271" spans="1:56" s="39" customFormat="1" ht="47.45" customHeight="1" x14ac:dyDescent="0.3">
      <c r="B271" s="85" t="s">
        <v>121</v>
      </c>
      <c r="C271" s="97" t="s">
        <v>739</v>
      </c>
      <c r="D271" s="18" t="s">
        <v>326</v>
      </c>
      <c r="E271" s="4">
        <v>1</v>
      </c>
      <c r="F271" s="35" t="s">
        <v>498</v>
      </c>
      <c r="G271" s="9" t="s">
        <v>327</v>
      </c>
      <c r="H271" s="11" t="s">
        <v>740</v>
      </c>
      <c r="I271" s="3" t="str">
        <f t="shared" si="11"/>
        <v>BS20.FI.05_I01</v>
      </c>
      <c r="J271" s="15" t="s">
        <v>862</v>
      </c>
      <c r="K271" s="6"/>
      <c r="L271" s="7" t="s">
        <v>3</v>
      </c>
      <c r="M271" s="8" t="s">
        <v>3</v>
      </c>
      <c r="N271" s="10" t="s">
        <v>272</v>
      </c>
      <c r="O271" s="30" t="s">
        <v>936</v>
      </c>
      <c r="P271" s="30" t="s">
        <v>937</v>
      </c>
      <c r="Q271" s="24"/>
      <c r="R271" s="25"/>
      <c r="S271" s="25"/>
      <c r="T271" s="26"/>
      <c r="U271" s="76"/>
      <c r="V271" s="24">
        <v>44246</v>
      </c>
      <c r="W271" s="25">
        <v>6</v>
      </c>
      <c r="X271" s="25" t="s">
        <v>1175</v>
      </c>
      <c r="Y271" s="76"/>
      <c r="Z271" s="76"/>
      <c r="AA271" s="29"/>
      <c r="AB271" s="117" t="s">
        <v>1095</v>
      </c>
      <c r="AC271" s="117" t="s">
        <v>1095</v>
      </c>
      <c r="AD271" s="117" t="s">
        <v>1095</v>
      </c>
      <c r="AE271" s="117" t="s">
        <v>1095</v>
      </c>
      <c r="AF271" s="117" t="s">
        <v>1095</v>
      </c>
      <c r="AG271" s="199">
        <f t="shared" si="10"/>
        <v>1</v>
      </c>
      <c r="AH271" s="207"/>
      <c r="AI271" s="207"/>
      <c r="AJ271" s="207"/>
      <c r="AK271" s="207"/>
      <c r="AL271" s="207"/>
      <c r="AM271" s="207"/>
      <c r="AN271" s="207"/>
      <c r="AO271" s="207"/>
      <c r="AP271" s="207"/>
      <c r="AQ271" s="207"/>
      <c r="AR271" s="207"/>
      <c r="AS271" s="207"/>
      <c r="AT271" s="207"/>
      <c r="AU271" s="207"/>
      <c r="AV271" s="207"/>
      <c r="AW271" s="207"/>
      <c r="AX271" s="207"/>
      <c r="AY271" s="207"/>
      <c r="AZ271" s="207"/>
      <c r="BA271" s="207"/>
      <c r="BB271" s="207">
        <v>1</v>
      </c>
      <c r="BC271" s="207"/>
      <c r="BD271" s="207"/>
    </row>
    <row r="272" spans="1:56" s="39" customFormat="1" ht="47.45" customHeight="1" x14ac:dyDescent="0.3">
      <c r="B272" s="85" t="s">
        <v>121</v>
      </c>
      <c r="C272" s="97" t="s">
        <v>741</v>
      </c>
      <c r="D272" s="18" t="s">
        <v>328</v>
      </c>
      <c r="E272" s="4">
        <v>1</v>
      </c>
      <c r="F272" s="35" t="s">
        <v>498</v>
      </c>
      <c r="G272" s="9" t="s">
        <v>328</v>
      </c>
      <c r="H272" s="11" t="s">
        <v>742</v>
      </c>
      <c r="I272" s="3" t="str">
        <f t="shared" si="11"/>
        <v>BS20.FI.06_I01</v>
      </c>
      <c r="J272" s="15" t="s">
        <v>862</v>
      </c>
      <c r="K272" s="6"/>
      <c r="L272" s="7" t="s">
        <v>3</v>
      </c>
      <c r="M272" s="8" t="s">
        <v>3</v>
      </c>
      <c r="N272" s="10" t="s">
        <v>272</v>
      </c>
      <c r="O272" s="30" t="s">
        <v>936</v>
      </c>
      <c r="P272" s="30" t="s">
        <v>937</v>
      </c>
      <c r="Q272" s="24"/>
      <c r="R272" s="25"/>
      <c r="S272" s="25"/>
      <c r="T272" s="26"/>
      <c r="U272" s="76"/>
      <c r="V272" s="24">
        <v>44246</v>
      </c>
      <c r="W272" s="25">
        <v>7</v>
      </c>
      <c r="X272" s="25" t="s">
        <v>1175</v>
      </c>
      <c r="Y272" s="76"/>
      <c r="Z272" s="76"/>
      <c r="AA272" s="29"/>
      <c r="AB272" s="117" t="s">
        <v>1095</v>
      </c>
      <c r="AC272" s="117" t="s">
        <v>1095</v>
      </c>
      <c r="AD272" s="117" t="s">
        <v>1095</v>
      </c>
      <c r="AE272" s="117" t="s">
        <v>1095</v>
      </c>
      <c r="AF272" s="117" t="s">
        <v>1095</v>
      </c>
      <c r="AG272" s="199">
        <f t="shared" si="10"/>
        <v>1</v>
      </c>
      <c r="AH272" s="207"/>
      <c r="AI272" s="207"/>
      <c r="AJ272" s="207"/>
      <c r="AK272" s="207"/>
      <c r="AL272" s="207"/>
      <c r="AM272" s="207"/>
      <c r="AN272" s="207"/>
      <c r="AO272" s="207"/>
      <c r="AP272" s="207"/>
      <c r="AQ272" s="207"/>
      <c r="AR272" s="207"/>
      <c r="AS272" s="207"/>
      <c r="AT272" s="207"/>
      <c r="AU272" s="207"/>
      <c r="AV272" s="207"/>
      <c r="AW272" s="207"/>
      <c r="AX272" s="207"/>
      <c r="AY272" s="207"/>
      <c r="AZ272" s="207"/>
      <c r="BA272" s="207"/>
      <c r="BB272" s="207">
        <v>1</v>
      </c>
      <c r="BC272" s="207"/>
      <c r="BD272" s="207"/>
    </row>
    <row r="273" spans="1:56" s="39" customFormat="1" ht="46.9" customHeight="1" x14ac:dyDescent="0.3">
      <c r="B273" s="85" t="s">
        <v>121</v>
      </c>
      <c r="C273" s="97" t="s">
        <v>743</v>
      </c>
      <c r="D273" s="18" t="s">
        <v>329</v>
      </c>
      <c r="E273" s="4">
        <v>1</v>
      </c>
      <c r="F273" s="35" t="s">
        <v>498</v>
      </c>
      <c r="G273" s="9" t="s">
        <v>330</v>
      </c>
      <c r="H273" s="11" t="s">
        <v>744</v>
      </c>
      <c r="I273" s="3" t="str">
        <f t="shared" si="11"/>
        <v>BS20.FI.07_I01</v>
      </c>
      <c r="J273" s="15" t="s">
        <v>862</v>
      </c>
      <c r="K273" s="6"/>
      <c r="L273" s="7" t="s">
        <v>3</v>
      </c>
      <c r="M273" s="8" t="s">
        <v>3</v>
      </c>
      <c r="N273" s="10" t="s">
        <v>272</v>
      </c>
      <c r="O273" s="30" t="s">
        <v>936</v>
      </c>
      <c r="P273" s="30" t="s">
        <v>937</v>
      </c>
      <c r="Q273" s="24"/>
      <c r="R273" s="25"/>
      <c r="S273" s="25"/>
      <c r="T273" s="26"/>
      <c r="U273" s="76"/>
      <c r="V273" s="24">
        <v>44246</v>
      </c>
      <c r="W273" s="25">
        <v>8</v>
      </c>
      <c r="X273" s="25" t="s">
        <v>1175</v>
      </c>
      <c r="Y273" s="76"/>
      <c r="Z273" s="76"/>
      <c r="AA273" s="29"/>
      <c r="AB273" s="117" t="s">
        <v>1095</v>
      </c>
      <c r="AC273" s="117" t="s">
        <v>1095</v>
      </c>
      <c r="AD273" s="117" t="s">
        <v>1095</v>
      </c>
      <c r="AE273" s="117" t="s">
        <v>1095</v>
      </c>
      <c r="AF273" s="117" t="s">
        <v>1095</v>
      </c>
      <c r="AG273" s="199">
        <f t="shared" si="10"/>
        <v>1</v>
      </c>
      <c r="AH273" s="207"/>
      <c r="AI273" s="207"/>
      <c r="AJ273" s="207"/>
      <c r="AK273" s="207"/>
      <c r="AL273" s="207"/>
      <c r="AM273" s="207"/>
      <c r="AN273" s="207"/>
      <c r="AO273" s="207"/>
      <c r="AP273" s="207"/>
      <c r="AQ273" s="207"/>
      <c r="AR273" s="207"/>
      <c r="AS273" s="207"/>
      <c r="AT273" s="207"/>
      <c r="AU273" s="207"/>
      <c r="AV273" s="207"/>
      <c r="AW273" s="207"/>
      <c r="AX273" s="207"/>
      <c r="AY273" s="207"/>
      <c r="AZ273" s="207"/>
      <c r="BA273" s="207"/>
      <c r="BB273" s="207">
        <v>1</v>
      </c>
      <c r="BC273" s="207"/>
      <c r="BD273" s="207"/>
    </row>
    <row r="274" spans="1:56" s="39" customFormat="1" ht="16.149999999999999" customHeight="1" x14ac:dyDescent="0.3">
      <c r="B274" s="85" t="s">
        <v>418</v>
      </c>
      <c r="C274" s="85" t="s">
        <v>691</v>
      </c>
      <c r="D274" s="9" t="s">
        <v>491</v>
      </c>
      <c r="E274" s="19">
        <v>2</v>
      </c>
      <c r="F274" s="35" t="s">
        <v>1184</v>
      </c>
      <c r="G274" s="9" t="s">
        <v>462</v>
      </c>
      <c r="H274" s="11" t="s">
        <v>1213</v>
      </c>
      <c r="I274" s="10" t="str">
        <f t="shared" ref="I274:I305" si="12">C274&amp;"_"&amp;F274</f>
        <v>BS04.MM.04_W01</v>
      </c>
      <c r="J274" s="196" t="s">
        <v>112</v>
      </c>
      <c r="K274" s="6"/>
      <c r="L274" s="7" t="s">
        <v>3</v>
      </c>
      <c r="M274" s="8" t="s">
        <v>463</v>
      </c>
      <c r="N274" s="10" t="s">
        <v>111</v>
      </c>
      <c r="O274" s="31" t="s">
        <v>425</v>
      </c>
      <c r="P274" s="30" t="s">
        <v>464</v>
      </c>
      <c r="Q274" s="24"/>
      <c r="R274" s="25"/>
      <c r="S274" s="25"/>
      <c r="T274" s="26"/>
      <c r="U274" s="76"/>
      <c r="V274" s="24">
        <v>44249</v>
      </c>
      <c r="W274" s="25">
        <v>1</v>
      </c>
      <c r="X274" s="25" t="s">
        <v>974</v>
      </c>
      <c r="Y274" s="76"/>
      <c r="Z274" s="76"/>
      <c r="AA274" s="29" t="s">
        <v>465</v>
      </c>
      <c r="AB274" s="116" t="s">
        <v>981</v>
      </c>
      <c r="AC274" s="117" t="s">
        <v>1095</v>
      </c>
      <c r="AD274" s="117" t="s">
        <v>1095</v>
      </c>
      <c r="AE274" s="117" t="s">
        <v>1105</v>
      </c>
      <c r="AF274" s="117" t="s">
        <v>1095</v>
      </c>
      <c r="AG274" s="199">
        <f t="shared" si="10"/>
        <v>3</v>
      </c>
      <c r="AH274" s="207"/>
      <c r="AI274" s="207"/>
      <c r="AJ274" s="207"/>
      <c r="AK274" s="207">
        <v>1</v>
      </c>
      <c r="AL274" s="207"/>
      <c r="AM274" s="207"/>
      <c r="AN274" s="207"/>
      <c r="AO274" s="207"/>
      <c r="AP274" s="204">
        <v>1</v>
      </c>
      <c r="AQ274" s="204">
        <v>1</v>
      </c>
      <c r="AR274" s="207"/>
      <c r="AS274" s="207"/>
      <c r="AT274" s="207"/>
      <c r="AU274" s="207"/>
      <c r="AV274" s="207"/>
      <c r="AW274" s="207"/>
      <c r="AX274" s="207"/>
      <c r="AY274" s="207"/>
      <c r="AZ274" s="207"/>
      <c r="BA274" s="207"/>
      <c r="BB274" s="207"/>
      <c r="BC274" s="204" t="s">
        <v>1217</v>
      </c>
      <c r="BD274" s="207"/>
    </row>
    <row r="275" spans="1:56" s="39" customFormat="1" ht="15.6" customHeight="1" x14ac:dyDescent="0.3">
      <c r="B275" s="85" t="s">
        <v>418</v>
      </c>
      <c r="C275" s="85" t="s">
        <v>691</v>
      </c>
      <c r="D275" s="9" t="s">
        <v>491</v>
      </c>
      <c r="E275" s="19">
        <v>2</v>
      </c>
      <c r="F275" s="35" t="s">
        <v>1185</v>
      </c>
      <c r="G275" s="9" t="s">
        <v>466</v>
      </c>
      <c r="H275" s="11" t="s">
        <v>914</v>
      </c>
      <c r="I275" s="10" t="str">
        <f t="shared" si="12"/>
        <v>BS04.MM.04_W02</v>
      </c>
      <c r="J275" s="96" t="s">
        <v>112</v>
      </c>
      <c r="K275" s="6"/>
      <c r="L275" s="7" t="s">
        <v>3</v>
      </c>
      <c r="M275" s="8" t="s">
        <v>467</v>
      </c>
      <c r="N275" s="10" t="s">
        <v>111</v>
      </c>
      <c r="O275" s="31" t="s">
        <v>425</v>
      </c>
      <c r="P275" s="30" t="s">
        <v>426</v>
      </c>
      <c r="Q275" s="24"/>
      <c r="R275" s="25"/>
      <c r="S275" s="25"/>
      <c r="T275" s="26"/>
      <c r="U275" s="76"/>
      <c r="V275" s="24">
        <v>44249</v>
      </c>
      <c r="W275" s="25">
        <v>2</v>
      </c>
      <c r="X275" s="25" t="s">
        <v>974</v>
      </c>
      <c r="Y275" s="76"/>
      <c r="Z275" s="76"/>
      <c r="AA275" s="29" t="s">
        <v>465</v>
      </c>
      <c r="AB275" s="117" t="s">
        <v>1095</v>
      </c>
      <c r="AC275" s="117" t="s">
        <v>1095</v>
      </c>
      <c r="AD275" s="117" t="s">
        <v>1095</v>
      </c>
      <c r="AE275" s="117" t="s">
        <v>1105</v>
      </c>
      <c r="AF275" s="117" t="s">
        <v>1095</v>
      </c>
      <c r="AG275" s="199">
        <f t="shared" si="10"/>
        <v>3</v>
      </c>
      <c r="AH275" s="207"/>
      <c r="AI275" s="207"/>
      <c r="AJ275" s="207"/>
      <c r="AK275" s="207">
        <v>1</v>
      </c>
      <c r="AL275" s="207"/>
      <c r="AM275" s="207"/>
      <c r="AN275" s="207"/>
      <c r="AO275" s="207"/>
      <c r="AP275" s="204">
        <v>1</v>
      </c>
      <c r="AQ275" s="204">
        <v>1</v>
      </c>
      <c r="AR275" s="207"/>
      <c r="AS275" s="207"/>
      <c r="AT275" s="207"/>
      <c r="AU275" s="207"/>
      <c r="AV275" s="207"/>
      <c r="AW275" s="207"/>
      <c r="AX275" s="207"/>
      <c r="AY275" s="207"/>
      <c r="AZ275" s="207"/>
      <c r="BA275" s="207"/>
      <c r="BB275" s="207"/>
      <c r="BC275" s="204" t="s">
        <v>1217</v>
      </c>
      <c r="BD275" s="207"/>
    </row>
    <row r="276" spans="1:56" s="39" customFormat="1" ht="31.15" customHeight="1" x14ac:dyDescent="0.3">
      <c r="A276" s="16"/>
      <c r="B276" s="85" t="s">
        <v>124</v>
      </c>
      <c r="C276" s="85" t="s">
        <v>639</v>
      </c>
      <c r="D276" s="9" t="s">
        <v>232</v>
      </c>
      <c r="E276" s="4">
        <v>2</v>
      </c>
      <c r="F276" s="35" t="s">
        <v>498</v>
      </c>
      <c r="G276" s="9" t="s">
        <v>1118</v>
      </c>
      <c r="H276" s="11" t="s">
        <v>640</v>
      </c>
      <c r="I276" s="3" t="str">
        <f t="shared" si="12"/>
        <v>BS23.FI.02_I01</v>
      </c>
      <c r="J276" s="88" t="s">
        <v>1107</v>
      </c>
      <c r="K276" s="6"/>
      <c r="L276" s="7" t="s">
        <v>3</v>
      </c>
      <c r="M276" s="8" t="s">
        <v>3</v>
      </c>
      <c r="N276" s="10" t="s">
        <v>229</v>
      </c>
      <c r="O276" s="31" t="s">
        <v>1108</v>
      </c>
      <c r="P276" s="30" t="s">
        <v>1113</v>
      </c>
      <c r="Q276" s="24"/>
      <c r="R276" s="25"/>
      <c r="S276" s="25"/>
      <c r="T276" s="26"/>
      <c r="U276" s="76"/>
      <c r="V276" s="24">
        <v>44249</v>
      </c>
      <c r="W276" s="25">
        <v>3</v>
      </c>
      <c r="X276" s="25" t="s">
        <v>1534</v>
      </c>
      <c r="Y276" s="76"/>
      <c r="Z276" s="76"/>
      <c r="AA276" s="29" t="s">
        <v>233</v>
      </c>
      <c r="AB276" s="117" t="s">
        <v>1095</v>
      </c>
      <c r="AC276" s="117" t="s">
        <v>1095</v>
      </c>
      <c r="AD276" s="117" t="s">
        <v>1095</v>
      </c>
      <c r="AE276" s="117" t="s">
        <v>1095</v>
      </c>
      <c r="AF276" s="117" t="s">
        <v>1095</v>
      </c>
      <c r="AG276" s="199">
        <f t="shared" si="10"/>
        <v>3</v>
      </c>
      <c r="AH276" s="207"/>
      <c r="AI276" s="207"/>
      <c r="AJ276" s="207"/>
      <c r="AK276" s="207">
        <v>1</v>
      </c>
      <c r="AL276" s="207"/>
      <c r="AM276" s="207"/>
      <c r="AN276" s="207"/>
      <c r="AO276" s="207"/>
      <c r="AP276" s="207"/>
      <c r="AQ276" s="207"/>
      <c r="AR276" s="207"/>
      <c r="AS276" s="207"/>
      <c r="AT276" s="207"/>
      <c r="AU276" s="207"/>
      <c r="AV276" s="207"/>
      <c r="AW276" s="207"/>
      <c r="AX276" s="207"/>
      <c r="AY276" s="207"/>
      <c r="AZ276" s="207">
        <v>1</v>
      </c>
      <c r="BA276" s="207"/>
      <c r="BB276" s="207">
        <v>1</v>
      </c>
      <c r="BC276" s="207"/>
      <c r="BD276" s="207"/>
    </row>
    <row r="277" spans="1:56" s="39" customFormat="1" ht="15.6" customHeight="1" x14ac:dyDescent="0.3">
      <c r="A277" s="16"/>
      <c r="B277" s="85" t="s">
        <v>124</v>
      </c>
      <c r="C277" s="85" t="s">
        <v>639</v>
      </c>
      <c r="D277" s="9" t="s">
        <v>232</v>
      </c>
      <c r="E277" s="4">
        <v>2</v>
      </c>
      <c r="F277" s="35" t="s">
        <v>499</v>
      </c>
      <c r="G277" s="9" t="s">
        <v>1119</v>
      </c>
      <c r="H277" s="11" t="s">
        <v>641</v>
      </c>
      <c r="I277" s="3" t="str">
        <f t="shared" si="12"/>
        <v>BS23.FI.02_I02</v>
      </c>
      <c r="J277" s="88" t="s">
        <v>1107</v>
      </c>
      <c r="K277" s="6"/>
      <c r="L277" s="7" t="s">
        <v>3</v>
      </c>
      <c r="M277" s="8" t="s">
        <v>3</v>
      </c>
      <c r="N277" s="10" t="s">
        <v>229</v>
      </c>
      <c r="O277" s="31" t="s">
        <v>1108</v>
      </c>
      <c r="P277" s="30" t="s">
        <v>1113</v>
      </c>
      <c r="Q277" s="24"/>
      <c r="R277" s="25"/>
      <c r="S277" s="25"/>
      <c r="T277" s="26"/>
      <c r="U277" s="76"/>
      <c r="V277" s="24">
        <v>44249</v>
      </c>
      <c r="W277" s="25">
        <v>4</v>
      </c>
      <c r="X277" s="25" t="s">
        <v>1534</v>
      </c>
      <c r="Y277" s="76"/>
      <c r="Z277" s="76"/>
      <c r="AA277" s="29" t="s">
        <v>233</v>
      </c>
      <c r="AB277" s="117" t="s">
        <v>1095</v>
      </c>
      <c r="AC277" s="117" t="s">
        <v>1095</v>
      </c>
      <c r="AD277" s="117" t="s">
        <v>1095</v>
      </c>
      <c r="AE277" s="117" t="s">
        <v>1095</v>
      </c>
      <c r="AF277" s="117" t="s">
        <v>1095</v>
      </c>
      <c r="AG277" s="199">
        <f t="shared" si="10"/>
        <v>11</v>
      </c>
      <c r="AH277" s="207">
        <v>2</v>
      </c>
      <c r="AI277" s="207"/>
      <c r="AJ277" s="207">
        <v>2</v>
      </c>
      <c r="AK277" s="207">
        <v>1</v>
      </c>
      <c r="AL277" s="207">
        <v>1</v>
      </c>
      <c r="AM277" s="207">
        <v>1</v>
      </c>
      <c r="AN277" s="207">
        <v>2</v>
      </c>
      <c r="AO277" s="207"/>
      <c r="AP277" s="207"/>
      <c r="AQ277" s="207"/>
      <c r="AR277" s="207"/>
      <c r="AS277" s="207"/>
      <c r="AT277" s="207"/>
      <c r="AU277" s="207"/>
      <c r="AV277" s="207"/>
      <c r="AW277" s="207"/>
      <c r="AX277" s="207"/>
      <c r="AY277" s="207"/>
      <c r="AZ277" s="207">
        <v>1</v>
      </c>
      <c r="BA277" s="207"/>
      <c r="BB277" s="207">
        <v>1</v>
      </c>
      <c r="BC277" s="207"/>
      <c r="BD277" s="207"/>
    </row>
    <row r="278" spans="1:56" s="39" customFormat="1" ht="15.6" customHeight="1" x14ac:dyDescent="0.3">
      <c r="A278" s="16"/>
      <c r="B278" s="85" t="s">
        <v>124</v>
      </c>
      <c r="C278" s="85" t="s">
        <v>642</v>
      </c>
      <c r="D278" s="9" t="s">
        <v>234</v>
      </c>
      <c r="E278" s="4">
        <v>2</v>
      </c>
      <c r="F278" s="35" t="s">
        <v>498</v>
      </c>
      <c r="G278" s="9" t="s">
        <v>1120</v>
      </c>
      <c r="H278" s="11" t="s">
        <v>643</v>
      </c>
      <c r="I278" s="3" t="str">
        <f t="shared" si="12"/>
        <v>BS23.FI.03_I01</v>
      </c>
      <c r="J278" s="88" t="s">
        <v>1107</v>
      </c>
      <c r="K278" s="6"/>
      <c r="L278" s="7" t="s">
        <v>3</v>
      </c>
      <c r="M278" s="8" t="s">
        <v>3</v>
      </c>
      <c r="N278" s="10" t="s">
        <v>229</v>
      </c>
      <c r="O278" s="31" t="s">
        <v>1108</v>
      </c>
      <c r="P278" s="30" t="s">
        <v>1113</v>
      </c>
      <c r="Q278" s="24"/>
      <c r="R278" s="25"/>
      <c r="S278" s="25"/>
      <c r="T278" s="26"/>
      <c r="U278" s="76"/>
      <c r="V278" s="24">
        <v>44249</v>
      </c>
      <c r="W278" s="25">
        <v>5</v>
      </c>
      <c r="X278" s="25" t="s">
        <v>1534</v>
      </c>
      <c r="Y278" s="76"/>
      <c r="Z278" s="76"/>
      <c r="AA278" s="29" t="s">
        <v>235</v>
      </c>
      <c r="AB278" s="117" t="s">
        <v>1095</v>
      </c>
      <c r="AC278" s="117" t="s">
        <v>1095</v>
      </c>
      <c r="AD278" s="117" t="s">
        <v>1095</v>
      </c>
      <c r="AE278" s="117" t="s">
        <v>1095</v>
      </c>
      <c r="AF278" s="117" t="s">
        <v>1095</v>
      </c>
      <c r="AG278" s="199">
        <f t="shared" si="10"/>
        <v>11</v>
      </c>
      <c r="AH278" s="207">
        <v>2</v>
      </c>
      <c r="AI278" s="207"/>
      <c r="AJ278" s="207">
        <v>2</v>
      </c>
      <c r="AK278" s="207">
        <v>1</v>
      </c>
      <c r="AL278" s="207">
        <v>1</v>
      </c>
      <c r="AM278" s="207">
        <v>1</v>
      </c>
      <c r="AN278" s="207">
        <v>2</v>
      </c>
      <c r="AO278" s="207"/>
      <c r="AP278" s="207"/>
      <c r="AQ278" s="207"/>
      <c r="AR278" s="207"/>
      <c r="AS278" s="207"/>
      <c r="AT278" s="207"/>
      <c r="AU278" s="207"/>
      <c r="AV278" s="207"/>
      <c r="AW278" s="207"/>
      <c r="AX278" s="207"/>
      <c r="AY278" s="207"/>
      <c r="AZ278" s="207">
        <v>1</v>
      </c>
      <c r="BA278" s="207"/>
      <c r="BB278" s="207">
        <v>1</v>
      </c>
      <c r="BC278" s="207"/>
      <c r="BD278" s="207"/>
    </row>
    <row r="279" spans="1:56" s="39" customFormat="1" ht="15.6" customHeight="1" x14ac:dyDescent="0.3">
      <c r="A279" s="17"/>
      <c r="B279" s="85" t="s">
        <v>124</v>
      </c>
      <c r="C279" s="85" t="s">
        <v>642</v>
      </c>
      <c r="D279" s="11" t="s">
        <v>234</v>
      </c>
      <c r="E279" s="4">
        <v>2</v>
      </c>
      <c r="F279" s="35" t="s">
        <v>499</v>
      </c>
      <c r="G279" s="9" t="s">
        <v>1121</v>
      </c>
      <c r="H279" s="11" t="s">
        <v>644</v>
      </c>
      <c r="I279" s="3" t="str">
        <f t="shared" si="12"/>
        <v>BS23.FI.03_I02</v>
      </c>
      <c r="J279" s="90" t="s">
        <v>1107</v>
      </c>
      <c r="K279" s="6"/>
      <c r="L279" s="7" t="s">
        <v>3</v>
      </c>
      <c r="M279" s="8" t="s">
        <v>3</v>
      </c>
      <c r="N279" s="30" t="s">
        <v>229</v>
      </c>
      <c r="O279" s="31" t="s">
        <v>1108</v>
      </c>
      <c r="P279" s="30" t="s">
        <v>1113</v>
      </c>
      <c r="Q279" s="24"/>
      <c r="R279" s="25"/>
      <c r="S279" s="25"/>
      <c r="T279" s="26"/>
      <c r="U279" s="76"/>
      <c r="V279" s="24">
        <v>44249</v>
      </c>
      <c r="W279" s="25">
        <v>6</v>
      </c>
      <c r="X279" s="25" t="s">
        <v>1534</v>
      </c>
      <c r="Y279" s="76"/>
      <c r="Z279" s="76"/>
      <c r="AA279" s="29" t="s">
        <v>235</v>
      </c>
      <c r="AB279" s="117" t="s">
        <v>1095</v>
      </c>
      <c r="AC279" s="117" t="s">
        <v>1095</v>
      </c>
      <c r="AD279" s="117" t="s">
        <v>1095</v>
      </c>
      <c r="AE279" s="117" t="s">
        <v>1095</v>
      </c>
      <c r="AF279" s="117" t="s">
        <v>1095</v>
      </c>
      <c r="AG279" s="199">
        <f t="shared" si="10"/>
        <v>11</v>
      </c>
      <c r="AH279" s="207">
        <v>2</v>
      </c>
      <c r="AI279" s="207"/>
      <c r="AJ279" s="207">
        <v>2</v>
      </c>
      <c r="AK279" s="207">
        <v>1</v>
      </c>
      <c r="AL279" s="207">
        <v>1</v>
      </c>
      <c r="AM279" s="207">
        <v>1</v>
      </c>
      <c r="AN279" s="207">
        <v>2</v>
      </c>
      <c r="AO279" s="207"/>
      <c r="AP279" s="207"/>
      <c r="AQ279" s="207"/>
      <c r="AR279" s="207"/>
      <c r="AS279" s="207"/>
      <c r="AT279" s="207"/>
      <c r="AU279" s="207"/>
      <c r="AV279" s="207"/>
      <c r="AW279" s="207"/>
      <c r="AX279" s="207"/>
      <c r="AY279" s="207"/>
      <c r="AZ279" s="207">
        <v>1</v>
      </c>
      <c r="BA279" s="207"/>
      <c r="BB279" s="207">
        <v>1</v>
      </c>
      <c r="BC279" s="207"/>
      <c r="BD279" s="207"/>
    </row>
    <row r="280" spans="1:56" s="39" customFormat="1" ht="15.6" customHeight="1" x14ac:dyDescent="0.3">
      <c r="A280" s="32"/>
      <c r="B280" s="85" t="s">
        <v>123</v>
      </c>
      <c r="C280" s="85" t="s">
        <v>765</v>
      </c>
      <c r="D280" s="13" t="s">
        <v>287</v>
      </c>
      <c r="E280" s="4">
        <v>1</v>
      </c>
      <c r="F280" s="35" t="s">
        <v>498</v>
      </c>
      <c r="G280" s="18" t="s">
        <v>287</v>
      </c>
      <c r="H280" s="11" t="s">
        <v>766</v>
      </c>
      <c r="I280" s="3" t="str">
        <f t="shared" si="12"/>
        <v>BS22.TR.01_I01</v>
      </c>
      <c r="J280" s="15" t="s">
        <v>862</v>
      </c>
      <c r="K280" s="6" t="s">
        <v>3</v>
      </c>
      <c r="L280" s="7" t="s">
        <v>3</v>
      </c>
      <c r="M280" s="8" t="s">
        <v>3</v>
      </c>
      <c r="N280" s="30" t="s">
        <v>517</v>
      </c>
      <c r="O280" s="30" t="s">
        <v>939</v>
      </c>
      <c r="P280" s="30" t="s">
        <v>940</v>
      </c>
      <c r="Q280" s="24">
        <v>44216</v>
      </c>
      <c r="R280" s="25">
        <v>1</v>
      </c>
      <c r="S280" s="25" t="s">
        <v>984</v>
      </c>
      <c r="T280" s="26">
        <v>1</v>
      </c>
      <c r="U280" s="76"/>
      <c r="V280" s="24">
        <v>44249</v>
      </c>
      <c r="W280" s="25">
        <v>1</v>
      </c>
      <c r="X280" s="25" t="s">
        <v>1218</v>
      </c>
      <c r="Y280" s="76"/>
      <c r="Z280" s="76"/>
      <c r="AA280" s="14"/>
      <c r="AB280" s="117" t="s">
        <v>1095</v>
      </c>
      <c r="AC280" s="117" t="s">
        <v>1095</v>
      </c>
      <c r="AD280" s="117" t="s">
        <v>1095</v>
      </c>
      <c r="AE280" s="117" t="s">
        <v>1095</v>
      </c>
      <c r="AF280" s="117" t="s">
        <v>1095</v>
      </c>
      <c r="AG280" s="199">
        <f t="shared" si="10"/>
        <v>1</v>
      </c>
      <c r="AH280" s="207"/>
      <c r="AI280" s="207"/>
      <c r="AJ280" s="207"/>
      <c r="AK280" s="207"/>
      <c r="AL280" s="207"/>
      <c r="AM280" s="207"/>
      <c r="AN280" s="207"/>
      <c r="AO280" s="207"/>
      <c r="AP280" s="207"/>
      <c r="AQ280" s="207"/>
      <c r="AR280" s="207"/>
      <c r="AS280" s="207"/>
      <c r="AT280" s="207"/>
      <c r="AU280" s="207"/>
      <c r="AV280" s="207"/>
      <c r="AW280" s="207"/>
      <c r="AX280" s="207"/>
      <c r="AY280" s="207"/>
      <c r="AZ280" s="204"/>
      <c r="BA280" s="207">
        <v>1</v>
      </c>
      <c r="BB280" s="207"/>
      <c r="BC280" s="207"/>
      <c r="BD280" s="207"/>
    </row>
    <row r="281" spans="1:56" s="39" customFormat="1" ht="15.6" customHeight="1" x14ac:dyDescent="0.3">
      <c r="A281" s="32"/>
      <c r="B281" s="85" t="s">
        <v>123</v>
      </c>
      <c r="C281" s="85" t="s">
        <v>767</v>
      </c>
      <c r="D281" s="13" t="s">
        <v>288</v>
      </c>
      <c r="E281" s="4">
        <v>1</v>
      </c>
      <c r="F281" s="35" t="s">
        <v>498</v>
      </c>
      <c r="G281" s="18" t="s">
        <v>288</v>
      </c>
      <c r="H281" s="11" t="s">
        <v>768</v>
      </c>
      <c r="I281" s="3" t="str">
        <f t="shared" si="12"/>
        <v>BS22.TR.02_I01</v>
      </c>
      <c r="J281" s="15" t="s">
        <v>862</v>
      </c>
      <c r="K281" s="6" t="s">
        <v>3</v>
      </c>
      <c r="L281" s="7" t="s">
        <v>3</v>
      </c>
      <c r="M281" s="8" t="s">
        <v>3</v>
      </c>
      <c r="N281" s="30" t="s">
        <v>516</v>
      </c>
      <c r="O281" s="30" t="s">
        <v>939</v>
      </c>
      <c r="P281" s="30" t="s">
        <v>940</v>
      </c>
      <c r="Q281" s="24">
        <v>44216</v>
      </c>
      <c r="R281" s="25">
        <v>1</v>
      </c>
      <c r="S281" s="25" t="s">
        <v>984</v>
      </c>
      <c r="T281" s="26">
        <v>1</v>
      </c>
      <c r="U281" s="76"/>
      <c r="V281" s="24">
        <v>44249</v>
      </c>
      <c r="W281" s="25">
        <v>2</v>
      </c>
      <c r="X281" s="25" t="s">
        <v>1218</v>
      </c>
      <c r="Y281" s="76"/>
      <c r="Z281" s="76"/>
      <c r="AA281" s="14"/>
      <c r="AB281" s="117" t="s">
        <v>1095</v>
      </c>
      <c r="AC281" s="117" t="s">
        <v>1095</v>
      </c>
      <c r="AD281" s="117" t="s">
        <v>1095</v>
      </c>
      <c r="AE281" s="117" t="s">
        <v>1095</v>
      </c>
      <c r="AF281" s="117" t="s">
        <v>1095</v>
      </c>
      <c r="AG281" s="199">
        <f t="shared" si="10"/>
        <v>1</v>
      </c>
      <c r="AH281" s="207"/>
      <c r="AI281" s="207"/>
      <c r="AJ281" s="207"/>
      <c r="AK281" s="207"/>
      <c r="AL281" s="207"/>
      <c r="AM281" s="207"/>
      <c r="AN281" s="207"/>
      <c r="AO281" s="207"/>
      <c r="AP281" s="207"/>
      <c r="AQ281" s="207"/>
      <c r="AR281" s="207"/>
      <c r="AS281" s="207"/>
      <c r="AT281" s="207"/>
      <c r="AU281" s="207"/>
      <c r="AV281" s="207"/>
      <c r="AW281" s="207"/>
      <c r="AX281" s="207"/>
      <c r="AY281" s="207"/>
      <c r="AZ281" s="204"/>
      <c r="BA281" s="207">
        <v>1</v>
      </c>
      <c r="BB281" s="207"/>
      <c r="BC281" s="207"/>
      <c r="BD281" s="207"/>
    </row>
    <row r="282" spans="1:56" s="39" customFormat="1" ht="15.6" customHeight="1" x14ac:dyDescent="0.3">
      <c r="A282" s="32"/>
      <c r="B282" s="85" t="s">
        <v>123</v>
      </c>
      <c r="C282" s="85" t="s">
        <v>769</v>
      </c>
      <c r="D282" s="13" t="s">
        <v>338</v>
      </c>
      <c r="E282" s="4">
        <v>1</v>
      </c>
      <c r="F282" s="35" t="s">
        <v>498</v>
      </c>
      <c r="G282" s="18" t="s">
        <v>338</v>
      </c>
      <c r="H282" s="11" t="s">
        <v>770</v>
      </c>
      <c r="I282" s="3" t="str">
        <f t="shared" si="12"/>
        <v>BS22.TR.03_I01</v>
      </c>
      <c r="J282" s="15" t="s">
        <v>862</v>
      </c>
      <c r="K282" s="6" t="s">
        <v>3</v>
      </c>
      <c r="L282" s="7" t="s">
        <v>3</v>
      </c>
      <c r="M282" s="8" t="s">
        <v>3</v>
      </c>
      <c r="N282" s="30" t="s">
        <v>286</v>
      </c>
      <c r="O282" s="30" t="s">
        <v>939</v>
      </c>
      <c r="P282" s="30" t="s">
        <v>940</v>
      </c>
      <c r="Q282" s="24">
        <v>44216</v>
      </c>
      <c r="R282" s="25">
        <v>1</v>
      </c>
      <c r="S282" s="25" t="s">
        <v>984</v>
      </c>
      <c r="T282" s="26">
        <v>1</v>
      </c>
      <c r="U282" s="76"/>
      <c r="V282" s="24">
        <v>44249</v>
      </c>
      <c r="W282" s="25">
        <v>3</v>
      </c>
      <c r="X282" s="25" t="s">
        <v>1218</v>
      </c>
      <c r="Y282" s="76"/>
      <c r="Z282" s="76"/>
      <c r="AA282" s="29"/>
      <c r="AB282" s="117" t="s">
        <v>1095</v>
      </c>
      <c r="AC282" s="117" t="s">
        <v>1095</v>
      </c>
      <c r="AD282" s="117" t="s">
        <v>1095</v>
      </c>
      <c r="AE282" s="117" t="s">
        <v>1095</v>
      </c>
      <c r="AF282" s="117" t="s">
        <v>1095</v>
      </c>
      <c r="AG282" s="199">
        <f t="shared" si="10"/>
        <v>1</v>
      </c>
      <c r="AH282" s="207"/>
      <c r="AI282" s="207"/>
      <c r="AJ282" s="207"/>
      <c r="AK282" s="207"/>
      <c r="AL282" s="207"/>
      <c r="AM282" s="207"/>
      <c r="AN282" s="207"/>
      <c r="AO282" s="207"/>
      <c r="AP282" s="207"/>
      <c r="AQ282" s="207"/>
      <c r="AR282" s="207"/>
      <c r="AS282" s="207"/>
      <c r="AT282" s="207"/>
      <c r="AU282" s="207"/>
      <c r="AV282" s="207"/>
      <c r="AW282" s="207"/>
      <c r="AX282" s="207"/>
      <c r="AY282" s="207"/>
      <c r="AZ282" s="204"/>
      <c r="BA282" s="207">
        <v>1</v>
      </c>
      <c r="BB282" s="207"/>
      <c r="BC282" s="207"/>
      <c r="BD282" s="207"/>
    </row>
    <row r="283" spans="1:56" s="39" customFormat="1" ht="15.6" customHeight="1" x14ac:dyDescent="0.3">
      <c r="A283" s="32"/>
      <c r="B283" s="85" t="s">
        <v>123</v>
      </c>
      <c r="C283" s="85" t="s">
        <v>771</v>
      </c>
      <c r="D283" s="91" t="s">
        <v>339</v>
      </c>
      <c r="E283" s="4">
        <v>1</v>
      </c>
      <c r="F283" s="35" t="s">
        <v>498</v>
      </c>
      <c r="G283" s="9" t="s">
        <v>340</v>
      </c>
      <c r="H283" s="11" t="s">
        <v>772</v>
      </c>
      <c r="I283" s="3" t="str">
        <f t="shared" si="12"/>
        <v>BS22.TR.04_I01</v>
      </c>
      <c r="J283" s="15" t="s">
        <v>862</v>
      </c>
      <c r="K283" s="6" t="s">
        <v>3</v>
      </c>
      <c r="L283" s="7" t="s">
        <v>3</v>
      </c>
      <c r="M283" s="8" t="s">
        <v>3</v>
      </c>
      <c r="N283" s="30" t="s">
        <v>516</v>
      </c>
      <c r="O283" s="30" t="s">
        <v>939</v>
      </c>
      <c r="P283" s="30" t="s">
        <v>940</v>
      </c>
      <c r="Q283" s="24">
        <v>44216</v>
      </c>
      <c r="R283" s="25">
        <v>1</v>
      </c>
      <c r="S283" s="25" t="s">
        <v>984</v>
      </c>
      <c r="T283" s="26">
        <v>1</v>
      </c>
      <c r="U283" s="76"/>
      <c r="V283" s="24">
        <v>44249</v>
      </c>
      <c r="W283" s="25">
        <v>4</v>
      </c>
      <c r="X283" s="25" t="s">
        <v>1218</v>
      </c>
      <c r="Y283" s="76"/>
      <c r="Z283" s="76"/>
      <c r="AA283" s="19"/>
      <c r="AB283" s="117" t="s">
        <v>1095</v>
      </c>
      <c r="AC283" s="117" t="s">
        <v>1095</v>
      </c>
      <c r="AD283" s="117" t="s">
        <v>1095</v>
      </c>
      <c r="AE283" s="117" t="s">
        <v>1095</v>
      </c>
      <c r="AF283" s="117" t="s">
        <v>1095</v>
      </c>
      <c r="AG283" s="199">
        <f t="shared" si="10"/>
        <v>1</v>
      </c>
      <c r="AH283" s="207"/>
      <c r="AI283" s="207"/>
      <c r="AJ283" s="207"/>
      <c r="AK283" s="207"/>
      <c r="AL283" s="207"/>
      <c r="AM283" s="207"/>
      <c r="AN283" s="207"/>
      <c r="AO283" s="207"/>
      <c r="AP283" s="207"/>
      <c r="AQ283" s="207"/>
      <c r="AR283" s="207"/>
      <c r="AS283" s="207"/>
      <c r="AT283" s="207"/>
      <c r="AU283" s="207"/>
      <c r="AV283" s="207"/>
      <c r="AW283" s="207"/>
      <c r="AX283" s="207"/>
      <c r="AY283" s="207"/>
      <c r="AZ283" s="204"/>
      <c r="BA283" s="207">
        <v>1</v>
      </c>
      <c r="BB283" s="207"/>
      <c r="BC283" s="207"/>
      <c r="BD283" s="207"/>
    </row>
    <row r="284" spans="1:56" s="39" customFormat="1" ht="15.6" customHeight="1" x14ac:dyDescent="0.3">
      <c r="A284" s="32"/>
      <c r="B284" s="85" t="s">
        <v>123</v>
      </c>
      <c r="C284" s="85" t="s">
        <v>773</v>
      </c>
      <c r="D284" s="91" t="s">
        <v>289</v>
      </c>
      <c r="E284" s="4">
        <v>1</v>
      </c>
      <c r="F284" s="35" t="s">
        <v>498</v>
      </c>
      <c r="G284" s="9" t="s">
        <v>341</v>
      </c>
      <c r="H284" s="11" t="s">
        <v>774</v>
      </c>
      <c r="I284" s="3" t="str">
        <f t="shared" si="12"/>
        <v>BS22.TR.05_I01</v>
      </c>
      <c r="J284" s="15" t="s">
        <v>862</v>
      </c>
      <c r="K284" s="6" t="s">
        <v>3</v>
      </c>
      <c r="L284" s="7" t="s">
        <v>3</v>
      </c>
      <c r="M284" s="8" t="s">
        <v>3</v>
      </c>
      <c r="N284" s="30" t="s">
        <v>286</v>
      </c>
      <c r="O284" s="30" t="s">
        <v>939</v>
      </c>
      <c r="P284" s="30" t="s">
        <v>940</v>
      </c>
      <c r="Q284" s="24">
        <v>44216</v>
      </c>
      <c r="R284" s="25">
        <v>1</v>
      </c>
      <c r="S284" s="25" t="s">
        <v>984</v>
      </c>
      <c r="T284" s="26">
        <v>1</v>
      </c>
      <c r="U284" s="76"/>
      <c r="V284" s="24">
        <v>44249</v>
      </c>
      <c r="W284" s="25">
        <v>5</v>
      </c>
      <c r="X284" s="25" t="s">
        <v>1218</v>
      </c>
      <c r="Y284" s="76"/>
      <c r="Z284" s="76"/>
      <c r="AA284" s="19"/>
      <c r="AB284" s="117" t="s">
        <v>1095</v>
      </c>
      <c r="AC284" s="117" t="s">
        <v>1095</v>
      </c>
      <c r="AD284" s="117" t="s">
        <v>1095</v>
      </c>
      <c r="AE284" s="117" t="s">
        <v>1095</v>
      </c>
      <c r="AF284" s="117" t="s">
        <v>1095</v>
      </c>
      <c r="AG284" s="199">
        <f t="shared" si="10"/>
        <v>1</v>
      </c>
      <c r="AH284" s="207"/>
      <c r="AI284" s="207"/>
      <c r="AJ284" s="207"/>
      <c r="AK284" s="207"/>
      <c r="AL284" s="207"/>
      <c r="AM284" s="207"/>
      <c r="AN284" s="207"/>
      <c r="AO284" s="207"/>
      <c r="AP284" s="207"/>
      <c r="AQ284" s="207"/>
      <c r="AR284" s="207"/>
      <c r="AS284" s="207"/>
      <c r="AT284" s="207"/>
      <c r="AU284" s="207"/>
      <c r="AV284" s="207"/>
      <c r="AW284" s="207"/>
      <c r="AX284" s="207"/>
      <c r="AY284" s="207"/>
      <c r="AZ284" s="204"/>
      <c r="BA284" s="207">
        <v>1</v>
      </c>
      <c r="BB284" s="207"/>
      <c r="BC284" s="207"/>
      <c r="BD284" s="207"/>
    </row>
    <row r="285" spans="1:56" s="39" customFormat="1" ht="31.15" customHeight="1" x14ac:dyDescent="0.3">
      <c r="A285" s="32"/>
      <c r="B285" s="85" t="s">
        <v>123</v>
      </c>
      <c r="C285" s="85" t="s">
        <v>775</v>
      </c>
      <c r="D285" s="13" t="s">
        <v>342</v>
      </c>
      <c r="E285" s="4">
        <v>1</v>
      </c>
      <c r="F285" s="35" t="s">
        <v>498</v>
      </c>
      <c r="G285" s="9" t="s">
        <v>343</v>
      </c>
      <c r="H285" s="11" t="s">
        <v>776</v>
      </c>
      <c r="I285" s="3" t="str">
        <f t="shared" si="12"/>
        <v>BS22.TR.06_I01</v>
      </c>
      <c r="J285" s="15" t="s">
        <v>862</v>
      </c>
      <c r="K285" s="6" t="s">
        <v>3</v>
      </c>
      <c r="L285" s="7" t="s">
        <v>3</v>
      </c>
      <c r="M285" s="8" t="s">
        <v>3</v>
      </c>
      <c r="N285" s="30" t="s">
        <v>516</v>
      </c>
      <c r="O285" s="30" t="s">
        <v>939</v>
      </c>
      <c r="P285" s="30" t="s">
        <v>940</v>
      </c>
      <c r="Q285" s="24">
        <v>44216</v>
      </c>
      <c r="R285" s="25">
        <v>1</v>
      </c>
      <c r="S285" s="25" t="s">
        <v>984</v>
      </c>
      <c r="T285" s="26">
        <v>1</v>
      </c>
      <c r="U285" s="76"/>
      <c r="V285" s="24">
        <v>44249</v>
      </c>
      <c r="W285" s="25">
        <v>6</v>
      </c>
      <c r="X285" s="25" t="s">
        <v>1218</v>
      </c>
      <c r="Y285" s="76"/>
      <c r="Z285" s="76"/>
      <c r="AA285" s="19"/>
      <c r="AB285" s="117" t="s">
        <v>1095</v>
      </c>
      <c r="AC285" s="117" t="s">
        <v>1095</v>
      </c>
      <c r="AD285" s="117" t="s">
        <v>1095</v>
      </c>
      <c r="AE285" s="117" t="s">
        <v>1095</v>
      </c>
      <c r="AF285" s="117" t="s">
        <v>1095</v>
      </c>
      <c r="AG285" s="199">
        <f t="shared" si="10"/>
        <v>1</v>
      </c>
      <c r="AH285" s="207"/>
      <c r="AI285" s="207"/>
      <c r="AJ285" s="207"/>
      <c r="AK285" s="207"/>
      <c r="AL285" s="207"/>
      <c r="AM285" s="207"/>
      <c r="AN285" s="207"/>
      <c r="AO285" s="207"/>
      <c r="AP285" s="207"/>
      <c r="AQ285" s="207"/>
      <c r="AR285" s="207"/>
      <c r="AS285" s="207"/>
      <c r="AT285" s="207"/>
      <c r="AU285" s="207"/>
      <c r="AV285" s="207"/>
      <c r="AW285" s="207"/>
      <c r="AX285" s="207"/>
      <c r="AY285" s="207"/>
      <c r="AZ285" s="204"/>
      <c r="BA285" s="207">
        <v>1</v>
      </c>
      <c r="BB285" s="207"/>
      <c r="BC285" s="207"/>
      <c r="BD285" s="207"/>
    </row>
    <row r="286" spans="1:56" s="39" customFormat="1" ht="31.15" customHeight="1" x14ac:dyDescent="0.3">
      <c r="A286" s="32"/>
      <c r="B286" s="85" t="s">
        <v>123</v>
      </c>
      <c r="C286" s="85" t="s">
        <v>777</v>
      </c>
      <c r="D286" s="13" t="s">
        <v>290</v>
      </c>
      <c r="E286" s="4">
        <v>1</v>
      </c>
      <c r="F286" s="35" t="s">
        <v>498</v>
      </c>
      <c r="G286" s="9" t="s">
        <v>290</v>
      </c>
      <c r="H286" s="11" t="s">
        <v>778</v>
      </c>
      <c r="I286" s="3" t="str">
        <f t="shared" si="12"/>
        <v>BS22.TR.07_I01</v>
      </c>
      <c r="J286" s="15" t="s">
        <v>862</v>
      </c>
      <c r="K286" s="6"/>
      <c r="L286" s="7" t="s">
        <v>3</v>
      </c>
      <c r="M286" s="8" t="s">
        <v>3</v>
      </c>
      <c r="N286" s="30" t="s">
        <v>516</v>
      </c>
      <c r="O286" s="30" t="s">
        <v>939</v>
      </c>
      <c r="P286" s="30" t="s">
        <v>940</v>
      </c>
      <c r="Q286" s="24"/>
      <c r="R286" s="25"/>
      <c r="S286" s="25"/>
      <c r="T286" s="26"/>
      <c r="U286" s="76"/>
      <c r="V286" s="24">
        <v>44249</v>
      </c>
      <c r="W286" s="25">
        <v>7</v>
      </c>
      <c r="X286" s="25" t="s">
        <v>1218</v>
      </c>
      <c r="Y286" s="76"/>
      <c r="Z286" s="76"/>
      <c r="AA286" s="19"/>
      <c r="AB286" s="117" t="s">
        <v>1095</v>
      </c>
      <c r="AC286" s="117" t="s">
        <v>1095</v>
      </c>
      <c r="AD286" s="117" t="s">
        <v>1095</v>
      </c>
      <c r="AE286" s="117" t="s">
        <v>1095</v>
      </c>
      <c r="AF286" s="117" t="s">
        <v>1095</v>
      </c>
      <c r="AG286" s="199">
        <f t="shared" si="10"/>
        <v>1</v>
      </c>
      <c r="AH286" s="207"/>
      <c r="AI286" s="207"/>
      <c r="AJ286" s="207"/>
      <c r="AK286" s="207"/>
      <c r="AL286" s="207"/>
      <c r="AM286" s="207"/>
      <c r="AN286" s="207"/>
      <c r="AO286" s="207"/>
      <c r="AP286" s="207"/>
      <c r="AQ286" s="207"/>
      <c r="AR286" s="207"/>
      <c r="AS286" s="207"/>
      <c r="AT286" s="207"/>
      <c r="AU286" s="207"/>
      <c r="AV286" s="207"/>
      <c r="AW286" s="207"/>
      <c r="AX286" s="207"/>
      <c r="AY286" s="207"/>
      <c r="AZ286" s="204"/>
      <c r="BA286" s="207">
        <v>1</v>
      </c>
      <c r="BB286" s="207"/>
      <c r="BC286" s="207"/>
      <c r="BD286" s="207"/>
    </row>
    <row r="287" spans="1:56" s="39" customFormat="1" ht="31.15" customHeight="1" x14ac:dyDescent="0.3">
      <c r="A287" s="32"/>
      <c r="B287" s="85" t="s">
        <v>123</v>
      </c>
      <c r="C287" s="85" t="s">
        <v>779</v>
      </c>
      <c r="D287" s="91" t="s">
        <v>291</v>
      </c>
      <c r="E287" s="4">
        <v>1</v>
      </c>
      <c r="F287" s="35" t="s">
        <v>498</v>
      </c>
      <c r="G287" s="9" t="s">
        <v>344</v>
      </c>
      <c r="H287" s="11" t="s">
        <v>780</v>
      </c>
      <c r="I287" s="3" t="str">
        <f t="shared" si="12"/>
        <v>BS22.TR.08_I01</v>
      </c>
      <c r="J287" s="15" t="s">
        <v>862</v>
      </c>
      <c r="K287" s="6"/>
      <c r="L287" s="7" t="s">
        <v>3</v>
      </c>
      <c r="M287" s="8" t="s">
        <v>3</v>
      </c>
      <c r="N287" s="30" t="s">
        <v>516</v>
      </c>
      <c r="O287" s="30" t="s">
        <v>939</v>
      </c>
      <c r="P287" s="30" t="s">
        <v>940</v>
      </c>
      <c r="Q287" s="24"/>
      <c r="R287" s="25"/>
      <c r="S287" s="25"/>
      <c r="T287" s="26"/>
      <c r="U287" s="76"/>
      <c r="V287" s="24">
        <v>44249</v>
      </c>
      <c r="W287" s="25">
        <v>8</v>
      </c>
      <c r="X287" s="25" t="s">
        <v>1218</v>
      </c>
      <c r="Y287" s="76"/>
      <c r="Z287" s="76"/>
      <c r="AA287" s="19"/>
      <c r="AB287" s="117" t="s">
        <v>1095</v>
      </c>
      <c r="AC287" s="117" t="s">
        <v>1095</v>
      </c>
      <c r="AD287" s="117" t="s">
        <v>1095</v>
      </c>
      <c r="AE287" s="117" t="s">
        <v>1095</v>
      </c>
      <c r="AF287" s="117" t="s">
        <v>1095</v>
      </c>
      <c r="AG287" s="199">
        <f t="shared" si="10"/>
        <v>1</v>
      </c>
      <c r="AH287" s="207"/>
      <c r="AI287" s="207"/>
      <c r="AJ287" s="207"/>
      <c r="AK287" s="207"/>
      <c r="AL287" s="207"/>
      <c r="AM287" s="207"/>
      <c r="AN287" s="207"/>
      <c r="AO287" s="207"/>
      <c r="AP287" s="207"/>
      <c r="AQ287" s="207"/>
      <c r="AR287" s="207"/>
      <c r="AS287" s="207"/>
      <c r="AT287" s="207"/>
      <c r="AU287" s="207"/>
      <c r="AV287" s="207"/>
      <c r="AW287" s="207"/>
      <c r="AX287" s="207"/>
      <c r="AY287" s="207"/>
      <c r="AZ287" s="204"/>
      <c r="BA287" s="207">
        <v>1</v>
      </c>
      <c r="BB287" s="207"/>
      <c r="BC287" s="207"/>
      <c r="BD287" s="207"/>
    </row>
    <row r="288" spans="1:56" s="39" customFormat="1" ht="31.15" customHeight="1" x14ac:dyDescent="0.3">
      <c r="B288" s="85" t="s">
        <v>418</v>
      </c>
      <c r="C288" s="85" t="s">
        <v>692</v>
      </c>
      <c r="D288" s="203" t="s">
        <v>1171</v>
      </c>
      <c r="E288" s="191">
        <v>4</v>
      </c>
      <c r="F288" s="192" t="s">
        <v>853</v>
      </c>
      <c r="G288" s="190" t="s">
        <v>468</v>
      </c>
      <c r="H288" s="193" t="s">
        <v>1099</v>
      </c>
      <c r="I288" s="194" t="str">
        <f t="shared" si="12"/>
        <v>BS04.MM.05_W01</v>
      </c>
      <c r="J288" s="15" t="s">
        <v>19</v>
      </c>
      <c r="K288" s="6" t="s">
        <v>3</v>
      </c>
      <c r="L288" s="7" t="s">
        <v>3</v>
      </c>
      <c r="M288" s="8" t="s">
        <v>3</v>
      </c>
      <c r="N288" s="30" t="s">
        <v>424</v>
      </c>
      <c r="O288" s="31" t="s">
        <v>425</v>
      </c>
      <c r="P288" s="30" t="s">
        <v>426</v>
      </c>
      <c r="Q288" s="24">
        <v>44218</v>
      </c>
      <c r="R288" s="25">
        <v>1</v>
      </c>
      <c r="S288" s="25" t="s">
        <v>945</v>
      </c>
      <c r="T288" s="26">
        <v>10</v>
      </c>
      <c r="U288" s="76"/>
      <c r="V288" s="24">
        <v>44250</v>
      </c>
      <c r="W288" s="25">
        <v>1</v>
      </c>
      <c r="X288" s="25" t="s">
        <v>1529</v>
      </c>
      <c r="Y288" s="76"/>
      <c r="Z288" s="76"/>
      <c r="AA288" s="29" t="s">
        <v>469</v>
      </c>
      <c r="AB288" s="117" t="s">
        <v>1095</v>
      </c>
      <c r="AC288" s="117" t="s">
        <v>1095</v>
      </c>
      <c r="AD288" s="117" t="s">
        <v>1095</v>
      </c>
      <c r="AE288" s="117" t="s">
        <v>1105</v>
      </c>
      <c r="AF288" s="117" t="s">
        <v>1095</v>
      </c>
      <c r="AG288" s="199">
        <f t="shared" si="10"/>
        <v>0</v>
      </c>
      <c r="AH288" s="207"/>
      <c r="AI288" s="207"/>
      <c r="AJ288" s="207"/>
      <c r="AK288" s="207"/>
      <c r="AL288" s="207"/>
      <c r="AM288" s="207"/>
      <c r="AN288" s="207"/>
      <c r="AO288" s="207"/>
      <c r="AP288" s="207"/>
      <c r="AQ288" s="207"/>
      <c r="AR288" s="207"/>
      <c r="AS288" s="207"/>
      <c r="AT288" s="207"/>
      <c r="AU288" s="207"/>
      <c r="AV288" s="207"/>
      <c r="AW288" s="207"/>
      <c r="AX288" s="207"/>
      <c r="AY288" s="207"/>
      <c r="AZ288" s="207"/>
      <c r="BA288" s="207"/>
      <c r="BB288" s="207"/>
      <c r="BC288" s="207"/>
      <c r="BD288" s="207"/>
    </row>
    <row r="289" spans="1:56" s="39" customFormat="1" ht="31.15" customHeight="1" x14ac:dyDescent="0.3">
      <c r="B289" s="85" t="s">
        <v>418</v>
      </c>
      <c r="C289" s="85" t="s">
        <v>692</v>
      </c>
      <c r="D289" s="203" t="s">
        <v>1171</v>
      </c>
      <c r="E289" s="191">
        <v>4</v>
      </c>
      <c r="F289" s="192" t="s">
        <v>856</v>
      </c>
      <c r="G289" s="190" t="s">
        <v>470</v>
      </c>
      <c r="H289" s="193" t="s">
        <v>1435</v>
      </c>
      <c r="I289" s="194" t="str">
        <f t="shared" si="12"/>
        <v>BS04.MM.05_W02</v>
      </c>
      <c r="J289" s="15" t="s">
        <v>19</v>
      </c>
      <c r="K289" s="6" t="s">
        <v>3</v>
      </c>
      <c r="L289" s="7" t="s">
        <v>3</v>
      </c>
      <c r="M289" s="8" t="s">
        <v>3</v>
      </c>
      <c r="N289" s="30" t="s">
        <v>424</v>
      </c>
      <c r="O289" s="31" t="s">
        <v>425</v>
      </c>
      <c r="P289" s="30" t="s">
        <v>426</v>
      </c>
      <c r="Q289" s="24">
        <v>44218</v>
      </c>
      <c r="R289" s="25">
        <v>2</v>
      </c>
      <c r="S289" s="25" t="s">
        <v>949</v>
      </c>
      <c r="T289" s="26">
        <v>1</v>
      </c>
      <c r="U289" s="76"/>
      <c r="V289" s="24">
        <v>44250</v>
      </c>
      <c r="W289" s="25">
        <v>2</v>
      </c>
      <c r="X289" s="25" t="s">
        <v>1529</v>
      </c>
      <c r="Y289" s="76"/>
      <c r="Z289" s="76"/>
      <c r="AA289" s="29" t="s">
        <v>471</v>
      </c>
      <c r="AB289" s="117" t="s">
        <v>1095</v>
      </c>
      <c r="AC289" s="117" t="s">
        <v>1095</v>
      </c>
      <c r="AD289" s="117" t="s">
        <v>1095</v>
      </c>
      <c r="AE289" s="117" t="s">
        <v>1105</v>
      </c>
      <c r="AF289" s="117" t="s">
        <v>1095</v>
      </c>
      <c r="AG289" s="199">
        <f t="shared" si="10"/>
        <v>0</v>
      </c>
      <c r="AH289" s="207"/>
      <c r="AI289" s="207"/>
      <c r="AJ289" s="207"/>
      <c r="AK289" s="207"/>
      <c r="AL289" s="207"/>
      <c r="AM289" s="207"/>
      <c r="AN289" s="207"/>
      <c r="AO289" s="207"/>
      <c r="AP289" s="207"/>
      <c r="AQ289" s="207"/>
      <c r="AR289" s="207"/>
      <c r="AS289" s="207"/>
      <c r="AT289" s="207"/>
      <c r="AU289" s="207"/>
      <c r="AV289" s="207"/>
      <c r="AW289" s="207"/>
      <c r="AX289" s="207"/>
      <c r="AY289" s="207"/>
      <c r="AZ289" s="207"/>
      <c r="BA289" s="207"/>
      <c r="BB289" s="207"/>
      <c r="BC289" s="207"/>
      <c r="BD289" s="207"/>
    </row>
    <row r="290" spans="1:56" s="39" customFormat="1" ht="31.15" customHeight="1" x14ac:dyDescent="0.3">
      <c r="A290" s="211" t="s">
        <v>1432</v>
      </c>
      <c r="B290" s="85" t="s">
        <v>418</v>
      </c>
      <c r="C290" s="85" t="s">
        <v>692</v>
      </c>
      <c r="D290" s="203" t="s">
        <v>1171</v>
      </c>
      <c r="E290" s="191">
        <v>4</v>
      </c>
      <c r="F290" s="192" t="s">
        <v>852</v>
      </c>
      <c r="G290" s="190" t="s">
        <v>1433</v>
      </c>
      <c r="H290" s="193" t="s">
        <v>1434</v>
      </c>
      <c r="I290" s="194" t="str">
        <f t="shared" ref="I290" si="13">C290&amp;"_"&amp;F290</f>
        <v>BS04.MM.05_W02</v>
      </c>
      <c r="J290" s="15" t="s">
        <v>19</v>
      </c>
      <c r="K290" s="6" t="s">
        <v>3</v>
      </c>
      <c r="L290" s="7" t="s">
        <v>3</v>
      </c>
      <c r="M290" s="8" t="s">
        <v>3</v>
      </c>
      <c r="N290" s="30" t="s">
        <v>111</v>
      </c>
      <c r="O290" s="31" t="s">
        <v>420</v>
      </c>
      <c r="P290" s="30" t="s">
        <v>421</v>
      </c>
      <c r="Q290" s="24">
        <v>44218</v>
      </c>
      <c r="R290" s="25">
        <v>2</v>
      </c>
      <c r="S290" s="25" t="s">
        <v>942</v>
      </c>
      <c r="T290" s="26">
        <v>1</v>
      </c>
      <c r="U290" s="76"/>
      <c r="V290" s="24">
        <v>44250</v>
      </c>
      <c r="W290" s="25">
        <v>2</v>
      </c>
      <c r="X290" s="25" t="s">
        <v>1529</v>
      </c>
      <c r="Y290" s="76"/>
      <c r="Z290" s="76"/>
      <c r="AA290" s="29" t="s">
        <v>471</v>
      </c>
      <c r="AB290" s="117" t="s">
        <v>978</v>
      </c>
      <c r="AC290" s="117" t="s">
        <v>978</v>
      </c>
      <c r="AD290" s="117" t="s">
        <v>978</v>
      </c>
      <c r="AE290" s="117" t="s">
        <v>1105</v>
      </c>
      <c r="AF290" s="117" t="s">
        <v>978</v>
      </c>
      <c r="AG290" s="199">
        <f t="shared" ref="AG290" si="14">SUM(AH290:BD290)</f>
        <v>0</v>
      </c>
      <c r="AH290" s="207"/>
      <c r="AI290" s="207"/>
      <c r="AJ290" s="207"/>
      <c r="AK290" s="207"/>
      <c r="AL290" s="207"/>
      <c r="AM290" s="207"/>
      <c r="AN290" s="207"/>
      <c r="AO290" s="207"/>
      <c r="AP290" s="207"/>
      <c r="AQ290" s="207"/>
      <c r="AR290" s="207"/>
      <c r="AS290" s="207"/>
      <c r="AT290" s="207"/>
      <c r="AU290" s="207"/>
      <c r="AV290" s="207"/>
      <c r="AW290" s="207"/>
      <c r="AX290" s="207"/>
      <c r="AY290" s="207"/>
      <c r="AZ290" s="207"/>
      <c r="BA290" s="207"/>
      <c r="BB290" s="207"/>
      <c r="BC290" s="207"/>
      <c r="BD290" s="207"/>
    </row>
    <row r="291" spans="1:56" s="39" customFormat="1" ht="31.15" customHeight="1" x14ac:dyDescent="0.3">
      <c r="A291" s="16"/>
      <c r="B291" s="85" t="s">
        <v>124</v>
      </c>
      <c r="C291" s="85" t="s">
        <v>639</v>
      </c>
      <c r="D291" s="11" t="s">
        <v>232</v>
      </c>
      <c r="E291" s="4">
        <v>2</v>
      </c>
      <c r="F291" s="35" t="s">
        <v>1109</v>
      </c>
      <c r="G291" s="9" t="s">
        <v>1118</v>
      </c>
      <c r="H291" s="11" t="s">
        <v>640</v>
      </c>
      <c r="I291" s="3" t="str">
        <f t="shared" si="12"/>
        <v>BS23.FI.02_W01</v>
      </c>
      <c r="J291" s="90" t="s">
        <v>1110</v>
      </c>
      <c r="K291" s="6"/>
      <c r="L291" s="7" t="s">
        <v>3</v>
      </c>
      <c r="M291" s="8" t="s">
        <v>3</v>
      </c>
      <c r="N291" s="30" t="s">
        <v>229</v>
      </c>
      <c r="O291" s="31" t="s">
        <v>1108</v>
      </c>
      <c r="P291" s="30" t="s">
        <v>1113</v>
      </c>
      <c r="Q291" s="24" t="s">
        <v>1112</v>
      </c>
      <c r="R291" s="25"/>
      <c r="S291" s="24" t="s">
        <v>1112</v>
      </c>
      <c r="T291" s="26"/>
      <c r="U291" s="76"/>
      <c r="V291" s="24">
        <v>44250</v>
      </c>
      <c r="W291" s="25">
        <v>1</v>
      </c>
      <c r="X291" s="25" t="s">
        <v>1529</v>
      </c>
      <c r="Y291" s="76"/>
      <c r="Z291" s="76"/>
      <c r="AA291" s="29" t="s">
        <v>233</v>
      </c>
      <c r="AB291" s="117" t="s">
        <v>1095</v>
      </c>
      <c r="AC291" s="117" t="s">
        <v>1095</v>
      </c>
      <c r="AD291" s="117" t="s">
        <v>1095</v>
      </c>
      <c r="AE291" s="117" t="s">
        <v>1095</v>
      </c>
      <c r="AF291" s="117" t="s">
        <v>1095</v>
      </c>
      <c r="AG291" s="199">
        <f t="shared" si="10"/>
        <v>0</v>
      </c>
      <c r="AH291" s="207"/>
      <c r="AI291" s="207"/>
      <c r="AJ291" s="207"/>
      <c r="AK291" s="207"/>
      <c r="AL291" s="207"/>
      <c r="AM291" s="207"/>
      <c r="AN291" s="207"/>
      <c r="AO291" s="207"/>
      <c r="AP291" s="207"/>
      <c r="AQ291" s="207"/>
      <c r="AR291" s="207"/>
      <c r="AS291" s="207"/>
      <c r="AT291" s="207"/>
      <c r="AU291" s="207"/>
      <c r="AV291" s="207"/>
      <c r="AW291" s="207"/>
      <c r="AX291" s="207"/>
      <c r="AY291" s="207"/>
      <c r="AZ291" s="207"/>
      <c r="BA291" s="207"/>
      <c r="BB291" s="207"/>
      <c r="BC291" s="207"/>
      <c r="BD291" s="207"/>
    </row>
    <row r="292" spans="1:56" s="39" customFormat="1" ht="31.15" customHeight="1" x14ac:dyDescent="0.3">
      <c r="A292" s="16"/>
      <c r="B292" s="85" t="s">
        <v>124</v>
      </c>
      <c r="C292" s="85" t="s">
        <v>639</v>
      </c>
      <c r="D292" s="11" t="s">
        <v>232</v>
      </c>
      <c r="E292" s="4">
        <v>2</v>
      </c>
      <c r="F292" s="35" t="s">
        <v>1115</v>
      </c>
      <c r="G292" s="9" t="s">
        <v>1119</v>
      </c>
      <c r="H292" s="11" t="s">
        <v>641</v>
      </c>
      <c r="I292" s="3" t="str">
        <f t="shared" si="12"/>
        <v>BS23.FI.02_W02</v>
      </c>
      <c r="J292" s="90" t="s">
        <v>1110</v>
      </c>
      <c r="K292" s="6"/>
      <c r="L292" s="7" t="s">
        <v>3</v>
      </c>
      <c r="M292" s="8" t="s">
        <v>3</v>
      </c>
      <c r="N292" s="30" t="s">
        <v>229</v>
      </c>
      <c r="O292" s="31" t="s">
        <v>1108</v>
      </c>
      <c r="P292" s="30" t="s">
        <v>1113</v>
      </c>
      <c r="Q292" s="24" t="s">
        <v>1112</v>
      </c>
      <c r="R292" s="25"/>
      <c r="S292" s="24" t="s">
        <v>1112</v>
      </c>
      <c r="T292" s="26"/>
      <c r="U292" s="76"/>
      <c r="V292" s="24">
        <v>44250</v>
      </c>
      <c r="W292" s="25">
        <v>2</v>
      </c>
      <c r="X292" s="25" t="s">
        <v>1529</v>
      </c>
      <c r="Y292" s="76"/>
      <c r="Z292" s="76"/>
      <c r="AA292" s="29" t="s">
        <v>233</v>
      </c>
      <c r="AB292" s="117" t="s">
        <v>1095</v>
      </c>
      <c r="AC292" s="117" t="s">
        <v>1095</v>
      </c>
      <c r="AD292" s="117" t="s">
        <v>1095</v>
      </c>
      <c r="AE292" s="117" t="s">
        <v>1095</v>
      </c>
      <c r="AF292" s="117" t="s">
        <v>1095</v>
      </c>
      <c r="AG292" s="199">
        <f t="shared" si="10"/>
        <v>0</v>
      </c>
      <c r="AH292" s="207"/>
      <c r="AI292" s="207"/>
      <c r="AJ292" s="207"/>
      <c r="AK292" s="207"/>
      <c r="AL292" s="207"/>
      <c r="AM292" s="207"/>
      <c r="AN292" s="207"/>
      <c r="AO292" s="207"/>
      <c r="AP292" s="207"/>
      <c r="AQ292" s="207"/>
      <c r="AR292" s="207"/>
      <c r="AS292" s="207"/>
      <c r="AT292" s="207"/>
      <c r="AU292" s="207"/>
      <c r="AV292" s="207"/>
      <c r="AW292" s="207"/>
      <c r="AX292" s="207"/>
      <c r="AY292" s="207"/>
      <c r="AZ292" s="207"/>
      <c r="BA292" s="207"/>
      <c r="BB292" s="207"/>
      <c r="BC292" s="207"/>
      <c r="BD292" s="207"/>
    </row>
    <row r="293" spans="1:56" s="39" customFormat="1" ht="31.15" customHeight="1" x14ac:dyDescent="0.3">
      <c r="A293" s="16"/>
      <c r="B293" s="85" t="s">
        <v>124</v>
      </c>
      <c r="C293" s="85" t="s">
        <v>642</v>
      </c>
      <c r="D293" s="11" t="s">
        <v>234</v>
      </c>
      <c r="E293" s="4">
        <v>2</v>
      </c>
      <c r="F293" s="35" t="s">
        <v>1109</v>
      </c>
      <c r="G293" s="9" t="s">
        <v>1120</v>
      </c>
      <c r="H293" s="11" t="s">
        <v>643</v>
      </c>
      <c r="I293" s="3" t="str">
        <f t="shared" si="12"/>
        <v>BS23.FI.03_W01</v>
      </c>
      <c r="J293" s="90" t="s">
        <v>1110</v>
      </c>
      <c r="K293" s="6"/>
      <c r="L293" s="7" t="s">
        <v>3</v>
      </c>
      <c r="M293" s="8" t="s">
        <v>3</v>
      </c>
      <c r="N293" s="30" t="s">
        <v>229</v>
      </c>
      <c r="O293" s="31" t="s">
        <v>1108</v>
      </c>
      <c r="P293" s="30" t="s">
        <v>1113</v>
      </c>
      <c r="Q293" s="24" t="s">
        <v>1112</v>
      </c>
      <c r="R293" s="25"/>
      <c r="S293" s="24" t="s">
        <v>1112</v>
      </c>
      <c r="T293" s="26"/>
      <c r="U293" s="76"/>
      <c r="V293" s="24">
        <v>44250</v>
      </c>
      <c r="W293" s="25">
        <v>3</v>
      </c>
      <c r="X293" s="25" t="s">
        <v>1529</v>
      </c>
      <c r="Y293" s="76"/>
      <c r="Z293" s="76"/>
      <c r="AA293" s="29" t="s">
        <v>235</v>
      </c>
      <c r="AB293" s="117" t="s">
        <v>1095</v>
      </c>
      <c r="AC293" s="117" t="s">
        <v>1095</v>
      </c>
      <c r="AD293" s="117" t="s">
        <v>1095</v>
      </c>
      <c r="AE293" s="117" t="s">
        <v>1095</v>
      </c>
      <c r="AF293" s="117" t="s">
        <v>1095</v>
      </c>
      <c r="AG293" s="199">
        <f t="shared" si="10"/>
        <v>0</v>
      </c>
      <c r="AH293" s="207"/>
      <c r="AI293" s="207"/>
      <c r="AJ293" s="207"/>
      <c r="AK293" s="207"/>
      <c r="AL293" s="207"/>
      <c r="AM293" s="207"/>
      <c r="AN293" s="207"/>
      <c r="AO293" s="207"/>
      <c r="AP293" s="207"/>
      <c r="AQ293" s="207"/>
      <c r="AR293" s="207"/>
      <c r="AS293" s="207"/>
      <c r="AT293" s="207"/>
      <c r="AU293" s="207"/>
      <c r="AV293" s="207"/>
      <c r="AW293" s="207"/>
      <c r="AX293" s="207"/>
      <c r="AY293" s="207"/>
      <c r="AZ293" s="207"/>
      <c r="BA293" s="207"/>
      <c r="BB293" s="207"/>
      <c r="BC293" s="207"/>
      <c r="BD293" s="207"/>
    </row>
    <row r="294" spans="1:56" s="39" customFormat="1" ht="31.15" customHeight="1" x14ac:dyDescent="0.3">
      <c r="A294" s="17"/>
      <c r="B294" s="85" t="s">
        <v>124</v>
      </c>
      <c r="C294" s="85" t="s">
        <v>642</v>
      </c>
      <c r="D294" s="11" t="s">
        <v>234</v>
      </c>
      <c r="E294" s="4">
        <v>2</v>
      </c>
      <c r="F294" s="35" t="s">
        <v>1115</v>
      </c>
      <c r="G294" s="9" t="s">
        <v>1121</v>
      </c>
      <c r="H294" s="11" t="s">
        <v>644</v>
      </c>
      <c r="I294" s="3" t="str">
        <f t="shared" si="12"/>
        <v>BS23.FI.03_W02</v>
      </c>
      <c r="J294" s="90" t="s">
        <v>1110</v>
      </c>
      <c r="K294" s="6"/>
      <c r="L294" s="7" t="s">
        <v>3</v>
      </c>
      <c r="M294" s="8" t="s">
        <v>3</v>
      </c>
      <c r="N294" s="30" t="s">
        <v>229</v>
      </c>
      <c r="O294" s="31" t="s">
        <v>1108</v>
      </c>
      <c r="P294" s="30" t="s">
        <v>1113</v>
      </c>
      <c r="Q294" s="24" t="s">
        <v>1112</v>
      </c>
      <c r="R294" s="25"/>
      <c r="S294" s="24" t="s">
        <v>1112</v>
      </c>
      <c r="T294" s="26"/>
      <c r="U294" s="76"/>
      <c r="V294" s="24">
        <v>44250</v>
      </c>
      <c r="W294" s="25">
        <v>4</v>
      </c>
      <c r="X294" s="25" t="s">
        <v>1529</v>
      </c>
      <c r="Y294" s="76"/>
      <c r="Z294" s="76"/>
      <c r="AA294" s="29" t="s">
        <v>235</v>
      </c>
      <c r="AB294" s="117" t="s">
        <v>1095</v>
      </c>
      <c r="AC294" s="117" t="s">
        <v>1095</v>
      </c>
      <c r="AD294" s="117" t="s">
        <v>1095</v>
      </c>
      <c r="AE294" s="117" t="s">
        <v>1095</v>
      </c>
      <c r="AF294" s="117" t="s">
        <v>1095</v>
      </c>
      <c r="AG294" s="199">
        <f t="shared" si="10"/>
        <v>0</v>
      </c>
      <c r="AH294" s="207"/>
      <c r="AI294" s="207"/>
      <c r="AJ294" s="207"/>
      <c r="AK294" s="207"/>
      <c r="AL294" s="207"/>
      <c r="AM294" s="207"/>
      <c r="AN294" s="207"/>
      <c r="AO294" s="207"/>
      <c r="AP294" s="207"/>
      <c r="AQ294" s="207"/>
      <c r="AR294" s="207"/>
      <c r="AS294" s="207"/>
      <c r="AT294" s="207"/>
      <c r="AU294" s="207"/>
      <c r="AV294" s="207"/>
      <c r="AW294" s="207"/>
      <c r="AX294" s="207"/>
      <c r="AY294" s="207"/>
      <c r="AZ294" s="207"/>
      <c r="BA294" s="207"/>
      <c r="BB294" s="207"/>
      <c r="BC294" s="207"/>
      <c r="BD294" s="207"/>
    </row>
    <row r="295" spans="1:56" s="39" customFormat="1" ht="31.15" customHeight="1" x14ac:dyDescent="0.3">
      <c r="B295" s="85" t="s">
        <v>122</v>
      </c>
      <c r="C295" s="97" t="s">
        <v>727</v>
      </c>
      <c r="D295" s="91" t="s">
        <v>275</v>
      </c>
      <c r="E295" s="4">
        <v>1</v>
      </c>
      <c r="F295" s="35" t="s">
        <v>498</v>
      </c>
      <c r="G295" s="9" t="s">
        <v>316</v>
      </c>
      <c r="H295" s="11" t="s">
        <v>728</v>
      </c>
      <c r="I295" s="3" t="str">
        <f t="shared" si="12"/>
        <v>BS21.FI.08_I01</v>
      </c>
      <c r="J295" s="15" t="s">
        <v>109</v>
      </c>
      <c r="K295" s="6"/>
      <c r="L295" s="7" t="s">
        <v>3</v>
      </c>
      <c r="M295" s="8" t="s">
        <v>3</v>
      </c>
      <c r="N295" s="30" t="s">
        <v>272</v>
      </c>
      <c r="O295" s="30" t="s">
        <v>1423</v>
      </c>
      <c r="P295" s="30" t="s">
        <v>937</v>
      </c>
      <c r="Q295" s="24"/>
      <c r="R295" s="25"/>
      <c r="S295" s="25"/>
      <c r="T295" s="26"/>
      <c r="U295" s="76"/>
      <c r="V295" s="24">
        <v>44250</v>
      </c>
      <c r="W295" s="25">
        <v>5</v>
      </c>
      <c r="X295" s="25" t="s">
        <v>1529</v>
      </c>
      <c r="Y295" s="76"/>
      <c r="Z295" s="76"/>
      <c r="AA295" s="29"/>
      <c r="AB295" s="117" t="s">
        <v>1095</v>
      </c>
      <c r="AC295" s="117" t="s">
        <v>1095</v>
      </c>
      <c r="AD295" s="117" t="s">
        <v>1095</v>
      </c>
      <c r="AE295" s="117" t="s">
        <v>1095</v>
      </c>
      <c r="AF295" s="117" t="s">
        <v>1095</v>
      </c>
      <c r="AG295" s="199">
        <f t="shared" si="10"/>
        <v>0</v>
      </c>
      <c r="AH295" s="207"/>
      <c r="AI295" s="207"/>
      <c r="AJ295" s="207"/>
      <c r="AK295" s="207"/>
      <c r="AL295" s="207"/>
      <c r="AM295" s="207"/>
      <c r="AN295" s="207"/>
      <c r="AO295" s="207"/>
      <c r="AP295" s="207"/>
      <c r="AQ295" s="207"/>
      <c r="AR295" s="207"/>
      <c r="AS295" s="207"/>
      <c r="AT295" s="207"/>
      <c r="AU295" s="207"/>
      <c r="AV295" s="207"/>
      <c r="AW295" s="207"/>
      <c r="AX295" s="207"/>
      <c r="AY295" s="207"/>
      <c r="AZ295" s="207"/>
      <c r="BA295" s="207"/>
      <c r="BB295" s="207"/>
      <c r="BC295" s="207"/>
      <c r="BD295" s="207"/>
    </row>
    <row r="296" spans="1:56" s="39" customFormat="1" ht="31.15" customHeight="1" x14ac:dyDescent="0.3">
      <c r="B296" s="85" t="s">
        <v>122</v>
      </c>
      <c r="C296" s="97" t="s">
        <v>705</v>
      </c>
      <c r="D296" s="91" t="s">
        <v>299</v>
      </c>
      <c r="E296" s="4">
        <v>11</v>
      </c>
      <c r="F296" s="35" t="s">
        <v>1096</v>
      </c>
      <c r="G296" s="9" t="s">
        <v>1097</v>
      </c>
      <c r="H296" s="11" t="s">
        <v>1098</v>
      </c>
      <c r="I296" s="3" t="str">
        <f t="shared" si="12"/>
        <v>BS21.FI.02_I12</v>
      </c>
      <c r="J296" s="15" t="s">
        <v>865</v>
      </c>
      <c r="K296" s="6"/>
      <c r="L296" s="7" t="s">
        <v>3</v>
      </c>
      <c r="M296" s="8" t="s">
        <v>3</v>
      </c>
      <c r="N296" s="30" t="s">
        <v>272</v>
      </c>
      <c r="O296" s="30" t="s">
        <v>1423</v>
      </c>
      <c r="P296" s="30" t="s">
        <v>937</v>
      </c>
      <c r="Q296" s="24"/>
      <c r="R296" s="25"/>
      <c r="S296" s="25"/>
      <c r="T296" s="26"/>
      <c r="U296" s="76"/>
      <c r="V296" s="24">
        <v>44249</v>
      </c>
      <c r="W296" s="25">
        <v>1</v>
      </c>
      <c r="X296" s="25" t="s">
        <v>1529</v>
      </c>
      <c r="Y296" s="76"/>
      <c r="Z296" s="76"/>
      <c r="AA296" s="29"/>
      <c r="AB296" s="117" t="s">
        <v>1095</v>
      </c>
      <c r="AC296" s="117" t="s">
        <v>1095</v>
      </c>
      <c r="AD296" s="117" t="s">
        <v>1095</v>
      </c>
      <c r="AE296" s="117" t="s">
        <v>1095</v>
      </c>
      <c r="AF296" s="117" t="s">
        <v>1095</v>
      </c>
      <c r="AG296" s="199">
        <f t="shared" si="10"/>
        <v>0</v>
      </c>
      <c r="AH296" s="207"/>
      <c r="AI296" s="207"/>
      <c r="AJ296" s="207"/>
      <c r="AK296" s="207"/>
      <c r="AL296" s="207"/>
      <c r="AM296" s="207"/>
      <c r="AN296" s="207"/>
      <c r="AO296" s="207"/>
      <c r="AP296" s="207"/>
      <c r="AQ296" s="207"/>
      <c r="AR296" s="207"/>
      <c r="AS296" s="207"/>
      <c r="AT296" s="207"/>
      <c r="AU296" s="207"/>
      <c r="AV296" s="207"/>
      <c r="AW296" s="207"/>
      <c r="AX296" s="207"/>
      <c r="AY296" s="207"/>
      <c r="AZ296" s="207"/>
      <c r="BA296" s="207"/>
      <c r="BB296" s="207"/>
      <c r="BC296" s="207"/>
      <c r="BD296" s="207"/>
    </row>
    <row r="297" spans="1:56" s="39" customFormat="1" ht="31.15" customHeight="1" x14ac:dyDescent="0.3">
      <c r="B297" s="85" t="s">
        <v>122</v>
      </c>
      <c r="C297" s="98" t="s">
        <v>721</v>
      </c>
      <c r="D297" s="91" t="s">
        <v>312</v>
      </c>
      <c r="E297" s="4">
        <v>1</v>
      </c>
      <c r="F297" s="35" t="s">
        <v>498</v>
      </c>
      <c r="G297" s="9" t="s">
        <v>313</v>
      </c>
      <c r="H297" s="11" t="s">
        <v>722</v>
      </c>
      <c r="I297" s="3" t="str">
        <f t="shared" si="12"/>
        <v>BS21.FI.05_I01</v>
      </c>
      <c r="J297" s="15" t="s">
        <v>865</v>
      </c>
      <c r="K297" s="6"/>
      <c r="L297" s="7" t="s">
        <v>3</v>
      </c>
      <c r="M297" s="8" t="s">
        <v>3</v>
      </c>
      <c r="N297" s="30" t="s">
        <v>272</v>
      </c>
      <c r="O297" s="30" t="s">
        <v>1423</v>
      </c>
      <c r="P297" s="99" t="s">
        <v>992</v>
      </c>
      <c r="Q297" s="24" t="s">
        <v>947</v>
      </c>
      <c r="R297" s="25"/>
      <c r="S297" s="24" t="s">
        <v>947</v>
      </c>
      <c r="T297" s="26"/>
      <c r="U297" s="76"/>
      <c r="V297" s="24">
        <v>44250</v>
      </c>
      <c r="W297" s="25">
        <v>2</v>
      </c>
      <c r="X297" s="25" t="s">
        <v>1529</v>
      </c>
      <c r="Y297" s="76"/>
      <c r="Z297" s="76"/>
      <c r="AA297" s="29"/>
      <c r="AB297" s="117" t="s">
        <v>1095</v>
      </c>
      <c r="AC297" s="117" t="s">
        <v>1095</v>
      </c>
      <c r="AD297" s="117" t="s">
        <v>1095</v>
      </c>
      <c r="AE297" s="117" t="s">
        <v>1095</v>
      </c>
      <c r="AF297" s="117" t="s">
        <v>1095</v>
      </c>
      <c r="AG297" s="199">
        <f t="shared" si="10"/>
        <v>0</v>
      </c>
      <c r="AH297" s="207"/>
      <c r="AI297" s="207"/>
      <c r="AJ297" s="207"/>
      <c r="AK297" s="207"/>
      <c r="AL297" s="207"/>
      <c r="AM297" s="207"/>
      <c r="AN297" s="207"/>
      <c r="AO297" s="207"/>
      <c r="AP297" s="207"/>
      <c r="AQ297" s="207"/>
      <c r="AR297" s="207"/>
      <c r="AS297" s="207"/>
      <c r="AT297" s="207"/>
      <c r="AU297" s="207"/>
      <c r="AV297" s="207"/>
      <c r="AW297" s="207"/>
      <c r="AX297" s="207"/>
      <c r="AY297" s="207"/>
      <c r="AZ297" s="207"/>
      <c r="BA297" s="207"/>
      <c r="BB297" s="207"/>
      <c r="BC297" s="207"/>
      <c r="BD297" s="207"/>
    </row>
    <row r="298" spans="1:56" s="39" customFormat="1" ht="15.6" customHeight="1" x14ac:dyDescent="0.3">
      <c r="B298" s="85" t="s">
        <v>122</v>
      </c>
      <c r="C298" s="98" t="s">
        <v>723</v>
      </c>
      <c r="D298" s="13" t="s">
        <v>273</v>
      </c>
      <c r="E298" s="4">
        <v>1</v>
      </c>
      <c r="F298" s="35" t="s">
        <v>498</v>
      </c>
      <c r="G298" s="9" t="s">
        <v>314</v>
      </c>
      <c r="H298" s="11" t="s">
        <v>724</v>
      </c>
      <c r="I298" s="3" t="str">
        <f t="shared" si="12"/>
        <v>BS21.FI.06_I01</v>
      </c>
      <c r="J298" s="15" t="s">
        <v>865</v>
      </c>
      <c r="K298" s="6"/>
      <c r="L298" s="7" t="s">
        <v>3</v>
      </c>
      <c r="M298" s="8" t="s">
        <v>3</v>
      </c>
      <c r="N298" s="30" t="s">
        <v>272</v>
      </c>
      <c r="O298" s="30" t="s">
        <v>1423</v>
      </c>
      <c r="P298" s="99" t="s">
        <v>992</v>
      </c>
      <c r="Q298" s="24" t="s">
        <v>947</v>
      </c>
      <c r="R298" s="25"/>
      <c r="S298" s="24" t="s">
        <v>947</v>
      </c>
      <c r="T298" s="26"/>
      <c r="U298" s="76"/>
      <c r="V298" s="24">
        <v>44250</v>
      </c>
      <c r="W298" s="25">
        <v>3</v>
      </c>
      <c r="X298" s="25" t="s">
        <v>1529</v>
      </c>
      <c r="Y298" s="76"/>
      <c r="Z298" s="76"/>
      <c r="AA298" s="29"/>
      <c r="AB298" s="117" t="s">
        <v>1095</v>
      </c>
      <c r="AC298" s="117" t="s">
        <v>1095</v>
      </c>
      <c r="AD298" s="117" t="s">
        <v>1095</v>
      </c>
      <c r="AE298" s="117" t="s">
        <v>1095</v>
      </c>
      <c r="AF298" s="117" t="s">
        <v>1095</v>
      </c>
      <c r="AG298" s="199">
        <f t="shared" si="10"/>
        <v>0</v>
      </c>
      <c r="AH298" s="207"/>
      <c r="AI298" s="207"/>
      <c r="AJ298" s="207"/>
      <c r="AK298" s="207"/>
      <c r="AL298" s="207"/>
      <c r="AM298" s="207"/>
      <c r="AN298" s="207"/>
      <c r="AO298" s="207"/>
      <c r="AP298" s="207"/>
      <c r="AQ298" s="207"/>
      <c r="AR298" s="207"/>
      <c r="AS298" s="207"/>
      <c r="AT298" s="207"/>
      <c r="AU298" s="207"/>
      <c r="AV298" s="207"/>
      <c r="AW298" s="207"/>
      <c r="AX298" s="207"/>
      <c r="AY298" s="207"/>
      <c r="AZ298" s="207"/>
      <c r="BA298" s="207"/>
      <c r="BB298" s="207"/>
      <c r="BC298" s="207"/>
      <c r="BD298" s="207"/>
    </row>
    <row r="299" spans="1:56" s="39" customFormat="1" ht="15.6" customHeight="1" x14ac:dyDescent="0.3">
      <c r="B299" s="85" t="s">
        <v>122</v>
      </c>
      <c r="C299" s="98" t="s">
        <v>725</v>
      </c>
      <c r="D299" s="13" t="s">
        <v>274</v>
      </c>
      <c r="E299" s="4">
        <v>1</v>
      </c>
      <c r="F299" s="35" t="s">
        <v>498</v>
      </c>
      <c r="G299" s="9" t="s">
        <v>315</v>
      </c>
      <c r="H299" s="11" t="s">
        <v>726</v>
      </c>
      <c r="I299" s="3" t="str">
        <f t="shared" si="12"/>
        <v>BS21.FI.07_I01</v>
      </c>
      <c r="J299" s="15" t="s">
        <v>865</v>
      </c>
      <c r="K299" s="6"/>
      <c r="L299" s="7" t="s">
        <v>3</v>
      </c>
      <c r="M299" s="8" t="s">
        <v>3</v>
      </c>
      <c r="N299" s="30" t="s">
        <v>272</v>
      </c>
      <c r="O299" s="30" t="s">
        <v>1423</v>
      </c>
      <c r="P299" s="99" t="s">
        <v>992</v>
      </c>
      <c r="Q299" s="24" t="s">
        <v>947</v>
      </c>
      <c r="R299" s="25"/>
      <c r="S299" s="24" t="s">
        <v>947</v>
      </c>
      <c r="T299" s="26"/>
      <c r="U299" s="76"/>
      <c r="V299" s="24">
        <v>44250</v>
      </c>
      <c r="W299" s="25">
        <v>4</v>
      </c>
      <c r="X299" s="25" t="s">
        <v>1529</v>
      </c>
      <c r="Y299" s="76"/>
      <c r="Z299" s="76"/>
      <c r="AA299" s="29"/>
      <c r="AB299" s="117" t="s">
        <v>1095</v>
      </c>
      <c r="AC299" s="117" t="s">
        <v>1095</v>
      </c>
      <c r="AD299" s="117" t="s">
        <v>1095</v>
      </c>
      <c r="AE299" s="117" t="s">
        <v>1095</v>
      </c>
      <c r="AF299" s="117" t="s">
        <v>1095</v>
      </c>
      <c r="AG299" s="199">
        <f t="shared" si="10"/>
        <v>0</v>
      </c>
      <c r="AH299" s="207"/>
      <c r="AI299" s="207"/>
      <c r="AJ299" s="207"/>
      <c r="AK299" s="207"/>
      <c r="AL299" s="207"/>
      <c r="AM299" s="207"/>
      <c r="AN299" s="207"/>
      <c r="AO299" s="207"/>
      <c r="AP299" s="207"/>
      <c r="AQ299" s="207"/>
      <c r="AR299" s="207"/>
      <c r="AS299" s="207"/>
      <c r="AT299" s="207"/>
      <c r="AU299" s="207"/>
      <c r="AV299" s="207"/>
      <c r="AW299" s="207"/>
      <c r="AX299" s="207"/>
      <c r="AY299" s="207"/>
      <c r="AZ299" s="207"/>
      <c r="BA299" s="207"/>
      <c r="BB299" s="207"/>
      <c r="BC299" s="207"/>
      <c r="BD299" s="207"/>
    </row>
    <row r="300" spans="1:56" s="39" customFormat="1" ht="15.6" customHeight="1" x14ac:dyDescent="0.3">
      <c r="B300" s="85" t="s">
        <v>124</v>
      </c>
      <c r="C300" s="98" t="s">
        <v>745</v>
      </c>
      <c r="D300" s="13" t="s">
        <v>1425</v>
      </c>
      <c r="E300" s="4">
        <v>1</v>
      </c>
      <c r="F300" s="35" t="s">
        <v>921</v>
      </c>
      <c r="G300" s="9" t="s">
        <v>331</v>
      </c>
      <c r="H300" s="11" t="s">
        <v>746</v>
      </c>
      <c r="I300" s="3" t="str">
        <f t="shared" si="12"/>
        <v>BS23.FI.09_W01</v>
      </c>
      <c r="J300" s="15" t="s">
        <v>865</v>
      </c>
      <c r="K300" s="6" t="s">
        <v>3</v>
      </c>
      <c r="L300" s="7" t="s">
        <v>3</v>
      </c>
      <c r="M300" s="8" t="s">
        <v>3</v>
      </c>
      <c r="N300" s="30" t="s">
        <v>272</v>
      </c>
      <c r="O300" s="30" t="s">
        <v>1423</v>
      </c>
      <c r="P300" s="30" t="s">
        <v>937</v>
      </c>
      <c r="Q300" s="24">
        <v>44218</v>
      </c>
      <c r="R300" s="25"/>
      <c r="S300" s="25" t="s">
        <v>942</v>
      </c>
      <c r="T300" s="26"/>
      <c r="U300" s="76"/>
      <c r="V300" s="24">
        <v>44250</v>
      </c>
      <c r="W300" s="25">
        <v>6</v>
      </c>
      <c r="X300" s="25" t="s">
        <v>1529</v>
      </c>
      <c r="Y300" s="76"/>
      <c r="Z300" s="76"/>
      <c r="AA300" s="29"/>
      <c r="AB300" s="117" t="s">
        <v>1095</v>
      </c>
      <c r="AC300" s="117" t="s">
        <v>1095</v>
      </c>
      <c r="AD300" s="117" t="s">
        <v>1095</v>
      </c>
      <c r="AE300" s="117" t="s">
        <v>1095</v>
      </c>
      <c r="AF300" s="117" t="s">
        <v>1095</v>
      </c>
      <c r="AG300" s="199">
        <f t="shared" si="10"/>
        <v>0</v>
      </c>
      <c r="AH300" s="207"/>
      <c r="AI300" s="207"/>
      <c r="AJ300" s="207"/>
      <c r="AK300" s="207"/>
      <c r="AL300" s="207"/>
      <c r="AM300" s="207"/>
      <c r="AN300" s="207"/>
      <c r="AO300" s="207"/>
      <c r="AP300" s="207"/>
      <c r="AQ300" s="207"/>
      <c r="AR300" s="207"/>
      <c r="AS300" s="207"/>
      <c r="AT300" s="207"/>
      <c r="AU300" s="207"/>
      <c r="AV300" s="207"/>
      <c r="AW300" s="207"/>
      <c r="AX300" s="207"/>
      <c r="AY300" s="207"/>
      <c r="AZ300" s="207"/>
      <c r="BA300" s="207"/>
      <c r="BB300" s="207"/>
      <c r="BC300" s="207"/>
      <c r="BD300" s="207"/>
    </row>
    <row r="301" spans="1:56" s="39" customFormat="1" ht="15.6" customHeight="1" x14ac:dyDescent="0.3">
      <c r="B301" s="85" t="s">
        <v>124</v>
      </c>
      <c r="C301" s="98" t="s">
        <v>747</v>
      </c>
      <c r="D301" s="13" t="s">
        <v>277</v>
      </c>
      <c r="E301" s="4">
        <v>1</v>
      </c>
      <c r="F301" s="35" t="s">
        <v>863</v>
      </c>
      <c r="G301" s="9" t="s">
        <v>332</v>
      </c>
      <c r="H301" s="11" t="s">
        <v>748</v>
      </c>
      <c r="I301" s="3" t="str">
        <f t="shared" si="12"/>
        <v>BS23.FI.10_W01</v>
      </c>
      <c r="J301" s="15" t="s">
        <v>865</v>
      </c>
      <c r="K301" s="6" t="s">
        <v>3</v>
      </c>
      <c r="L301" s="7" t="s">
        <v>3</v>
      </c>
      <c r="M301" s="8" t="s">
        <v>3</v>
      </c>
      <c r="N301" s="30" t="s">
        <v>272</v>
      </c>
      <c r="O301" s="30" t="s">
        <v>1423</v>
      </c>
      <c r="P301" s="30" t="s">
        <v>937</v>
      </c>
      <c r="Q301" s="24">
        <v>44218</v>
      </c>
      <c r="R301" s="25"/>
      <c r="S301" s="25" t="s">
        <v>943</v>
      </c>
      <c r="T301" s="26">
        <v>1</v>
      </c>
      <c r="U301" s="76"/>
      <c r="V301" s="24">
        <v>44250</v>
      </c>
      <c r="W301" s="25">
        <v>7</v>
      </c>
      <c r="X301" s="25" t="s">
        <v>1529</v>
      </c>
      <c r="Y301" s="76"/>
      <c r="Z301" s="76"/>
      <c r="AA301" s="29"/>
      <c r="AB301" s="117" t="s">
        <v>1095</v>
      </c>
      <c r="AC301" s="117" t="s">
        <v>1095</v>
      </c>
      <c r="AD301" s="117" t="s">
        <v>1095</v>
      </c>
      <c r="AE301" s="117" t="s">
        <v>1095</v>
      </c>
      <c r="AF301" s="117" t="s">
        <v>1095</v>
      </c>
      <c r="AG301" s="199">
        <f t="shared" si="10"/>
        <v>0</v>
      </c>
      <c r="AH301" s="207"/>
      <c r="AI301" s="207"/>
      <c r="AJ301" s="207"/>
      <c r="AK301" s="207"/>
      <c r="AL301" s="207"/>
      <c r="AM301" s="207"/>
      <c r="AN301" s="207"/>
      <c r="AO301" s="207"/>
      <c r="AP301" s="207"/>
      <c r="AQ301" s="207"/>
      <c r="AR301" s="207"/>
      <c r="AS301" s="207"/>
      <c r="AT301" s="207"/>
      <c r="AU301" s="207"/>
      <c r="AV301" s="207"/>
      <c r="AW301" s="207"/>
      <c r="AX301" s="207"/>
      <c r="AY301" s="207"/>
      <c r="AZ301" s="207"/>
      <c r="BA301" s="207"/>
      <c r="BB301" s="207"/>
      <c r="BC301" s="207"/>
      <c r="BD301" s="207"/>
    </row>
    <row r="302" spans="1:56" s="39" customFormat="1" ht="15.6" customHeight="1" x14ac:dyDescent="0.3">
      <c r="B302" s="85" t="s">
        <v>124</v>
      </c>
      <c r="C302" s="98" t="s">
        <v>749</v>
      </c>
      <c r="D302" s="91" t="s">
        <v>278</v>
      </c>
      <c r="E302" s="4">
        <v>1</v>
      </c>
      <c r="F302" s="35" t="s">
        <v>864</v>
      </c>
      <c r="G302" s="9" t="s">
        <v>333</v>
      </c>
      <c r="H302" s="11" t="s">
        <v>750</v>
      </c>
      <c r="I302" s="3" t="str">
        <f t="shared" si="12"/>
        <v>BS23.FI.11_W01</v>
      </c>
      <c r="J302" s="15" t="s">
        <v>866</v>
      </c>
      <c r="K302" s="6" t="s">
        <v>3</v>
      </c>
      <c r="L302" s="7" t="s">
        <v>3</v>
      </c>
      <c r="M302" s="8" t="s">
        <v>3</v>
      </c>
      <c r="N302" s="30" t="s">
        <v>272</v>
      </c>
      <c r="O302" s="30" t="s">
        <v>1423</v>
      </c>
      <c r="P302" s="30" t="s">
        <v>937</v>
      </c>
      <c r="Q302" s="24">
        <v>44218</v>
      </c>
      <c r="R302" s="25"/>
      <c r="S302" s="25" t="s">
        <v>942</v>
      </c>
      <c r="T302" s="26"/>
      <c r="U302" s="76"/>
      <c r="V302" s="24">
        <v>44250</v>
      </c>
      <c r="W302" s="25">
        <v>8</v>
      </c>
      <c r="X302" s="25" t="s">
        <v>1529</v>
      </c>
      <c r="Y302" s="76"/>
      <c r="Z302" s="76"/>
      <c r="AA302" s="29"/>
      <c r="AB302" s="117" t="s">
        <v>1095</v>
      </c>
      <c r="AC302" s="117" t="s">
        <v>1095</v>
      </c>
      <c r="AD302" s="117" t="s">
        <v>1095</v>
      </c>
      <c r="AE302" s="117" t="s">
        <v>1095</v>
      </c>
      <c r="AF302" s="117" t="s">
        <v>1095</v>
      </c>
      <c r="AG302" s="199">
        <f t="shared" si="10"/>
        <v>0</v>
      </c>
      <c r="AH302" s="207"/>
      <c r="AI302" s="207"/>
      <c r="AJ302" s="207"/>
      <c r="AK302" s="207"/>
      <c r="AL302" s="207"/>
      <c r="AM302" s="207"/>
      <c r="AN302" s="207"/>
      <c r="AO302" s="207"/>
      <c r="AP302" s="207"/>
      <c r="AQ302" s="207"/>
      <c r="AR302" s="207"/>
      <c r="AS302" s="207"/>
      <c r="AT302" s="207"/>
      <c r="AU302" s="207"/>
      <c r="AV302" s="207"/>
      <c r="AW302" s="207"/>
      <c r="AX302" s="207"/>
      <c r="AY302" s="207"/>
      <c r="AZ302" s="207"/>
      <c r="BA302" s="207"/>
      <c r="BB302" s="207"/>
      <c r="BC302" s="207"/>
      <c r="BD302" s="207"/>
    </row>
    <row r="303" spans="1:56" s="39" customFormat="1" ht="15.6" customHeight="1" x14ac:dyDescent="0.3">
      <c r="A303" s="32"/>
      <c r="B303" s="85" t="s">
        <v>124</v>
      </c>
      <c r="C303" s="98" t="s">
        <v>751</v>
      </c>
      <c r="D303" s="13" t="s">
        <v>279</v>
      </c>
      <c r="E303" s="4">
        <v>1</v>
      </c>
      <c r="F303" s="35" t="s">
        <v>864</v>
      </c>
      <c r="G303" s="9" t="s">
        <v>334</v>
      </c>
      <c r="H303" s="11" t="s">
        <v>752</v>
      </c>
      <c r="I303" s="3" t="str">
        <f t="shared" si="12"/>
        <v>BS23.FI.12_W01</v>
      </c>
      <c r="J303" s="15" t="s">
        <v>865</v>
      </c>
      <c r="K303" s="6" t="s">
        <v>3</v>
      </c>
      <c r="L303" s="7" t="s">
        <v>3</v>
      </c>
      <c r="M303" s="8" t="s">
        <v>3</v>
      </c>
      <c r="N303" s="30" t="s">
        <v>272</v>
      </c>
      <c r="O303" s="30" t="s">
        <v>1423</v>
      </c>
      <c r="P303" s="30" t="s">
        <v>937</v>
      </c>
      <c r="Q303" s="24">
        <v>44218</v>
      </c>
      <c r="R303" s="25"/>
      <c r="S303" s="25" t="s">
        <v>942</v>
      </c>
      <c r="T303" s="26">
        <v>1</v>
      </c>
      <c r="U303" s="76"/>
      <c r="V303" s="24">
        <v>44250</v>
      </c>
      <c r="W303" s="25">
        <v>9</v>
      </c>
      <c r="X303" s="25" t="s">
        <v>1529</v>
      </c>
      <c r="Y303" s="76"/>
      <c r="Z303" s="76"/>
      <c r="AA303" s="29"/>
      <c r="AB303" s="117" t="s">
        <v>1095</v>
      </c>
      <c r="AC303" s="117" t="s">
        <v>1095</v>
      </c>
      <c r="AD303" s="117" t="s">
        <v>1095</v>
      </c>
      <c r="AE303" s="117" t="s">
        <v>1095</v>
      </c>
      <c r="AF303" s="117" t="s">
        <v>1095</v>
      </c>
      <c r="AG303" s="199">
        <f t="shared" ref="AG303:AG347" si="15">SUM(AH303:BD303)</f>
        <v>0</v>
      </c>
      <c r="AH303" s="207"/>
      <c r="AI303" s="207"/>
      <c r="AJ303" s="207"/>
      <c r="AK303" s="207"/>
      <c r="AL303" s="207"/>
      <c r="AM303" s="207"/>
      <c r="AN303" s="207"/>
      <c r="AO303" s="207"/>
      <c r="AP303" s="207"/>
      <c r="AQ303" s="207"/>
      <c r="AR303" s="207"/>
      <c r="AS303" s="207"/>
      <c r="AT303" s="207"/>
      <c r="AU303" s="207"/>
      <c r="AV303" s="207"/>
      <c r="AW303" s="207"/>
      <c r="AX303" s="207"/>
      <c r="AY303" s="207"/>
      <c r="AZ303" s="207"/>
      <c r="BA303" s="207"/>
      <c r="BB303" s="207"/>
      <c r="BC303" s="207"/>
      <c r="BD303" s="207"/>
    </row>
    <row r="304" spans="1:56" s="39" customFormat="1" ht="15.6" customHeight="1" x14ac:dyDescent="0.3">
      <c r="A304" s="32"/>
      <c r="B304" s="85" t="s">
        <v>124</v>
      </c>
      <c r="C304" s="98" t="s">
        <v>753</v>
      </c>
      <c r="D304" s="13" t="s">
        <v>280</v>
      </c>
      <c r="E304" s="4">
        <v>1</v>
      </c>
      <c r="F304" s="35" t="s">
        <v>863</v>
      </c>
      <c r="G304" s="9" t="s">
        <v>335</v>
      </c>
      <c r="H304" s="11" t="s">
        <v>754</v>
      </c>
      <c r="I304" s="3" t="str">
        <f t="shared" si="12"/>
        <v>BS23.FI.13_W01</v>
      </c>
      <c r="J304" s="15" t="s">
        <v>865</v>
      </c>
      <c r="K304" s="6"/>
      <c r="L304" s="7" t="s">
        <v>3</v>
      </c>
      <c r="M304" s="8" t="s">
        <v>3</v>
      </c>
      <c r="N304" s="30" t="s">
        <v>272</v>
      </c>
      <c r="O304" s="30" t="s">
        <v>1423</v>
      </c>
      <c r="P304" s="30" t="s">
        <v>937</v>
      </c>
      <c r="Q304" s="24" t="s">
        <v>947</v>
      </c>
      <c r="R304" s="25"/>
      <c r="S304" s="24" t="s">
        <v>947</v>
      </c>
      <c r="T304" s="26"/>
      <c r="U304" s="76"/>
      <c r="V304" s="24">
        <v>44250</v>
      </c>
      <c r="W304" s="25">
        <v>10</v>
      </c>
      <c r="X304" s="25" t="s">
        <v>1529</v>
      </c>
      <c r="Y304" s="76"/>
      <c r="Z304" s="76"/>
      <c r="AA304" s="29"/>
      <c r="AB304" s="117" t="s">
        <v>1095</v>
      </c>
      <c r="AC304" s="117" t="s">
        <v>1095</v>
      </c>
      <c r="AD304" s="117" t="s">
        <v>1095</v>
      </c>
      <c r="AE304" s="117" t="s">
        <v>1095</v>
      </c>
      <c r="AF304" s="117" t="s">
        <v>1095</v>
      </c>
      <c r="AG304" s="199">
        <f t="shared" si="15"/>
        <v>0</v>
      </c>
      <c r="AH304" s="207"/>
      <c r="AI304" s="207"/>
      <c r="AJ304" s="207"/>
      <c r="AK304" s="207"/>
      <c r="AL304" s="207"/>
      <c r="AM304" s="207"/>
      <c r="AN304" s="207"/>
      <c r="AO304" s="207"/>
      <c r="AP304" s="207"/>
      <c r="AQ304" s="207"/>
      <c r="AR304" s="207"/>
      <c r="AS304" s="207"/>
      <c r="AT304" s="207"/>
      <c r="AU304" s="207"/>
      <c r="AV304" s="207"/>
      <c r="AW304" s="207"/>
      <c r="AX304" s="207"/>
      <c r="AY304" s="207"/>
      <c r="AZ304" s="207"/>
      <c r="BA304" s="207"/>
      <c r="BB304" s="207"/>
      <c r="BC304" s="207"/>
      <c r="BD304" s="207"/>
    </row>
    <row r="305" spans="1:56" s="39" customFormat="1" ht="15.6" customHeight="1" x14ac:dyDescent="0.3">
      <c r="A305" s="32"/>
      <c r="B305" s="85" t="s">
        <v>124</v>
      </c>
      <c r="C305" s="98" t="s">
        <v>755</v>
      </c>
      <c r="D305" s="13" t="s">
        <v>281</v>
      </c>
      <c r="E305" s="4">
        <v>1</v>
      </c>
      <c r="F305" s="35" t="s">
        <v>863</v>
      </c>
      <c r="G305" s="9" t="s">
        <v>336</v>
      </c>
      <c r="H305" s="11" t="s">
        <v>756</v>
      </c>
      <c r="I305" s="3" t="str">
        <f t="shared" si="12"/>
        <v>BS23.FI.14_W01</v>
      </c>
      <c r="J305" s="15" t="s">
        <v>865</v>
      </c>
      <c r="K305" s="6" t="s">
        <v>3</v>
      </c>
      <c r="L305" s="7" t="s">
        <v>3</v>
      </c>
      <c r="M305" s="8" t="s">
        <v>3</v>
      </c>
      <c r="N305" s="30" t="s">
        <v>272</v>
      </c>
      <c r="O305" s="30" t="s">
        <v>1423</v>
      </c>
      <c r="P305" s="30" t="s">
        <v>937</v>
      </c>
      <c r="Q305" s="24">
        <v>44218</v>
      </c>
      <c r="R305" s="25"/>
      <c r="S305" s="25" t="s">
        <v>942</v>
      </c>
      <c r="T305" s="26">
        <v>1</v>
      </c>
      <c r="U305" s="76"/>
      <c r="V305" s="24">
        <v>44250</v>
      </c>
      <c r="W305" s="25">
        <v>11</v>
      </c>
      <c r="X305" s="25" t="s">
        <v>1529</v>
      </c>
      <c r="Y305" s="76"/>
      <c r="Z305" s="76"/>
      <c r="AA305" s="29"/>
      <c r="AB305" s="117" t="s">
        <v>1095</v>
      </c>
      <c r="AC305" s="117" t="s">
        <v>1095</v>
      </c>
      <c r="AD305" s="117" t="s">
        <v>1095</v>
      </c>
      <c r="AE305" s="117" t="s">
        <v>1095</v>
      </c>
      <c r="AF305" s="117" t="s">
        <v>1095</v>
      </c>
      <c r="AG305" s="199">
        <f t="shared" si="15"/>
        <v>0</v>
      </c>
      <c r="AH305" s="207"/>
      <c r="AI305" s="207"/>
      <c r="AJ305" s="207"/>
      <c r="AK305" s="207"/>
      <c r="AL305" s="207"/>
      <c r="AM305" s="207"/>
      <c r="AN305" s="207"/>
      <c r="AO305" s="207"/>
      <c r="AP305" s="207"/>
      <c r="AQ305" s="207"/>
      <c r="AR305" s="207"/>
      <c r="AS305" s="207"/>
      <c r="AT305" s="207"/>
      <c r="AU305" s="207"/>
      <c r="AV305" s="207"/>
      <c r="AW305" s="207"/>
      <c r="AX305" s="207"/>
      <c r="AY305" s="207"/>
      <c r="AZ305" s="207"/>
      <c r="BA305" s="207"/>
      <c r="BB305" s="207"/>
      <c r="BC305" s="207"/>
      <c r="BD305" s="207"/>
    </row>
    <row r="306" spans="1:56" s="39" customFormat="1" ht="15.6" customHeight="1" x14ac:dyDescent="0.3">
      <c r="A306" s="32"/>
      <c r="B306" s="85" t="s">
        <v>124</v>
      </c>
      <c r="C306" s="98" t="s">
        <v>759</v>
      </c>
      <c r="D306" s="13" t="s">
        <v>283</v>
      </c>
      <c r="E306" s="4">
        <v>1</v>
      </c>
      <c r="F306" s="35" t="s">
        <v>863</v>
      </c>
      <c r="G306" s="18" t="s">
        <v>283</v>
      </c>
      <c r="H306" s="11" t="s">
        <v>760</v>
      </c>
      <c r="I306" s="3" t="str">
        <f t="shared" ref="I306:I318" si="16">C306&amp;"_"&amp;F306</f>
        <v>BS23.FI.16_W01</v>
      </c>
      <c r="J306" s="15" t="s">
        <v>866</v>
      </c>
      <c r="K306" s="6"/>
      <c r="L306" s="7" t="s">
        <v>3</v>
      </c>
      <c r="M306" s="8" t="s">
        <v>3</v>
      </c>
      <c r="N306" s="30" t="s">
        <v>272</v>
      </c>
      <c r="O306" s="30" t="s">
        <v>1423</v>
      </c>
      <c r="P306" s="30" t="s">
        <v>937</v>
      </c>
      <c r="Q306" s="24" t="s">
        <v>947</v>
      </c>
      <c r="R306" s="25"/>
      <c r="S306" s="24" t="s">
        <v>947</v>
      </c>
      <c r="T306" s="26"/>
      <c r="U306" s="76"/>
      <c r="V306" s="24">
        <v>44250</v>
      </c>
      <c r="W306" s="25">
        <v>12</v>
      </c>
      <c r="X306" s="25" t="s">
        <v>1529</v>
      </c>
      <c r="Y306" s="76"/>
      <c r="Z306" s="76"/>
      <c r="AA306" s="29"/>
      <c r="AB306" s="117" t="s">
        <v>1095</v>
      </c>
      <c r="AC306" s="117" t="s">
        <v>1095</v>
      </c>
      <c r="AD306" s="117" t="s">
        <v>1095</v>
      </c>
      <c r="AE306" s="117" t="s">
        <v>1095</v>
      </c>
      <c r="AF306" s="117" t="s">
        <v>1095</v>
      </c>
      <c r="AG306" s="199">
        <f t="shared" si="15"/>
        <v>0</v>
      </c>
      <c r="AH306" s="207"/>
      <c r="AI306" s="207"/>
      <c r="AJ306" s="207"/>
      <c r="AK306" s="207"/>
      <c r="AL306" s="207"/>
      <c r="AM306" s="207"/>
      <c r="AN306" s="207"/>
      <c r="AO306" s="207"/>
      <c r="AP306" s="207"/>
      <c r="AQ306" s="207"/>
      <c r="AR306" s="207"/>
      <c r="AS306" s="207"/>
      <c r="AT306" s="207"/>
      <c r="AU306" s="207"/>
      <c r="AV306" s="207"/>
      <c r="AW306" s="207"/>
      <c r="AX306" s="207"/>
      <c r="AY306" s="207"/>
      <c r="AZ306" s="207"/>
      <c r="BA306" s="207"/>
      <c r="BB306" s="207"/>
      <c r="BC306" s="207"/>
      <c r="BD306" s="207"/>
    </row>
    <row r="307" spans="1:56" s="39" customFormat="1" ht="15.6" customHeight="1" x14ac:dyDescent="0.3">
      <c r="A307" s="32"/>
      <c r="B307" s="85" t="s">
        <v>124</v>
      </c>
      <c r="C307" s="98" t="s">
        <v>763</v>
      </c>
      <c r="D307" s="13" t="s">
        <v>285</v>
      </c>
      <c r="E307" s="4">
        <v>1</v>
      </c>
      <c r="F307" s="35" t="s">
        <v>864</v>
      </c>
      <c r="G307" s="18" t="s">
        <v>285</v>
      </c>
      <c r="H307" s="11" t="s">
        <v>764</v>
      </c>
      <c r="I307" s="3" t="str">
        <f t="shared" si="16"/>
        <v>BS23.FI.18_W01</v>
      </c>
      <c r="J307" s="15" t="s">
        <v>866</v>
      </c>
      <c r="K307" s="6" t="s">
        <v>3</v>
      </c>
      <c r="L307" s="7" t="s">
        <v>3</v>
      </c>
      <c r="M307" s="8" t="s">
        <v>3</v>
      </c>
      <c r="N307" s="30" t="s">
        <v>272</v>
      </c>
      <c r="O307" s="30" t="s">
        <v>1423</v>
      </c>
      <c r="P307" s="30" t="s">
        <v>937</v>
      </c>
      <c r="Q307" s="24">
        <v>44218</v>
      </c>
      <c r="R307" s="25"/>
      <c r="S307" s="25" t="s">
        <v>950</v>
      </c>
      <c r="T307" s="26">
        <v>1</v>
      </c>
      <c r="U307" s="76"/>
      <c r="V307" s="24">
        <v>44250</v>
      </c>
      <c r="W307" s="25">
        <v>13</v>
      </c>
      <c r="X307" s="25" t="s">
        <v>1529</v>
      </c>
      <c r="Y307" s="76"/>
      <c r="Z307" s="76"/>
      <c r="AA307" s="29"/>
      <c r="AB307" s="117" t="s">
        <v>1095</v>
      </c>
      <c r="AC307" s="117" t="s">
        <v>1095</v>
      </c>
      <c r="AD307" s="117" t="s">
        <v>1095</v>
      </c>
      <c r="AE307" s="117" t="s">
        <v>1095</v>
      </c>
      <c r="AF307" s="117" t="s">
        <v>1095</v>
      </c>
      <c r="AG307" s="199">
        <f t="shared" si="15"/>
        <v>0</v>
      </c>
      <c r="AH307" s="207"/>
      <c r="AI307" s="207"/>
      <c r="AJ307" s="207"/>
      <c r="AK307" s="207"/>
      <c r="AL307" s="207"/>
      <c r="AM307" s="207"/>
      <c r="AN307" s="207"/>
      <c r="AO307" s="207"/>
      <c r="AP307" s="207"/>
      <c r="AQ307" s="207"/>
      <c r="AR307" s="207"/>
      <c r="AS307" s="207"/>
      <c r="AT307" s="207"/>
      <c r="AU307" s="207"/>
      <c r="AV307" s="207"/>
      <c r="AW307" s="207"/>
      <c r="AX307" s="207"/>
      <c r="AY307" s="207"/>
      <c r="AZ307" s="207"/>
      <c r="BA307" s="207"/>
      <c r="BB307" s="207"/>
      <c r="BC307" s="207"/>
      <c r="BD307" s="207"/>
    </row>
    <row r="308" spans="1:56" s="39" customFormat="1" ht="15.6" customHeight="1" x14ac:dyDescent="0.3">
      <c r="A308" s="32"/>
      <c r="B308" s="85" t="s">
        <v>124</v>
      </c>
      <c r="C308" s="85" t="s">
        <v>822</v>
      </c>
      <c r="D308" s="11" t="s">
        <v>387</v>
      </c>
      <c r="E308" s="4">
        <v>1</v>
      </c>
      <c r="F308" s="35" t="s">
        <v>1186</v>
      </c>
      <c r="G308" s="9" t="s">
        <v>388</v>
      </c>
      <c r="H308" s="11" t="s">
        <v>823</v>
      </c>
      <c r="I308" s="3" t="str">
        <f t="shared" si="16"/>
        <v>BS23.CO.01_W01</v>
      </c>
      <c r="J308" s="15" t="s">
        <v>866</v>
      </c>
      <c r="K308" s="6" t="s">
        <v>3</v>
      </c>
      <c r="L308" s="7" t="s">
        <v>3</v>
      </c>
      <c r="M308" s="8" t="s">
        <v>3</v>
      </c>
      <c r="N308" s="5" t="s">
        <v>1</v>
      </c>
      <c r="O308" s="30" t="s">
        <v>938</v>
      </c>
      <c r="P308" s="30" t="s">
        <v>350</v>
      </c>
      <c r="Q308" s="24">
        <v>44217</v>
      </c>
      <c r="R308" s="25">
        <v>1</v>
      </c>
      <c r="S308" s="25" t="s">
        <v>977</v>
      </c>
      <c r="T308" s="26">
        <v>1</v>
      </c>
      <c r="U308" s="76"/>
      <c r="V308" s="24">
        <v>44250</v>
      </c>
      <c r="W308" s="25">
        <v>1</v>
      </c>
      <c r="X308" s="25" t="s">
        <v>1529</v>
      </c>
      <c r="Y308" s="76"/>
      <c r="Z308" s="76"/>
      <c r="AA308" s="18" t="s">
        <v>535</v>
      </c>
      <c r="AB308" s="117" t="s">
        <v>1095</v>
      </c>
      <c r="AC308" s="117" t="s">
        <v>1095</v>
      </c>
      <c r="AD308" s="117" t="s">
        <v>1095</v>
      </c>
      <c r="AE308" s="117" t="s">
        <v>1095</v>
      </c>
      <c r="AF308" s="117" t="s">
        <v>1095</v>
      </c>
      <c r="AG308" s="199">
        <f t="shared" si="15"/>
        <v>0</v>
      </c>
      <c r="AH308" s="207"/>
      <c r="AI308" s="207"/>
      <c r="AJ308" s="207"/>
      <c r="AK308" s="207"/>
      <c r="AL308" s="207"/>
      <c r="AM308" s="207"/>
      <c r="AN308" s="207"/>
      <c r="AO308" s="207"/>
      <c r="AP308" s="207"/>
      <c r="AQ308" s="207"/>
      <c r="AR308" s="207"/>
      <c r="AS308" s="207"/>
      <c r="AT308" s="207"/>
      <c r="AU308" s="207"/>
      <c r="AV308" s="207"/>
      <c r="AW308" s="207"/>
      <c r="AX308" s="207"/>
      <c r="AY308" s="207"/>
      <c r="AZ308" s="207"/>
      <c r="BA308" s="207"/>
      <c r="BB308" s="207"/>
      <c r="BC308" s="207"/>
      <c r="BD308" s="207"/>
    </row>
    <row r="309" spans="1:56" s="39" customFormat="1" ht="15.6" customHeight="1" x14ac:dyDescent="0.3">
      <c r="A309" s="32"/>
      <c r="B309" s="85" t="s">
        <v>124</v>
      </c>
      <c r="C309" s="85" t="s">
        <v>824</v>
      </c>
      <c r="D309" s="11" t="s">
        <v>389</v>
      </c>
      <c r="E309" s="4">
        <v>1</v>
      </c>
      <c r="F309" s="35" t="s">
        <v>863</v>
      </c>
      <c r="G309" s="9" t="s">
        <v>390</v>
      </c>
      <c r="H309" s="11" t="s">
        <v>825</v>
      </c>
      <c r="I309" s="3" t="str">
        <f t="shared" si="16"/>
        <v>BS23.CO.02_W01</v>
      </c>
      <c r="J309" s="15" t="s">
        <v>866</v>
      </c>
      <c r="K309" s="6"/>
      <c r="L309" s="7" t="s">
        <v>244</v>
      </c>
      <c r="M309" s="8" t="s">
        <v>3</v>
      </c>
      <c r="N309" s="5" t="s">
        <v>1</v>
      </c>
      <c r="O309" s="30" t="s">
        <v>938</v>
      </c>
      <c r="P309" s="30" t="s">
        <v>350</v>
      </c>
      <c r="Q309" s="24" t="s">
        <v>947</v>
      </c>
      <c r="R309" s="25"/>
      <c r="S309" s="24" t="s">
        <v>947</v>
      </c>
      <c r="T309" s="26"/>
      <c r="U309" s="76"/>
      <c r="V309" s="24">
        <v>44250</v>
      </c>
      <c r="W309" s="25">
        <v>2</v>
      </c>
      <c r="X309" s="25" t="s">
        <v>1529</v>
      </c>
      <c r="Y309" s="76"/>
      <c r="Z309" s="76"/>
      <c r="AA309" s="18" t="s">
        <v>536</v>
      </c>
      <c r="AB309" s="117" t="s">
        <v>1095</v>
      </c>
      <c r="AC309" s="117" t="s">
        <v>1095</v>
      </c>
      <c r="AD309" s="117" t="s">
        <v>1095</v>
      </c>
      <c r="AE309" s="117" t="s">
        <v>1095</v>
      </c>
      <c r="AF309" s="117" t="s">
        <v>1095</v>
      </c>
      <c r="AG309" s="199">
        <f t="shared" si="15"/>
        <v>0</v>
      </c>
      <c r="AH309" s="207"/>
      <c r="AI309" s="207"/>
      <c r="AJ309" s="207"/>
      <c r="AK309" s="207"/>
      <c r="AL309" s="207"/>
      <c r="AM309" s="207"/>
      <c r="AN309" s="207"/>
      <c r="AO309" s="207"/>
      <c r="AP309" s="207"/>
      <c r="AQ309" s="207"/>
      <c r="AR309" s="207"/>
      <c r="AS309" s="207"/>
      <c r="AT309" s="207"/>
      <c r="AU309" s="207"/>
      <c r="AV309" s="207"/>
      <c r="AW309" s="207"/>
      <c r="AX309" s="207"/>
      <c r="AY309" s="207"/>
      <c r="AZ309" s="207"/>
      <c r="BA309" s="207"/>
      <c r="BB309" s="207"/>
      <c r="BC309" s="207"/>
      <c r="BD309" s="207"/>
    </row>
    <row r="310" spans="1:56" s="39" customFormat="1" ht="15.6" customHeight="1" x14ac:dyDescent="0.3">
      <c r="A310" s="32"/>
      <c r="B310" s="85" t="s">
        <v>124</v>
      </c>
      <c r="C310" s="85" t="s">
        <v>826</v>
      </c>
      <c r="D310" s="11" t="s">
        <v>391</v>
      </c>
      <c r="E310" s="4">
        <v>1</v>
      </c>
      <c r="F310" s="35" t="s">
        <v>863</v>
      </c>
      <c r="G310" s="9" t="s">
        <v>390</v>
      </c>
      <c r="H310" s="11" t="s">
        <v>827</v>
      </c>
      <c r="I310" s="3" t="str">
        <f t="shared" si="16"/>
        <v>BS23.CO.03_W01</v>
      </c>
      <c r="J310" s="15" t="s">
        <v>866</v>
      </c>
      <c r="K310" s="6"/>
      <c r="L310" s="7" t="s">
        <v>244</v>
      </c>
      <c r="M310" s="8" t="s">
        <v>3</v>
      </c>
      <c r="N310" s="5" t="s">
        <v>1</v>
      </c>
      <c r="O310" s="30" t="s">
        <v>938</v>
      </c>
      <c r="P310" s="30" t="s">
        <v>350</v>
      </c>
      <c r="Q310" s="24" t="s">
        <v>947</v>
      </c>
      <c r="R310" s="25"/>
      <c r="S310" s="24" t="s">
        <v>947</v>
      </c>
      <c r="T310" s="26"/>
      <c r="U310" s="76"/>
      <c r="V310" s="24">
        <v>44250</v>
      </c>
      <c r="W310" s="25">
        <v>3</v>
      </c>
      <c r="X310" s="25" t="s">
        <v>1529</v>
      </c>
      <c r="Y310" s="76"/>
      <c r="Z310" s="76"/>
      <c r="AA310" s="18" t="s">
        <v>537</v>
      </c>
      <c r="AB310" s="117" t="s">
        <v>1095</v>
      </c>
      <c r="AC310" s="117" t="s">
        <v>1095</v>
      </c>
      <c r="AD310" s="117" t="s">
        <v>1095</v>
      </c>
      <c r="AE310" s="117" t="s">
        <v>1095</v>
      </c>
      <c r="AF310" s="117" t="s">
        <v>1095</v>
      </c>
      <c r="AG310" s="199">
        <f t="shared" si="15"/>
        <v>0</v>
      </c>
      <c r="AH310" s="207"/>
      <c r="AI310" s="207"/>
      <c r="AJ310" s="207"/>
      <c r="AK310" s="207"/>
      <c r="AL310" s="207"/>
      <c r="AM310" s="207"/>
      <c r="AN310" s="207"/>
      <c r="AO310" s="207"/>
      <c r="AP310" s="207"/>
      <c r="AQ310" s="207"/>
      <c r="AR310" s="207"/>
      <c r="AS310" s="207"/>
      <c r="AT310" s="207"/>
      <c r="AU310" s="207"/>
      <c r="AV310" s="207"/>
      <c r="AW310" s="207"/>
      <c r="AX310" s="207"/>
      <c r="AY310" s="207"/>
      <c r="AZ310" s="207"/>
      <c r="BA310" s="207"/>
      <c r="BB310" s="207"/>
      <c r="BC310" s="207"/>
      <c r="BD310" s="207"/>
    </row>
    <row r="311" spans="1:56" s="39" customFormat="1" ht="15.6" customHeight="1" x14ac:dyDescent="0.3">
      <c r="A311" s="32"/>
      <c r="B311" s="85" t="s">
        <v>124</v>
      </c>
      <c r="C311" s="85" t="s">
        <v>832</v>
      </c>
      <c r="D311" s="81" t="s">
        <v>397</v>
      </c>
      <c r="E311" s="4">
        <v>1</v>
      </c>
      <c r="F311" s="35" t="s">
        <v>498</v>
      </c>
      <c r="G311" s="9" t="s">
        <v>390</v>
      </c>
      <c r="H311" s="11" t="s">
        <v>833</v>
      </c>
      <c r="I311" s="3" t="str">
        <f t="shared" si="16"/>
        <v>BS23.CO.06_I01</v>
      </c>
      <c r="J311" s="15" t="s">
        <v>862</v>
      </c>
      <c r="K311" s="6" t="s">
        <v>398</v>
      </c>
      <c r="L311" s="7" t="s">
        <v>398</v>
      </c>
      <c r="M311" s="8" t="s">
        <v>3</v>
      </c>
      <c r="N311" s="5" t="s">
        <v>1</v>
      </c>
      <c r="O311" s="30" t="s">
        <v>938</v>
      </c>
      <c r="P311" s="30" t="s">
        <v>350</v>
      </c>
      <c r="Q311" s="24">
        <v>44218</v>
      </c>
      <c r="R311" s="25">
        <v>1</v>
      </c>
      <c r="S311" s="25" t="s">
        <v>976</v>
      </c>
      <c r="T311" s="26"/>
      <c r="U311" s="76"/>
      <c r="V311" s="24">
        <v>44250</v>
      </c>
      <c r="W311" s="25">
        <v>1</v>
      </c>
      <c r="X311" s="25" t="s">
        <v>1535</v>
      </c>
      <c r="Y311" s="76"/>
      <c r="Z311" s="76"/>
      <c r="AA311" s="18" t="s">
        <v>540</v>
      </c>
      <c r="AB311" s="117" t="s">
        <v>1095</v>
      </c>
      <c r="AC311" s="117" t="s">
        <v>1095</v>
      </c>
      <c r="AD311" s="117" t="s">
        <v>1095</v>
      </c>
      <c r="AE311" s="117" t="s">
        <v>1095</v>
      </c>
      <c r="AF311" s="117" t="s">
        <v>1095</v>
      </c>
      <c r="AG311" s="199">
        <f t="shared" si="15"/>
        <v>1</v>
      </c>
      <c r="AH311" s="207"/>
      <c r="AI311" s="207"/>
      <c r="AJ311" s="207"/>
      <c r="AK311" s="207"/>
      <c r="AL311" s="207"/>
      <c r="AM311" s="207"/>
      <c r="AN311" s="207"/>
      <c r="AO311" s="207"/>
      <c r="AP311" s="207"/>
      <c r="AQ311" s="207"/>
      <c r="AR311" s="207"/>
      <c r="AS311" s="207"/>
      <c r="AT311" s="207"/>
      <c r="AU311" s="207"/>
      <c r="AV311" s="207"/>
      <c r="AW311" s="207"/>
      <c r="AX311" s="207"/>
      <c r="AY311" s="207"/>
      <c r="AZ311" s="207">
        <v>1</v>
      </c>
      <c r="BA311" s="204"/>
      <c r="BB311" s="207"/>
      <c r="BC311" s="207"/>
      <c r="BD311" s="207"/>
    </row>
    <row r="312" spans="1:56" s="39" customFormat="1" ht="15.6" customHeight="1" x14ac:dyDescent="0.3">
      <c r="A312" s="32"/>
      <c r="B312" s="85" t="s">
        <v>124</v>
      </c>
      <c r="C312" s="85" t="s">
        <v>834</v>
      </c>
      <c r="D312" s="208" t="s">
        <v>399</v>
      </c>
      <c r="E312" s="4">
        <v>2</v>
      </c>
      <c r="F312" s="35" t="s">
        <v>498</v>
      </c>
      <c r="G312" s="9" t="s">
        <v>400</v>
      </c>
      <c r="H312" s="11" t="s">
        <v>835</v>
      </c>
      <c r="I312" s="3" t="str">
        <f t="shared" si="16"/>
        <v>BS23.CO.07_I01</v>
      </c>
      <c r="J312" s="15" t="s">
        <v>862</v>
      </c>
      <c r="K312" s="6" t="s">
        <v>3</v>
      </c>
      <c r="L312" s="7" t="s">
        <v>244</v>
      </c>
      <c r="M312" s="8" t="s">
        <v>3</v>
      </c>
      <c r="N312" s="5" t="s">
        <v>1</v>
      </c>
      <c r="O312" s="30" t="s">
        <v>938</v>
      </c>
      <c r="P312" s="30" t="s">
        <v>350</v>
      </c>
      <c r="Q312" s="24">
        <v>44218</v>
      </c>
      <c r="R312" s="25">
        <v>2</v>
      </c>
      <c r="S312" s="25" t="s">
        <v>976</v>
      </c>
      <c r="T312" s="26"/>
      <c r="U312" s="76"/>
      <c r="V312" s="24">
        <v>44250</v>
      </c>
      <c r="W312" s="25">
        <v>2</v>
      </c>
      <c r="X312" s="25" t="s">
        <v>1535</v>
      </c>
      <c r="Y312" s="76"/>
      <c r="Z312" s="76"/>
      <c r="AA312" s="18" t="s">
        <v>541</v>
      </c>
      <c r="AB312" s="117" t="s">
        <v>1095</v>
      </c>
      <c r="AC312" s="117" t="s">
        <v>1095</v>
      </c>
      <c r="AD312" s="117" t="s">
        <v>1095</v>
      </c>
      <c r="AE312" s="117" t="s">
        <v>1095</v>
      </c>
      <c r="AF312" s="117" t="s">
        <v>1095</v>
      </c>
      <c r="AG312" s="199">
        <f t="shared" si="15"/>
        <v>1</v>
      </c>
      <c r="AH312" s="207"/>
      <c r="AI312" s="207"/>
      <c r="AJ312" s="207"/>
      <c r="AK312" s="207"/>
      <c r="AL312" s="207"/>
      <c r="AM312" s="207"/>
      <c r="AN312" s="207"/>
      <c r="AO312" s="207"/>
      <c r="AP312" s="207"/>
      <c r="AQ312" s="207"/>
      <c r="AR312" s="207"/>
      <c r="AS312" s="207"/>
      <c r="AT312" s="207"/>
      <c r="AU312" s="207"/>
      <c r="AV312" s="207"/>
      <c r="AW312" s="207"/>
      <c r="AX312" s="207"/>
      <c r="AY312" s="207"/>
      <c r="AZ312" s="207">
        <v>1</v>
      </c>
      <c r="BA312" s="204"/>
      <c r="BB312" s="207"/>
      <c r="BC312" s="207"/>
      <c r="BD312" s="207"/>
    </row>
    <row r="313" spans="1:56" s="39" customFormat="1" ht="15.6" customHeight="1" x14ac:dyDescent="0.3">
      <c r="A313" s="32"/>
      <c r="B313" s="85" t="s">
        <v>124</v>
      </c>
      <c r="C313" s="85" t="s">
        <v>834</v>
      </c>
      <c r="D313" s="208" t="s">
        <v>399</v>
      </c>
      <c r="E313" s="4">
        <v>2</v>
      </c>
      <c r="F313" s="35" t="s">
        <v>510</v>
      </c>
      <c r="G313" s="9" t="s">
        <v>401</v>
      </c>
      <c r="H313" s="11" t="s">
        <v>836</v>
      </c>
      <c r="I313" s="3" t="str">
        <f t="shared" si="16"/>
        <v>BS23.CO.07_I02</v>
      </c>
      <c r="J313" s="15" t="s">
        <v>862</v>
      </c>
      <c r="K313" s="6" t="s">
        <v>3</v>
      </c>
      <c r="L313" s="7" t="s">
        <v>244</v>
      </c>
      <c r="M313" s="8" t="s">
        <v>3</v>
      </c>
      <c r="N313" s="5" t="s">
        <v>1</v>
      </c>
      <c r="O313" s="30" t="s">
        <v>938</v>
      </c>
      <c r="P313" s="30" t="s">
        <v>350</v>
      </c>
      <c r="Q313" s="24">
        <v>44218</v>
      </c>
      <c r="R313" s="25">
        <v>3</v>
      </c>
      <c r="S313" s="25" t="s">
        <v>976</v>
      </c>
      <c r="T313" s="26"/>
      <c r="U313" s="76"/>
      <c r="V313" s="24">
        <v>44250</v>
      </c>
      <c r="W313" s="25">
        <v>3</v>
      </c>
      <c r="X313" s="25" t="s">
        <v>1535</v>
      </c>
      <c r="Y313" s="76"/>
      <c r="Z313" s="76"/>
      <c r="AA313" s="18" t="s">
        <v>541</v>
      </c>
      <c r="AB313" s="117" t="s">
        <v>1095</v>
      </c>
      <c r="AC313" s="117" t="s">
        <v>1095</v>
      </c>
      <c r="AD313" s="117" t="s">
        <v>1095</v>
      </c>
      <c r="AE313" s="117" t="s">
        <v>1095</v>
      </c>
      <c r="AF313" s="117" t="s">
        <v>1095</v>
      </c>
      <c r="AG313" s="199">
        <f t="shared" si="15"/>
        <v>1</v>
      </c>
      <c r="AH313" s="207"/>
      <c r="AI313" s="207"/>
      <c r="AJ313" s="207"/>
      <c r="AK313" s="207"/>
      <c r="AL313" s="207"/>
      <c r="AM313" s="207"/>
      <c r="AN313" s="207"/>
      <c r="AO313" s="207"/>
      <c r="AP313" s="207"/>
      <c r="AQ313" s="207"/>
      <c r="AR313" s="207"/>
      <c r="AS313" s="207"/>
      <c r="AT313" s="207"/>
      <c r="AU313" s="207"/>
      <c r="AV313" s="207"/>
      <c r="AW313" s="207"/>
      <c r="AX313" s="207"/>
      <c r="AY313" s="207"/>
      <c r="AZ313" s="207">
        <v>1</v>
      </c>
      <c r="BA313" s="204"/>
      <c r="BB313" s="207"/>
      <c r="BC313" s="207"/>
      <c r="BD313" s="207"/>
    </row>
    <row r="314" spans="1:56" s="39" customFormat="1" ht="15.6" customHeight="1" x14ac:dyDescent="0.3">
      <c r="A314" s="32"/>
      <c r="B314" s="85" t="s">
        <v>124</v>
      </c>
      <c r="C314" s="85" t="s">
        <v>837</v>
      </c>
      <c r="D314" s="208" t="s">
        <v>402</v>
      </c>
      <c r="E314" s="4">
        <v>2</v>
      </c>
      <c r="F314" s="35" t="s">
        <v>498</v>
      </c>
      <c r="G314" s="9" t="s">
        <v>403</v>
      </c>
      <c r="H314" s="11" t="s">
        <v>838</v>
      </c>
      <c r="I314" s="3" t="str">
        <f t="shared" si="16"/>
        <v>BS23.CO.08_I01</v>
      </c>
      <c r="J314" s="15" t="s">
        <v>862</v>
      </c>
      <c r="K314" s="6" t="s">
        <v>398</v>
      </c>
      <c r="L314" s="7" t="s">
        <v>244</v>
      </c>
      <c r="M314" s="8" t="s">
        <v>3</v>
      </c>
      <c r="N314" s="5" t="s">
        <v>1</v>
      </c>
      <c r="O314" s="30" t="s">
        <v>938</v>
      </c>
      <c r="P314" s="30" t="s">
        <v>350</v>
      </c>
      <c r="Q314" s="24">
        <v>44218</v>
      </c>
      <c r="R314" s="25">
        <v>4</v>
      </c>
      <c r="S314" s="25" t="s">
        <v>976</v>
      </c>
      <c r="T314" s="26"/>
      <c r="U314" s="76"/>
      <c r="V314" s="24">
        <v>44250</v>
      </c>
      <c r="W314" s="25">
        <v>4</v>
      </c>
      <c r="X314" s="25" t="s">
        <v>1535</v>
      </c>
      <c r="Y314" s="76"/>
      <c r="Z314" s="76"/>
      <c r="AA314" s="18" t="s">
        <v>542</v>
      </c>
      <c r="AB314" s="117" t="s">
        <v>1095</v>
      </c>
      <c r="AC314" s="117" t="s">
        <v>1095</v>
      </c>
      <c r="AD314" s="117" t="s">
        <v>1095</v>
      </c>
      <c r="AE314" s="117" t="s">
        <v>1095</v>
      </c>
      <c r="AF314" s="117" t="s">
        <v>1095</v>
      </c>
      <c r="AG314" s="199">
        <f t="shared" si="15"/>
        <v>1</v>
      </c>
      <c r="AH314" s="207"/>
      <c r="AI314" s="207"/>
      <c r="AJ314" s="207"/>
      <c r="AK314" s="207"/>
      <c r="AL314" s="207"/>
      <c r="AM314" s="207"/>
      <c r="AN314" s="207"/>
      <c r="AO314" s="207"/>
      <c r="AP314" s="207"/>
      <c r="AQ314" s="207"/>
      <c r="AR314" s="207"/>
      <c r="AS314" s="207"/>
      <c r="AT314" s="207"/>
      <c r="AU314" s="207"/>
      <c r="AV314" s="207"/>
      <c r="AW314" s="207"/>
      <c r="AX314" s="207"/>
      <c r="AY314" s="207"/>
      <c r="AZ314" s="207">
        <v>1</v>
      </c>
      <c r="BA314" s="204"/>
      <c r="BB314" s="207"/>
      <c r="BC314" s="207"/>
      <c r="BD314" s="207"/>
    </row>
    <row r="315" spans="1:56" ht="15.6" customHeight="1" x14ac:dyDescent="0.3">
      <c r="B315" s="85" t="s">
        <v>124</v>
      </c>
      <c r="C315" s="85" t="s">
        <v>837</v>
      </c>
      <c r="D315" s="208" t="s">
        <v>402</v>
      </c>
      <c r="E315" s="4">
        <v>2</v>
      </c>
      <c r="F315" s="35" t="s">
        <v>511</v>
      </c>
      <c r="G315" s="9" t="s">
        <v>404</v>
      </c>
      <c r="H315" s="11" t="s">
        <v>839</v>
      </c>
      <c r="I315" s="3" t="str">
        <f t="shared" si="16"/>
        <v>BS23.CO.08_I02</v>
      </c>
      <c r="J315" s="15" t="s">
        <v>862</v>
      </c>
      <c r="K315" s="6" t="s">
        <v>398</v>
      </c>
      <c r="L315" s="7" t="s">
        <v>244</v>
      </c>
      <c r="M315" s="8" t="s">
        <v>3</v>
      </c>
      <c r="N315" s="5" t="s">
        <v>1</v>
      </c>
      <c r="O315" s="30" t="s">
        <v>938</v>
      </c>
      <c r="P315" s="30" t="s">
        <v>350</v>
      </c>
      <c r="Q315" s="24">
        <v>44218</v>
      </c>
      <c r="R315" s="25">
        <v>5</v>
      </c>
      <c r="S315" s="25" t="s">
        <v>976</v>
      </c>
      <c r="T315" s="26"/>
      <c r="U315" s="76"/>
      <c r="V315" s="24">
        <v>44250</v>
      </c>
      <c r="W315" s="25">
        <v>5</v>
      </c>
      <c r="X315" s="25" t="s">
        <v>1535</v>
      </c>
      <c r="Y315" s="76"/>
      <c r="Z315" s="76"/>
      <c r="AA315" s="18" t="s">
        <v>542</v>
      </c>
      <c r="AB315" s="117" t="s">
        <v>1095</v>
      </c>
      <c r="AC315" s="117" t="s">
        <v>1095</v>
      </c>
      <c r="AD315" s="117" t="s">
        <v>1095</v>
      </c>
      <c r="AE315" s="117" t="s">
        <v>1095</v>
      </c>
      <c r="AF315" s="117" t="s">
        <v>1095</v>
      </c>
      <c r="AG315" s="199">
        <f t="shared" si="15"/>
        <v>1</v>
      </c>
      <c r="AH315" s="207"/>
      <c r="AI315" s="207"/>
      <c r="AJ315" s="207"/>
      <c r="AK315" s="207"/>
      <c r="AL315" s="207"/>
      <c r="AM315" s="207"/>
      <c r="AN315" s="207"/>
      <c r="AO315" s="207"/>
      <c r="AP315" s="207"/>
      <c r="AQ315" s="207"/>
      <c r="AR315" s="207"/>
      <c r="AS315" s="207"/>
      <c r="AT315" s="207"/>
      <c r="AU315" s="207"/>
      <c r="AV315" s="207"/>
      <c r="AW315" s="207"/>
      <c r="AX315" s="207"/>
      <c r="AY315" s="207"/>
      <c r="AZ315" s="207">
        <v>1</v>
      </c>
      <c r="BA315" s="204"/>
      <c r="BB315" s="207"/>
      <c r="BC315" s="207"/>
      <c r="BD315" s="207"/>
    </row>
    <row r="316" spans="1:56" ht="15.6" customHeight="1" x14ac:dyDescent="0.3">
      <c r="B316" s="85" t="s">
        <v>124</v>
      </c>
      <c r="C316" s="85" t="s">
        <v>840</v>
      </c>
      <c r="D316" s="208" t="s">
        <v>405</v>
      </c>
      <c r="E316" s="4">
        <v>1</v>
      </c>
      <c r="F316" s="35" t="s">
        <v>498</v>
      </c>
      <c r="G316" s="9" t="s">
        <v>390</v>
      </c>
      <c r="H316" s="11" t="s">
        <v>841</v>
      </c>
      <c r="I316" s="3" t="str">
        <f t="shared" si="16"/>
        <v>BS23.CO.09_I01</v>
      </c>
      <c r="J316" s="15" t="s">
        <v>862</v>
      </c>
      <c r="K316" s="6"/>
      <c r="L316" s="7" t="s">
        <v>244</v>
      </c>
      <c r="M316" s="8" t="s">
        <v>3</v>
      </c>
      <c r="N316" s="5" t="s">
        <v>1</v>
      </c>
      <c r="O316" s="30" t="s">
        <v>938</v>
      </c>
      <c r="P316" s="30" t="s">
        <v>350</v>
      </c>
      <c r="Q316" s="24"/>
      <c r="R316" s="25"/>
      <c r="S316" s="25"/>
      <c r="T316" s="26"/>
      <c r="U316" s="76"/>
      <c r="V316" s="24">
        <v>44250</v>
      </c>
      <c r="W316" s="25">
        <v>6</v>
      </c>
      <c r="X316" s="25" t="s">
        <v>1535</v>
      </c>
      <c r="Y316" s="76"/>
      <c r="Z316" s="76"/>
      <c r="AA316" s="18" t="s">
        <v>543</v>
      </c>
      <c r="AB316" s="117" t="s">
        <v>1095</v>
      </c>
      <c r="AC316" s="117" t="s">
        <v>1095</v>
      </c>
      <c r="AD316" s="117" t="s">
        <v>1095</v>
      </c>
      <c r="AE316" s="117" t="s">
        <v>1095</v>
      </c>
      <c r="AF316" s="117" t="s">
        <v>1095</v>
      </c>
      <c r="AG316" s="199">
        <f t="shared" si="15"/>
        <v>1</v>
      </c>
      <c r="AH316" s="207"/>
      <c r="AI316" s="207"/>
      <c r="AJ316" s="207"/>
      <c r="AK316" s="207"/>
      <c r="AL316" s="207"/>
      <c r="AM316" s="207"/>
      <c r="AN316" s="207"/>
      <c r="AO316" s="207"/>
      <c r="AP316" s="207"/>
      <c r="AQ316" s="207"/>
      <c r="AR316" s="207"/>
      <c r="AS316" s="207"/>
      <c r="AT316" s="207"/>
      <c r="AU316" s="207"/>
      <c r="AV316" s="207"/>
      <c r="AW316" s="207"/>
      <c r="AX316" s="207"/>
      <c r="AY316" s="207"/>
      <c r="AZ316" s="207">
        <v>1</v>
      </c>
      <c r="BA316" s="204"/>
      <c r="BB316" s="207"/>
      <c r="BC316" s="207"/>
      <c r="BD316" s="207"/>
    </row>
    <row r="317" spans="1:56" ht="15.6" customHeight="1" x14ac:dyDescent="0.3">
      <c r="B317" s="85" t="s">
        <v>124</v>
      </c>
      <c r="C317" s="85" t="s">
        <v>842</v>
      </c>
      <c r="D317" s="208" t="s">
        <v>406</v>
      </c>
      <c r="E317" s="4">
        <v>1</v>
      </c>
      <c r="F317" s="35" t="s">
        <v>498</v>
      </c>
      <c r="G317" s="9" t="s">
        <v>407</v>
      </c>
      <c r="H317" s="11" t="s">
        <v>843</v>
      </c>
      <c r="I317" s="3" t="str">
        <f t="shared" si="16"/>
        <v>BS23.CO.10_I01</v>
      </c>
      <c r="J317" s="15" t="s">
        <v>862</v>
      </c>
      <c r="K317" s="6"/>
      <c r="L317" s="7" t="s">
        <v>244</v>
      </c>
      <c r="M317" s="8" t="s">
        <v>3</v>
      </c>
      <c r="N317" s="5" t="s">
        <v>1</v>
      </c>
      <c r="O317" s="30" t="s">
        <v>938</v>
      </c>
      <c r="P317" s="30" t="s">
        <v>350</v>
      </c>
      <c r="Q317" s="24"/>
      <c r="R317" s="25"/>
      <c r="S317" s="25"/>
      <c r="T317" s="26"/>
      <c r="U317" s="76"/>
      <c r="V317" s="24">
        <v>44250</v>
      </c>
      <c r="W317" s="25">
        <v>7</v>
      </c>
      <c r="X317" s="25" t="s">
        <v>1535</v>
      </c>
      <c r="Y317" s="76"/>
      <c r="Z317" s="76"/>
      <c r="AA317" s="18" t="s">
        <v>544</v>
      </c>
      <c r="AB317" s="117" t="s">
        <v>1095</v>
      </c>
      <c r="AC317" s="117" t="s">
        <v>1095</v>
      </c>
      <c r="AD317" s="117" t="s">
        <v>1095</v>
      </c>
      <c r="AE317" s="117" t="s">
        <v>1095</v>
      </c>
      <c r="AF317" s="117" t="s">
        <v>1095</v>
      </c>
      <c r="AG317" s="199">
        <f t="shared" si="15"/>
        <v>1</v>
      </c>
      <c r="AH317" s="207"/>
      <c r="AI317" s="207"/>
      <c r="AJ317" s="207"/>
      <c r="AK317" s="207"/>
      <c r="AL317" s="207"/>
      <c r="AM317" s="207"/>
      <c r="AN317" s="207"/>
      <c r="AO317" s="207"/>
      <c r="AP317" s="207"/>
      <c r="AQ317" s="207"/>
      <c r="AR317" s="207"/>
      <c r="AS317" s="207"/>
      <c r="AT317" s="207"/>
      <c r="AU317" s="207"/>
      <c r="AV317" s="207"/>
      <c r="AW317" s="207"/>
      <c r="AX317" s="207"/>
      <c r="AY317" s="207"/>
      <c r="AZ317" s="207">
        <v>1</v>
      </c>
      <c r="BA317" s="204"/>
      <c r="BB317" s="207"/>
      <c r="BC317" s="207"/>
      <c r="BD317" s="207"/>
    </row>
    <row r="318" spans="1:56" ht="15.6" customHeight="1" x14ac:dyDescent="0.3">
      <c r="B318" s="85" t="s">
        <v>124</v>
      </c>
      <c r="C318" s="85" t="s">
        <v>847</v>
      </c>
      <c r="D318" s="11" t="s">
        <v>411</v>
      </c>
      <c r="E318" s="4">
        <v>3</v>
      </c>
      <c r="F318" s="35" t="s">
        <v>514</v>
      </c>
      <c r="G318" s="9" t="s">
        <v>413</v>
      </c>
      <c r="H318" s="11" t="s">
        <v>849</v>
      </c>
      <c r="I318" s="3" t="str">
        <f t="shared" si="16"/>
        <v>BS23.CO.12_I02</v>
      </c>
      <c r="J318" s="15" t="s">
        <v>862</v>
      </c>
      <c r="K318" s="6" t="s">
        <v>244</v>
      </c>
      <c r="L318" s="7" t="s">
        <v>244</v>
      </c>
      <c r="M318" s="8" t="s">
        <v>244</v>
      </c>
      <c r="N318" s="5" t="s">
        <v>1</v>
      </c>
      <c r="O318" s="30" t="s">
        <v>938</v>
      </c>
      <c r="P318" s="30" t="s">
        <v>350</v>
      </c>
      <c r="Q318" s="24">
        <v>44218</v>
      </c>
      <c r="R318" s="25">
        <v>6</v>
      </c>
      <c r="S318" s="25" t="s">
        <v>976</v>
      </c>
      <c r="T318" s="26"/>
      <c r="U318" s="76"/>
      <c r="V318" s="24">
        <v>44250</v>
      </c>
      <c r="W318" s="25">
        <v>8</v>
      </c>
      <c r="X318" s="25" t="s">
        <v>1535</v>
      </c>
      <c r="Y318" s="76"/>
      <c r="Z318" s="76"/>
      <c r="AA318" s="18" t="s">
        <v>546</v>
      </c>
      <c r="AB318" s="117" t="s">
        <v>1095</v>
      </c>
      <c r="AC318" s="117" t="s">
        <v>1095</v>
      </c>
      <c r="AD318" s="117" t="s">
        <v>1095</v>
      </c>
      <c r="AE318" s="117" t="s">
        <v>1095</v>
      </c>
      <c r="AF318" s="117" t="s">
        <v>1095</v>
      </c>
      <c r="AG318" s="199">
        <f t="shared" si="15"/>
        <v>1</v>
      </c>
      <c r="AH318" s="207"/>
      <c r="AI318" s="207"/>
      <c r="AJ318" s="207"/>
      <c r="AK318" s="207"/>
      <c r="AL318" s="207"/>
      <c r="AM318" s="207"/>
      <c r="AN318" s="207"/>
      <c r="AO318" s="207"/>
      <c r="AP318" s="207"/>
      <c r="AQ318" s="207"/>
      <c r="AR318" s="207"/>
      <c r="AS318" s="207"/>
      <c r="AT318" s="207"/>
      <c r="AU318" s="207"/>
      <c r="AV318" s="207"/>
      <c r="AW318" s="207"/>
      <c r="AX318" s="207"/>
      <c r="AY318" s="207"/>
      <c r="AZ318" s="207">
        <v>1</v>
      </c>
      <c r="BA318" s="204"/>
      <c r="BB318" s="207"/>
      <c r="BC318" s="207"/>
      <c r="BD318" s="207"/>
    </row>
    <row r="319" spans="1:56" ht="15.6" customHeight="1" x14ac:dyDescent="0.3">
      <c r="A319" s="16"/>
      <c r="B319" s="85" t="s">
        <v>124</v>
      </c>
      <c r="C319" s="85" t="s">
        <v>637</v>
      </c>
      <c r="D319" s="9" t="s">
        <v>230</v>
      </c>
      <c r="E319" s="4">
        <v>1</v>
      </c>
      <c r="F319" s="35" t="s">
        <v>1109</v>
      </c>
      <c r="G319" s="9" t="s">
        <v>1106</v>
      </c>
      <c r="H319" s="11" t="s">
        <v>638</v>
      </c>
      <c r="I319" s="3" t="str">
        <f t="shared" ref="I319:I347" si="17">C319&amp;"_"&amp;F319</f>
        <v>BS23.FI.01_W01</v>
      </c>
      <c r="J319" s="15" t="s">
        <v>1110</v>
      </c>
      <c r="K319" s="6"/>
      <c r="L319" s="7"/>
      <c r="M319" s="8" t="s">
        <v>3</v>
      </c>
      <c r="N319" s="10" t="s">
        <v>229</v>
      </c>
      <c r="O319" s="89" t="s">
        <v>1108</v>
      </c>
      <c r="P319" s="10" t="s">
        <v>1113</v>
      </c>
      <c r="Q319" s="24" t="s">
        <v>1112</v>
      </c>
      <c r="R319" s="25"/>
      <c r="S319" s="24" t="s">
        <v>1112</v>
      </c>
      <c r="T319" s="92"/>
      <c r="U319" s="93"/>
      <c r="V319" s="24" t="s">
        <v>1112</v>
      </c>
      <c r="W319" s="25"/>
      <c r="X319" s="24" t="s">
        <v>1112</v>
      </c>
      <c r="Y319" s="93"/>
      <c r="Z319" s="93"/>
      <c r="AA319" s="29" t="s">
        <v>231</v>
      </c>
      <c r="AB319" s="116"/>
      <c r="AC319" s="116"/>
      <c r="AD319" s="116"/>
      <c r="AE319" s="116"/>
      <c r="AF319" s="116"/>
      <c r="AG319" s="199">
        <f t="shared" si="15"/>
        <v>0</v>
      </c>
      <c r="AH319" s="197"/>
      <c r="AI319" s="197"/>
      <c r="AJ319" s="197"/>
      <c r="AK319" s="197"/>
      <c r="AL319" s="197"/>
      <c r="AM319" s="197"/>
      <c r="AN319" s="197"/>
      <c r="AO319" s="197"/>
      <c r="AP319" s="197"/>
      <c r="AQ319" s="197"/>
      <c r="AR319" s="197"/>
      <c r="AS319" s="197"/>
      <c r="AT319" s="197"/>
      <c r="AU319" s="197"/>
      <c r="AV319" s="197"/>
      <c r="AW319" s="197"/>
      <c r="AX319" s="197"/>
      <c r="AY319" s="197"/>
      <c r="AZ319" s="197"/>
      <c r="BA319" s="197"/>
      <c r="BB319" s="197"/>
      <c r="BC319" s="197"/>
      <c r="BD319" s="16"/>
    </row>
    <row r="320" spans="1:56" ht="15.6" customHeight="1" x14ac:dyDescent="0.3">
      <c r="A320" s="16"/>
      <c r="B320" s="85" t="s">
        <v>124</v>
      </c>
      <c r="C320" s="85" t="s">
        <v>645</v>
      </c>
      <c r="D320" s="9" t="s">
        <v>236</v>
      </c>
      <c r="E320" s="4">
        <v>1</v>
      </c>
      <c r="F320" s="35" t="s">
        <v>1109</v>
      </c>
      <c r="G320" s="9" t="s">
        <v>1106</v>
      </c>
      <c r="H320" s="11" t="s">
        <v>646</v>
      </c>
      <c r="I320" s="3" t="str">
        <f t="shared" si="17"/>
        <v>BS23.FI.04_W01</v>
      </c>
      <c r="J320" s="15" t="s">
        <v>1110</v>
      </c>
      <c r="K320" s="6"/>
      <c r="L320" s="7"/>
      <c r="M320" s="8" t="s">
        <v>3</v>
      </c>
      <c r="N320" s="10" t="s">
        <v>229</v>
      </c>
      <c r="O320" s="89" t="s">
        <v>1108</v>
      </c>
      <c r="P320" s="10" t="s">
        <v>1113</v>
      </c>
      <c r="Q320" s="24" t="s">
        <v>1112</v>
      </c>
      <c r="R320" s="25"/>
      <c r="S320" s="24" t="s">
        <v>1112</v>
      </c>
      <c r="T320" s="92"/>
      <c r="U320" s="93"/>
      <c r="V320" s="24" t="s">
        <v>1112</v>
      </c>
      <c r="W320" s="25"/>
      <c r="X320" s="24" t="s">
        <v>1112</v>
      </c>
      <c r="Y320" s="93"/>
      <c r="Z320" s="93"/>
      <c r="AA320" s="29" t="s">
        <v>237</v>
      </c>
      <c r="AB320" s="116"/>
      <c r="AC320" s="116"/>
      <c r="AD320" s="116"/>
      <c r="AE320" s="116"/>
      <c r="AF320" s="116"/>
      <c r="AG320" s="199">
        <f t="shared" si="15"/>
        <v>0</v>
      </c>
      <c r="AH320" s="197"/>
      <c r="AI320" s="197"/>
      <c r="AJ320" s="197"/>
      <c r="AK320" s="197"/>
      <c r="AL320" s="197"/>
      <c r="AM320" s="197"/>
      <c r="AN320" s="197"/>
      <c r="AO320" s="197"/>
      <c r="AP320" s="197"/>
      <c r="AQ320" s="197"/>
      <c r="AR320" s="197"/>
      <c r="AS320" s="197"/>
      <c r="AT320" s="197"/>
      <c r="AU320" s="197"/>
      <c r="AV320" s="197"/>
      <c r="AW320" s="197"/>
      <c r="AX320" s="197"/>
      <c r="AY320" s="197"/>
      <c r="AZ320" s="197"/>
      <c r="BA320" s="197"/>
      <c r="BB320" s="197"/>
      <c r="BC320" s="197"/>
      <c r="BD320" s="16"/>
    </row>
    <row r="321" spans="1:56" ht="15.6" customHeight="1" x14ac:dyDescent="0.3">
      <c r="A321" s="16"/>
      <c r="B321" s="85" t="s">
        <v>124</v>
      </c>
      <c r="C321" s="85" t="s">
        <v>637</v>
      </c>
      <c r="D321" s="9" t="s">
        <v>230</v>
      </c>
      <c r="E321" s="4">
        <v>1</v>
      </c>
      <c r="F321" s="35" t="s">
        <v>498</v>
      </c>
      <c r="G321" s="9" t="s">
        <v>1106</v>
      </c>
      <c r="H321" s="11" t="s">
        <v>638</v>
      </c>
      <c r="I321" s="3" t="str">
        <f t="shared" si="17"/>
        <v>BS23.FI.01_I01</v>
      </c>
      <c r="J321" s="15" t="s">
        <v>1107</v>
      </c>
      <c r="K321" s="6"/>
      <c r="L321" s="7"/>
      <c r="M321" s="8" t="s">
        <v>3</v>
      </c>
      <c r="N321" s="10" t="s">
        <v>229</v>
      </c>
      <c r="O321" s="89" t="s">
        <v>1108</v>
      </c>
      <c r="P321" s="10" t="s">
        <v>1113</v>
      </c>
      <c r="Q321" s="24"/>
      <c r="R321" s="25"/>
      <c r="S321" s="25"/>
      <c r="T321" s="92"/>
      <c r="U321" s="93"/>
      <c r="V321" s="24" t="s">
        <v>1112</v>
      </c>
      <c r="W321" s="25"/>
      <c r="X321" s="24" t="s">
        <v>1112</v>
      </c>
      <c r="Y321" s="93"/>
      <c r="Z321" s="93"/>
      <c r="AA321" s="29" t="s">
        <v>231</v>
      </c>
      <c r="AB321" s="116"/>
      <c r="AC321" s="116"/>
      <c r="AD321" s="116"/>
      <c r="AE321" s="116"/>
      <c r="AF321" s="116"/>
      <c r="AG321" s="199">
        <f t="shared" si="15"/>
        <v>0</v>
      </c>
      <c r="AH321" s="197"/>
      <c r="AI321" s="197"/>
      <c r="AJ321" s="197"/>
      <c r="AK321" s="197"/>
      <c r="AL321" s="197"/>
      <c r="AM321" s="197"/>
      <c r="AN321" s="197"/>
      <c r="AO321" s="197"/>
      <c r="AP321" s="197"/>
      <c r="AQ321" s="197"/>
      <c r="AR321" s="197"/>
      <c r="AS321" s="197"/>
      <c r="AT321" s="197"/>
      <c r="AU321" s="197"/>
      <c r="AV321" s="197"/>
      <c r="AW321" s="197"/>
      <c r="AX321" s="197"/>
      <c r="AY321" s="197"/>
      <c r="AZ321" s="197"/>
      <c r="BA321" s="197"/>
      <c r="BB321" s="197"/>
      <c r="BC321" s="197"/>
      <c r="BD321" s="16"/>
    </row>
    <row r="322" spans="1:56" ht="15.6" customHeight="1" x14ac:dyDescent="0.3">
      <c r="A322" s="16"/>
      <c r="B322" s="85" t="s">
        <v>124</v>
      </c>
      <c r="C322" s="85" t="s">
        <v>645</v>
      </c>
      <c r="D322" s="9" t="s">
        <v>236</v>
      </c>
      <c r="E322" s="4">
        <v>1</v>
      </c>
      <c r="F322" s="35" t="s">
        <v>498</v>
      </c>
      <c r="G322" s="9" t="s">
        <v>1106</v>
      </c>
      <c r="H322" s="11" t="s">
        <v>646</v>
      </c>
      <c r="I322" s="3" t="str">
        <f t="shared" si="17"/>
        <v>BS23.FI.04_I01</v>
      </c>
      <c r="J322" s="15" t="s">
        <v>1107</v>
      </c>
      <c r="K322" s="6"/>
      <c r="L322" s="7"/>
      <c r="M322" s="8" t="s">
        <v>3</v>
      </c>
      <c r="N322" s="10" t="s">
        <v>229</v>
      </c>
      <c r="O322" s="89" t="s">
        <v>1108</v>
      </c>
      <c r="P322" s="10" t="s">
        <v>1113</v>
      </c>
      <c r="Q322" s="24"/>
      <c r="R322" s="25"/>
      <c r="S322" s="25"/>
      <c r="T322" s="92"/>
      <c r="U322" s="93"/>
      <c r="V322" s="24" t="s">
        <v>1112</v>
      </c>
      <c r="W322" s="25"/>
      <c r="X322" s="24" t="s">
        <v>1112</v>
      </c>
      <c r="Y322" s="93"/>
      <c r="Z322" s="93"/>
      <c r="AA322" s="29" t="s">
        <v>237</v>
      </c>
      <c r="AB322" s="116"/>
      <c r="AC322" s="116"/>
      <c r="AD322" s="116"/>
      <c r="AE322" s="116"/>
      <c r="AF322" s="116"/>
      <c r="AG322" s="199">
        <f t="shared" si="15"/>
        <v>0</v>
      </c>
      <c r="AH322" s="197"/>
      <c r="AI322" s="197"/>
      <c r="AJ322" s="197"/>
      <c r="AK322" s="197"/>
      <c r="AL322" s="197"/>
      <c r="AM322" s="197"/>
      <c r="AN322" s="197"/>
      <c r="AO322" s="197"/>
      <c r="AP322" s="197"/>
      <c r="AQ322" s="197"/>
      <c r="AR322" s="197"/>
      <c r="AS322" s="197"/>
      <c r="AT322" s="197"/>
      <c r="AU322" s="197"/>
      <c r="AV322" s="197"/>
      <c r="AW322" s="197"/>
      <c r="AX322" s="197"/>
      <c r="AY322" s="197"/>
      <c r="AZ322" s="197"/>
      <c r="BA322" s="197"/>
      <c r="BB322" s="197"/>
      <c r="BC322" s="197"/>
      <c r="BD322" s="16"/>
    </row>
    <row r="323" spans="1:56" ht="15.6" customHeight="1" x14ac:dyDescent="0.3">
      <c r="A323" s="16"/>
      <c r="B323" s="85" t="s">
        <v>124</v>
      </c>
      <c r="C323" s="85" t="s">
        <v>647</v>
      </c>
      <c r="D323" s="9" t="s">
        <v>238</v>
      </c>
      <c r="E323" s="4">
        <v>1</v>
      </c>
      <c r="F323" s="35" t="s">
        <v>498</v>
      </c>
      <c r="G323" s="9" t="s">
        <v>1106</v>
      </c>
      <c r="H323" s="11" t="s">
        <v>648</v>
      </c>
      <c r="I323" s="3" t="str">
        <f t="shared" si="17"/>
        <v>BS23.FI.05_I01</v>
      </c>
      <c r="J323" s="15" t="s">
        <v>1107</v>
      </c>
      <c r="K323" s="6"/>
      <c r="L323" s="7"/>
      <c r="M323" s="8" t="s">
        <v>3</v>
      </c>
      <c r="N323" s="10" t="s">
        <v>229</v>
      </c>
      <c r="O323" s="89" t="s">
        <v>1108</v>
      </c>
      <c r="P323" s="10" t="s">
        <v>1113</v>
      </c>
      <c r="Q323" s="24"/>
      <c r="R323" s="25"/>
      <c r="S323" s="25"/>
      <c r="T323" s="92"/>
      <c r="U323" s="93"/>
      <c r="V323" s="24" t="s">
        <v>1112</v>
      </c>
      <c r="W323" s="25"/>
      <c r="X323" s="24" t="s">
        <v>1112</v>
      </c>
      <c r="Y323" s="93"/>
      <c r="Z323" s="93"/>
      <c r="AA323" s="29" t="s">
        <v>256</v>
      </c>
      <c r="AB323" s="116"/>
      <c r="AC323" s="116"/>
      <c r="AD323" s="116"/>
      <c r="AE323" s="116"/>
      <c r="AF323" s="116"/>
      <c r="AG323" s="199">
        <f t="shared" si="15"/>
        <v>0</v>
      </c>
      <c r="AH323" s="197"/>
      <c r="AI323" s="197"/>
      <c r="AJ323" s="197"/>
      <c r="AK323" s="197"/>
      <c r="AL323" s="197"/>
      <c r="AM323" s="197"/>
      <c r="AN323" s="197"/>
      <c r="AO323" s="197"/>
      <c r="AP323" s="197"/>
      <c r="AQ323" s="197"/>
      <c r="AR323" s="197"/>
      <c r="AS323" s="197"/>
      <c r="AT323" s="197"/>
      <c r="AU323" s="197"/>
      <c r="AV323" s="197"/>
      <c r="AW323" s="197"/>
      <c r="AX323" s="197"/>
      <c r="AY323" s="197"/>
      <c r="AZ323" s="197"/>
      <c r="BA323" s="197"/>
      <c r="BB323" s="197"/>
      <c r="BC323" s="197"/>
      <c r="BD323" s="16"/>
    </row>
    <row r="324" spans="1:56" ht="15.6" customHeight="1" x14ac:dyDescent="0.3">
      <c r="A324" s="16"/>
      <c r="B324" s="85" t="s">
        <v>124</v>
      </c>
      <c r="C324" s="85" t="s">
        <v>649</v>
      </c>
      <c r="D324" s="9" t="s">
        <v>239</v>
      </c>
      <c r="E324" s="4">
        <v>1</v>
      </c>
      <c r="F324" s="35" t="s">
        <v>498</v>
      </c>
      <c r="G324" s="9" t="s">
        <v>1106</v>
      </c>
      <c r="H324" s="11" t="s">
        <v>650</v>
      </c>
      <c r="I324" s="3" t="str">
        <f t="shared" si="17"/>
        <v>BS23.FI.06_I01</v>
      </c>
      <c r="J324" s="15" t="s">
        <v>1107</v>
      </c>
      <c r="K324" s="6"/>
      <c r="L324" s="7"/>
      <c r="M324" s="8" t="s">
        <v>3</v>
      </c>
      <c r="N324" s="10" t="s">
        <v>229</v>
      </c>
      <c r="O324" s="89" t="s">
        <v>1108</v>
      </c>
      <c r="P324" s="10" t="s">
        <v>1113</v>
      </c>
      <c r="Q324" s="24"/>
      <c r="R324" s="25"/>
      <c r="S324" s="25"/>
      <c r="T324" s="92"/>
      <c r="U324" s="93"/>
      <c r="V324" s="24" t="s">
        <v>1112</v>
      </c>
      <c r="W324" s="25"/>
      <c r="X324" s="24" t="s">
        <v>1112</v>
      </c>
      <c r="Y324" s="93"/>
      <c r="Z324" s="93"/>
      <c r="AA324" s="29" t="s">
        <v>240</v>
      </c>
      <c r="AB324" s="116"/>
      <c r="AC324" s="116"/>
      <c r="AD324" s="116"/>
      <c r="AE324" s="116"/>
      <c r="AF324" s="116"/>
      <c r="AG324" s="199">
        <f t="shared" si="15"/>
        <v>0</v>
      </c>
      <c r="AH324" s="197"/>
      <c r="AI324" s="197"/>
      <c r="AJ324" s="197"/>
      <c r="AK324" s="197"/>
      <c r="AL324" s="197"/>
      <c r="AM324" s="197"/>
      <c r="AN324" s="197"/>
      <c r="AO324" s="197"/>
      <c r="AP324" s="197"/>
      <c r="AQ324" s="197"/>
      <c r="AR324" s="197"/>
      <c r="AS324" s="197"/>
      <c r="AT324" s="197"/>
      <c r="AU324" s="197"/>
      <c r="AV324" s="197"/>
      <c r="AW324" s="197"/>
      <c r="AX324" s="197"/>
      <c r="AY324" s="197"/>
      <c r="AZ324" s="197"/>
      <c r="BA324" s="197"/>
      <c r="BB324" s="197"/>
      <c r="BC324" s="197"/>
      <c r="BD324" s="16"/>
    </row>
    <row r="325" spans="1:56" ht="15.6" customHeight="1" x14ac:dyDescent="0.3">
      <c r="A325" s="17"/>
      <c r="B325" s="85" t="s">
        <v>124</v>
      </c>
      <c r="C325" s="85" t="s">
        <v>651</v>
      </c>
      <c r="D325" s="9" t="s">
        <v>241</v>
      </c>
      <c r="E325" s="4">
        <v>1</v>
      </c>
      <c r="F325" s="35" t="s">
        <v>1109</v>
      </c>
      <c r="G325" s="9" t="s">
        <v>1106</v>
      </c>
      <c r="H325" s="11" t="s">
        <v>652</v>
      </c>
      <c r="I325" s="3" t="str">
        <f t="shared" si="17"/>
        <v>BS23.FI.07_W01</v>
      </c>
      <c r="J325" s="15" t="s">
        <v>1110</v>
      </c>
      <c r="K325" s="6"/>
      <c r="L325" s="7"/>
      <c r="M325" s="8" t="s">
        <v>3</v>
      </c>
      <c r="N325" s="10" t="s">
        <v>229</v>
      </c>
      <c r="O325" s="89" t="s">
        <v>1108</v>
      </c>
      <c r="P325" s="10" t="s">
        <v>1113</v>
      </c>
      <c r="Q325" s="24" t="s">
        <v>1112</v>
      </c>
      <c r="R325" s="25"/>
      <c r="S325" s="24" t="s">
        <v>1112</v>
      </c>
      <c r="T325" s="92"/>
      <c r="U325" s="93"/>
      <c r="V325" s="24" t="s">
        <v>1112</v>
      </c>
      <c r="W325" s="25"/>
      <c r="X325" s="24" t="s">
        <v>1112</v>
      </c>
      <c r="Y325" s="93"/>
      <c r="Z325" s="93"/>
      <c r="AA325" s="29" t="s">
        <v>242</v>
      </c>
      <c r="AB325" s="116"/>
      <c r="AC325" s="116"/>
      <c r="AD325" s="116"/>
      <c r="AE325" s="116"/>
      <c r="AF325" s="116"/>
      <c r="AG325" s="199">
        <f t="shared" si="15"/>
        <v>0</v>
      </c>
      <c r="AH325" s="198"/>
      <c r="AI325" s="198"/>
      <c r="AJ325" s="198"/>
      <c r="AK325" s="198"/>
      <c r="AL325" s="198"/>
      <c r="AM325" s="198"/>
      <c r="AN325" s="198"/>
      <c r="AO325" s="198"/>
      <c r="AP325" s="198"/>
      <c r="AQ325" s="198"/>
      <c r="AR325" s="198"/>
      <c r="AS325" s="198"/>
      <c r="AT325" s="198"/>
      <c r="AU325" s="198"/>
      <c r="AV325" s="198"/>
      <c r="AW325" s="198"/>
      <c r="AX325" s="198"/>
      <c r="AY325" s="198"/>
      <c r="AZ325" s="198"/>
      <c r="BA325" s="198"/>
      <c r="BB325" s="198"/>
      <c r="BC325" s="198"/>
      <c r="BD325" s="17"/>
    </row>
    <row r="326" spans="1:56" ht="15.6" customHeight="1" x14ac:dyDescent="0.3">
      <c r="A326" s="17"/>
      <c r="B326" s="85" t="s">
        <v>124</v>
      </c>
      <c r="C326" s="85" t="s">
        <v>651</v>
      </c>
      <c r="D326" s="9" t="s">
        <v>241</v>
      </c>
      <c r="E326" s="4">
        <v>1</v>
      </c>
      <c r="F326" s="35" t="s">
        <v>498</v>
      </c>
      <c r="G326" s="9" t="s">
        <v>1106</v>
      </c>
      <c r="H326" s="11" t="s">
        <v>652</v>
      </c>
      <c r="I326" s="3" t="str">
        <f t="shared" si="17"/>
        <v>BS23.FI.07_I01</v>
      </c>
      <c r="J326" s="15" t="s">
        <v>1107</v>
      </c>
      <c r="K326" s="6"/>
      <c r="L326" s="7"/>
      <c r="M326" s="8" t="s">
        <v>3</v>
      </c>
      <c r="N326" s="10" t="s">
        <v>229</v>
      </c>
      <c r="O326" s="89" t="s">
        <v>1108</v>
      </c>
      <c r="P326" s="10" t="s">
        <v>1113</v>
      </c>
      <c r="Q326" s="24"/>
      <c r="R326" s="25"/>
      <c r="S326" s="25"/>
      <c r="T326" s="92"/>
      <c r="U326" s="76"/>
      <c r="V326" s="24" t="s">
        <v>1112</v>
      </c>
      <c r="W326" s="25"/>
      <c r="X326" s="24" t="s">
        <v>1112</v>
      </c>
      <c r="Y326" s="76"/>
      <c r="Z326" s="76"/>
      <c r="AA326" s="29" t="s">
        <v>242</v>
      </c>
      <c r="AB326" s="116"/>
      <c r="AC326" s="116"/>
      <c r="AD326" s="116"/>
      <c r="AE326" s="116"/>
      <c r="AF326" s="116"/>
      <c r="AG326" s="199">
        <f t="shared" si="15"/>
        <v>0</v>
      </c>
      <c r="AH326" s="198"/>
      <c r="AI326" s="198"/>
      <c r="AJ326" s="198"/>
      <c r="AK326" s="198"/>
      <c r="AL326" s="198"/>
      <c r="AM326" s="198"/>
      <c r="AN326" s="198"/>
      <c r="AO326" s="198"/>
      <c r="AP326" s="198"/>
      <c r="AQ326" s="198"/>
      <c r="AR326" s="198"/>
      <c r="AS326" s="198"/>
      <c r="AT326" s="198"/>
      <c r="AU326" s="198"/>
      <c r="AV326" s="198"/>
      <c r="AW326" s="198"/>
      <c r="AX326" s="198"/>
      <c r="AY326" s="198"/>
      <c r="AZ326" s="198"/>
      <c r="BA326" s="198"/>
      <c r="BB326" s="198"/>
      <c r="BC326" s="198"/>
      <c r="BD326" s="17"/>
    </row>
    <row r="327" spans="1:56" ht="15.6" customHeight="1" x14ac:dyDescent="0.3">
      <c r="A327" s="17"/>
      <c r="B327" s="85" t="s">
        <v>124</v>
      </c>
      <c r="C327" s="85" t="s">
        <v>653</v>
      </c>
      <c r="D327" s="9" t="s">
        <v>257</v>
      </c>
      <c r="E327" s="4">
        <v>1</v>
      </c>
      <c r="F327" s="35" t="s">
        <v>498</v>
      </c>
      <c r="G327" s="9" t="s">
        <v>1106</v>
      </c>
      <c r="H327" s="11" t="s">
        <v>654</v>
      </c>
      <c r="I327" s="3" t="str">
        <f t="shared" si="17"/>
        <v>BS23.FI.08_I01</v>
      </c>
      <c r="J327" s="15" t="s">
        <v>1107</v>
      </c>
      <c r="K327" s="6"/>
      <c r="L327" s="7"/>
      <c r="M327" s="8" t="s">
        <v>3</v>
      </c>
      <c r="N327" s="10" t="s">
        <v>229</v>
      </c>
      <c r="O327" s="89" t="s">
        <v>1108</v>
      </c>
      <c r="P327" s="10" t="s">
        <v>1113</v>
      </c>
      <c r="Q327" s="24"/>
      <c r="R327" s="25"/>
      <c r="S327" s="25"/>
      <c r="T327" s="92"/>
      <c r="U327" s="93"/>
      <c r="V327" s="24" t="s">
        <v>1112</v>
      </c>
      <c r="W327" s="25"/>
      <c r="X327" s="24" t="s">
        <v>1112</v>
      </c>
      <c r="Y327" s="93"/>
      <c r="Z327" s="93"/>
      <c r="AA327" s="29" t="s">
        <v>258</v>
      </c>
      <c r="AB327" s="116"/>
      <c r="AC327" s="116"/>
      <c r="AD327" s="116"/>
      <c r="AE327" s="116"/>
      <c r="AF327" s="116"/>
      <c r="AG327" s="199">
        <f t="shared" si="15"/>
        <v>0</v>
      </c>
      <c r="AH327" s="198"/>
      <c r="AI327" s="198"/>
      <c r="AJ327" s="198"/>
      <c r="AK327" s="198"/>
      <c r="AL327" s="198"/>
      <c r="AM327" s="198"/>
      <c r="AN327" s="198"/>
      <c r="AO327" s="198"/>
      <c r="AP327" s="198"/>
      <c r="AQ327" s="198"/>
      <c r="AR327" s="198"/>
      <c r="AS327" s="198"/>
      <c r="AT327" s="198"/>
      <c r="AU327" s="198"/>
      <c r="AV327" s="198"/>
      <c r="AW327" s="198"/>
      <c r="AX327" s="198"/>
      <c r="AY327" s="198"/>
      <c r="AZ327" s="198"/>
      <c r="BA327" s="198"/>
      <c r="BB327" s="198"/>
      <c r="BC327" s="198"/>
      <c r="BD327" s="17"/>
    </row>
    <row r="328" spans="1:56" ht="15.6" customHeight="1" x14ac:dyDescent="0.3">
      <c r="B328" s="85" t="s">
        <v>126</v>
      </c>
      <c r="C328" s="85" t="s">
        <v>655</v>
      </c>
      <c r="D328" s="9" t="s">
        <v>1122</v>
      </c>
      <c r="E328" s="4">
        <v>4</v>
      </c>
      <c r="F328" s="35" t="s">
        <v>919</v>
      </c>
      <c r="G328" s="9" t="s">
        <v>1130</v>
      </c>
      <c r="H328" s="11" t="s">
        <v>656</v>
      </c>
      <c r="I328" s="3" t="str">
        <f t="shared" si="17"/>
        <v>BS01.S&amp;OP.01_W04</v>
      </c>
      <c r="J328" s="15" t="s">
        <v>1110</v>
      </c>
      <c r="K328" s="6"/>
      <c r="L328" s="7"/>
      <c r="M328" s="8" t="s">
        <v>1123</v>
      </c>
      <c r="N328" s="10" t="s">
        <v>1124</v>
      </c>
      <c r="O328" s="10" t="s">
        <v>1125</v>
      </c>
      <c r="P328" s="10" t="s">
        <v>1114</v>
      </c>
      <c r="Q328" s="24" t="s">
        <v>1112</v>
      </c>
      <c r="R328" s="25"/>
      <c r="S328" s="24" t="s">
        <v>1112</v>
      </c>
      <c r="T328" s="92"/>
      <c r="U328" s="93"/>
      <c r="V328" s="24" t="s">
        <v>1112</v>
      </c>
      <c r="W328" s="25"/>
      <c r="X328" s="24" t="s">
        <v>1112</v>
      </c>
      <c r="Y328" s="93"/>
      <c r="Z328" s="93"/>
      <c r="AA328" s="18" t="s">
        <v>1131</v>
      </c>
      <c r="AB328" s="116"/>
      <c r="AC328" s="116"/>
      <c r="AD328" s="116"/>
      <c r="AE328" s="116"/>
      <c r="AF328" s="116"/>
      <c r="AG328" s="199">
        <f t="shared" si="15"/>
        <v>0</v>
      </c>
      <c r="AH328" s="197"/>
      <c r="AI328" s="197"/>
      <c r="AJ328" s="197"/>
      <c r="AK328" s="197"/>
      <c r="AL328" s="197"/>
      <c r="AM328" s="197"/>
      <c r="AN328" s="197"/>
      <c r="AO328" s="197"/>
      <c r="AP328" s="197"/>
      <c r="AQ328" s="197"/>
      <c r="AR328" s="197"/>
      <c r="AS328" s="197"/>
      <c r="AT328" s="197"/>
      <c r="AU328" s="197"/>
      <c r="AV328" s="197"/>
      <c r="AW328" s="197"/>
      <c r="AX328" s="197"/>
      <c r="AY328" s="197"/>
      <c r="AZ328" s="197"/>
      <c r="BA328" s="197"/>
      <c r="BB328" s="197"/>
      <c r="BC328" s="197"/>
    </row>
    <row r="329" spans="1:56" ht="15.6" customHeight="1" x14ac:dyDescent="0.3">
      <c r="A329" s="39"/>
      <c r="B329" s="85" t="s">
        <v>119</v>
      </c>
      <c r="C329" s="85" t="s">
        <v>675</v>
      </c>
      <c r="D329" s="19" t="s">
        <v>260</v>
      </c>
      <c r="E329" s="4">
        <v>2</v>
      </c>
      <c r="F329" s="35" t="s">
        <v>498</v>
      </c>
      <c r="G329" s="9" t="s">
        <v>1161</v>
      </c>
      <c r="H329" s="11" t="s">
        <v>676</v>
      </c>
      <c r="I329" s="3" t="str">
        <f t="shared" si="17"/>
        <v>BS10.S&amp;OP.02_I01</v>
      </c>
      <c r="J329" s="15" t="s">
        <v>1107</v>
      </c>
      <c r="K329" s="6"/>
      <c r="L329" s="7"/>
      <c r="M329" s="8" t="s">
        <v>1123</v>
      </c>
      <c r="N329" s="10" t="s">
        <v>1124</v>
      </c>
      <c r="O329" s="10" t="s">
        <v>1125</v>
      </c>
      <c r="P329" s="10" t="s">
        <v>1114</v>
      </c>
      <c r="Q329" s="24" t="s">
        <v>1112</v>
      </c>
      <c r="R329" s="25"/>
      <c r="S329" s="25"/>
      <c r="T329" s="92"/>
      <c r="U329" s="93"/>
      <c r="V329" s="24" t="s">
        <v>947</v>
      </c>
      <c r="W329" s="25"/>
      <c r="X329" s="24" t="s">
        <v>947</v>
      </c>
      <c r="Y329" s="93"/>
      <c r="Z329" s="93"/>
      <c r="AA329" s="29" t="s">
        <v>1162</v>
      </c>
      <c r="AB329" s="116"/>
      <c r="AC329" s="116"/>
      <c r="AD329" s="116"/>
      <c r="AE329" s="116"/>
      <c r="AF329" s="116"/>
      <c r="AG329" s="199">
        <f t="shared" si="15"/>
        <v>0</v>
      </c>
      <c r="AH329" s="198"/>
      <c r="AI329" s="198"/>
      <c r="AJ329" s="198"/>
      <c r="AK329" s="198"/>
      <c r="AL329" s="198"/>
      <c r="AM329" s="198"/>
      <c r="AN329" s="198"/>
      <c r="AO329" s="198"/>
      <c r="AP329" s="198"/>
      <c r="AQ329" s="198"/>
      <c r="AR329" s="198"/>
      <c r="AS329" s="198"/>
      <c r="AT329" s="198"/>
      <c r="AU329" s="198"/>
      <c r="AV329" s="198"/>
      <c r="AW329" s="198"/>
      <c r="AX329" s="198"/>
      <c r="AY329" s="198"/>
      <c r="AZ329" s="198"/>
      <c r="BA329" s="198"/>
      <c r="BB329" s="198"/>
      <c r="BC329" s="198"/>
      <c r="BD329" s="39"/>
    </row>
    <row r="330" spans="1:56" ht="15.6" customHeight="1" x14ac:dyDescent="0.3">
      <c r="A330" s="39"/>
      <c r="B330" s="85" t="s">
        <v>119</v>
      </c>
      <c r="C330" s="85" t="s">
        <v>675</v>
      </c>
      <c r="D330" s="19" t="s">
        <v>260</v>
      </c>
      <c r="E330" s="4">
        <v>2</v>
      </c>
      <c r="F330" s="35" t="s">
        <v>499</v>
      </c>
      <c r="G330" s="9" t="s">
        <v>1163</v>
      </c>
      <c r="H330" s="11" t="s">
        <v>677</v>
      </c>
      <c r="I330" s="3" t="str">
        <f t="shared" si="17"/>
        <v>BS10.S&amp;OP.02_I02</v>
      </c>
      <c r="J330" s="15" t="s">
        <v>1107</v>
      </c>
      <c r="K330" s="6"/>
      <c r="L330" s="7"/>
      <c r="M330" s="8" t="s">
        <v>1123</v>
      </c>
      <c r="N330" s="10" t="s">
        <v>1124</v>
      </c>
      <c r="O330" s="10" t="s">
        <v>1125</v>
      </c>
      <c r="P330" s="10" t="s">
        <v>1114</v>
      </c>
      <c r="Q330" s="24" t="s">
        <v>1112</v>
      </c>
      <c r="R330" s="25"/>
      <c r="S330" s="25"/>
      <c r="T330" s="92"/>
      <c r="U330" s="93"/>
      <c r="V330" s="24" t="s">
        <v>947</v>
      </c>
      <c r="W330" s="25"/>
      <c r="X330" s="24" t="s">
        <v>947</v>
      </c>
      <c r="Y330" s="93"/>
      <c r="Z330" s="93"/>
      <c r="AA330" s="29" t="s">
        <v>1164</v>
      </c>
      <c r="AB330" s="116"/>
      <c r="AC330" s="116"/>
      <c r="AD330" s="116"/>
      <c r="AE330" s="116"/>
      <c r="AF330" s="116"/>
      <c r="AG330" s="199">
        <f t="shared" si="15"/>
        <v>0</v>
      </c>
      <c r="AH330" s="198"/>
      <c r="AI330" s="198"/>
      <c r="AJ330" s="198"/>
      <c r="AK330" s="198"/>
      <c r="AL330" s="198"/>
      <c r="AM330" s="198"/>
      <c r="AN330" s="198"/>
      <c r="AO330" s="198"/>
      <c r="AP330" s="198"/>
      <c r="AQ330" s="198"/>
      <c r="AR330" s="198"/>
      <c r="AS330" s="198"/>
      <c r="AT330" s="198"/>
      <c r="AU330" s="198"/>
      <c r="AV330" s="198"/>
      <c r="AW330" s="198"/>
      <c r="AX330" s="198"/>
      <c r="AY330" s="198"/>
      <c r="AZ330" s="198"/>
      <c r="BA330" s="198"/>
      <c r="BB330" s="198"/>
      <c r="BC330" s="198"/>
      <c r="BD330" s="39"/>
    </row>
    <row r="331" spans="1:56" ht="15.6" customHeight="1" x14ac:dyDescent="0.3">
      <c r="A331" s="39"/>
      <c r="B331" s="85" t="s">
        <v>119</v>
      </c>
      <c r="C331" s="85" t="s">
        <v>678</v>
      </c>
      <c r="D331" s="19" t="s">
        <v>261</v>
      </c>
      <c r="E331" s="4">
        <v>1</v>
      </c>
      <c r="F331" s="35" t="s">
        <v>498</v>
      </c>
      <c r="G331" s="9" t="s">
        <v>1165</v>
      </c>
      <c r="H331" s="11" t="s">
        <v>679</v>
      </c>
      <c r="I331" s="3" t="str">
        <f t="shared" si="17"/>
        <v>BS10.S&amp;OP.03_I01</v>
      </c>
      <c r="J331" s="15" t="s">
        <v>1107</v>
      </c>
      <c r="K331" s="6"/>
      <c r="L331" s="7"/>
      <c r="M331" s="8" t="s">
        <v>1123</v>
      </c>
      <c r="N331" s="10" t="s">
        <v>1124</v>
      </c>
      <c r="O331" s="10" t="s">
        <v>1125</v>
      </c>
      <c r="P331" s="10" t="s">
        <v>1114</v>
      </c>
      <c r="Q331" s="24" t="s">
        <v>1112</v>
      </c>
      <c r="R331" s="25"/>
      <c r="S331" s="25"/>
      <c r="T331" s="92"/>
      <c r="U331" s="93"/>
      <c r="V331" s="24" t="s">
        <v>947</v>
      </c>
      <c r="W331" s="25"/>
      <c r="X331" s="24" t="s">
        <v>947</v>
      </c>
      <c r="Y331" s="93"/>
      <c r="Z331" s="93"/>
      <c r="AA331" s="29" t="s">
        <v>1166</v>
      </c>
      <c r="AB331" s="116"/>
      <c r="AC331" s="116"/>
      <c r="AD331" s="116"/>
      <c r="AE331" s="116"/>
      <c r="AF331" s="116"/>
      <c r="AG331" s="199">
        <f t="shared" si="15"/>
        <v>0</v>
      </c>
      <c r="AH331" s="198"/>
      <c r="AI331" s="198"/>
      <c r="AJ331" s="198"/>
      <c r="AK331" s="198"/>
      <c r="AL331" s="198"/>
      <c r="AM331" s="198"/>
      <c r="AN331" s="198"/>
      <c r="AO331" s="198"/>
      <c r="AP331" s="198"/>
      <c r="AQ331" s="198"/>
      <c r="AR331" s="198"/>
      <c r="AS331" s="198"/>
      <c r="AT331" s="198"/>
      <c r="AU331" s="198"/>
      <c r="AV331" s="198"/>
      <c r="AW331" s="198"/>
      <c r="AX331" s="198"/>
      <c r="AY331" s="198"/>
      <c r="AZ331" s="198"/>
      <c r="BA331" s="198"/>
      <c r="BB331" s="198"/>
      <c r="BC331" s="198"/>
      <c r="BD331" s="39"/>
    </row>
    <row r="332" spans="1:56" ht="15.6" customHeight="1" x14ac:dyDescent="0.3">
      <c r="A332" s="39"/>
      <c r="B332" s="85" t="s">
        <v>119</v>
      </c>
      <c r="C332" s="85" t="s">
        <v>680</v>
      </c>
      <c r="D332" s="19" t="s">
        <v>262</v>
      </c>
      <c r="E332" s="4">
        <v>2</v>
      </c>
      <c r="F332" s="35" t="s">
        <v>498</v>
      </c>
      <c r="G332" s="9" t="s">
        <v>1167</v>
      </c>
      <c r="H332" s="11" t="s">
        <v>681</v>
      </c>
      <c r="I332" s="3" t="str">
        <f t="shared" si="17"/>
        <v>BS10.S&amp;OP.04_I01</v>
      </c>
      <c r="J332" s="15" t="s">
        <v>1107</v>
      </c>
      <c r="K332" s="6"/>
      <c r="L332" s="7"/>
      <c r="M332" s="8" t="s">
        <v>1123</v>
      </c>
      <c r="N332" s="10" t="s">
        <v>1124</v>
      </c>
      <c r="O332" s="10" t="s">
        <v>1125</v>
      </c>
      <c r="P332" s="10" t="s">
        <v>1114</v>
      </c>
      <c r="Q332" s="24" t="s">
        <v>1112</v>
      </c>
      <c r="R332" s="25"/>
      <c r="S332" s="25"/>
      <c r="T332" s="26"/>
      <c r="U332" s="76"/>
      <c r="V332" s="24" t="s">
        <v>947</v>
      </c>
      <c r="W332" s="25"/>
      <c r="X332" s="24" t="s">
        <v>947</v>
      </c>
      <c r="Y332" s="76"/>
      <c r="Z332" s="76"/>
      <c r="AA332" s="29" t="s">
        <v>1168</v>
      </c>
      <c r="AB332" s="116"/>
      <c r="AC332" s="116"/>
      <c r="AD332" s="116"/>
      <c r="AE332" s="116"/>
      <c r="AF332" s="116"/>
      <c r="AG332" s="199">
        <f t="shared" si="15"/>
        <v>0</v>
      </c>
      <c r="AH332" s="198"/>
      <c r="AI332" s="198"/>
      <c r="AJ332" s="198"/>
      <c r="AK332" s="198"/>
      <c r="AL332" s="198"/>
      <c r="AM332" s="198"/>
      <c r="AN332" s="198"/>
      <c r="AO332" s="198"/>
      <c r="AP332" s="198"/>
      <c r="AQ332" s="198"/>
      <c r="AR332" s="198"/>
      <c r="AS332" s="198"/>
      <c r="AT332" s="198"/>
      <c r="AU332" s="198"/>
      <c r="AV332" s="198"/>
      <c r="AW332" s="198"/>
      <c r="AX332" s="198"/>
      <c r="AY332" s="198"/>
      <c r="AZ332" s="198"/>
      <c r="BA332" s="198"/>
      <c r="BB332" s="198"/>
      <c r="BC332" s="198"/>
      <c r="BD332" s="39"/>
    </row>
    <row r="333" spans="1:56" ht="15.6" customHeight="1" x14ac:dyDescent="0.3">
      <c r="A333" s="39"/>
      <c r="B333" s="85" t="s">
        <v>119</v>
      </c>
      <c r="C333" s="85" t="s">
        <v>680</v>
      </c>
      <c r="D333" s="19" t="s">
        <v>262</v>
      </c>
      <c r="E333" s="4">
        <v>2</v>
      </c>
      <c r="F333" s="35" t="s">
        <v>499</v>
      </c>
      <c r="G333" s="9" t="s">
        <v>1169</v>
      </c>
      <c r="H333" s="11" t="s">
        <v>682</v>
      </c>
      <c r="I333" s="3" t="str">
        <f t="shared" si="17"/>
        <v>BS10.S&amp;OP.04_I02</v>
      </c>
      <c r="J333" s="15" t="s">
        <v>1107</v>
      </c>
      <c r="K333" s="6"/>
      <c r="L333" s="7"/>
      <c r="M333" s="8" t="s">
        <v>1123</v>
      </c>
      <c r="N333" s="10" t="s">
        <v>1124</v>
      </c>
      <c r="O333" s="10" t="s">
        <v>1125</v>
      </c>
      <c r="P333" s="10" t="s">
        <v>1114</v>
      </c>
      <c r="Q333" s="24" t="s">
        <v>1112</v>
      </c>
      <c r="R333" s="25"/>
      <c r="S333" s="25"/>
      <c r="T333" s="26"/>
      <c r="U333" s="76"/>
      <c r="V333" s="24" t="s">
        <v>947</v>
      </c>
      <c r="W333" s="25"/>
      <c r="X333" s="24" t="s">
        <v>947</v>
      </c>
      <c r="Y333" s="76"/>
      <c r="Z333" s="76"/>
      <c r="AA333" s="29" t="s">
        <v>1170</v>
      </c>
      <c r="AB333" s="116"/>
      <c r="AC333" s="116"/>
      <c r="AD333" s="116"/>
      <c r="AE333" s="116"/>
      <c r="AF333" s="116"/>
      <c r="AG333" s="199">
        <f t="shared" si="15"/>
        <v>0</v>
      </c>
      <c r="AH333" s="198"/>
      <c r="AI333" s="198"/>
      <c r="AJ333" s="198"/>
      <c r="AK333" s="198"/>
      <c r="AL333" s="198"/>
      <c r="AM333" s="198"/>
      <c r="AN333" s="198"/>
      <c r="AO333" s="198"/>
      <c r="AP333" s="198"/>
      <c r="AQ333" s="198"/>
      <c r="AR333" s="198"/>
      <c r="AS333" s="198"/>
      <c r="AT333" s="198"/>
      <c r="AU333" s="198"/>
      <c r="AV333" s="198"/>
      <c r="AW333" s="198"/>
      <c r="AX333" s="198"/>
      <c r="AY333" s="198"/>
      <c r="AZ333" s="198"/>
      <c r="BA333" s="198"/>
      <c r="BB333" s="198"/>
      <c r="BC333" s="198"/>
      <c r="BD333" s="39"/>
    </row>
    <row r="334" spans="1:56" ht="15.6" customHeight="1" x14ac:dyDescent="0.3">
      <c r="A334" s="39"/>
      <c r="B334" s="85" t="s">
        <v>418</v>
      </c>
      <c r="C334" s="85" t="s">
        <v>692</v>
      </c>
      <c r="D334" s="94" t="s">
        <v>1171</v>
      </c>
      <c r="E334" s="19">
        <v>4</v>
      </c>
      <c r="F334" s="35" t="s">
        <v>500</v>
      </c>
      <c r="G334" s="9" t="s">
        <v>472</v>
      </c>
      <c r="H334" s="11" t="s">
        <v>1173</v>
      </c>
      <c r="I334" s="3" t="str">
        <f t="shared" si="17"/>
        <v>BS04.MM.05_I03</v>
      </c>
      <c r="J334" s="15" t="s">
        <v>109</v>
      </c>
      <c r="K334" s="6"/>
      <c r="L334" s="7"/>
      <c r="M334" s="8" t="s">
        <v>442</v>
      </c>
      <c r="N334" s="10" t="s">
        <v>111</v>
      </c>
      <c r="O334" s="89" t="s">
        <v>430</v>
      </c>
      <c r="P334" s="10" t="s">
        <v>426</v>
      </c>
      <c r="Q334" s="24"/>
      <c r="R334" s="25"/>
      <c r="S334" s="25"/>
      <c r="T334" s="26"/>
      <c r="U334" s="76"/>
      <c r="V334" s="24" t="s">
        <v>947</v>
      </c>
      <c r="W334" s="25"/>
      <c r="X334" s="24" t="s">
        <v>947</v>
      </c>
      <c r="Y334" s="76"/>
      <c r="Z334" s="76"/>
      <c r="AA334" s="29" t="s">
        <v>473</v>
      </c>
      <c r="AB334" s="117" t="s">
        <v>1095</v>
      </c>
      <c r="AC334" s="117" t="s">
        <v>1095</v>
      </c>
      <c r="AD334" s="117" t="s">
        <v>1095</v>
      </c>
      <c r="AE334" s="117" t="s">
        <v>1105</v>
      </c>
      <c r="AF334" s="117" t="s">
        <v>1095</v>
      </c>
      <c r="AG334" s="199">
        <f t="shared" si="15"/>
        <v>0</v>
      </c>
      <c r="AH334" s="198"/>
      <c r="AI334" s="198"/>
      <c r="AJ334" s="198"/>
      <c r="AK334" s="198"/>
      <c r="AL334" s="198"/>
      <c r="AM334" s="198"/>
      <c r="AN334" s="198"/>
      <c r="AO334" s="198"/>
      <c r="AP334" s="198"/>
      <c r="AQ334" s="198"/>
      <c r="AR334" s="198"/>
      <c r="AS334" s="198"/>
      <c r="AT334" s="198"/>
      <c r="AU334" s="198"/>
      <c r="AV334" s="198"/>
      <c r="AW334" s="198"/>
      <c r="AX334" s="198"/>
      <c r="AY334" s="198"/>
      <c r="AZ334" s="198"/>
      <c r="BA334" s="198"/>
      <c r="BB334" s="198"/>
      <c r="BC334" s="198"/>
      <c r="BD334" s="39"/>
    </row>
    <row r="335" spans="1:56" ht="15.6" customHeight="1" x14ac:dyDescent="0.3">
      <c r="A335" s="39"/>
      <c r="B335" s="85" t="s">
        <v>418</v>
      </c>
      <c r="C335" s="85" t="s">
        <v>692</v>
      </c>
      <c r="D335" s="94" t="s">
        <v>1171</v>
      </c>
      <c r="E335" s="19">
        <v>4</v>
      </c>
      <c r="F335" s="35" t="s">
        <v>501</v>
      </c>
      <c r="G335" s="9" t="s">
        <v>474</v>
      </c>
      <c r="H335" s="11" t="s">
        <v>1172</v>
      </c>
      <c r="I335" s="3" t="str">
        <f t="shared" si="17"/>
        <v>BS04.MM.05_I04</v>
      </c>
      <c r="J335" s="15" t="s">
        <v>109</v>
      </c>
      <c r="K335" s="6"/>
      <c r="L335" s="7"/>
      <c r="M335" s="8" t="s">
        <v>244</v>
      </c>
      <c r="N335" s="10" t="s">
        <v>424</v>
      </c>
      <c r="O335" s="89" t="s">
        <v>425</v>
      </c>
      <c r="P335" s="10" t="s">
        <v>426</v>
      </c>
      <c r="Q335" s="24"/>
      <c r="R335" s="25"/>
      <c r="S335" s="25"/>
      <c r="T335" s="26"/>
      <c r="U335" s="76"/>
      <c r="V335" s="24" t="s">
        <v>947</v>
      </c>
      <c r="W335" s="25"/>
      <c r="X335" s="24" t="s">
        <v>947</v>
      </c>
      <c r="Y335" s="76"/>
      <c r="Z335" s="76"/>
      <c r="AA335" s="29" t="s">
        <v>475</v>
      </c>
      <c r="AB335" s="117" t="s">
        <v>1095</v>
      </c>
      <c r="AC335" s="117" t="s">
        <v>1095</v>
      </c>
      <c r="AD335" s="117" t="s">
        <v>1095</v>
      </c>
      <c r="AE335" s="117" t="s">
        <v>1105</v>
      </c>
      <c r="AF335" s="117" t="s">
        <v>1095</v>
      </c>
      <c r="AG335" s="199">
        <f t="shared" si="15"/>
        <v>0</v>
      </c>
      <c r="AH335" s="198"/>
      <c r="AI335" s="198"/>
      <c r="AJ335" s="198"/>
      <c r="AK335" s="198"/>
      <c r="AL335" s="198"/>
      <c r="AM335" s="198"/>
      <c r="AN335" s="198"/>
      <c r="AO335" s="198"/>
      <c r="AP335" s="198"/>
      <c r="AQ335" s="198"/>
      <c r="AR335" s="198"/>
      <c r="AS335" s="198"/>
      <c r="AT335" s="198"/>
      <c r="AU335" s="198"/>
      <c r="AV335" s="198"/>
      <c r="AW335" s="198"/>
      <c r="AX335" s="198"/>
      <c r="AY335" s="198"/>
      <c r="AZ335" s="198"/>
      <c r="BA335" s="198"/>
      <c r="BB335" s="198"/>
      <c r="BC335" s="198"/>
      <c r="BD335" s="39"/>
    </row>
    <row r="336" spans="1:56" ht="31.15" customHeight="1" x14ac:dyDescent="0.3">
      <c r="A336" s="39"/>
      <c r="B336" s="85" t="s">
        <v>119</v>
      </c>
      <c r="C336" s="85" t="s">
        <v>694</v>
      </c>
      <c r="D336" s="9" t="s">
        <v>483</v>
      </c>
      <c r="E336" s="19">
        <v>4</v>
      </c>
      <c r="F336" s="35" t="s">
        <v>501</v>
      </c>
      <c r="G336" s="9" t="s">
        <v>487</v>
      </c>
      <c r="H336" s="11" t="s">
        <v>918</v>
      </c>
      <c r="I336" s="3" t="str">
        <f t="shared" si="17"/>
        <v>BS10.MM.02_I04</v>
      </c>
      <c r="J336" s="196" t="s">
        <v>858</v>
      </c>
      <c r="K336" s="6"/>
      <c r="L336" s="7"/>
      <c r="M336" s="8" t="s">
        <v>244</v>
      </c>
      <c r="N336" s="10" t="s">
        <v>111</v>
      </c>
      <c r="O336" s="89" t="s">
        <v>425</v>
      </c>
      <c r="P336" s="10" t="s">
        <v>426</v>
      </c>
      <c r="Q336" s="24"/>
      <c r="R336" s="25"/>
      <c r="S336" s="25"/>
      <c r="T336" s="26"/>
      <c r="U336" s="76"/>
      <c r="V336" s="24" t="s">
        <v>947</v>
      </c>
      <c r="W336" s="25"/>
      <c r="X336" s="24" t="s">
        <v>947</v>
      </c>
      <c r="Y336" s="76"/>
      <c r="Z336" s="76"/>
      <c r="AA336" s="29" t="s">
        <v>488</v>
      </c>
      <c r="AB336" s="117" t="s">
        <v>1095</v>
      </c>
      <c r="AC336" s="117" t="s">
        <v>1095</v>
      </c>
      <c r="AD336" s="117" t="s">
        <v>1095</v>
      </c>
      <c r="AE336" s="117" t="s">
        <v>1095</v>
      </c>
      <c r="AF336" s="117" t="s">
        <v>1095</v>
      </c>
      <c r="AG336" s="199">
        <f t="shared" si="15"/>
        <v>0</v>
      </c>
      <c r="AH336" s="198"/>
      <c r="AI336" s="198"/>
      <c r="AJ336" s="198"/>
      <c r="AK336" s="198"/>
      <c r="AL336" s="198"/>
      <c r="AM336" s="198"/>
      <c r="AN336" s="198"/>
      <c r="AO336" s="198"/>
      <c r="AP336" s="198"/>
      <c r="AQ336" s="198"/>
      <c r="AR336" s="198"/>
      <c r="AS336" s="198"/>
      <c r="AT336" s="198"/>
      <c r="AU336" s="198"/>
      <c r="AV336" s="198"/>
      <c r="AW336" s="198"/>
      <c r="AX336" s="198"/>
      <c r="AY336" s="198"/>
      <c r="AZ336" s="198"/>
      <c r="BA336" s="198"/>
      <c r="BB336" s="198"/>
      <c r="BC336" s="198"/>
      <c r="BD336" s="39"/>
    </row>
    <row r="337" spans="2:56" ht="15.6" customHeight="1" x14ac:dyDescent="0.3">
      <c r="B337" s="85" t="s">
        <v>124</v>
      </c>
      <c r="C337" s="98" t="s">
        <v>757</v>
      </c>
      <c r="D337" s="18" t="s">
        <v>282</v>
      </c>
      <c r="E337" s="4">
        <v>1</v>
      </c>
      <c r="F337" s="35" t="s">
        <v>863</v>
      </c>
      <c r="G337" s="9" t="s">
        <v>337</v>
      </c>
      <c r="H337" s="11" t="s">
        <v>758</v>
      </c>
      <c r="I337" s="3" t="str">
        <f t="shared" si="17"/>
        <v>BS23.FI.15_W01</v>
      </c>
      <c r="J337" s="15" t="s">
        <v>865</v>
      </c>
      <c r="K337" s="6"/>
      <c r="L337" s="7"/>
      <c r="M337" s="8" t="s">
        <v>3</v>
      </c>
      <c r="N337" s="10" t="s">
        <v>272</v>
      </c>
      <c r="O337" s="30" t="s">
        <v>1423</v>
      </c>
      <c r="P337" s="10" t="s">
        <v>937</v>
      </c>
      <c r="Q337" s="24">
        <v>44218</v>
      </c>
      <c r="R337" s="25"/>
      <c r="S337" s="25" t="s">
        <v>942</v>
      </c>
      <c r="T337" s="26"/>
      <c r="U337" s="76"/>
      <c r="V337" s="24" t="s">
        <v>947</v>
      </c>
      <c r="W337" s="25"/>
      <c r="X337" s="24" t="s">
        <v>947</v>
      </c>
      <c r="Y337" s="76"/>
      <c r="Z337" s="76"/>
      <c r="AA337" s="29"/>
      <c r="AB337" s="116"/>
      <c r="AC337" s="116"/>
      <c r="AD337" s="116"/>
      <c r="AE337" s="116"/>
      <c r="AF337" s="116"/>
      <c r="AG337" s="199">
        <f t="shared" si="15"/>
        <v>0</v>
      </c>
      <c r="AH337" s="197"/>
      <c r="AI337" s="197"/>
      <c r="AJ337" s="197"/>
      <c r="AK337" s="197"/>
      <c r="AL337" s="197"/>
      <c r="AM337" s="197"/>
      <c r="AN337" s="197"/>
      <c r="AO337" s="197"/>
      <c r="AP337" s="197"/>
      <c r="AQ337" s="197"/>
      <c r="AR337" s="197"/>
      <c r="AS337" s="197"/>
      <c r="AT337" s="197"/>
      <c r="AU337" s="197"/>
      <c r="AV337" s="197"/>
      <c r="AW337" s="197"/>
      <c r="AX337" s="197"/>
      <c r="AY337" s="197"/>
      <c r="AZ337" s="197"/>
      <c r="BA337" s="197"/>
      <c r="BB337" s="197"/>
      <c r="BC337" s="197"/>
    </row>
    <row r="338" spans="2:56" ht="15.6" customHeight="1" x14ac:dyDescent="0.3">
      <c r="B338" s="85" t="s">
        <v>124</v>
      </c>
      <c r="C338" s="98" t="s">
        <v>761</v>
      </c>
      <c r="D338" s="18" t="s">
        <v>284</v>
      </c>
      <c r="E338" s="4">
        <v>1</v>
      </c>
      <c r="F338" s="35" t="s">
        <v>864</v>
      </c>
      <c r="G338" s="18" t="s">
        <v>284</v>
      </c>
      <c r="H338" s="11" t="s">
        <v>762</v>
      </c>
      <c r="I338" s="3" t="str">
        <f t="shared" si="17"/>
        <v>BS23.FI.17_W01</v>
      </c>
      <c r="J338" s="15" t="s">
        <v>865</v>
      </c>
      <c r="K338" s="6"/>
      <c r="L338" s="7"/>
      <c r="M338" s="8" t="s">
        <v>3</v>
      </c>
      <c r="N338" s="10" t="s">
        <v>272</v>
      </c>
      <c r="O338" s="30" t="s">
        <v>1423</v>
      </c>
      <c r="P338" s="10" t="s">
        <v>937</v>
      </c>
      <c r="Q338" s="24" t="s">
        <v>947</v>
      </c>
      <c r="R338" s="25"/>
      <c r="S338" s="24" t="s">
        <v>947</v>
      </c>
      <c r="T338" s="26"/>
      <c r="U338" s="76"/>
      <c r="V338" s="24" t="s">
        <v>947</v>
      </c>
      <c r="W338" s="25"/>
      <c r="X338" s="24" t="s">
        <v>947</v>
      </c>
      <c r="Y338" s="76"/>
      <c r="Z338" s="76"/>
      <c r="AA338" s="29"/>
      <c r="AB338" s="116"/>
      <c r="AC338" s="116"/>
      <c r="AD338" s="116"/>
      <c r="AE338" s="116"/>
      <c r="AF338" s="116"/>
      <c r="AG338" s="199">
        <f t="shared" si="15"/>
        <v>0</v>
      </c>
      <c r="AH338" s="197"/>
      <c r="AI338" s="197"/>
      <c r="AJ338" s="197"/>
      <c r="AK338" s="197"/>
      <c r="AL338" s="197"/>
      <c r="AM338" s="197"/>
      <c r="AN338" s="197"/>
      <c r="AO338" s="197"/>
      <c r="AP338" s="197"/>
      <c r="AQ338" s="197"/>
      <c r="AR338" s="197"/>
      <c r="AS338" s="197"/>
      <c r="AT338" s="197"/>
      <c r="AU338" s="197"/>
      <c r="AV338" s="197"/>
      <c r="AW338" s="197"/>
      <c r="AX338" s="197"/>
      <c r="AY338" s="197"/>
      <c r="AZ338" s="197"/>
      <c r="BA338" s="197"/>
      <c r="BB338" s="197"/>
      <c r="BC338" s="197"/>
    </row>
    <row r="339" spans="2:56" ht="15.6" customHeight="1" x14ac:dyDescent="0.3">
      <c r="B339" s="85" t="s">
        <v>347</v>
      </c>
      <c r="C339" s="85" t="s">
        <v>819</v>
      </c>
      <c r="D339" s="9" t="s">
        <v>384</v>
      </c>
      <c r="E339" s="4">
        <v>2</v>
      </c>
      <c r="F339" s="35" t="s">
        <v>498</v>
      </c>
      <c r="G339" s="9" t="s">
        <v>385</v>
      </c>
      <c r="H339" s="11" t="s">
        <v>820</v>
      </c>
      <c r="I339" s="3" t="str">
        <f t="shared" si="17"/>
        <v>BS24.CO.08_I01</v>
      </c>
      <c r="J339" s="15" t="s">
        <v>862</v>
      </c>
      <c r="K339" s="6"/>
      <c r="L339" s="7"/>
      <c r="M339" s="8" t="s">
        <v>3</v>
      </c>
      <c r="N339" s="3" t="s">
        <v>1</v>
      </c>
      <c r="O339" s="10" t="s">
        <v>938</v>
      </c>
      <c r="P339" s="10" t="s">
        <v>350</v>
      </c>
      <c r="Q339" s="24"/>
      <c r="R339" s="25"/>
      <c r="S339" s="25"/>
      <c r="T339" s="26"/>
      <c r="U339" s="76"/>
      <c r="V339" s="24" t="s">
        <v>947</v>
      </c>
      <c r="W339" s="25"/>
      <c r="X339" s="24" t="s">
        <v>947</v>
      </c>
      <c r="Y339" s="76"/>
      <c r="Z339" s="76"/>
      <c r="AA339" s="18" t="s">
        <v>534</v>
      </c>
      <c r="AB339" s="117" t="s">
        <v>1095</v>
      </c>
      <c r="AC339" s="117" t="s">
        <v>1095</v>
      </c>
      <c r="AD339" s="117" t="s">
        <v>1095</v>
      </c>
      <c r="AE339" s="117" t="s">
        <v>1095</v>
      </c>
      <c r="AF339" s="117" t="s">
        <v>1095</v>
      </c>
      <c r="AG339" s="199">
        <f t="shared" si="15"/>
        <v>0</v>
      </c>
      <c r="AH339" s="197"/>
      <c r="AI339" s="197"/>
      <c r="AJ339" s="197"/>
      <c r="AK339" s="197"/>
      <c r="AL339" s="197"/>
      <c r="AM339" s="197"/>
      <c r="AN339" s="197"/>
      <c r="AO339" s="197"/>
      <c r="AP339" s="197"/>
      <c r="AQ339" s="197"/>
      <c r="AR339" s="197"/>
      <c r="AS339" s="197"/>
      <c r="AT339" s="197"/>
      <c r="AU339" s="197"/>
      <c r="AV339" s="197"/>
      <c r="AW339" s="197"/>
      <c r="AX339" s="197"/>
      <c r="AY339" s="197"/>
      <c r="AZ339" s="197"/>
      <c r="BA339" s="197"/>
      <c r="BB339" s="197"/>
      <c r="BC339" s="197"/>
    </row>
    <row r="340" spans="2:56" ht="15.6" customHeight="1" x14ac:dyDescent="0.3">
      <c r="B340" s="85" t="s">
        <v>347</v>
      </c>
      <c r="C340" s="85" t="s">
        <v>819</v>
      </c>
      <c r="D340" s="9" t="s">
        <v>384</v>
      </c>
      <c r="E340" s="4">
        <v>2</v>
      </c>
      <c r="F340" s="35" t="s">
        <v>511</v>
      </c>
      <c r="G340" s="9" t="s">
        <v>386</v>
      </c>
      <c r="H340" s="11" t="s">
        <v>821</v>
      </c>
      <c r="I340" s="3" t="str">
        <f t="shared" si="17"/>
        <v>BS24.CO.08_I02</v>
      </c>
      <c r="J340" s="15" t="s">
        <v>862</v>
      </c>
      <c r="K340" s="6"/>
      <c r="L340" s="7"/>
      <c r="M340" s="8" t="s">
        <v>3</v>
      </c>
      <c r="N340" s="3" t="s">
        <v>1</v>
      </c>
      <c r="O340" s="10" t="s">
        <v>938</v>
      </c>
      <c r="P340" s="10" t="s">
        <v>350</v>
      </c>
      <c r="Q340" s="24"/>
      <c r="R340" s="25"/>
      <c r="S340" s="25"/>
      <c r="T340" s="26"/>
      <c r="U340" s="76"/>
      <c r="V340" s="24" t="s">
        <v>1092</v>
      </c>
      <c r="W340" s="25"/>
      <c r="X340" s="24" t="s">
        <v>947</v>
      </c>
      <c r="Y340" s="76"/>
      <c r="Z340" s="76"/>
      <c r="AA340" s="18" t="s">
        <v>534</v>
      </c>
      <c r="AB340" s="117" t="s">
        <v>1095</v>
      </c>
      <c r="AC340" s="117" t="s">
        <v>1095</v>
      </c>
      <c r="AD340" s="117" t="s">
        <v>1095</v>
      </c>
      <c r="AE340" s="117" t="s">
        <v>1095</v>
      </c>
      <c r="AF340" s="117" t="s">
        <v>1095</v>
      </c>
      <c r="AG340" s="199">
        <f t="shared" si="15"/>
        <v>0</v>
      </c>
      <c r="AH340" s="197"/>
      <c r="AI340" s="197"/>
      <c r="AJ340" s="197"/>
      <c r="AK340" s="197"/>
      <c r="AL340" s="197"/>
      <c r="AM340" s="197"/>
      <c r="AN340" s="197"/>
      <c r="AO340" s="197"/>
      <c r="AP340" s="197"/>
      <c r="AQ340" s="197"/>
      <c r="AR340" s="197"/>
      <c r="AS340" s="197"/>
      <c r="AT340" s="197"/>
      <c r="AU340" s="197"/>
      <c r="AV340" s="197"/>
      <c r="AW340" s="197"/>
      <c r="AX340" s="197"/>
      <c r="AY340" s="197"/>
      <c r="AZ340" s="197"/>
      <c r="BA340" s="197"/>
      <c r="BB340" s="197"/>
      <c r="BC340" s="197"/>
    </row>
    <row r="341" spans="2:56" ht="15.6" customHeight="1" x14ac:dyDescent="0.3">
      <c r="B341" s="85" t="s">
        <v>124</v>
      </c>
      <c r="C341" s="85" t="s">
        <v>828</v>
      </c>
      <c r="D341" s="29" t="s">
        <v>392</v>
      </c>
      <c r="E341" s="4">
        <v>1</v>
      </c>
      <c r="F341" s="35" t="s">
        <v>498</v>
      </c>
      <c r="G341" s="9" t="s">
        <v>393</v>
      </c>
      <c r="H341" s="11" t="s">
        <v>829</v>
      </c>
      <c r="I341" s="3" t="str">
        <f t="shared" si="17"/>
        <v>BS23.CO.04_I01</v>
      </c>
      <c r="J341" s="15" t="s">
        <v>862</v>
      </c>
      <c r="K341" s="6"/>
      <c r="L341" s="7"/>
      <c r="M341" s="8" t="s">
        <v>3</v>
      </c>
      <c r="N341" s="3" t="s">
        <v>1</v>
      </c>
      <c r="O341" s="10" t="s">
        <v>938</v>
      </c>
      <c r="P341" s="10" t="s">
        <v>350</v>
      </c>
      <c r="Q341" s="24"/>
      <c r="R341" s="25"/>
      <c r="S341" s="25"/>
      <c r="T341" s="26"/>
      <c r="U341" s="76"/>
      <c r="V341" s="24" t="s">
        <v>1092</v>
      </c>
      <c r="W341" s="25"/>
      <c r="X341" s="24" t="s">
        <v>947</v>
      </c>
      <c r="Y341" s="76"/>
      <c r="Z341" s="76"/>
      <c r="AA341" s="18" t="s">
        <v>538</v>
      </c>
      <c r="AB341" s="117" t="s">
        <v>1095</v>
      </c>
      <c r="AC341" s="117" t="s">
        <v>1095</v>
      </c>
      <c r="AD341" s="117" t="s">
        <v>1095</v>
      </c>
      <c r="AE341" s="117" t="s">
        <v>1095</v>
      </c>
      <c r="AF341" s="117" t="s">
        <v>1095</v>
      </c>
      <c r="AG341" s="199">
        <f t="shared" si="15"/>
        <v>0</v>
      </c>
      <c r="AH341" s="197"/>
      <c r="AI341" s="197"/>
      <c r="AJ341" s="197"/>
      <c r="AK341" s="197"/>
      <c r="AL341" s="197"/>
      <c r="AM341" s="197"/>
      <c r="AN341" s="197"/>
      <c r="AO341" s="197"/>
      <c r="AP341" s="197"/>
      <c r="AQ341" s="197"/>
      <c r="AR341" s="197"/>
      <c r="AS341" s="197"/>
      <c r="AT341" s="197"/>
      <c r="AU341" s="197"/>
      <c r="AV341" s="197"/>
      <c r="AW341" s="197"/>
      <c r="AX341" s="197"/>
      <c r="AY341" s="197"/>
      <c r="AZ341" s="197"/>
      <c r="BA341" s="197"/>
      <c r="BB341" s="197"/>
      <c r="BC341" s="197"/>
    </row>
    <row r="342" spans="2:56" ht="15.6" customHeight="1" x14ac:dyDescent="0.3">
      <c r="B342" s="85" t="s">
        <v>124</v>
      </c>
      <c r="C342" s="85" t="s">
        <v>830</v>
      </c>
      <c r="D342" s="29" t="s">
        <v>394</v>
      </c>
      <c r="E342" s="4">
        <v>1</v>
      </c>
      <c r="F342" s="35" t="s">
        <v>498</v>
      </c>
      <c r="G342" s="9" t="s">
        <v>395</v>
      </c>
      <c r="H342" s="11" t="s">
        <v>831</v>
      </c>
      <c r="I342" s="3" t="str">
        <f t="shared" si="17"/>
        <v>BS23.CO.05_I01</v>
      </c>
      <c r="J342" s="15" t="s">
        <v>862</v>
      </c>
      <c r="K342" s="6"/>
      <c r="L342" s="7"/>
      <c r="M342" s="8" t="s">
        <v>396</v>
      </c>
      <c r="N342" s="3" t="s">
        <v>1</v>
      </c>
      <c r="O342" s="10" t="s">
        <v>938</v>
      </c>
      <c r="P342" s="10" t="s">
        <v>350</v>
      </c>
      <c r="Q342" s="24"/>
      <c r="R342" s="25"/>
      <c r="S342" s="25"/>
      <c r="T342" s="26"/>
      <c r="U342" s="76"/>
      <c r="V342" s="24" t="s">
        <v>1092</v>
      </c>
      <c r="W342" s="25"/>
      <c r="X342" s="24" t="s">
        <v>947</v>
      </c>
      <c r="Y342" s="76"/>
      <c r="Z342" s="76"/>
      <c r="AA342" s="18" t="s">
        <v>539</v>
      </c>
      <c r="AB342" s="117" t="s">
        <v>1095</v>
      </c>
      <c r="AC342" s="117" t="s">
        <v>1095</v>
      </c>
      <c r="AD342" s="117" t="s">
        <v>1095</v>
      </c>
      <c r="AE342" s="117" t="s">
        <v>1095</v>
      </c>
      <c r="AF342" s="117" t="s">
        <v>1095</v>
      </c>
      <c r="AG342" s="199">
        <f t="shared" si="15"/>
        <v>0</v>
      </c>
      <c r="AH342" s="197"/>
      <c r="AI342" s="197"/>
      <c r="AJ342" s="197"/>
      <c r="AK342" s="197"/>
      <c r="AL342" s="197"/>
      <c r="AM342" s="197"/>
      <c r="AN342" s="197"/>
      <c r="AO342" s="197"/>
      <c r="AP342" s="197"/>
      <c r="AQ342" s="197"/>
      <c r="AR342" s="197"/>
      <c r="AS342" s="197"/>
      <c r="AT342" s="197"/>
      <c r="AU342" s="197"/>
      <c r="AV342" s="197"/>
      <c r="AW342" s="197"/>
      <c r="AX342" s="197"/>
      <c r="AY342" s="197"/>
      <c r="AZ342" s="197"/>
      <c r="BA342" s="197"/>
      <c r="BB342" s="197"/>
      <c r="BC342" s="197"/>
    </row>
    <row r="343" spans="2:56" ht="15.6" customHeight="1" x14ac:dyDescent="0.3">
      <c r="B343" s="85" t="s">
        <v>124</v>
      </c>
      <c r="C343" s="85" t="s">
        <v>844</v>
      </c>
      <c r="D343" s="19" t="s">
        <v>408</v>
      </c>
      <c r="E343" s="4">
        <v>2</v>
      </c>
      <c r="F343" s="35" t="s">
        <v>498</v>
      </c>
      <c r="G343" s="9" t="s">
        <v>409</v>
      </c>
      <c r="H343" s="11" t="s">
        <v>845</v>
      </c>
      <c r="I343" s="3" t="str">
        <f t="shared" si="17"/>
        <v>BS23.CO.11_I01</v>
      </c>
      <c r="J343" s="15" t="s">
        <v>862</v>
      </c>
      <c r="K343" s="6"/>
      <c r="L343" s="7"/>
      <c r="M343" s="8" t="s">
        <v>244</v>
      </c>
      <c r="N343" s="3" t="s">
        <v>1</v>
      </c>
      <c r="O343" s="10" t="s">
        <v>938</v>
      </c>
      <c r="P343" s="10" t="s">
        <v>350</v>
      </c>
      <c r="Q343" s="24"/>
      <c r="R343" s="25"/>
      <c r="S343" s="25"/>
      <c r="T343" s="26"/>
      <c r="U343" s="76"/>
      <c r="V343" s="24" t="s">
        <v>1092</v>
      </c>
      <c r="W343" s="25"/>
      <c r="X343" s="24" t="s">
        <v>947</v>
      </c>
      <c r="Y343" s="76"/>
      <c r="Z343" s="76"/>
      <c r="AA343" s="18" t="s">
        <v>545</v>
      </c>
      <c r="AB343" s="117" t="s">
        <v>1095</v>
      </c>
      <c r="AC343" s="117" t="s">
        <v>1095</v>
      </c>
      <c r="AD343" s="117" t="s">
        <v>1095</v>
      </c>
      <c r="AE343" s="117" t="s">
        <v>1095</v>
      </c>
      <c r="AF343" s="117" t="s">
        <v>1095</v>
      </c>
      <c r="AG343" s="199">
        <f t="shared" si="15"/>
        <v>0</v>
      </c>
      <c r="AH343" s="197"/>
      <c r="AI343" s="197"/>
      <c r="AJ343" s="197"/>
      <c r="AK343" s="197"/>
      <c r="AL343" s="197"/>
      <c r="AM343" s="197"/>
      <c r="AN343" s="197"/>
      <c r="AO343" s="197"/>
      <c r="AP343" s="197"/>
      <c r="AQ343" s="197"/>
      <c r="AR343" s="197"/>
      <c r="AS343" s="197"/>
      <c r="AT343" s="197"/>
      <c r="AU343" s="197"/>
      <c r="AV343" s="197"/>
      <c r="AW343" s="197"/>
      <c r="AX343" s="197"/>
      <c r="AY343" s="197"/>
      <c r="AZ343" s="197"/>
      <c r="BA343" s="197"/>
      <c r="BB343" s="197"/>
      <c r="BC343" s="197"/>
    </row>
    <row r="344" spans="2:56" ht="15.6" customHeight="1" x14ac:dyDescent="0.3">
      <c r="B344" s="85" t="s">
        <v>124</v>
      </c>
      <c r="C344" s="85" t="s">
        <v>844</v>
      </c>
      <c r="D344" s="19" t="s">
        <v>408</v>
      </c>
      <c r="E344" s="4">
        <v>2</v>
      </c>
      <c r="F344" s="35" t="s">
        <v>511</v>
      </c>
      <c r="G344" s="9" t="s">
        <v>410</v>
      </c>
      <c r="H344" s="11" t="s">
        <v>846</v>
      </c>
      <c r="I344" s="3" t="str">
        <f t="shared" si="17"/>
        <v>BS23.CO.11_I02</v>
      </c>
      <c r="J344" s="15" t="s">
        <v>862</v>
      </c>
      <c r="K344" s="6"/>
      <c r="L344" s="7"/>
      <c r="M344" s="8" t="s">
        <v>244</v>
      </c>
      <c r="N344" s="3" t="s">
        <v>1</v>
      </c>
      <c r="O344" s="10" t="s">
        <v>938</v>
      </c>
      <c r="P344" s="10" t="s">
        <v>350</v>
      </c>
      <c r="Q344" s="24"/>
      <c r="R344" s="25"/>
      <c r="S344" s="25"/>
      <c r="T344" s="26"/>
      <c r="U344" s="76"/>
      <c r="V344" s="24" t="s">
        <v>1093</v>
      </c>
      <c r="W344" s="25"/>
      <c r="X344" s="24" t="s">
        <v>947</v>
      </c>
      <c r="Y344" s="76"/>
      <c r="Z344" s="76"/>
      <c r="AA344" s="18" t="s">
        <v>545</v>
      </c>
      <c r="AB344" s="117" t="s">
        <v>1095</v>
      </c>
      <c r="AC344" s="117" t="s">
        <v>1095</v>
      </c>
      <c r="AD344" s="117" t="s">
        <v>1095</v>
      </c>
      <c r="AE344" s="117" t="s">
        <v>1095</v>
      </c>
      <c r="AF344" s="117" t="s">
        <v>1095</v>
      </c>
      <c r="AG344" s="199">
        <f t="shared" si="15"/>
        <v>0</v>
      </c>
      <c r="AH344" s="197"/>
      <c r="AI344" s="197"/>
      <c r="AJ344" s="197"/>
      <c r="AK344" s="197"/>
      <c r="AL344" s="197"/>
      <c r="AM344" s="197"/>
      <c r="AN344" s="197"/>
      <c r="AO344" s="197"/>
      <c r="AP344" s="197"/>
      <c r="AQ344" s="197"/>
      <c r="AR344" s="197"/>
      <c r="AS344" s="197"/>
      <c r="AT344" s="197"/>
      <c r="AU344" s="197"/>
      <c r="AV344" s="197"/>
      <c r="AW344" s="197"/>
      <c r="AX344" s="197"/>
      <c r="AY344" s="197"/>
      <c r="AZ344" s="197"/>
      <c r="BA344" s="197"/>
      <c r="BB344" s="197"/>
      <c r="BC344" s="197"/>
    </row>
    <row r="345" spans="2:56" ht="15.6" customHeight="1" x14ac:dyDescent="0.3">
      <c r="B345" s="85" t="s">
        <v>124</v>
      </c>
      <c r="C345" s="85" t="s">
        <v>847</v>
      </c>
      <c r="D345" s="9" t="s">
        <v>411</v>
      </c>
      <c r="E345" s="4">
        <v>3</v>
      </c>
      <c r="F345" s="35" t="s">
        <v>498</v>
      </c>
      <c r="G345" s="9" t="s">
        <v>412</v>
      </c>
      <c r="H345" s="11" t="s">
        <v>848</v>
      </c>
      <c r="I345" s="3" t="str">
        <f t="shared" si="17"/>
        <v>BS23.CO.12_I01</v>
      </c>
      <c r="J345" s="15" t="s">
        <v>862</v>
      </c>
      <c r="K345" s="6"/>
      <c r="L345" s="7"/>
      <c r="M345" s="8" t="s">
        <v>244</v>
      </c>
      <c r="N345" s="3" t="s">
        <v>1</v>
      </c>
      <c r="O345" s="10" t="s">
        <v>938</v>
      </c>
      <c r="P345" s="10" t="s">
        <v>350</v>
      </c>
      <c r="Q345" s="24"/>
      <c r="R345" s="25"/>
      <c r="S345" s="25"/>
      <c r="T345" s="26"/>
      <c r="U345" s="76"/>
      <c r="V345" s="24" t="s">
        <v>947</v>
      </c>
      <c r="W345" s="25"/>
      <c r="X345" s="24" t="s">
        <v>947</v>
      </c>
      <c r="Y345" s="76"/>
      <c r="Z345" s="76"/>
      <c r="AA345" s="18" t="s">
        <v>546</v>
      </c>
      <c r="AB345" s="117" t="s">
        <v>1095</v>
      </c>
      <c r="AC345" s="117" t="s">
        <v>1095</v>
      </c>
      <c r="AD345" s="117" t="s">
        <v>1095</v>
      </c>
      <c r="AE345" s="117" t="s">
        <v>1095</v>
      </c>
      <c r="AF345" s="117" t="s">
        <v>1095</v>
      </c>
      <c r="AG345" s="199">
        <f t="shared" si="15"/>
        <v>0</v>
      </c>
      <c r="AH345" s="197"/>
      <c r="AI345" s="197"/>
      <c r="AJ345" s="197"/>
      <c r="AK345" s="197"/>
      <c r="AL345" s="197"/>
      <c r="AM345" s="197"/>
      <c r="AN345" s="197"/>
      <c r="AO345" s="197"/>
      <c r="AP345" s="197"/>
      <c r="AQ345" s="197"/>
      <c r="AR345" s="197"/>
      <c r="AS345" s="197"/>
      <c r="AT345" s="197"/>
      <c r="AU345" s="197"/>
      <c r="AV345" s="197"/>
      <c r="AW345" s="197"/>
      <c r="AX345" s="197"/>
      <c r="AY345" s="197"/>
      <c r="AZ345" s="197"/>
      <c r="BA345" s="197"/>
      <c r="BB345" s="197"/>
      <c r="BC345" s="197"/>
    </row>
    <row r="346" spans="2:56" ht="15.6" customHeight="1" x14ac:dyDescent="0.3">
      <c r="B346" s="85" t="s">
        <v>124</v>
      </c>
      <c r="C346" s="85" t="s">
        <v>847</v>
      </c>
      <c r="D346" s="9" t="s">
        <v>411</v>
      </c>
      <c r="E346" s="4">
        <v>3</v>
      </c>
      <c r="F346" s="35" t="s">
        <v>515</v>
      </c>
      <c r="G346" s="9" t="s">
        <v>414</v>
      </c>
      <c r="H346" s="11" t="s">
        <v>850</v>
      </c>
      <c r="I346" s="3" t="str">
        <f t="shared" si="17"/>
        <v>BS23.CO.12_I03</v>
      </c>
      <c r="J346" s="15" t="s">
        <v>862</v>
      </c>
      <c r="K346" s="6"/>
      <c r="L346" s="7"/>
      <c r="M346" s="8" t="s">
        <v>244</v>
      </c>
      <c r="N346" s="3" t="s">
        <v>1</v>
      </c>
      <c r="O346" s="10" t="s">
        <v>938</v>
      </c>
      <c r="P346" s="10" t="s">
        <v>350</v>
      </c>
      <c r="Q346" s="24"/>
      <c r="R346" s="25"/>
      <c r="S346" s="25"/>
      <c r="T346" s="26"/>
      <c r="U346" s="76"/>
      <c r="V346" s="24" t="s">
        <v>1094</v>
      </c>
      <c r="W346" s="25"/>
      <c r="X346" s="24" t="s">
        <v>947</v>
      </c>
      <c r="Y346" s="76"/>
      <c r="Z346" s="76"/>
      <c r="AA346" s="18" t="s">
        <v>546</v>
      </c>
      <c r="AB346" s="117" t="s">
        <v>1095</v>
      </c>
      <c r="AC346" s="117" t="s">
        <v>1095</v>
      </c>
      <c r="AD346" s="117" t="s">
        <v>1095</v>
      </c>
      <c r="AE346" s="117" t="s">
        <v>1095</v>
      </c>
      <c r="AF346" s="117" t="s">
        <v>1095</v>
      </c>
      <c r="AG346" s="199">
        <f t="shared" si="15"/>
        <v>0</v>
      </c>
      <c r="AH346" s="197"/>
      <c r="AI346" s="197"/>
      <c r="AJ346" s="197"/>
      <c r="AK346" s="197"/>
      <c r="AL346" s="197"/>
      <c r="AM346" s="197"/>
      <c r="AN346" s="197"/>
      <c r="AO346" s="197"/>
      <c r="AP346" s="197"/>
      <c r="AQ346" s="197"/>
      <c r="AR346" s="197"/>
      <c r="AS346" s="197"/>
      <c r="AT346" s="197"/>
      <c r="AU346" s="197"/>
      <c r="AV346" s="197"/>
      <c r="AW346" s="197"/>
      <c r="AX346" s="197"/>
      <c r="AY346" s="197"/>
      <c r="AZ346" s="197"/>
      <c r="BA346" s="197"/>
      <c r="BB346" s="197"/>
      <c r="BC346" s="197"/>
    </row>
    <row r="347" spans="2:56" ht="15.6" customHeight="1" x14ac:dyDescent="0.3">
      <c r="B347" s="85" t="s">
        <v>347</v>
      </c>
      <c r="C347" s="85" t="s">
        <v>814</v>
      </c>
      <c r="D347" s="9" t="s">
        <v>378</v>
      </c>
      <c r="E347" s="4">
        <v>6</v>
      </c>
      <c r="F347" s="35" t="s">
        <v>860</v>
      </c>
      <c r="G347" s="9" t="s">
        <v>379</v>
      </c>
      <c r="H347" s="11" t="s">
        <v>1426</v>
      </c>
      <c r="I347" s="3" t="str">
        <f t="shared" si="17"/>
        <v>BS24.CO.07_W01</v>
      </c>
      <c r="J347" s="15" t="s">
        <v>859</v>
      </c>
      <c r="K347" s="6" t="s">
        <v>3</v>
      </c>
      <c r="L347" s="7" t="s">
        <v>3</v>
      </c>
      <c r="M347" s="8" t="s">
        <v>3</v>
      </c>
      <c r="N347" s="3" t="s">
        <v>1</v>
      </c>
      <c r="O347" s="10" t="s">
        <v>938</v>
      </c>
      <c r="P347" s="10" t="s">
        <v>350</v>
      </c>
      <c r="Q347" s="24">
        <v>44215</v>
      </c>
      <c r="R347" s="25">
        <v>7</v>
      </c>
      <c r="S347" s="25" t="s">
        <v>943</v>
      </c>
      <c r="T347" s="26">
        <v>1</v>
      </c>
      <c r="U347" s="76"/>
      <c r="V347" s="202"/>
      <c r="W347" s="25">
        <v>4</v>
      </c>
      <c r="X347" s="201"/>
      <c r="Y347" s="76"/>
      <c r="Z347" s="76"/>
      <c r="AA347" s="18" t="s">
        <v>533</v>
      </c>
      <c r="AB347" s="117" t="s">
        <v>1095</v>
      </c>
      <c r="AC347" s="117" t="s">
        <v>1095</v>
      </c>
      <c r="AD347" s="117" t="s">
        <v>1095</v>
      </c>
      <c r="AE347" s="117" t="s">
        <v>1095</v>
      </c>
      <c r="AF347" s="117" t="s">
        <v>1095</v>
      </c>
      <c r="AG347" s="199">
        <f t="shared" si="15"/>
        <v>0</v>
      </c>
      <c r="AH347" s="197"/>
      <c r="AI347" s="197"/>
      <c r="AJ347" s="197"/>
      <c r="AK347" s="197"/>
      <c r="AL347" s="197"/>
      <c r="AM347" s="197"/>
      <c r="AN347" s="197"/>
      <c r="AO347" s="197"/>
      <c r="AP347" s="197"/>
      <c r="AQ347" s="197"/>
      <c r="AR347" s="197"/>
      <c r="AS347" s="197"/>
      <c r="AT347" s="197"/>
      <c r="AU347" s="197"/>
      <c r="AV347" s="197"/>
      <c r="AW347" s="197"/>
      <c r="AX347" s="197"/>
      <c r="AY347" s="197"/>
      <c r="AZ347" s="197"/>
      <c r="BA347" s="197"/>
      <c r="BB347" s="197"/>
      <c r="BC347" s="197"/>
      <c r="BD347" s="197"/>
    </row>
    <row r="348" spans="2:56" x14ac:dyDescent="0.3">
      <c r="B348" s="85"/>
      <c r="C348" s="28"/>
      <c r="D348" s="9"/>
      <c r="E348" s="4"/>
      <c r="F348" s="35"/>
      <c r="G348" s="9"/>
      <c r="H348" s="11"/>
      <c r="I348" s="3"/>
      <c r="J348" s="15"/>
      <c r="K348" s="6"/>
      <c r="L348" s="7"/>
      <c r="M348" s="8"/>
      <c r="N348" s="30"/>
      <c r="O348" s="10"/>
      <c r="P348" s="10"/>
      <c r="Q348" s="24"/>
      <c r="R348" s="25"/>
      <c r="S348" s="25"/>
      <c r="T348" s="26"/>
      <c r="U348" s="76"/>
      <c r="V348" s="189"/>
      <c r="W348" s="189"/>
      <c r="X348" s="189"/>
      <c r="Y348" s="189"/>
      <c r="Z348" s="189"/>
      <c r="AA348" s="81"/>
    </row>
    <row r="349" spans="2:56" x14ac:dyDescent="0.3">
      <c r="B349" s="85"/>
      <c r="C349" s="28"/>
      <c r="D349" s="9"/>
      <c r="E349" s="4"/>
      <c r="F349" s="35"/>
      <c r="G349" s="9"/>
      <c r="H349" s="11"/>
      <c r="I349" s="3"/>
      <c r="J349" s="15"/>
      <c r="K349" s="6"/>
      <c r="L349" s="7"/>
      <c r="M349" s="8"/>
      <c r="N349" s="30"/>
      <c r="O349" s="10"/>
      <c r="P349" s="10"/>
      <c r="Q349" s="24"/>
      <c r="R349" s="25"/>
      <c r="S349" s="25"/>
      <c r="T349" s="26"/>
      <c r="U349" s="76"/>
      <c r="V349" s="76"/>
      <c r="W349" s="76"/>
      <c r="X349" s="76"/>
      <c r="Y349" s="76"/>
      <c r="Z349" s="76"/>
      <c r="AA349" s="29"/>
    </row>
    <row r="350" spans="2:56" x14ac:dyDescent="0.3">
      <c r="B350" s="85"/>
      <c r="C350" s="28"/>
      <c r="D350" s="9"/>
      <c r="E350" s="4"/>
      <c r="F350" s="35"/>
      <c r="G350" s="9"/>
      <c r="H350" s="11"/>
      <c r="I350" s="3"/>
      <c r="J350" s="15"/>
      <c r="K350" s="6"/>
      <c r="L350" s="7"/>
      <c r="M350" s="8"/>
      <c r="N350" s="30"/>
      <c r="O350" s="10"/>
      <c r="P350" s="10"/>
      <c r="Q350" s="24"/>
      <c r="R350" s="25"/>
      <c r="S350" s="25"/>
      <c r="T350" s="26"/>
      <c r="U350" s="76"/>
      <c r="V350" s="76"/>
      <c r="W350" s="76"/>
      <c r="X350" s="76"/>
      <c r="Y350" s="76"/>
      <c r="Z350" s="76"/>
      <c r="AA350" s="29"/>
    </row>
    <row r="351" spans="2:56" x14ac:dyDescent="0.3">
      <c r="B351" s="85"/>
      <c r="C351" s="28"/>
      <c r="D351" s="9"/>
      <c r="E351" s="4"/>
      <c r="F351" s="35"/>
      <c r="G351" s="9"/>
      <c r="H351" s="11"/>
      <c r="I351" s="3"/>
      <c r="J351" s="15"/>
      <c r="K351" s="6"/>
      <c r="L351" s="7"/>
      <c r="M351" s="8"/>
      <c r="N351" s="30"/>
      <c r="O351" s="10"/>
      <c r="P351" s="10"/>
      <c r="Q351" s="24"/>
      <c r="R351" s="25"/>
      <c r="S351" s="25"/>
      <c r="T351" s="26"/>
      <c r="U351" s="76"/>
      <c r="V351" s="76"/>
      <c r="W351" s="76"/>
      <c r="X351" s="76"/>
      <c r="Y351" s="76"/>
      <c r="Z351" s="76"/>
      <c r="AA351" s="29"/>
    </row>
    <row r="352" spans="2:56" x14ac:dyDescent="0.3">
      <c r="B352" s="85"/>
      <c r="C352" s="28"/>
      <c r="D352" s="9"/>
      <c r="E352" s="4"/>
      <c r="F352" s="35"/>
      <c r="G352" s="9"/>
      <c r="H352" s="11"/>
      <c r="I352" s="3"/>
      <c r="J352" s="15"/>
      <c r="K352" s="6"/>
      <c r="L352" s="7"/>
      <c r="M352" s="8"/>
      <c r="N352" s="30"/>
      <c r="O352" s="10"/>
      <c r="P352" s="10"/>
      <c r="Q352" s="24"/>
      <c r="R352" s="25"/>
      <c r="S352" s="25"/>
      <c r="T352" s="26"/>
      <c r="U352" s="76"/>
      <c r="V352" s="76"/>
      <c r="W352" s="76"/>
      <c r="X352" s="76"/>
      <c r="Y352" s="76"/>
      <c r="Z352" s="76"/>
      <c r="AA352" s="29"/>
    </row>
    <row r="353" spans="2:27" x14ac:dyDescent="0.3">
      <c r="B353" s="85"/>
      <c r="C353" s="28"/>
      <c r="D353" s="9"/>
      <c r="E353" s="4"/>
      <c r="F353" s="35"/>
      <c r="G353" s="9"/>
      <c r="H353" s="11"/>
      <c r="I353" s="3"/>
      <c r="J353" s="15"/>
      <c r="K353" s="6"/>
      <c r="L353" s="7"/>
      <c r="M353" s="8"/>
      <c r="N353" s="30"/>
      <c r="O353" s="10"/>
      <c r="P353" s="10"/>
      <c r="Q353" s="24"/>
      <c r="R353" s="25"/>
      <c r="S353" s="25"/>
      <c r="T353" s="26"/>
      <c r="U353" s="76"/>
      <c r="V353" s="76"/>
      <c r="W353" s="76"/>
      <c r="X353" s="76"/>
      <c r="Y353" s="76"/>
      <c r="Z353" s="76"/>
      <c r="AA353" s="29"/>
    </row>
    <row r="354" spans="2:27" x14ac:dyDescent="0.3">
      <c r="B354" s="85"/>
      <c r="C354" s="28"/>
      <c r="D354" s="9"/>
      <c r="E354" s="4"/>
      <c r="F354" s="35"/>
      <c r="G354" s="9"/>
      <c r="H354" s="11"/>
      <c r="I354" s="3"/>
      <c r="J354" s="15"/>
      <c r="K354" s="6"/>
      <c r="L354" s="7"/>
      <c r="M354" s="8"/>
      <c r="N354" s="30"/>
      <c r="O354" s="10"/>
      <c r="P354" s="10"/>
      <c r="Q354" s="24"/>
      <c r="R354" s="25"/>
      <c r="S354" s="25"/>
      <c r="T354" s="26"/>
      <c r="U354" s="76"/>
      <c r="V354" s="76"/>
      <c r="W354" s="76"/>
      <c r="X354" s="76"/>
      <c r="Y354" s="76"/>
      <c r="Z354" s="76"/>
      <c r="AA354" s="29"/>
    </row>
    <row r="355" spans="2:27" x14ac:dyDescent="0.3">
      <c r="B355" s="85"/>
      <c r="C355" s="28"/>
      <c r="D355" s="9"/>
      <c r="E355" s="4"/>
      <c r="F355" s="35"/>
      <c r="G355" s="9"/>
      <c r="H355" s="11"/>
      <c r="I355" s="3"/>
      <c r="J355" s="15"/>
      <c r="K355" s="6"/>
      <c r="L355" s="7"/>
      <c r="M355" s="8"/>
      <c r="N355" s="30"/>
      <c r="O355" s="10"/>
      <c r="P355" s="10"/>
      <c r="Q355" s="24"/>
      <c r="R355" s="25"/>
      <c r="S355" s="25"/>
      <c r="T355" s="26"/>
      <c r="U355" s="76"/>
      <c r="V355" s="76"/>
      <c r="W355" s="76"/>
      <c r="X355" s="76"/>
      <c r="Y355" s="76"/>
      <c r="Z355" s="76"/>
      <c r="AA355" s="29"/>
    </row>
    <row r="356" spans="2:27" x14ac:dyDescent="0.3">
      <c r="B356" s="85"/>
      <c r="C356" s="28"/>
      <c r="D356" s="9"/>
      <c r="E356" s="4"/>
      <c r="F356" s="35"/>
      <c r="G356" s="9"/>
      <c r="H356" s="11"/>
      <c r="I356" s="3"/>
      <c r="J356" s="15"/>
      <c r="K356" s="6"/>
      <c r="L356" s="7"/>
      <c r="M356" s="8"/>
      <c r="N356" s="30"/>
      <c r="O356" s="10"/>
      <c r="P356" s="10"/>
      <c r="Q356" s="24"/>
      <c r="R356" s="25"/>
      <c r="S356" s="25"/>
      <c r="T356" s="26"/>
      <c r="U356" s="76"/>
      <c r="V356" s="76"/>
      <c r="W356" s="76"/>
      <c r="X356" s="76"/>
      <c r="Y356" s="76"/>
      <c r="Z356" s="76"/>
      <c r="AA356" s="29"/>
    </row>
    <row r="357" spans="2:27" x14ac:dyDescent="0.3">
      <c r="B357" s="85"/>
      <c r="C357" s="28"/>
      <c r="D357" s="9"/>
      <c r="E357" s="4"/>
      <c r="F357" s="35"/>
      <c r="G357" s="9"/>
      <c r="H357" s="11"/>
      <c r="I357" s="3"/>
      <c r="J357" s="15"/>
      <c r="K357" s="6"/>
      <c r="L357" s="7"/>
      <c r="M357" s="8"/>
      <c r="N357" s="30"/>
      <c r="O357" s="10"/>
      <c r="P357" s="10"/>
      <c r="Q357" s="24"/>
      <c r="R357" s="25"/>
      <c r="S357" s="25"/>
      <c r="T357" s="26"/>
      <c r="U357" s="76"/>
      <c r="V357" s="76"/>
      <c r="W357" s="76"/>
      <c r="X357" s="76"/>
      <c r="Y357" s="76"/>
      <c r="Z357" s="76"/>
      <c r="AA357" s="29"/>
    </row>
    <row r="358" spans="2:27" x14ac:dyDescent="0.3">
      <c r="B358" s="85"/>
      <c r="C358" s="28"/>
      <c r="D358" s="9"/>
      <c r="E358" s="4"/>
      <c r="F358" s="35"/>
      <c r="G358" s="9"/>
      <c r="H358" s="11"/>
      <c r="I358" s="3"/>
      <c r="J358" s="15"/>
      <c r="K358" s="6"/>
      <c r="L358" s="7"/>
      <c r="M358" s="8"/>
      <c r="N358" s="30"/>
      <c r="O358" s="10"/>
      <c r="P358" s="10"/>
      <c r="Q358" s="24"/>
      <c r="R358" s="25"/>
      <c r="S358" s="25"/>
      <c r="T358" s="26"/>
      <c r="U358" s="76"/>
      <c r="V358" s="76"/>
      <c r="W358" s="76"/>
      <c r="X358" s="76"/>
      <c r="Y358" s="76"/>
      <c r="Z358" s="76"/>
      <c r="AA358" s="29"/>
    </row>
    <row r="359" spans="2:27" x14ac:dyDescent="0.3">
      <c r="B359" s="85"/>
      <c r="C359" s="28"/>
      <c r="D359" s="9"/>
      <c r="E359" s="4"/>
      <c r="F359" s="35"/>
      <c r="G359" s="9"/>
      <c r="H359" s="11"/>
      <c r="I359" s="3"/>
      <c r="J359" s="15"/>
      <c r="K359" s="6"/>
      <c r="L359" s="7"/>
      <c r="M359" s="8"/>
      <c r="N359" s="30"/>
      <c r="O359" s="10"/>
      <c r="P359" s="10"/>
      <c r="Q359" s="24"/>
      <c r="R359" s="25"/>
      <c r="S359" s="25"/>
      <c r="T359" s="26"/>
      <c r="U359" s="76"/>
      <c r="V359" s="76"/>
      <c r="W359" s="76"/>
      <c r="X359" s="76"/>
      <c r="Y359" s="76"/>
      <c r="Z359" s="76"/>
      <c r="AA359" s="29"/>
    </row>
    <row r="360" spans="2:27" x14ac:dyDescent="0.3">
      <c r="B360" s="85"/>
      <c r="C360" s="28"/>
      <c r="D360" s="9"/>
      <c r="E360" s="4"/>
      <c r="F360" s="35"/>
      <c r="G360" s="9"/>
      <c r="H360" s="11"/>
      <c r="I360" s="3"/>
      <c r="J360" s="15"/>
      <c r="K360" s="6"/>
      <c r="L360" s="7"/>
      <c r="M360" s="8"/>
      <c r="N360" s="30"/>
      <c r="O360" s="10"/>
      <c r="P360" s="10"/>
      <c r="Q360" s="24"/>
      <c r="R360" s="25"/>
      <c r="S360" s="25"/>
      <c r="T360" s="26"/>
      <c r="U360" s="76"/>
      <c r="V360" s="76"/>
      <c r="W360" s="76"/>
      <c r="X360" s="76"/>
      <c r="Y360" s="76"/>
      <c r="Z360" s="76"/>
      <c r="AA360" s="29"/>
    </row>
    <row r="361" spans="2:27" x14ac:dyDescent="0.3">
      <c r="B361" s="85"/>
      <c r="C361" s="28"/>
      <c r="D361" s="9"/>
      <c r="E361" s="4"/>
      <c r="F361" s="35"/>
      <c r="G361" s="9"/>
      <c r="H361" s="11"/>
      <c r="I361" s="3"/>
      <c r="J361" s="15"/>
      <c r="K361" s="6"/>
      <c r="L361" s="7"/>
      <c r="M361" s="8"/>
      <c r="N361" s="30"/>
      <c r="O361" s="10"/>
      <c r="P361" s="10"/>
      <c r="Q361" s="24"/>
      <c r="R361" s="25"/>
      <c r="S361" s="25"/>
      <c r="T361" s="26"/>
      <c r="U361" s="76"/>
      <c r="V361" s="76"/>
      <c r="W361" s="76"/>
      <c r="X361" s="76"/>
      <c r="Y361" s="76"/>
      <c r="Z361" s="76"/>
      <c r="AA361" s="29"/>
    </row>
    <row r="362" spans="2:27" x14ac:dyDescent="0.3">
      <c r="B362" s="85"/>
      <c r="C362" s="28"/>
      <c r="D362" s="9"/>
      <c r="E362" s="4"/>
      <c r="F362" s="35"/>
      <c r="G362" s="9"/>
      <c r="H362" s="11"/>
      <c r="I362" s="3"/>
      <c r="J362" s="15"/>
      <c r="K362" s="6"/>
      <c r="L362" s="7"/>
      <c r="M362" s="8"/>
      <c r="N362" s="30"/>
      <c r="O362" s="10"/>
      <c r="P362" s="10"/>
      <c r="Q362" s="24"/>
      <c r="R362" s="25"/>
      <c r="S362" s="25"/>
      <c r="T362" s="26"/>
      <c r="U362" s="76"/>
      <c r="V362" s="76"/>
      <c r="W362" s="76"/>
      <c r="X362" s="76"/>
      <c r="Y362" s="76"/>
      <c r="Z362" s="76"/>
      <c r="AA362" s="29"/>
    </row>
    <row r="363" spans="2:27" x14ac:dyDescent="0.3">
      <c r="B363" s="85"/>
      <c r="C363" s="28"/>
      <c r="D363" s="9"/>
      <c r="E363" s="4"/>
      <c r="F363" s="35"/>
      <c r="G363" s="9"/>
      <c r="H363" s="11"/>
      <c r="I363" s="3"/>
      <c r="J363" s="15"/>
      <c r="K363" s="6"/>
      <c r="L363" s="7"/>
      <c r="M363" s="8"/>
      <c r="N363" s="30"/>
      <c r="O363" s="10"/>
      <c r="P363" s="10"/>
      <c r="Q363" s="24"/>
      <c r="R363" s="25"/>
      <c r="S363" s="25"/>
      <c r="T363" s="26"/>
      <c r="U363" s="76"/>
      <c r="V363" s="76"/>
      <c r="W363" s="76"/>
      <c r="X363" s="76"/>
      <c r="Y363" s="76"/>
      <c r="Z363" s="76"/>
      <c r="AA363" s="29"/>
    </row>
    <row r="364" spans="2:27" x14ac:dyDescent="0.3">
      <c r="B364" s="85"/>
      <c r="C364" s="28"/>
      <c r="D364" s="9"/>
      <c r="E364" s="4"/>
      <c r="F364" s="35"/>
      <c r="G364" s="9"/>
      <c r="H364" s="11"/>
      <c r="I364" s="3"/>
      <c r="J364" s="15"/>
      <c r="K364" s="6"/>
      <c r="L364" s="7"/>
      <c r="M364" s="8"/>
      <c r="N364" s="30"/>
      <c r="O364" s="10"/>
      <c r="P364" s="10"/>
      <c r="Q364" s="24"/>
      <c r="R364" s="25"/>
      <c r="S364" s="25"/>
      <c r="T364" s="26"/>
      <c r="U364" s="76"/>
      <c r="V364" s="76"/>
      <c r="W364" s="76"/>
      <c r="X364" s="76"/>
      <c r="Y364" s="76"/>
      <c r="Z364" s="76"/>
      <c r="AA364" s="29"/>
    </row>
    <row r="365" spans="2:27" x14ac:dyDescent="0.3">
      <c r="B365" s="85"/>
      <c r="C365" s="28"/>
      <c r="D365" s="9"/>
      <c r="E365" s="4"/>
      <c r="F365" s="35"/>
      <c r="G365" s="9"/>
      <c r="H365" s="11"/>
      <c r="I365" s="3"/>
      <c r="J365" s="15"/>
      <c r="K365" s="6"/>
      <c r="L365" s="7"/>
      <c r="M365" s="8"/>
      <c r="N365" s="30"/>
      <c r="O365" s="10"/>
      <c r="P365" s="10"/>
      <c r="Q365" s="24"/>
      <c r="R365" s="25"/>
      <c r="S365" s="25"/>
      <c r="T365" s="26"/>
      <c r="U365" s="76"/>
      <c r="V365" s="76"/>
      <c r="W365" s="76"/>
      <c r="X365" s="76"/>
      <c r="Y365" s="76"/>
      <c r="Z365" s="76"/>
      <c r="AA365" s="29"/>
    </row>
    <row r="366" spans="2:27" x14ac:dyDescent="0.3">
      <c r="B366" s="85"/>
      <c r="C366" s="28"/>
      <c r="D366" s="9"/>
      <c r="E366" s="4"/>
      <c r="F366" s="35"/>
      <c r="G366" s="9"/>
      <c r="H366" s="11"/>
      <c r="I366" s="3"/>
      <c r="J366" s="15"/>
      <c r="K366" s="6"/>
      <c r="L366" s="7"/>
      <c r="M366" s="8"/>
      <c r="N366" s="30"/>
      <c r="O366" s="10"/>
      <c r="P366" s="10"/>
      <c r="Q366" s="24"/>
      <c r="R366" s="25"/>
      <c r="S366" s="25"/>
      <c r="T366" s="26"/>
      <c r="U366" s="76"/>
      <c r="V366" s="76"/>
      <c r="W366" s="76"/>
      <c r="X366" s="76"/>
      <c r="Y366" s="76"/>
      <c r="Z366" s="76"/>
      <c r="AA366" s="29"/>
    </row>
    <row r="367" spans="2:27" x14ac:dyDescent="0.3">
      <c r="B367" s="85"/>
      <c r="C367" s="28"/>
      <c r="D367" s="9"/>
      <c r="E367" s="4"/>
      <c r="F367" s="35"/>
      <c r="G367" s="9"/>
      <c r="H367" s="11"/>
      <c r="I367" s="3"/>
      <c r="J367" s="15"/>
      <c r="K367" s="6"/>
      <c r="L367" s="7"/>
      <c r="M367" s="8"/>
      <c r="N367" s="30"/>
      <c r="O367" s="10"/>
      <c r="P367" s="10"/>
      <c r="Q367" s="24"/>
      <c r="R367" s="25"/>
      <c r="S367" s="25"/>
      <c r="T367" s="26"/>
      <c r="U367" s="76"/>
      <c r="V367" s="76"/>
      <c r="W367" s="76"/>
      <c r="X367" s="76"/>
      <c r="Y367" s="76"/>
      <c r="Z367" s="76"/>
      <c r="AA367" s="29"/>
    </row>
    <row r="368" spans="2:27" x14ac:dyDescent="0.3">
      <c r="B368" s="85"/>
      <c r="C368" s="28"/>
      <c r="D368" s="9"/>
      <c r="E368" s="4"/>
      <c r="F368" s="35"/>
      <c r="G368" s="9"/>
      <c r="H368" s="11"/>
      <c r="I368" s="3"/>
      <c r="J368" s="15"/>
      <c r="K368" s="6"/>
      <c r="L368" s="7"/>
      <c r="M368" s="8"/>
      <c r="N368" s="30"/>
      <c r="O368" s="10"/>
      <c r="P368" s="10"/>
      <c r="Q368" s="24"/>
      <c r="R368" s="25"/>
      <c r="S368" s="25"/>
      <c r="T368" s="26"/>
      <c r="U368" s="76"/>
      <c r="V368" s="76"/>
      <c r="W368" s="76"/>
      <c r="X368" s="76"/>
      <c r="Y368" s="76"/>
      <c r="Z368" s="76"/>
      <c r="AA368" s="29"/>
    </row>
    <row r="369" spans="2:27" x14ac:dyDescent="0.3">
      <c r="B369" s="85"/>
      <c r="C369" s="28"/>
      <c r="D369" s="9"/>
      <c r="E369" s="4"/>
      <c r="F369" s="35"/>
      <c r="G369" s="9"/>
      <c r="H369" s="11"/>
      <c r="I369" s="3"/>
      <c r="J369" s="15"/>
      <c r="K369" s="6"/>
      <c r="L369" s="7"/>
      <c r="M369" s="8"/>
      <c r="N369" s="30"/>
      <c r="O369" s="10"/>
      <c r="P369" s="10"/>
      <c r="Q369" s="24"/>
      <c r="R369" s="25"/>
      <c r="S369" s="25"/>
      <c r="T369" s="26"/>
      <c r="U369" s="76"/>
      <c r="V369" s="76"/>
      <c r="W369" s="76"/>
      <c r="X369" s="76"/>
      <c r="Y369" s="76"/>
      <c r="Z369" s="76"/>
      <c r="AA369" s="29"/>
    </row>
    <row r="370" spans="2:27" x14ac:dyDescent="0.3">
      <c r="B370" s="85"/>
      <c r="C370" s="28"/>
      <c r="D370" s="9"/>
      <c r="E370" s="4"/>
      <c r="F370" s="35"/>
      <c r="G370" s="9"/>
      <c r="H370" s="11"/>
      <c r="I370" s="3"/>
      <c r="J370" s="15"/>
      <c r="K370" s="6"/>
      <c r="L370" s="7"/>
      <c r="M370" s="8"/>
      <c r="N370" s="30"/>
      <c r="O370" s="10"/>
      <c r="P370" s="10"/>
      <c r="Q370" s="24"/>
      <c r="R370" s="25"/>
      <c r="S370" s="25"/>
      <c r="T370" s="26"/>
      <c r="U370" s="76"/>
      <c r="V370" s="76"/>
      <c r="W370" s="76"/>
      <c r="X370" s="76"/>
      <c r="Y370" s="76"/>
      <c r="Z370" s="76"/>
      <c r="AA370" s="29"/>
    </row>
    <row r="371" spans="2:27" x14ac:dyDescent="0.3">
      <c r="B371" s="85"/>
      <c r="C371" s="28"/>
      <c r="D371" s="9"/>
      <c r="E371" s="4"/>
      <c r="F371" s="35"/>
      <c r="G371" s="9"/>
      <c r="H371" s="11"/>
      <c r="I371" s="3"/>
      <c r="J371" s="15"/>
      <c r="K371" s="6"/>
      <c r="L371" s="7"/>
      <c r="M371" s="8"/>
      <c r="N371" s="30"/>
      <c r="O371" s="10"/>
      <c r="P371" s="10"/>
      <c r="Q371" s="24"/>
      <c r="R371" s="25"/>
      <c r="S371" s="25"/>
      <c r="T371" s="26"/>
      <c r="U371" s="76"/>
      <c r="V371" s="76"/>
      <c r="W371" s="76"/>
      <c r="X371" s="76"/>
      <c r="Y371" s="76"/>
      <c r="Z371" s="76"/>
      <c r="AA371" s="29"/>
    </row>
    <row r="372" spans="2:27" x14ac:dyDescent="0.3">
      <c r="B372" s="85"/>
      <c r="C372" s="28"/>
      <c r="D372" s="9"/>
      <c r="E372" s="4"/>
      <c r="F372" s="35"/>
      <c r="G372" s="9"/>
      <c r="H372" s="11"/>
      <c r="I372" s="3"/>
      <c r="J372" s="15"/>
      <c r="K372" s="6"/>
      <c r="L372" s="7"/>
      <c r="M372" s="8"/>
      <c r="N372" s="30"/>
      <c r="O372" s="10"/>
      <c r="P372" s="10"/>
      <c r="Q372" s="24"/>
      <c r="R372" s="25"/>
      <c r="S372" s="25"/>
      <c r="T372" s="26"/>
      <c r="U372" s="76"/>
      <c r="V372" s="76"/>
      <c r="W372" s="76"/>
      <c r="X372" s="76"/>
      <c r="Y372" s="76"/>
      <c r="Z372" s="76"/>
      <c r="AA372" s="29"/>
    </row>
    <row r="373" spans="2:27" x14ac:dyDescent="0.3">
      <c r="B373" s="85"/>
      <c r="C373" s="28"/>
      <c r="D373" s="9"/>
      <c r="E373" s="4"/>
      <c r="F373" s="35"/>
      <c r="G373" s="9"/>
      <c r="H373" s="11"/>
      <c r="I373" s="3"/>
      <c r="J373" s="15"/>
      <c r="K373" s="6"/>
      <c r="L373" s="7"/>
      <c r="M373" s="8"/>
      <c r="N373" s="30"/>
      <c r="O373" s="10"/>
      <c r="P373" s="10"/>
      <c r="Q373" s="24"/>
      <c r="R373" s="25"/>
      <c r="S373" s="25"/>
      <c r="T373" s="26"/>
      <c r="U373" s="76"/>
      <c r="V373" s="76"/>
      <c r="W373" s="76"/>
      <c r="X373" s="76"/>
      <c r="Y373" s="76"/>
      <c r="Z373" s="76"/>
      <c r="AA373" s="29"/>
    </row>
    <row r="374" spans="2:27" x14ac:dyDescent="0.3">
      <c r="B374" s="85"/>
      <c r="C374" s="28"/>
      <c r="D374" s="9"/>
      <c r="E374" s="4"/>
      <c r="F374" s="35"/>
      <c r="G374" s="9"/>
      <c r="H374" s="11"/>
      <c r="I374" s="3"/>
      <c r="J374" s="15"/>
      <c r="K374" s="6"/>
      <c r="L374" s="7"/>
      <c r="M374" s="8"/>
      <c r="N374" s="30"/>
      <c r="O374" s="10"/>
      <c r="P374" s="10"/>
      <c r="Q374" s="24"/>
      <c r="R374" s="25"/>
      <c r="S374" s="25"/>
      <c r="T374" s="26"/>
      <c r="U374" s="76"/>
      <c r="V374" s="76"/>
      <c r="W374" s="76"/>
      <c r="X374" s="76"/>
      <c r="Y374" s="76"/>
      <c r="Z374" s="76"/>
      <c r="AA374" s="29"/>
    </row>
    <row r="375" spans="2:27" x14ac:dyDescent="0.3">
      <c r="B375" s="85"/>
      <c r="C375" s="28"/>
      <c r="D375" s="9"/>
      <c r="E375" s="4"/>
      <c r="F375" s="35"/>
      <c r="G375" s="9"/>
      <c r="H375" s="11"/>
      <c r="I375" s="3"/>
      <c r="J375" s="15"/>
      <c r="K375" s="6"/>
      <c r="L375" s="7"/>
      <c r="M375" s="8"/>
      <c r="N375" s="30"/>
      <c r="O375" s="10"/>
      <c r="P375" s="10"/>
      <c r="Q375" s="24"/>
      <c r="R375" s="25"/>
      <c r="S375" s="25"/>
      <c r="T375" s="26"/>
      <c r="U375" s="76"/>
      <c r="V375" s="76"/>
      <c r="W375" s="76"/>
      <c r="X375" s="76"/>
      <c r="Y375" s="76"/>
      <c r="Z375" s="76"/>
      <c r="AA375" s="29"/>
    </row>
    <row r="376" spans="2:27" x14ac:dyDescent="0.3">
      <c r="B376" s="85"/>
      <c r="C376" s="28"/>
      <c r="D376" s="9"/>
      <c r="E376" s="4"/>
      <c r="F376" s="35"/>
      <c r="G376" s="9"/>
      <c r="H376" s="11"/>
      <c r="I376" s="3"/>
      <c r="J376" s="15"/>
      <c r="K376" s="6"/>
      <c r="L376" s="7"/>
      <c r="M376" s="8"/>
      <c r="N376" s="30"/>
      <c r="O376" s="10"/>
      <c r="P376" s="10"/>
      <c r="Q376" s="24"/>
      <c r="R376" s="25"/>
      <c r="S376" s="25"/>
      <c r="T376" s="26"/>
      <c r="U376" s="76"/>
      <c r="V376" s="76"/>
      <c r="W376" s="76"/>
      <c r="X376" s="76"/>
      <c r="Y376" s="76"/>
      <c r="Z376" s="76"/>
      <c r="AA376" s="29"/>
    </row>
    <row r="377" spans="2:27" x14ac:dyDescent="0.3">
      <c r="B377" s="85"/>
      <c r="C377" s="28"/>
      <c r="D377" s="9"/>
      <c r="E377" s="4"/>
      <c r="F377" s="35"/>
      <c r="G377" s="9"/>
      <c r="H377" s="11"/>
      <c r="I377" s="3"/>
      <c r="J377" s="15"/>
      <c r="K377" s="6"/>
      <c r="L377" s="7"/>
      <c r="M377" s="8"/>
      <c r="N377" s="30"/>
      <c r="O377" s="10"/>
      <c r="P377" s="10"/>
      <c r="Q377" s="24"/>
      <c r="R377" s="25"/>
      <c r="S377" s="25"/>
      <c r="T377" s="26"/>
      <c r="U377" s="76"/>
      <c r="V377" s="76"/>
      <c r="W377" s="76"/>
      <c r="X377" s="76"/>
      <c r="Y377" s="76"/>
      <c r="Z377" s="76"/>
      <c r="AA377" s="29"/>
    </row>
    <row r="378" spans="2:27" x14ac:dyDescent="0.3">
      <c r="B378" s="85"/>
      <c r="C378" s="28"/>
      <c r="D378" s="9"/>
      <c r="E378" s="4"/>
      <c r="F378" s="35"/>
      <c r="G378" s="9"/>
      <c r="H378" s="11"/>
      <c r="I378" s="3"/>
      <c r="J378" s="15"/>
      <c r="K378" s="6"/>
      <c r="L378" s="7"/>
      <c r="M378" s="8"/>
      <c r="N378" s="30"/>
      <c r="O378" s="10"/>
      <c r="P378" s="10"/>
      <c r="Q378" s="24"/>
      <c r="R378" s="25"/>
      <c r="S378" s="25"/>
      <c r="T378" s="26"/>
      <c r="U378" s="76"/>
      <c r="V378" s="76"/>
      <c r="W378" s="76"/>
      <c r="X378" s="76"/>
      <c r="Y378" s="76"/>
      <c r="Z378" s="76"/>
      <c r="AA378" s="29"/>
    </row>
    <row r="379" spans="2:27" x14ac:dyDescent="0.3">
      <c r="B379" s="85"/>
      <c r="C379" s="28"/>
      <c r="D379" s="9"/>
      <c r="E379" s="4"/>
      <c r="F379" s="35"/>
      <c r="G379" s="9"/>
      <c r="H379" s="11"/>
      <c r="I379" s="3"/>
      <c r="J379" s="15"/>
      <c r="K379" s="6"/>
      <c r="L379" s="7"/>
      <c r="M379" s="8"/>
      <c r="N379" s="30"/>
      <c r="O379" s="10"/>
      <c r="P379" s="10"/>
      <c r="Q379" s="24"/>
      <c r="R379" s="25"/>
      <c r="S379" s="25"/>
      <c r="T379" s="26"/>
      <c r="U379" s="76"/>
      <c r="V379" s="76"/>
      <c r="W379" s="76"/>
      <c r="X379" s="76"/>
      <c r="Y379" s="76"/>
      <c r="Z379" s="76"/>
      <c r="AA379" s="29"/>
    </row>
    <row r="380" spans="2:27" x14ac:dyDescent="0.3">
      <c r="B380" s="85"/>
      <c r="C380" s="28"/>
      <c r="D380" s="9"/>
      <c r="E380" s="4"/>
      <c r="F380" s="35"/>
      <c r="G380" s="9"/>
      <c r="H380" s="11"/>
      <c r="I380" s="3"/>
      <c r="J380" s="15"/>
      <c r="K380" s="6"/>
      <c r="L380" s="7"/>
      <c r="M380" s="8"/>
      <c r="N380" s="30"/>
      <c r="O380" s="10"/>
      <c r="P380" s="10"/>
      <c r="Q380" s="24"/>
      <c r="R380" s="25"/>
      <c r="S380" s="25"/>
      <c r="T380" s="26"/>
      <c r="U380" s="76"/>
      <c r="V380" s="76"/>
      <c r="W380" s="76"/>
      <c r="X380" s="76"/>
      <c r="Y380" s="76"/>
      <c r="Z380" s="76"/>
      <c r="AA380" s="29"/>
    </row>
    <row r="381" spans="2:27" x14ac:dyDescent="0.3">
      <c r="B381" s="85"/>
      <c r="C381" s="28"/>
      <c r="D381" s="9"/>
      <c r="E381" s="4"/>
      <c r="F381" s="35"/>
      <c r="G381" s="9"/>
      <c r="H381" s="11"/>
      <c r="I381" s="3"/>
      <c r="J381" s="15"/>
      <c r="K381" s="6"/>
      <c r="L381" s="7"/>
      <c r="M381" s="8"/>
      <c r="N381" s="30"/>
      <c r="O381" s="10"/>
      <c r="P381" s="10"/>
      <c r="Q381" s="24"/>
      <c r="R381" s="25"/>
      <c r="S381" s="25"/>
      <c r="T381" s="26"/>
      <c r="U381" s="76"/>
      <c r="V381" s="76"/>
      <c r="W381" s="76"/>
      <c r="X381" s="76"/>
      <c r="Y381" s="76"/>
      <c r="Z381" s="76"/>
      <c r="AA381" s="29"/>
    </row>
    <row r="382" spans="2:27" x14ac:dyDescent="0.3">
      <c r="B382" s="85"/>
      <c r="C382" s="28"/>
      <c r="D382" s="9"/>
      <c r="E382" s="4"/>
      <c r="F382" s="35"/>
      <c r="G382" s="9"/>
      <c r="H382" s="11"/>
      <c r="I382" s="3"/>
      <c r="J382" s="15"/>
      <c r="K382" s="6"/>
      <c r="L382" s="7"/>
      <c r="M382" s="8"/>
      <c r="N382" s="30"/>
      <c r="O382" s="10"/>
      <c r="P382" s="10"/>
      <c r="Q382" s="24"/>
      <c r="R382" s="25"/>
      <c r="S382" s="25"/>
      <c r="T382" s="26"/>
      <c r="U382" s="76"/>
      <c r="V382" s="76"/>
      <c r="W382" s="76"/>
      <c r="X382" s="76"/>
      <c r="Y382" s="76"/>
      <c r="Z382" s="76"/>
      <c r="AA382" s="29"/>
    </row>
    <row r="383" spans="2:27" x14ac:dyDescent="0.3">
      <c r="B383" s="85"/>
      <c r="C383" s="28"/>
      <c r="D383" s="9"/>
      <c r="E383" s="4"/>
      <c r="F383" s="35"/>
      <c r="G383" s="9"/>
      <c r="H383" s="11"/>
      <c r="I383" s="3"/>
      <c r="J383" s="15"/>
      <c r="K383" s="6"/>
      <c r="L383" s="7"/>
      <c r="M383" s="8"/>
      <c r="N383" s="30"/>
      <c r="O383" s="10"/>
      <c r="P383" s="10"/>
      <c r="Q383" s="24"/>
      <c r="R383" s="25"/>
      <c r="S383" s="25"/>
      <c r="T383" s="26"/>
      <c r="U383" s="76"/>
      <c r="V383" s="76"/>
      <c r="W383" s="76"/>
      <c r="X383" s="76"/>
      <c r="Y383" s="76"/>
      <c r="Z383" s="76"/>
      <c r="AA383" s="29"/>
    </row>
    <row r="384" spans="2:27" x14ac:dyDescent="0.3">
      <c r="B384" s="85"/>
      <c r="C384" s="28"/>
      <c r="D384" s="9"/>
      <c r="E384" s="4"/>
      <c r="F384" s="35"/>
      <c r="G384" s="9"/>
      <c r="H384" s="11"/>
      <c r="I384" s="3"/>
      <c r="J384" s="15"/>
      <c r="K384" s="6"/>
      <c r="L384" s="7"/>
      <c r="M384" s="8"/>
      <c r="N384" s="30"/>
      <c r="O384" s="10"/>
      <c r="P384" s="10"/>
      <c r="Q384" s="24"/>
      <c r="R384" s="25"/>
      <c r="S384" s="25"/>
      <c r="T384" s="26"/>
      <c r="U384" s="76"/>
      <c r="V384" s="76"/>
      <c r="W384" s="76"/>
      <c r="X384" s="76"/>
      <c r="Y384" s="76"/>
      <c r="Z384" s="76"/>
      <c r="AA384" s="29"/>
    </row>
    <row r="385" spans="2:27" x14ac:dyDescent="0.3">
      <c r="B385" s="85"/>
      <c r="C385" s="28"/>
      <c r="D385" s="9"/>
      <c r="E385" s="4"/>
      <c r="F385" s="35"/>
      <c r="G385" s="9"/>
      <c r="H385" s="11"/>
      <c r="I385" s="3"/>
      <c r="J385" s="15"/>
      <c r="K385" s="6"/>
      <c r="L385" s="7"/>
      <c r="M385" s="8"/>
      <c r="N385" s="30"/>
      <c r="O385" s="10"/>
      <c r="P385" s="10"/>
      <c r="Q385" s="24"/>
      <c r="R385" s="25"/>
      <c r="S385" s="25"/>
      <c r="T385" s="26"/>
      <c r="U385" s="76"/>
      <c r="V385" s="76"/>
      <c r="W385" s="76"/>
      <c r="X385" s="76"/>
      <c r="Y385" s="76"/>
      <c r="Z385" s="76"/>
      <c r="AA385" s="29"/>
    </row>
    <row r="386" spans="2:27" x14ac:dyDescent="0.3">
      <c r="B386" s="85"/>
      <c r="C386" s="28"/>
      <c r="D386" s="9"/>
      <c r="E386" s="4"/>
      <c r="F386" s="35"/>
      <c r="G386" s="9"/>
      <c r="H386" s="11"/>
      <c r="I386" s="3"/>
      <c r="J386" s="15"/>
      <c r="K386" s="6"/>
      <c r="L386" s="7"/>
      <c r="M386" s="8"/>
      <c r="N386" s="30"/>
      <c r="O386" s="10"/>
      <c r="P386" s="10"/>
      <c r="Q386" s="24"/>
      <c r="R386" s="25"/>
      <c r="S386" s="25"/>
      <c r="T386" s="26"/>
      <c r="U386" s="76"/>
      <c r="V386" s="76"/>
      <c r="W386" s="76"/>
      <c r="X386" s="76"/>
      <c r="Y386" s="76"/>
      <c r="Z386" s="76"/>
      <c r="AA386" s="29"/>
    </row>
    <row r="387" spans="2:27" x14ac:dyDescent="0.3">
      <c r="B387" s="85"/>
      <c r="C387" s="28"/>
      <c r="D387" s="9"/>
      <c r="E387" s="4"/>
      <c r="F387" s="35"/>
      <c r="G387" s="9"/>
      <c r="H387" s="11"/>
      <c r="I387" s="3"/>
      <c r="J387" s="15"/>
      <c r="K387" s="6"/>
      <c r="L387" s="7"/>
      <c r="M387" s="8"/>
      <c r="N387" s="30"/>
      <c r="O387" s="10"/>
      <c r="P387" s="10"/>
      <c r="Q387" s="24"/>
      <c r="R387" s="25"/>
      <c r="S387" s="25"/>
      <c r="T387" s="26"/>
      <c r="U387" s="76"/>
      <c r="V387" s="76"/>
      <c r="W387" s="76"/>
      <c r="X387" s="76"/>
      <c r="Y387" s="76"/>
      <c r="Z387" s="76"/>
      <c r="AA387" s="29"/>
    </row>
    <row r="388" spans="2:27" x14ac:dyDescent="0.3">
      <c r="B388" s="85"/>
      <c r="C388" s="28"/>
      <c r="D388" s="9"/>
      <c r="E388" s="4"/>
      <c r="F388" s="35"/>
      <c r="G388" s="9"/>
      <c r="H388" s="11"/>
      <c r="I388" s="3"/>
      <c r="J388" s="15"/>
      <c r="K388" s="6"/>
      <c r="L388" s="7"/>
      <c r="M388" s="8"/>
      <c r="N388" s="30"/>
      <c r="O388" s="10"/>
      <c r="P388" s="10"/>
      <c r="Q388" s="24"/>
      <c r="R388" s="25"/>
      <c r="S388" s="25"/>
      <c r="T388" s="26"/>
      <c r="U388" s="76"/>
      <c r="V388" s="76"/>
      <c r="W388" s="76"/>
      <c r="X388" s="76"/>
      <c r="Y388" s="76"/>
      <c r="Z388" s="76"/>
      <c r="AA388" s="29"/>
    </row>
    <row r="389" spans="2:27" x14ac:dyDescent="0.3">
      <c r="B389" s="85"/>
      <c r="C389" s="28"/>
      <c r="D389" s="9"/>
      <c r="E389" s="4"/>
      <c r="F389" s="35"/>
      <c r="G389" s="9"/>
      <c r="H389" s="11"/>
      <c r="I389" s="3"/>
      <c r="J389" s="15"/>
      <c r="K389" s="6"/>
      <c r="L389" s="7"/>
      <c r="M389" s="8"/>
      <c r="N389" s="30"/>
      <c r="O389" s="10"/>
      <c r="P389" s="10"/>
      <c r="Q389" s="24"/>
      <c r="R389" s="25"/>
      <c r="S389" s="25"/>
      <c r="T389" s="26"/>
      <c r="U389" s="76"/>
      <c r="V389" s="76"/>
      <c r="W389" s="76"/>
      <c r="X389" s="76"/>
      <c r="Y389" s="76"/>
      <c r="Z389" s="76"/>
      <c r="AA389" s="29"/>
    </row>
    <row r="390" spans="2:27" x14ac:dyDescent="0.3">
      <c r="B390" s="85"/>
      <c r="C390" s="28"/>
      <c r="D390" s="9"/>
      <c r="E390" s="4"/>
      <c r="F390" s="35"/>
      <c r="G390" s="9"/>
      <c r="H390" s="11"/>
      <c r="I390" s="3"/>
      <c r="J390" s="15"/>
      <c r="K390" s="6"/>
      <c r="L390" s="7"/>
      <c r="M390" s="8"/>
      <c r="N390" s="30"/>
      <c r="O390" s="10"/>
      <c r="P390" s="10"/>
      <c r="Q390" s="24"/>
      <c r="R390" s="25"/>
      <c r="S390" s="25"/>
      <c r="T390" s="26"/>
      <c r="U390" s="76"/>
      <c r="V390" s="76"/>
      <c r="W390" s="76"/>
      <c r="X390" s="76"/>
      <c r="Y390" s="76"/>
      <c r="Z390" s="76"/>
      <c r="AA390" s="29"/>
    </row>
    <row r="391" spans="2:27" x14ac:dyDescent="0.3">
      <c r="B391" s="85"/>
      <c r="C391" s="28"/>
      <c r="D391" s="9"/>
      <c r="E391" s="4"/>
      <c r="F391" s="35"/>
      <c r="G391" s="9"/>
      <c r="H391" s="11"/>
      <c r="I391" s="3"/>
      <c r="J391" s="15"/>
      <c r="K391" s="6"/>
      <c r="L391" s="7"/>
      <c r="M391" s="8"/>
      <c r="N391" s="30"/>
      <c r="O391" s="10"/>
      <c r="P391" s="10"/>
      <c r="Q391" s="24"/>
      <c r="R391" s="25"/>
      <c r="S391" s="25"/>
      <c r="T391" s="26"/>
      <c r="U391" s="76"/>
      <c r="V391" s="76"/>
      <c r="W391" s="76"/>
      <c r="X391" s="76"/>
      <c r="Y391" s="76"/>
      <c r="Z391" s="76"/>
      <c r="AA391" s="29"/>
    </row>
    <row r="392" spans="2:27" x14ac:dyDescent="0.3">
      <c r="B392" s="85"/>
      <c r="C392" s="28"/>
      <c r="D392" s="9"/>
      <c r="E392" s="4"/>
      <c r="F392" s="35"/>
      <c r="G392" s="9"/>
      <c r="H392" s="11"/>
      <c r="I392" s="3"/>
      <c r="J392" s="15"/>
      <c r="K392" s="6"/>
      <c r="L392" s="7"/>
      <c r="M392" s="8"/>
      <c r="N392" s="30"/>
      <c r="O392" s="10"/>
      <c r="P392" s="10"/>
      <c r="Q392" s="24"/>
      <c r="R392" s="25"/>
      <c r="S392" s="25"/>
      <c r="T392" s="26"/>
      <c r="U392" s="76"/>
      <c r="V392" s="76"/>
      <c r="W392" s="76"/>
      <c r="X392" s="76"/>
      <c r="Y392" s="76"/>
      <c r="Z392" s="76"/>
      <c r="AA392" s="29"/>
    </row>
    <row r="393" spans="2:27" x14ac:dyDescent="0.3">
      <c r="B393" s="85"/>
      <c r="C393" s="28"/>
      <c r="D393" s="9"/>
      <c r="E393" s="4"/>
      <c r="F393" s="35"/>
      <c r="G393" s="9"/>
      <c r="H393" s="11"/>
      <c r="I393" s="3"/>
      <c r="J393" s="15"/>
      <c r="K393" s="6"/>
      <c r="L393" s="7"/>
      <c r="M393" s="8"/>
      <c r="N393" s="30"/>
      <c r="O393" s="10"/>
      <c r="P393" s="10"/>
      <c r="Q393" s="24"/>
      <c r="R393" s="25"/>
      <c r="S393" s="25"/>
      <c r="T393" s="26"/>
      <c r="U393" s="76"/>
      <c r="V393" s="76"/>
      <c r="W393" s="76"/>
      <c r="X393" s="76"/>
      <c r="Y393" s="76"/>
      <c r="Z393" s="76"/>
      <c r="AA393" s="29"/>
    </row>
    <row r="394" spans="2:27" x14ac:dyDescent="0.3">
      <c r="B394" s="85"/>
      <c r="C394" s="28"/>
      <c r="D394" s="9"/>
      <c r="E394" s="4"/>
      <c r="F394" s="35"/>
      <c r="G394" s="9"/>
      <c r="H394" s="11"/>
      <c r="I394" s="3"/>
      <c r="J394" s="15"/>
      <c r="K394" s="6"/>
      <c r="L394" s="7"/>
      <c r="M394" s="8"/>
      <c r="N394" s="30"/>
      <c r="O394" s="10"/>
      <c r="P394" s="10"/>
      <c r="Q394" s="24"/>
      <c r="R394" s="25"/>
      <c r="S394" s="25"/>
      <c r="T394" s="26"/>
      <c r="U394" s="76"/>
      <c r="V394" s="76"/>
      <c r="W394" s="76"/>
      <c r="X394" s="76"/>
      <c r="Y394" s="76"/>
      <c r="Z394" s="76"/>
      <c r="AA394" s="29"/>
    </row>
  </sheetData>
  <autoFilter ref="A2:BD347" xr:uid="{00000000-0009-0000-0000-000002000000}"/>
  <sortState xmlns:xlrd2="http://schemas.microsoft.com/office/spreadsheetml/2017/richdata2" ref="A3:BC306">
    <sortCondition ref="V3:V306"/>
  </sortState>
  <customSheetViews>
    <customSheetView guid="{6BCC4ADF-82AB-4BA5-8855-2D64FF18CED2}" scale="70" showGridLines="0" showAutoFilter="1">
      <selection activeCell="B2" sqref="B2"/>
      <pageMargins left="0.7" right="0.7" top="0.75" bottom="0.75" header="0.3" footer="0.3"/>
      <pageSetup paperSize="9" orientation="portrait" r:id="rId1"/>
      <autoFilter ref="A1:AF306" xr:uid="{00000000-0000-0000-0000-000000000000}"/>
    </customSheetView>
    <customSheetView guid="{771BC52B-A6A4-47DC-9C01-7D605A6DF855}" scale="70" showGridLines="0" filter="1" showAutoFilter="1">
      <pane xSplit="4" ySplit="1" topLeftCell="K2" activePane="bottomRight" state="frozen"/>
      <selection pane="bottomRight" activeCell="V13" sqref="V13"/>
      <pageMargins left="0.7" right="0.7" top="0.75" bottom="0.75" header="0.3" footer="0.3"/>
      <pageSetup paperSize="9" orientation="portrait" r:id="rId2"/>
      <autoFilter ref="A1:AB291" xr:uid="{00000000-0000-0000-0000-000000000000}">
        <filterColumn colId="10">
          <filters>
            <filter val="○"/>
          </filters>
        </filterColumn>
        <filterColumn colId="13">
          <filters>
            <filter val="SD"/>
          </filters>
        </filterColumn>
        <filterColumn colId="17">
          <filters>
            <dateGroupItem year="2021" month="1" day="18" dateTimeGrouping="day"/>
          </filters>
        </filterColumn>
      </autoFilter>
    </customSheetView>
    <customSheetView guid="{A7184D59-AD91-412A-8C0C-D9B24F5D9427}" scale="70" showGridLines="0" filter="1" showAutoFilter="1" topLeftCell="B1">
      <selection activeCell="W293" sqref="W293"/>
      <pageMargins left="0.7" right="0.7" top="0.75" bottom="0.75" header="0.3" footer="0.3"/>
      <pageSetup paperSize="9" orientation="portrait" r:id="rId3"/>
      <autoFilter ref="A1:AB291" xr:uid="{00000000-0000-0000-0000-000000000000}">
        <filterColumn colId="10">
          <customFilters>
            <customFilter operator="notEqual" val=" "/>
          </customFilters>
        </filterColumn>
        <filterColumn colId="13">
          <filters>
            <filter val="SD"/>
          </filters>
        </filterColumn>
        <filterColumn colId="17">
          <filters>
            <dateGroupItem year="2021" month="1" day="20" dateTimeGrouping="day"/>
          </filters>
        </filterColumn>
      </autoFilter>
    </customSheetView>
    <customSheetView guid="{9C6796B3-2D3E-4975-8CD4-0425B7906D27}" scale="70" showGridLines="0" filter="1" showAutoFilter="1">
      <pane xSplit="4" ySplit="240" topLeftCell="K241" activePane="bottomRight" state="frozen"/>
      <selection pane="bottomRight" activeCell="U213" sqref="U213"/>
      <pageMargins left="0.7" right="0.7" top="0.75" bottom="0.75" header="0.3" footer="0.3"/>
      <pageSetup paperSize="9" orientation="portrait" r:id="rId4"/>
      <autoFilter ref="A1:AB291" xr:uid="{00000000-0000-0000-0000-000000000000}">
        <filterColumn colId="10">
          <filters>
            <filter val="○"/>
          </filters>
        </filterColumn>
        <filterColumn colId="13">
          <filters>
            <filter val="FI"/>
          </filters>
        </filterColumn>
      </autoFilter>
    </customSheetView>
    <customSheetView guid="{47E7E530-F833-409B-BF9E-76389E0C0950}" scale="70" showGridLines="0" filter="1" showAutoFilter="1">
      <pane xSplit="8" ySplit="247" topLeftCell="AB249" activePane="bottomRight" state="frozen"/>
      <selection pane="bottomRight" activeCell="H255" sqref="H255"/>
      <pageMargins left="0.7" right="0.7" top="0.75" bottom="0.75" header="0.3" footer="0.3"/>
      <pageSetup paperSize="9" orientation="portrait" r:id="rId5"/>
      <autoFilter ref="A1:AF291" xr:uid="{00000000-0000-0000-0000-000000000000}">
        <filterColumn colId="13">
          <filters>
            <filter val="CO"/>
          </filters>
        </filterColumn>
      </autoFilter>
    </customSheetView>
    <customSheetView guid="{76DB38D6-E20A-4E0A-B8D2-EB22D2B80C19}" scale="70" showGridLines="0" showAutoFilter="1" topLeftCell="C1">
      <selection activeCell="I6" sqref="I6"/>
      <pageMargins left="0.7" right="0.7" top="0.75" bottom="0.75" header="0.3" footer="0.3"/>
      <pageSetup paperSize="9" orientation="portrait" r:id="rId6"/>
      <autoFilter ref="A1:AF293" xr:uid="{00000000-0000-0000-0000-000000000000}"/>
    </customSheetView>
    <customSheetView guid="{AE3CA37A-309B-4191-BC54-14B408F95E48}" scale="70" showGridLines="0" filter="1" showAutoFilter="1">
      <selection activeCell="I205" sqref="I205"/>
      <pageMargins left="0.7" right="0.7" top="0.75" bottom="0.75" header="0.3" footer="0.3"/>
      <pageSetup paperSize="9" orientation="portrait" r:id="rId7"/>
      <autoFilter ref="A1:AF306" xr:uid="{00000000-0000-0000-0000-000000000000}">
        <filterColumn colId="11">
          <customFilters>
            <customFilter operator="notEqual" val=" "/>
          </customFilters>
        </filterColumn>
        <filterColumn colId="13">
          <filters>
            <filter val="MM"/>
          </filters>
        </filterColumn>
      </autoFilter>
    </customSheetView>
    <customSheetView guid="{9BB87514-3E3A-424A-8AE0-A01DC23E5EB5}" scale="70" showGridLines="0" hiddenColumns="1" topLeftCell="J272">
      <selection activeCell="B1" sqref="B1:AF306"/>
      <pageMargins left="0.7" right="0.7" top="0.75" bottom="0.75" header="0.3" footer="0.3"/>
      <pageSetup paperSize="9" orientation="portrait" r:id="rId8"/>
    </customSheetView>
  </customSheetViews>
  <mergeCells count="4">
    <mergeCell ref="Q1:U1"/>
    <mergeCell ref="V1:Z1"/>
    <mergeCell ref="AB1:AF1"/>
    <mergeCell ref="AG1:BD1"/>
  </mergeCells>
  <phoneticPr fontId="2" type="noConversion"/>
  <conditionalFormatting sqref="J323 J2:J3 J274 J319:J320 J332:J1048576 J206:J262 J194:J204">
    <cfRule type="cellIs" dxfId="575" priority="2881" operator="equal">
      <formula>"War Room"</formula>
    </cfRule>
  </conditionalFormatting>
  <conditionalFormatting sqref="J348:J394">
    <cfRule type="cellIs" dxfId="574" priority="2176" operator="equal">
      <formula>"War Room"</formula>
    </cfRule>
  </conditionalFormatting>
  <conditionalFormatting sqref="J348:J394">
    <cfRule type="cellIs" dxfId="573" priority="1840" operator="equal">
      <formula>"War Room"</formula>
    </cfRule>
  </conditionalFormatting>
  <conditionalFormatting sqref="J279">
    <cfRule type="cellIs" dxfId="572" priority="1512" operator="equal">
      <formula>"War Room"</formula>
    </cfRule>
  </conditionalFormatting>
  <conditionalFormatting sqref="J324:J326 J320:J322">
    <cfRule type="cellIs" dxfId="571" priority="1476" operator="equal">
      <formula>"War Room"</formula>
    </cfRule>
  </conditionalFormatting>
  <conditionalFormatting sqref="J319">
    <cfRule type="cellIs" dxfId="570" priority="1459" operator="equal">
      <formula>"War Room"</formula>
    </cfRule>
  </conditionalFormatting>
  <conditionalFormatting sqref="J333">
    <cfRule type="cellIs" dxfId="569" priority="1411" operator="equal">
      <formula>"War Room"</formula>
    </cfRule>
  </conditionalFormatting>
  <conditionalFormatting sqref="J338">
    <cfRule type="cellIs" dxfId="568" priority="1406" operator="equal">
      <formula>"War Room"</formula>
    </cfRule>
  </conditionalFormatting>
  <conditionalFormatting sqref="J340">
    <cfRule type="cellIs" dxfId="567" priority="1396" operator="equal">
      <formula>"War Room"</formula>
    </cfRule>
  </conditionalFormatting>
  <conditionalFormatting sqref="J344">
    <cfRule type="cellIs" dxfId="566" priority="1391" operator="equal">
      <formula>"War Room"</formula>
    </cfRule>
  </conditionalFormatting>
  <conditionalFormatting sqref="J346">
    <cfRule type="cellIs" dxfId="565" priority="1386" operator="equal">
      <formula>"War Room"</formula>
    </cfRule>
  </conditionalFormatting>
  <conditionalFormatting sqref="J347">
    <cfRule type="cellIs" dxfId="564" priority="1381" operator="equal">
      <formula>"War Room"</formula>
    </cfRule>
  </conditionalFormatting>
  <conditionalFormatting sqref="J265">
    <cfRule type="cellIs" dxfId="563" priority="1106" operator="equal">
      <formula>"War Room"</formula>
    </cfRule>
  </conditionalFormatting>
  <conditionalFormatting sqref="J268">
    <cfRule type="cellIs" dxfId="562" priority="1105" operator="equal">
      <formula>"War Room"</formula>
    </cfRule>
  </conditionalFormatting>
  <conditionalFormatting sqref="J269">
    <cfRule type="cellIs" dxfId="561" priority="1104" operator="equal">
      <formula>"War Room"</formula>
    </cfRule>
  </conditionalFormatting>
  <conditionalFormatting sqref="J270">
    <cfRule type="cellIs" dxfId="560" priority="1103" operator="equal">
      <formula>"War Room"</formula>
    </cfRule>
  </conditionalFormatting>
  <conditionalFormatting sqref="J273">
    <cfRule type="cellIs" dxfId="559" priority="1102" operator="equal">
      <formula>"War Room"</formula>
    </cfRule>
  </conditionalFormatting>
  <conditionalFormatting sqref="J275">
    <cfRule type="cellIs" dxfId="558" priority="1100" operator="equal">
      <formula>"War Room"</formula>
    </cfRule>
  </conditionalFormatting>
  <conditionalFormatting sqref="J276">
    <cfRule type="cellIs" dxfId="557" priority="1099" operator="equal">
      <formula>"War Room"</formula>
    </cfRule>
  </conditionalFormatting>
  <conditionalFormatting sqref="J277">
    <cfRule type="cellIs" dxfId="556" priority="1098" operator="equal">
      <formula>"War Room"</formula>
    </cfRule>
  </conditionalFormatting>
  <conditionalFormatting sqref="J278">
    <cfRule type="cellIs" dxfId="555" priority="1097" operator="equal">
      <formula>"War Room"</formula>
    </cfRule>
  </conditionalFormatting>
  <conditionalFormatting sqref="J327">
    <cfRule type="cellIs" dxfId="554" priority="1096" operator="equal">
      <formula>"War Room"</formula>
    </cfRule>
  </conditionalFormatting>
  <conditionalFormatting sqref="J328">
    <cfRule type="cellIs" dxfId="553" priority="1095" operator="equal">
      <formula>"War Room"</formula>
    </cfRule>
  </conditionalFormatting>
  <conditionalFormatting sqref="J329">
    <cfRule type="cellIs" dxfId="552" priority="1094" operator="equal">
      <formula>"War Room"</formula>
    </cfRule>
  </conditionalFormatting>
  <conditionalFormatting sqref="J330:J331">
    <cfRule type="cellIs" dxfId="551" priority="1093" operator="equal">
      <formula>"War Room"</formula>
    </cfRule>
  </conditionalFormatting>
  <conditionalFormatting sqref="J280:J289 J291:J318">
    <cfRule type="cellIs" dxfId="550" priority="1088" operator="equal">
      <formula>"War Room"</formula>
    </cfRule>
  </conditionalFormatting>
  <conditionalFormatting sqref="J271">
    <cfRule type="cellIs" dxfId="549" priority="355" operator="equal">
      <formula>"War Room"</formula>
    </cfRule>
  </conditionalFormatting>
  <conditionalFormatting sqref="J272">
    <cfRule type="cellIs" dxfId="548" priority="353" operator="equal">
      <formula>"War Room"</formula>
    </cfRule>
  </conditionalFormatting>
  <conditionalFormatting sqref="J266">
    <cfRule type="cellIs" dxfId="547" priority="345" operator="equal">
      <formula>"War Room"</formula>
    </cfRule>
  </conditionalFormatting>
  <conditionalFormatting sqref="J267">
    <cfRule type="cellIs" dxfId="546" priority="344" operator="equal">
      <formula>"War Room"</formula>
    </cfRule>
  </conditionalFormatting>
  <conditionalFormatting sqref="J263">
    <cfRule type="cellIs" dxfId="545" priority="343" operator="equal">
      <formula>"War Room"</formula>
    </cfRule>
  </conditionalFormatting>
  <conditionalFormatting sqref="J264">
    <cfRule type="cellIs" dxfId="544" priority="342" operator="equal">
      <formula>"War Room"</formula>
    </cfRule>
  </conditionalFormatting>
  <conditionalFormatting sqref="J205">
    <cfRule type="cellIs" dxfId="543" priority="334" operator="equal">
      <formula>"War Room"</formula>
    </cfRule>
  </conditionalFormatting>
  <conditionalFormatting sqref="J172 J174 J180 J176:J178">
    <cfRule type="cellIs" dxfId="542" priority="105" operator="equal">
      <formula>"War Room"</formula>
    </cfRule>
  </conditionalFormatting>
  <conditionalFormatting sqref="J179">
    <cfRule type="cellIs" dxfId="541" priority="98" operator="equal">
      <formula>"War Room"</formula>
    </cfRule>
  </conditionalFormatting>
  <conditionalFormatting sqref="J290">
    <cfRule type="cellIs" dxfId="540" priority="167" operator="equal">
      <formula>"War Room"</formula>
    </cfRule>
  </conditionalFormatting>
  <conditionalFormatting sqref="J184:J188 J4:J15 J22:J33 J44 J46:J62 J67:J92 J99:J101 J103:J150">
    <cfRule type="cellIs" dxfId="539" priority="160" operator="equal">
      <formula>"War Room"</formula>
    </cfRule>
  </conditionalFormatting>
  <conditionalFormatting sqref="J183">
    <cfRule type="cellIs" dxfId="538" priority="12" operator="equal">
      <formula>"War Room"</formula>
    </cfRule>
  </conditionalFormatting>
  <conditionalFormatting sqref="J183">
    <cfRule type="cellIs" dxfId="537" priority="159" operator="equal">
      <formula>"War Room"</formula>
    </cfRule>
  </conditionalFormatting>
  <conditionalFormatting sqref="J152:J155">
    <cfRule type="cellIs" dxfId="536" priority="136" operator="equal">
      <formula>"War Room"</formula>
    </cfRule>
  </conditionalFormatting>
  <conditionalFormatting sqref="J151">
    <cfRule type="cellIs" dxfId="535" priority="135" operator="equal">
      <formula>"War Room"</formula>
    </cfRule>
  </conditionalFormatting>
  <conditionalFormatting sqref="J156">
    <cfRule type="cellIs" dxfId="534" priority="134" operator="equal">
      <formula>"War Room"</formula>
    </cfRule>
  </conditionalFormatting>
  <conditionalFormatting sqref="J157:J158">
    <cfRule type="cellIs" dxfId="533" priority="133" operator="equal">
      <formula>"War Room"</formula>
    </cfRule>
  </conditionalFormatting>
  <conditionalFormatting sqref="J173">
    <cfRule type="cellIs" dxfId="532" priority="101" operator="equal">
      <formula>"War Room"</formula>
    </cfRule>
  </conditionalFormatting>
  <conditionalFormatting sqref="J159:J171">
    <cfRule type="cellIs" dxfId="531" priority="94" operator="equal">
      <formula>"War Room"</formula>
    </cfRule>
  </conditionalFormatting>
  <conditionalFormatting sqref="J176:J180">
    <cfRule type="cellIs" dxfId="530" priority="93" operator="equal">
      <formula>"War Room"</formula>
    </cfRule>
  </conditionalFormatting>
  <conditionalFormatting sqref="J175">
    <cfRule type="cellIs" dxfId="529" priority="92" operator="equal">
      <formula>"War Room"</formula>
    </cfRule>
  </conditionalFormatting>
  <conditionalFormatting sqref="J181">
    <cfRule type="cellIs" dxfId="528" priority="24" operator="equal">
      <formula>"War Room"</formula>
    </cfRule>
  </conditionalFormatting>
  <conditionalFormatting sqref="J182">
    <cfRule type="cellIs" dxfId="527" priority="23" operator="equal">
      <formula>"War Room"</formula>
    </cfRule>
  </conditionalFormatting>
  <conditionalFormatting sqref="J16:J21">
    <cfRule type="cellIs" dxfId="526" priority="11" operator="equal">
      <formula>"War Room"</formula>
    </cfRule>
  </conditionalFormatting>
  <conditionalFormatting sqref="J34:J35">
    <cfRule type="cellIs" dxfId="525" priority="10" operator="equal">
      <formula>"War Room"</formula>
    </cfRule>
  </conditionalFormatting>
  <conditionalFormatting sqref="J36:J37">
    <cfRule type="cellIs" dxfId="524" priority="9" operator="equal">
      <formula>"War Room"</formula>
    </cfRule>
  </conditionalFormatting>
  <conditionalFormatting sqref="J38:J40">
    <cfRule type="cellIs" dxfId="523" priority="8" operator="equal">
      <formula>"War Room"</formula>
    </cfRule>
  </conditionalFormatting>
  <conditionalFormatting sqref="J41:J43">
    <cfRule type="cellIs" dxfId="522" priority="7" operator="equal">
      <formula>"War Room"</formula>
    </cfRule>
  </conditionalFormatting>
  <conditionalFormatting sqref="J45">
    <cfRule type="cellIs" dxfId="521" priority="6" operator="equal">
      <formula>"War Room"</formula>
    </cfRule>
  </conditionalFormatting>
  <conditionalFormatting sqref="J63:J64">
    <cfRule type="cellIs" dxfId="520" priority="5" operator="equal">
      <formula>"War Room"</formula>
    </cfRule>
  </conditionalFormatting>
  <conditionalFormatting sqref="J65:J66">
    <cfRule type="cellIs" dxfId="519" priority="4" operator="equal">
      <formula>"War Room"</formula>
    </cfRule>
  </conditionalFormatting>
  <conditionalFormatting sqref="J93:J98">
    <cfRule type="cellIs" dxfId="518" priority="3" operator="equal">
      <formula>"War Room"</formula>
    </cfRule>
  </conditionalFormatting>
  <conditionalFormatting sqref="J102">
    <cfRule type="cellIs" dxfId="517" priority="2" operator="equal">
      <formula>"War Room"</formula>
    </cfRule>
  </conditionalFormatting>
  <conditionalFormatting sqref="J189:J193">
    <cfRule type="cellIs" dxfId="516" priority="1" operator="equal">
      <formula>"War Room"</formula>
    </cfRule>
  </conditionalFormatting>
  <pageMargins left="0.7" right="0.7" top="0.75" bottom="0.75" header="0.3" footer="0.3"/>
  <pageSetup paperSize="9" orientation="portrait" r:id="rId9"/>
  <legacyDrawing r:id="rId1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979" operator="equal" id="{24BE6E38-6863-417B-887A-5477CEB45F79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J348:J1048576 S348:S1048576 N348:Q1048576 O319:O336 O339:O347</xm:sqref>
        </x14:conditionalFormatting>
        <x14:conditionalFormatting xmlns:xm="http://schemas.microsoft.com/office/excel/2006/main">
          <x14:cfRule type="cellIs" priority="2829" operator="equal" id="{FDEDB286-3712-42C8-9C93-367D63A2574E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T348:T1048576</xm:sqref>
        </x14:conditionalFormatting>
        <x14:conditionalFormatting xmlns:xm="http://schemas.microsoft.com/office/excel/2006/main">
          <x14:cfRule type="cellIs" priority="2802" operator="equal" id="{F622ED3D-BE74-4969-9806-725B5733AC80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U348:Z1048576</xm:sqref>
        </x14:conditionalFormatting>
        <x14:conditionalFormatting xmlns:xm="http://schemas.microsoft.com/office/excel/2006/main">
          <x14:cfRule type="cellIs" priority="2775" operator="equal" id="{56CCF9C8-5236-4752-A54B-FD7CE62A2A97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R348:R1048576</xm:sqref>
        </x14:conditionalFormatting>
        <x14:conditionalFormatting xmlns:xm="http://schemas.microsoft.com/office/excel/2006/main">
          <x14:cfRule type="cellIs" priority="1870" operator="equal" id="{04AF6CDF-72CA-4A67-B49A-34D32885C5F3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Q348:Q394 T348:Z394 N323:Z323</xm:sqref>
        </x14:conditionalFormatting>
        <x14:conditionalFormatting xmlns:xm="http://schemas.microsoft.com/office/excel/2006/main">
          <x14:cfRule type="cellIs" priority="1839" operator="equal" id="{553E2369-648F-4993-8C83-47A23317E42B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R348:S394</xm:sqref>
        </x14:conditionalFormatting>
        <x14:conditionalFormatting xmlns:xm="http://schemas.microsoft.com/office/excel/2006/main">
          <x14:cfRule type="cellIs" priority="1826" operator="equal" id="{5FF68A22-6160-4FFB-A532-E28C720EE06A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N348:N394</xm:sqref>
        </x14:conditionalFormatting>
        <x14:conditionalFormatting xmlns:xm="http://schemas.microsoft.com/office/excel/2006/main">
          <x14:cfRule type="cellIs" priority="1542" operator="equal" id="{F3E59849-5023-49D6-AF69-C4AD87DF700F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T292:U292 Q303:Q311 Q279:Q284 T295:U297 T318:W318 Y295:Z297 Y292:Z292 T300:U317 Y300:Z318</xm:sqref>
        </x14:conditionalFormatting>
        <x14:conditionalFormatting xmlns:xm="http://schemas.microsoft.com/office/excel/2006/main">
          <x14:cfRule type="cellIs" priority="1541" operator="equal" id="{EE59AC39-300D-48E8-A608-ECEC962A85AB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P304:P307</xm:sqref>
        </x14:conditionalFormatting>
        <x14:conditionalFormatting xmlns:xm="http://schemas.microsoft.com/office/excel/2006/main">
          <x14:cfRule type="cellIs" priority="1540" operator="equal" id="{DE163C08-7C51-4EB0-BDA8-1DA63B94AADF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P308:P311</xm:sqref>
        </x14:conditionalFormatting>
        <x14:conditionalFormatting xmlns:xm="http://schemas.microsoft.com/office/excel/2006/main">
          <x14:cfRule type="cellIs" priority="1539" operator="equal" id="{5679A064-3117-49F5-9B2D-BBFDC484B327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O292:P297 R279:S279 R280:R283 O295:O307</xm:sqref>
        </x14:conditionalFormatting>
        <x14:conditionalFormatting xmlns:xm="http://schemas.microsoft.com/office/excel/2006/main">
          <x14:cfRule type="cellIs" priority="1538" operator="equal" id="{E19F2239-B1B5-4271-A811-7FDD04C12A63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N279:O279 O279:O289 O291:O307</xm:sqref>
        </x14:conditionalFormatting>
        <x14:conditionalFormatting xmlns:xm="http://schemas.microsoft.com/office/excel/2006/main">
          <x14:cfRule type="cellIs" priority="1537" operator="equal" id="{EB7EDBD4-FD39-4EFB-9D06-9785B98382EC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O280</xm:sqref>
        </x14:conditionalFormatting>
        <x14:conditionalFormatting xmlns:xm="http://schemas.microsoft.com/office/excel/2006/main">
          <x14:cfRule type="cellIs" priority="1536" operator="equal" id="{BB3F4484-D81B-4B91-9253-3D865F62D7D0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O281</xm:sqref>
        </x14:conditionalFormatting>
        <x14:conditionalFormatting xmlns:xm="http://schemas.microsoft.com/office/excel/2006/main">
          <x14:cfRule type="cellIs" priority="1535" operator="equal" id="{04C76844-FDB5-4EA5-978B-AFC1C6F5D356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O282:O283</xm:sqref>
        </x14:conditionalFormatting>
        <x14:conditionalFormatting xmlns:xm="http://schemas.microsoft.com/office/excel/2006/main">
          <x14:cfRule type="cellIs" priority="1534" operator="equal" id="{CD31D614-2470-46DD-8E36-814B763AB672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O284</xm:sqref>
        </x14:conditionalFormatting>
        <x14:conditionalFormatting xmlns:xm="http://schemas.microsoft.com/office/excel/2006/main">
          <x14:cfRule type="cellIs" priority="1533" operator="equal" id="{E8D0C271-9949-4804-A966-9603DDC493BC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O285</xm:sqref>
        </x14:conditionalFormatting>
        <x14:conditionalFormatting xmlns:xm="http://schemas.microsoft.com/office/excel/2006/main">
          <x14:cfRule type="cellIs" priority="1532" operator="equal" id="{1DEDA9BB-6F5C-407F-A967-CB7053733B37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O298</xm:sqref>
        </x14:conditionalFormatting>
        <x14:conditionalFormatting xmlns:xm="http://schemas.microsoft.com/office/excel/2006/main">
          <x14:cfRule type="cellIs" priority="1531" operator="equal" id="{5112AF8A-6DE8-42E7-BE32-9F8F532D83C0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O299</xm:sqref>
        </x14:conditionalFormatting>
        <x14:conditionalFormatting xmlns:xm="http://schemas.microsoft.com/office/excel/2006/main">
          <x14:cfRule type="cellIs" priority="1526" operator="equal" id="{465F2A6E-F686-458C-A7AF-8CB0F78AF704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O304</xm:sqref>
        </x14:conditionalFormatting>
        <x14:conditionalFormatting xmlns:xm="http://schemas.microsoft.com/office/excel/2006/main">
          <x14:cfRule type="cellIs" priority="1525" operator="equal" id="{4B48F5E9-CFFF-4414-8211-ECB4F26CB316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O305</xm:sqref>
        </x14:conditionalFormatting>
        <x14:conditionalFormatting xmlns:xm="http://schemas.microsoft.com/office/excel/2006/main">
          <x14:cfRule type="cellIs" priority="1524" operator="equal" id="{38885E51-924C-4239-AAC4-B2555DDB1AD2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O306</xm:sqref>
        </x14:conditionalFormatting>
        <x14:conditionalFormatting xmlns:xm="http://schemas.microsoft.com/office/excel/2006/main">
          <x14:cfRule type="cellIs" priority="1523" operator="equal" id="{5BC71DC4-3E93-49D1-9AA5-C0683AF0B9F4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O307</xm:sqref>
        </x14:conditionalFormatting>
        <x14:conditionalFormatting xmlns:xm="http://schemas.microsoft.com/office/excel/2006/main">
          <x14:cfRule type="cellIs" priority="1522" operator="equal" id="{AC263B19-5767-457E-ABCB-E13AE1747B94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O308:O311</xm:sqref>
        </x14:conditionalFormatting>
        <x14:conditionalFormatting xmlns:xm="http://schemas.microsoft.com/office/excel/2006/main">
          <x14:cfRule type="cellIs" priority="1521" operator="equal" id="{0C2E9070-DDF5-49EB-9066-37C9D3FC7EEF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P279:P289 P291:P300</xm:sqref>
        </x14:conditionalFormatting>
        <x14:conditionalFormatting xmlns:xm="http://schemas.microsoft.com/office/excel/2006/main">
          <x14:cfRule type="cellIs" priority="1520" operator="equal" id="{B9D11BC0-0EFB-43AF-AC7B-979EDC2807A6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P280</xm:sqref>
        </x14:conditionalFormatting>
        <x14:conditionalFormatting xmlns:xm="http://schemas.microsoft.com/office/excel/2006/main">
          <x14:cfRule type="cellIs" priority="1519" operator="equal" id="{E5335888-9E43-498B-8133-FBACAF7B0890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P281</xm:sqref>
        </x14:conditionalFormatting>
        <x14:conditionalFormatting xmlns:xm="http://schemas.microsoft.com/office/excel/2006/main">
          <x14:cfRule type="cellIs" priority="1518" operator="equal" id="{79DBCB60-9330-4D64-9548-06E7C54CAEC5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P282:P283</xm:sqref>
        </x14:conditionalFormatting>
        <x14:conditionalFormatting xmlns:xm="http://schemas.microsoft.com/office/excel/2006/main">
          <x14:cfRule type="cellIs" priority="1517" operator="equal" id="{8A621589-F1B5-4572-A1DF-634CD1F98161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P284</xm:sqref>
        </x14:conditionalFormatting>
        <x14:conditionalFormatting xmlns:xm="http://schemas.microsoft.com/office/excel/2006/main">
          <x14:cfRule type="cellIs" priority="1516" operator="equal" id="{B5459764-C02E-4CA7-93D2-B09215EEF2A7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P285</xm:sqref>
        </x14:conditionalFormatting>
        <x14:conditionalFormatting xmlns:xm="http://schemas.microsoft.com/office/excel/2006/main">
          <x14:cfRule type="cellIs" priority="1515" operator="equal" id="{14B43E97-2D7D-45EF-A840-726B37C01029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P298</xm:sqref>
        </x14:conditionalFormatting>
        <x14:conditionalFormatting xmlns:xm="http://schemas.microsoft.com/office/excel/2006/main">
          <x14:cfRule type="cellIs" priority="1514" operator="equal" id="{F74466A0-30AD-4068-A34B-15C5EED0757F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P299</xm:sqref>
        </x14:conditionalFormatting>
        <x14:conditionalFormatting xmlns:xm="http://schemas.microsoft.com/office/excel/2006/main">
          <x14:cfRule type="cellIs" priority="1513" operator="equal" id="{DC4763F3-F201-44A1-837C-F842E1774433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P300</xm:sqref>
        </x14:conditionalFormatting>
        <x14:conditionalFormatting xmlns:xm="http://schemas.microsoft.com/office/excel/2006/main">
          <x14:cfRule type="cellIs" priority="1511" operator="equal" id="{82AB6B48-A977-4459-B19D-6F16C92F172F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R303:S311 R284</xm:sqref>
        </x14:conditionalFormatting>
        <x14:conditionalFormatting xmlns:xm="http://schemas.microsoft.com/office/excel/2006/main">
          <x14:cfRule type="cellIs" priority="1508" operator="equal" id="{1F18BC5C-2595-40A3-9560-02F37D45F576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O288:O289 T274:U275 W274:W275 T334:Z337 N334:P336 N337 P337 O291 Y274:Z275</xm:sqref>
        </x14:conditionalFormatting>
        <x14:conditionalFormatting xmlns:xm="http://schemas.microsoft.com/office/excel/2006/main">
          <x14:cfRule type="cellIs" priority="1507" operator="equal" id="{4880B9F8-CF7E-45F3-9983-02233A83CBEB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P288:P289 P291</xm:sqref>
        </x14:conditionalFormatting>
        <x14:conditionalFormatting xmlns:xm="http://schemas.microsoft.com/office/excel/2006/main">
          <x14:cfRule type="cellIs" priority="1502" operator="equal" id="{BA4AE77E-EAC8-4238-934A-020C732D489D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O286:O287</xm:sqref>
        </x14:conditionalFormatting>
        <x14:conditionalFormatting xmlns:xm="http://schemas.microsoft.com/office/excel/2006/main">
          <x14:cfRule type="cellIs" priority="1501" operator="equal" id="{BDE0B1DB-0E76-43D1-BEF7-96B28BEF768E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P286:P287</xm:sqref>
        </x14:conditionalFormatting>
        <x14:conditionalFormatting xmlns:xm="http://schemas.microsoft.com/office/excel/2006/main">
          <x14:cfRule type="cellIs" priority="1498" operator="equal" id="{5C7AFA72-7689-47F7-8442-17D4DADB1855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N280:N289 N291:N318</xm:sqref>
        </x14:conditionalFormatting>
        <x14:conditionalFormatting xmlns:xm="http://schemas.microsoft.com/office/excel/2006/main">
          <x14:cfRule type="cellIs" priority="1496" operator="equal" id="{49ACC8FA-0391-4EE9-8F83-20E3CF3F8479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T332:Z332 T339:Z339 Q341:Q343 T341:Z343 T345:Z345 Q345 Q334:Q335 U326:Z326</xm:sqref>
        </x14:conditionalFormatting>
        <x14:conditionalFormatting xmlns:xm="http://schemas.microsoft.com/office/excel/2006/main">
          <x14:cfRule type="cellIs" priority="1486" operator="equal" id="{B39E1EC4-9780-453F-8838-05389A480C56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O321</xm:sqref>
        </x14:conditionalFormatting>
        <x14:conditionalFormatting xmlns:xm="http://schemas.microsoft.com/office/excel/2006/main">
          <x14:cfRule type="cellIs" priority="1485" operator="equal" id="{E65D319E-CB42-4009-AF6D-DC37AFAC8559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O322</xm:sqref>
        </x14:conditionalFormatting>
        <x14:conditionalFormatting xmlns:xm="http://schemas.microsoft.com/office/excel/2006/main">
          <x14:cfRule type="cellIs" priority="1487" operator="equal" id="{AF2B0917-36E6-44D4-8608-DC9495AD65AC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O320</xm:sqref>
        </x14:conditionalFormatting>
        <x14:conditionalFormatting xmlns:xm="http://schemas.microsoft.com/office/excel/2006/main">
          <x14:cfRule type="cellIs" priority="1479" operator="equal" id="{308FCC92-9EC1-4C35-A689-375D19AF4C42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O332</xm:sqref>
        </x14:conditionalFormatting>
        <x14:conditionalFormatting xmlns:xm="http://schemas.microsoft.com/office/excel/2006/main">
          <x14:cfRule type="cellIs" priority="1478" operator="equal" id="{0832EFD0-ECB3-4422-AE22-E76F7562DF10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O339 O341:O343 O345</xm:sqref>
        </x14:conditionalFormatting>
        <x14:conditionalFormatting xmlns:xm="http://schemas.microsoft.com/office/excel/2006/main">
          <x14:cfRule type="cellIs" priority="1482" operator="equal" id="{3D29AE7D-7009-4765-8565-1D415C6A4D98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O324</xm:sqref>
        </x14:conditionalFormatting>
        <x14:conditionalFormatting xmlns:xm="http://schemas.microsoft.com/office/excel/2006/main">
          <x14:cfRule type="cellIs" priority="1481" operator="equal" id="{4535189C-5A5C-4EC4-AF9D-ED540C0ECCB5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O325</xm:sqref>
        </x14:conditionalFormatting>
        <x14:conditionalFormatting xmlns:xm="http://schemas.microsoft.com/office/excel/2006/main">
          <x14:cfRule type="cellIs" priority="1480" operator="equal" id="{5F27BF2A-0BB4-481D-A257-1B6547B3DD69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O326</xm:sqref>
        </x14:conditionalFormatting>
        <x14:conditionalFormatting xmlns:xm="http://schemas.microsoft.com/office/excel/2006/main">
          <x14:cfRule type="cellIs" priority="1477" operator="equal" id="{2D568414-04B0-48D6-A237-443716553A9A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R322 N320:N322 P320:P322 P324:P326 N324:N326 R332:S332 N332 P332 R339 N339 P339 P341:P343 N341:N343 R341:S343 R345:S345 N345 P345 R334:S335 R324:R325 R336:R337</xm:sqref>
        </x14:conditionalFormatting>
        <x14:conditionalFormatting xmlns:xm="http://schemas.microsoft.com/office/excel/2006/main">
          <x14:cfRule type="cellIs" priority="1461" operator="equal" id="{C4DF72D0-8F97-44A7-AA6F-29C25C173059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T319:Z319</xm:sqref>
        </x14:conditionalFormatting>
        <x14:conditionalFormatting xmlns:xm="http://schemas.microsoft.com/office/excel/2006/main">
          <x14:cfRule type="cellIs" priority="1460" operator="equal" id="{92E0C8B8-8495-4377-88AC-2F8908EEA613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O319</xm:sqref>
        </x14:conditionalFormatting>
        <x14:conditionalFormatting xmlns:xm="http://schemas.microsoft.com/office/excel/2006/main">
          <x14:cfRule type="cellIs" priority="1458" operator="equal" id="{2D68FB8C-544F-428E-B15D-9F840CEFD5E8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R319</xm:sqref>
        </x14:conditionalFormatting>
        <x14:conditionalFormatting xmlns:xm="http://schemas.microsoft.com/office/excel/2006/main">
          <x14:cfRule type="cellIs" priority="1457" operator="equal" id="{6F69F6A5-90D5-4500-B1A1-CC17A00DFFB6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N319</xm:sqref>
        </x14:conditionalFormatting>
        <x14:conditionalFormatting xmlns:xm="http://schemas.microsoft.com/office/excel/2006/main">
          <x14:cfRule type="cellIs" priority="1456" operator="equal" id="{692AC8BD-D7A5-4A9D-A0FF-A727E3EC6EBF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P319</xm:sqref>
        </x14:conditionalFormatting>
        <x14:conditionalFormatting xmlns:xm="http://schemas.microsoft.com/office/excel/2006/main">
          <x14:cfRule type="cellIs" priority="1434" operator="equal" id="{CEBADFE6-6456-4122-B99A-797B2D0FB548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Q327</xm:sqref>
        </x14:conditionalFormatting>
        <x14:conditionalFormatting xmlns:xm="http://schemas.microsoft.com/office/excel/2006/main">
          <x14:cfRule type="cellIs" priority="1433" operator="equal" id="{395CF8A3-663C-4A6A-9B85-CB45EAB0A4D8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O327</xm:sqref>
        </x14:conditionalFormatting>
        <x14:conditionalFormatting xmlns:xm="http://schemas.microsoft.com/office/excel/2006/main">
          <x14:cfRule type="cellIs" priority="1432" operator="equal" id="{E381A974-A86B-43C4-8694-E444AA3B20B6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P327 N327 R327:S327</xm:sqref>
        </x14:conditionalFormatting>
        <x14:conditionalFormatting xmlns:xm="http://schemas.microsoft.com/office/excel/2006/main">
          <x14:cfRule type="cellIs" priority="1429" operator="equal" id="{C7D3D197-0741-4753-B595-F14769B148CC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Q328</xm:sqref>
        </x14:conditionalFormatting>
        <x14:conditionalFormatting xmlns:xm="http://schemas.microsoft.com/office/excel/2006/main">
          <x14:cfRule type="cellIs" priority="1428" operator="equal" id="{0254B4E7-5660-4DD1-ABCE-7EECF36A2ADB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O328</xm:sqref>
        </x14:conditionalFormatting>
        <x14:conditionalFormatting xmlns:xm="http://schemas.microsoft.com/office/excel/2006/main">
          <x14:cfRule type="cellIs" priority="1427" operator="equal" id="{DC0FC088-AA65-4825-9A7E-6DE6ADB845C9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P328 N328 R328:S328</xm:sqref>
        </x14:conditionalFormatting>
        <x14:conditionalFormatting xmlns:xm="http://schemas.microsoft.com/office/excel/2006/main">
          <x14:cfRule type="cellIs" priority="1424" operator="equal" id="{EFBC5FDD-4EFC-4E22-A46A-B9689EBB934A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Q329</xm:sqref>
        </x14:conditionalFormatting>
        <x14:conditionalFormatting xmlns:xm="http://schemas.microsoft.com/office/excel/2006/main">
          <x14:cfRule type="cellIs" priority="1423" operator="equal" id="{D6B61243-2D4E-4449-B61C-C361F0290D1A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O329</xm:sqref>
        </x14:conditionalFormatting>
        <x14:conditionalFormatting xmlns:xm="http://schemas.microsoft.com/office/excel/2006/main">
          <x14:cfRule type="cellIs" priority="1422" operator="equal" id="{90C85370-90FA-4E62-8C72-982D3EAC2994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P329 N329 R329:S329</xm:sqref>
        </x14:conditionalFormatting>
        <x14:conditionalFormatting xmlns:xm="http://schemas.microsoft.com/office/excel/2006/main">
          <x14:cfRule type="cellIs" priority="1419" operator="equal" id="{67806DA3-4ECC-4F45-9AB1-F9C065C3CB52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Q330:Q331</xm:sqref>
        </x14:conditionalFormatting>
        <x14:conditionalFormatting xmlns:xm="http://schemas.microsoft.com/office/excel/2006/main">
          <x14:cfRule type="cellIs" priority="1418" operator="equal" id="{DCF776B5-36FA-40F7-8AD5-633BB89931B5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O330:O331</xm:sqref>
        </x14:conditionalFormatting>
        <x14:conditionalFormatting xmlns:xm="http://schemas.microsoft.com/office/excel/2006/main">
          <x14:cfRule type="cellIs" priority="1417" operator="equal" id="{DA175C96-7E74-4A54-AF52-8B56E5DC6D63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P330:P331 N330:N331 R330:S331</xm:sqref>
        </x14:conditionalFormatting>
        <x14:conditionalFormatting xmlns:xm="http://schemas.microsoft.com/office/excel/2006/main">
          <x14:cfRule type="cellIs" priority="1414" operator="equal" id="{C8D526A6-A189-43F3-A636-D2D3DA087C37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T333:Z333 Q333</xm:sqref>
        </x14:conditionalFormatting>
        <x14:conditionalFormatting xmlns:xm="http://schemas.microsoft.com/office/excel/2006/main">
          <x14:cfRule type="cellIs" priority="1413" operator="equal" id="{115CB6CC-C56E-4740-8A5A-C2C3FB48C023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O333</xm:sqref>
        </x14:conditionalFormatting>
        <x14:conditionalFormatting xmlns:xm="http://schemas.microsoft.com/office/excel/2006/main">
          <x14:cfRule type="cellIs" priority="1412" operator="equal" id="{311B8167-DAE2-4BB7-835E-EC31F9057278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R333:S333 N333 P333</xm:sqref>
        </x14:conditionalFormatting>
        <x14:conditionalFormatting xmlns:xm="http://schemas.microsoft.com/office/excel/2006/main">
          <x14:cfRule type="cellIs" priority="1409" operator="equal" id="{CF8DDA69-3CF7-4F3A-BB56-540E56A80ED3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T338:Z338 X338:X346</xm:sqref>
        </x14:conditionalFormatting>
        <x14:conditionalFormatting xmlns:xm="http://schemas.microsoft.com/office/excel/2006/main">
          <x14:cfRule type="cellIs" priority="1407" operator="equal" id="{45556669-9297-4BF4-8802-F3E5E662F855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P338 N338 R338</xm:sqref>
        </x14:conditionalFormatting>
        <x14:conditionalFormatting xmlns:xm="http://schemas.microsoft.com/office/excel/2006/main">
          <x14:cfRule type="cellIs" priority="1399" operator="equal" id="{253321BF-6047-4336-8957-0CE4B7F881CF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T340:Z340</xm:sqref>
        </x14:conditionalFormatting>
        <x14:conditionalFormatting xmlns:xm="http://schemas.microsoft.com/office/excel/2006/main">
          <x14:cfRule type="cellIs" priority="1398" operator="equal" id="{605B17D6-EFC4-4A0F-A682-73C165C1A3AB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O340</xm:sqref>
        </x14:conditionalFormatting>
        <x14:conditionalFormatting xmlns:xm="http://schemas.microsoft.com/office/excel/2006/main">
          <x14:cfRule type="cellIs" priority="1397" operator="equal" id="{48AC06D7-8B9F-48B9-BCBC-DBF74216169B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R340 N340 P340</xm:sqref>
        </x14:conditionalFormatting>
        <x14:conditionalFormatting xmlns:xm="http://schemas.microsoft.com/office/excel/2006/main">
          <x14:cfRule type="cellIs" priority="1394" operator="equal" id="{3876D20D-7084-4840-B97F-EC1368909607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Q344 T344:Z344</xm:sqref>
        </x14:conditionalFormatting>
        <x14:conditionalFormatting xmlns:xm="http://schemas.microsoft.com/office/excel/2006/main">
          <x14:cfRule type="cellIs" priority="1393" operator="equal" id="{3EC5C533-92DA-40E1-BCE9-C52ABD657D0B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O344</xm:sqref>
        </x14:conditionalFormatting>
        <x14:conditionalFormatting xmlns:xm="http://schemas.microsoft.com/office/excel/2006/main">
          <x14:cfRule type="cellIs" priority="1392" operator="equal" id="{41EE55D6-4B8A-4D8E-8C26-EB3B029156CB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P344 N344 R344:S344</xm:sqref>
        </x14:conditionalFormatting>
        <x14:conditionalFormatting xmlns:xm="http://schemas.microsoft.com/office/excel/2006/main">
          <x14:cfRule type="cellIs" priority="1389" operator="equal" id="{5C34BE41-5971-4AB7-A0D3-8068F460DB19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T346:Z346</xm:sqref>
        </x14:conditionalFormatting>
        <x14:conditionalFormatting xmlns:xm="http://schemas.microsoft.com/office/excel/2006/main">
          <x14:cfRule type="cellIs" priority="1388" operator="equal" id="{AEF5AA2A-7D1D-4C32-A07C-445577F56B5B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O346</xm:sqref>
        </x14:conditionalFormatting>
        <x14:conditionalFormatting xmlns:xm="http://schemas.microsoft.com/office/excel/2006/main">
          <x14:cfRule type="cellIs" priority="1387" operator="equal" id="{8C666B85-B9DD-4234-BCC7-73A13512D5FC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R346 N346 P346</xm:sqref>
        </x14:conditionalFormatting>
        <x14:conditionalFormatting xmlns:xm="http://schemas.microsoft.com/office/excel/2006/main">
          <x14:cfRule type="cellIs" priority="1384" operator="equal" id="{B8418818-F184-43B6-A3EB-207675550F48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T347:Z347 Q347</xm:sqref>
        </x14:conditionalFormatting>
        <x14:conditionalFormatting xmlns:xm="http://schemas.microsoft.com/office/excel/2006/main">
          <x14:cfRule type="cellIs" priority="1383" operator="equal" id="{4175F67A-2453-42F1-A82E-67874CD578E6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O347</xm:sqref>
        </x14:conditionalFormatting>
        <x14:conditionalFormatting xmlns:xm="http://schemas.microsoft.com/office/excel/2006/main">
          <x14:cfRule type="cellIs" priority="1382" operator="equal" id="{65AB7404-A004-446E-BD15-CD33C0C53D19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R347:S347 N347 P347</xm:sqref>
        </x14:conditionalFormatting>
        <x14:conditionalFormatting xmlns:xm="http://schemas.microsoft.com/office/excel/2006/main">
          <x14:cfRule type="cellIs" priority="1379" operator="equal" id="{A918412B-BA7A-43FE-BD7F-721F903B4CB8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T269:Z269 Q269 T271:W271 Q278 T277:Z278 Y271:Z271</xm:sqref>
        </x14:conditionalFormatting>
        <x14:conditionalFormatting xmlns:xm="http://schemas.microsoft.com/office/excel/2006/main">
          <x14:cfRule type="cellIs" priority="1378" operator="equal" id="{B7E03D91-23A6-4EAA-82C7-763BC35467B0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N269 P264 P267 P269 P271 N271 P275 N275</xm:sqref>
        </x14:conditionalFormatting>
        <x14:conditionalFormatting xmlns:xm="http://schemas.microsoft.com/office/excel/2006/main">
          <x14:cfRule type="cellIs" priority="1369" operator="equal" id="{4C439049-8CD9-4049-9B4C-2F27502D9162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O269</xm:sqref>
        </x14:conditionalFormatting>
        <x14:conditionalFormatting xmlns:xm="http://schemas.microsoft.com/office/excel/2006/main">
          <x14:cfRule type="cellIs" priority="1368" operator="equal" id="{5D4FA30C-BD7E-46C8-9ABF-99AD45E4B71C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O271</xm:sqref>
        </x14:conditionalFormatting>
        <x14:conditionalFormatting xmlns:xm="http://schemas.microsoft.com/office/excel/2006/main">
          <x14:cfRule type="cellIs" priority="1371" operator="equal" id="{BDD1C853-FFAD-4884-AA1E-A5881F362FA5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O264</xm:sqref>
        </x14:conditionalFormatting>
        <x14:conditionalFormatting xmlns:xm="http://schemas.microsoft.com/office/excel/2006/main">
          <x14:cfRule type="cellIs" priority="1370" operator="equal" id="{C7672CC0-1A44-450B-80F0-2E87884B2147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O267</xm:sqref>
        </x14:conditionalFormatting>
        <x14:conditionalFormatting xmlns:xm="http://schemas.microsoft.com/office/excel/2006/main">
          <x14:cfRule type="cellIs" priority="1366" operator="equal" id="{6642C0E3-0F9D-4B49-AC6F-FC29441A67C7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O275</xm:sqref>
        </x14:conditionalFormatting>
        <x14:conditionalFormatting xmlns:xm="http://schemas.microsoft.com/office/excel/2006/main">
          <x14:cfRule type="cellIs" priority="1359" operator="equal" id="{BEF25383-8C67-4708-8625-E781B53165EF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R269:S269 R275 R278:S278 R277</xm:sqref>
        </x14:conditionalFormatting>
        <x14:conditionalFormatting xmlns:xm="http://schemas.microsoft.com/office/excel/2006/main">
          <x14:cfRule type="cellIs" priority="1358" operator="equal" id="{580B8F69-8721-43A5-A7B1-E9FF4A37C265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N264</xm:sqref>
        </x14:conditionalFormatting>
        <x14:conditionalFormatting xmlns:xm="http://schemas.microsoft.com/office/excel/2006/main">
          <x14:cfRule type="cellIs" priority="1357" operator="equal" id="{16E81EB0-40B2-4345-B0BB-ABF0D772C349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N267</xm:sqref>
        </x14:conditionalFormatting>
        <x14:conditionalFormatting xmlns:xm="http://schemas.microsoft.com/office/excel/2006/main">
          <x14:cfRule type="cellIs" priority="1331" operator="equal" id="{90283F68-90AD-4EB6-A97F-98F66A3532B2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T263:W263 Y263:Z263</xm:sqref>
        </x14:conditionalFormatting>
        <x14:conditionalFormatting xmlns:xm="http://schemas.microsoft.com/office/excel/2006/main">
          <x14:cfRule type="cellIs" priority="1328" operator="equal" id="{9DF95932-802E-439A-9DA0-3D658EB62D02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T266:Z266 Q266 X266:X267 T265:W265 Y265:Z265</xm:sqref>
        </x14:conditionalFormatting>
        <x14:conditionalFormatting xmlns:xm="http://schemas.microsoft.com/office/excel/2006/main">
          <x14:cfRule type="cellIs" priority="1327" operator="equal" id="{620167B0-5527-4D75-8F08-1457619484DF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P265:P266</xm:sqref>
        </x14:conditionalFormatting>
        <x14:conditionalFormatting xmlns:xm="http://schemas.microsoft.com/office/excel/2006/main">
          <x14:cfRule type="cellIs" priority="1326" operator="equal" id="{B80E52F7-0644-408D-8F06-A38A6D3D9D91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O265:O266</xm:sqref>
        </x14:conditionalFormatting>
        <x14:conditionalFormatting xmlns:xm="http://schemas.microsoft.com/office/excel/2006/main">
          <x14:cfRule type="cellIs" priority="1324" operator="equal" id="{E50D59CC-5F24-4F2B-BF90-710FEA9F7313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R266</xm:sqref>
        </x14:conditionalFormatting>
        <x14:conditionalFormatting xmlns:xm="http://schemas.microsoft.com/office/excel/2006/main">
          <x14:cfRule type="cellIs" priority="1323" operator="equal" id="{70FB08DE-9541-41BD-A8E3-D517ED084162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N265:N266</xm:sqref>
        </x14:conditionalFormatting>
        <x14:conditionalFormatting xmlns:xm="http://schemas.microsoft.com/office/excel/2006/main">
          <x14:cfRule type="cellIs" priority="1321" operator="equal" id="{E09F7CD0-D6B0-4FFF-910E-1E5FF53F5280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T268:Z268</xm:sqref>
        </x14:conditionalFormatting>
        <x14:conditionalFormatting xmlns:xm="http://schemas.microsoft.com/office/excel/2006/main">
          <x14:cfRule type="cellIs" priority="1320" operator="equal" id="{E6891FF5-3EAE-4131-873E-E1850EA782CD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P268</xm:sqref>
        </x14:conditionalFormatting>
        <x14:conditionalFormatting xmlns:xm="http://schemas.microsoft.com/office/excel/2006/main">
          <x14:cfRule type="cellIs" priority="1319" operator="equal" id="{BA409287-1EBE-4FA5-BC51-E0948F5F2664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O268</xm:sqref>
        </x14:conditionalFormatting>
        <x14:conditionalFormatting xmlns:xm="http://schemas.microsoft.com/office/excel/2006/main">
          <x14:cfRule type="cellIs" priority="1317" operator="equal" id="{6102EA31-D7C8-4510-B7ED-C39DCE5EDCAB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R268</xm:sqref>
        </x14:conditionalFormatting>
        <x14:conditionalFormatting xmlns:xm="http://schemas.microsoft.com/office/excel/2006/main">
          <x14:cfRule type="cellIs" priority="1316" operator="equal" id="{4C6B5299-9846-4F04-9567-BEDB01DA615F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N268</xm:sqref>
        </x14:conditionalFormatting>
        <x14:conditionalFormatting xmlns:xm="http://schemas.microsoft.com/office/excel/2006/main">
          <x14:cfRule type="cellIs" priority="1314" operator="equal" id="{6B858CD6-1C99-46F0-A5F6-623D15D7E692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T270:Z270 Q270</xm:sqref>
        </x14:conditionalFormatting>
        <x14:conditionalFormatting xmlns:xm="http://schemas.microsoft.com/office/excel/2006/main">
          <x14:cfRule type="cellIs" priority="1313" operator="equal" id="{0DEE5D14-F9D5-4AAE-9E4D-F687ACFDDABD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N270 P270</xm:sqref>
        </x14:conditionalFormatting>
        <x14:conditionalFormatting xmlns:xm="http://schemas.microsoft.com/office/excel/2006/main">
          <x14:cfRule type="cellIs" priority="1312" operator="equal" id="{3C724758-C2F1-45B5-B77D-CDFA141A118D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O270</xm:sqref>
        </x14:conditionalFormatting>
        <x14:conditionalFormatting xmlns:xm="http://schemas.microsoft.com/office/excel/2006/main">
          <x14:cfRule type="cellIs" priority="1310" operator="equal" id="{1FFC1CDA-11CD-4110-AFAF-E1AD043B5857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R270:S270</xm:sqref>
        </x14:conditionalFormatting>
        <x14:conditionalFormatting xmlns:xm="http://schemas.microsoft.com/office/excel/2006/main">
          <x14:cfRule type="cellIs" priority="1308" operator="equal" id="{44A4D48A-B759-4C7C-B315-9CF8C6824680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T276:Z276 X276:X279</xm:sqref>
        </x14:conditionalFormatting>
        <x14:conditionalFormatting xmlns:xm="http://schemas.microsoft.com/office/excel/2006/main">
          <x14:cfRule type="cellIs" priority="1307" operator="equal" id="{12DC5170-C193-484E-AF8E-6633AD0719BE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P276 N276</xm:sqref>
        </x14:conditionalFormatting>
        <x14:conditionalFormatting xmlns:xm="http://schemas.microsoft.com/office/excel/2006/main">
          <x14:cfRule type="cellIs" priority="1306" operator="equal" id="{52D0688B-842B-4203-94A7-A647DFEAED07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O276</xm:sqref>
        </x14:conditionalFormatting>
        <x14:conditionalFormatting xmlns:xm="http://schemas.microsoft.com/office/excel/2006/main">
          <x14:cfRule type="cellIs" priority="1304" operator="equal" id="{29AF8E5B-A312-4704-9105-53D5970531C0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R276</xm:sqref>
        </x14:conditionalFormatting>
        <x14:conditionalFormatting xmlns:xm="http://schemas.microsoft.com/office/excel/2006/main">
          <x14:cfRule type="cellIs" priority="1302" operator="equal" id="{FF5667E4-7416-4DE8-9B5C-A95BDDD75435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Q273 T273:Z273 T272:W272 Y272:Z272</xm:sqref>
        </x14:conditionalFormatting>
        <x14:conditionalFormatting xmlns:xm="http://schemas.microsoft.com/office/excel/2006/main">
          <x14:cfRule type="cellIs" priority="1301" operator="equal" id="{E151E585-2535-46A1-BFB8-327AEBB8BABE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P272:P273 N272:N273</xm:sqref>
        </x14:conditionalFormatting>
        <x14:conditionalFormatting xmlns:xm="http://schemas.microsoft.com/office/excel/2006/main">
          <x14:cfRule type="cellIs" priority="1300" operator="equal" id="{DBF3A025-46FD-4A23-B381-96DA6D8EAB4B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O272:O273</xm:sqref>
        </x14:conditionalFormatting>
        <x14:conditionalFormatting xmlns:xm="http://schemas.microsoft.com/office/excel/2006/main">
          <x14:cfRule type="cellIs" priority="1298" operator="equal" id="{0D74B785-8E4D-4668-BE5F-A6654E150828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R273:S273</xm:sqref>
        </x14:conditionalFormatting>
        <x14:conditionalFormatting xmlns:xm="http://schemas.microsoft.com/office/excel/2006/main">
          <x14:cfRule type="cellIs" priority="1296" operator="equal" id="{EC06F6F5-240D-4E0C-A19A-B44B58513DC1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P277:P278 N277:N278</xm:sqref>
        </x14:conditionalFormatting>
        <x14:conditionalFormatting xmlns:xm="http://schemas.microsoft.com/office/excel/2006/main">
          <x14:cfRule type="cellIs" priority="1295" operator="equal" id="{D4D06F76-22A7-4D30-A883-54C3A93E258E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O277:O278</xm:sqref>
        </x14:conditionalFormatting>
        <x14:conditionalFormatting xmlns:xm="http://schemas.microsoft.com/office/excel/2006/main">
          <x14:cfRule type="cellIs" priority="1293" operator="equal" id="{55F3A296-479A-4362-BB94-E5EE30F959F9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N274 P274</xm:sqref>
        </x14:conditionalFormatting>
        <x14:conditionalFormatting xmlns:xm="http://schemas.microsoft.com/office/excel/2006/main">
          <x14:cfRule type="cellIs" priority="1292" operator="equal" id="{CAA1DC44-0CD3-43C3-A017-5DCAAA0D9EA9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O274</xm:sqref>
        </x14:conditionalFormatting>
        <x14:conditionalFormatting xmlns:xm="http://schemas.microsoft.com/office/excel/2006/main">
          <x14:cfRule type="cellIs" priority="1041" operator="equal" id="{234252F2-77ED-4E18-BBDA-D0BD878E5FD4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O303:O311</xm:sqref>
        </x14:conditionalFormatting>
        <x14:conditionalFormatting xmlns:xm="http://schemas.microsoft.com/office/excel/2006/main">
          <x14:cfRule type="cellIs" priority="1040" operator="equal" id="{39D16162-E229-4D32-840A-314D2DA79719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O303:O311</xm:sqref>
        </x14:conditionalFormatting>
        <x14:conditionalFormatting xmlns:xm="http://schemas.microsoft.com/office/excel/2006/main">
          <x14:cfRule type="cellIs" priority="1039" operator="equal" id="{81ADDD74-3125-4690-858A-F2CE954937D8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P303:P311</xm:sqref>
        </x14:conditionalFormatting>
        <x14:conditionalFormatting xmlns:xm="http://schemas.microsoft.com/office/excel/2006/main">
          <x14:cfRule type="cellIs" priority="1038" operator="equal" id="{CBB58BE8-3AEC-4906-A87F-A51A9BDB309A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P303:P311</xm:sqref>
        </x14:conditionalFormatting>
        <x14:conditionalFormatting xmlns:xm="http://schemas.microsoft.com/office/excel/2006/main">
          <x14:cfRule type="cellIs" priority="966" operator="equal" id="{D1C95160-2B80-4E9F-8633-3CA456FCD62B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S266</xm:sqref>
        </x14:conditionalFormatting>
        <x14:conditionalFormatting xmlns:xm="http://schemas.microsoft.com/office/excel/2006/main">
          <x14:cfRule type="cellIs" priority="965" operator="equal" id="{70AD9F87-A999-4B4A-905E-1F676FDD7BBA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Q264</xm:sqref>
        </x14:conditionalFormatting>
        <x14:conditionalFormatting xmlns:xm="http://schemas.microsoft.com/office/excel/2006/main">
          <x14:cfRule type="cellIs" priority="964" operator="equal" id="{6382CB43-6383-4A57-9197-21075C40359F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R264</xm:sqref>
        </x14:conditionalFormatting>
        <x14:conditionalFormatting xmlns:xm="http://schemas.microsoft.com/office/excel/2006/main">
          <x14:cfRule type="cellIs" priority="963" operator="equal" id="{5B17756D-C062-4EDB-B8C5-F04C1E5AC3F4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S264</xm:sqref>
        </x14:conditionalFormatting>
        <x14:conditionalFormatting xmlns:xm="http://schemas.microsoft.com/office/excel/2006/main">
          <x14:cfRule type="cellIs" priority="962" operator="equal" id="{49524DDD-D2CC-4A72-9C31-0B3B8DC167CD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Q267</xm:sqref>
        </x14:conditionalFormatting>
        <x14:conditionalFormatting xmlns:xm="http://schemas.microsoft.com/office/excel/2006/main">
          <x14:cfRule type="cellIs" priority="961" operator="equal" id="{EE2688F1-269A-4C3D-B646-FC7FA39762F8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R267</xm:sqref>
        </x14:conditionalFormatting>
        <x14:conditionalFormatting xmlns:xm="http://schemas.microsoft.com/office/excel/2006/main">
          <x14:cfRule type="cellIs" priority="960" operator="equal" id="{604E3460-577B-4929-9805-8F9D6A2BFBAE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S267</xm:sqref>
        </x14:conditionalFormatting>
        <x14:conditionalFormatting xmlns:xm="http://schemas.microsoft.com/office/excel/2006/main">
          <x14:cfRule type="cellIs" priority="904" operator="equal" id="{4C6D0095-36FF-46A5-8B91-CBBBDDD44495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Q312</xm:sqref>
        </x14:conditionalFormatting>
        <x14:conditionalFormatting xmlns:xm="http://schemas.microsoft.com/office/excel/2006/main">
          <x14:cfRule type="cellIs" priority="903" operator="equal" id="{9271F51F-FE52-4D7C-9FCF-FF250F639402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R312</xm:sqref>
        </x14:conditionalFormatting>
        <x14:conditionalFormatting xmlns:xm="http://schemas.microsoft.com/office/excel/2006/main">
          <x14:cfRule type="cellIs" priority="902" operator="equal" id="{66299F28-DC6C-41C3-A1A3-3B8E111EDAB5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S312</xm:sqref>
        </x14:conditionalFormatting>
        <x14:conditionalFormatting xmlns:xm="http://schemas.microsoft.com/office/excel/2006/main">
          <x14:cfRule type="cellIs" priority="898" operator="equal" id="{A3BF8AA1-1F62-44AD-93A4-5E3AD50FE818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Q271</xm:sqref>
        </x14:conditionalFormatting>
        <x14:conditionalFormatting xmlns:xm="http://schemas.microsoft.com/office/excel/2006/main">
          <x14:cfRule type="cellIs" priority="897" operator="equal" id="{DFECE5DF-5459-4F08-976A-E3CE856C50B2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R271</xm:sqref>
        </x14:conditionalFormatting>
        <x14:conditionalFormatting xmlns:xm="http://schemas.microsoft.com/office/excel/2006/main">
          <x14:cfRule type="cellIs" priority="896" operator="equal" id="{6397A467-A5D1-4982-BB5F-E2F7DD1733FC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S271</xm:sqref>
        </x14:conditionalFormatting>
        <x14:conditionalFormatting xmlns:xm="http://schemas.microsoft.com/office/excel/2006/main">
          <x14:cfRule type="cellIs" priority="895" operator="equal" id="{09712149-9758-4A4C-9422-BE360C75ECD9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Q272</xm:sqref>
        </x14:conditionalFormatting>
        <x14:conditionalFormatting xmlns:xm="http://schemas.microsoft.com/office/excel/2006/main">
          <x14:cfRule type="cellIs" priority="894" operator="equal" id="{E9F3BF24-14F8-4994-836F-207833CD5C6D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R272</xm:sqref>
        </x14:conditionalFormatting>
        <x14:conditionalFormatting xmlns:xm="http://schemas.microsoft.com/office/excel/2006/main">
          <x14:cfRule type="cellIs" priority="893" operator="equal" id="{BC472211-8522-455E-9D17-617BA6DE88A3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S272</xm:sqref>
        </x14:conditionalFormatting>
        <x14:conditionalFormatting xmlns:xm="http://schemas.microsoft.com/office/excel/2006/main">
          <x14:cfRule type="cellIs" priority="892" operator="equal" id="{D5A149CE-419E-4CAC-8947-CB2A18558A71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Q313</xm:sqref>
        </x14:conditionalFormatting>
        <x14:conditionalFormatting xmlns:xm="http://schemas.microsoft.com/office/excel/2006/main">
          <x14:cfRule type="cellIs" priority="891" operator="equal" id="{CD1F41EA-F4CB-4BC1-8D02-DD307FE4B9E7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R313</xm:sqref>
        </x14:conditionalFormatting>
        <x14:conditionalFormatting xmlns:xm="http://schemas.microsoft.com/office/excel/2006/main">
          <x14:cfRule type="cellIs" priority="890" operator="equal" id="{ADCF11D3-F02C-4F1F-908E-AB8986955F3A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S313</xm:sqref>
        </x14:conditionalFormatting>
        <x14:conditionalFormatting xmlns:xm="http://schemas.microsoft.com/office/excel/2006/main">
          <x14:cfRule type="cellIs" priority="889" operator="equal" id="{A2CAA243-5E24-419E-BE2B-ECF7960D9D48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Q314</xm:sqref>
        </x14:conditionalFormatting>
        <x14:conditionalFormatting xmlns:xm="http://schemas.microsoft.com/office/excel/2006/main">
          <x14:cfRule type="cellIs" priority="888" operator="equal" id="{65B3547A-DC78-41A5-B217-7EF5CC23EA89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R314</xm:sqref>
        </x14:conditionalFormatting>
        <x14:conditionalFormatting xmlns:xm="http://schemas.microsoft.com/office/excel/2006/main">
          <x14:cfRule type="cellIs" priority="887" operator="equal" id="{DC681A14-01BC-43BA-A820-E0B5F151A879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S314</xm:sqref>
        </x14:conditionalFormatting>
        <x14:conditionalFormatting xmlns:xm="http://schemas.microsoft.com/office/excel/2006/main">
          <x14:cfRule type="cellIs" priority="886" operator="equal" id="{25A9625C-1E3B-4DC0-93CF-9E2746ACB053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Q315</xm:sqref>
        </x14:conditionalFormatting>
        <x14:conditionalFormatting xmlns:xm="http://schemas.microsoft.com/office/excel/2006/main">
          <x14:cfRule type="cellIs" priority="885" operator="equal" id="{5A17D6AA-97ED-4ED8-BDC6-98B30B509E7E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R315</xm:sqref>
        </x14:conditionalFormatting>
        <x14:conditionalFormatting xmlns:xm="http://schemas.microsoft.com/office/excel/2006/main">
          <x14:cfRule type="cellIs" priority="884" operator="equal" id="{D60A3C3E-580E-4672-8236-4A1090EE799D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S315</xm:sqref>
        </x14:conditionalFormatting>
        <x14:conditionalFormatting xmlns:xm="http://schemas.microsoft.com/office/excel/2006/main">
          <x14:cfRule type="cellIs" priority="880" operator="equal" id="{3E000448-967F-4478-BB6D-DCA6A2A7298F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Q317</xm:sqref>
        </x14:conditionalFormatting>
        <x14:conditionalFormatting xmlns:xm="http://schemas.microsoft.com/office/excel/2006/main">
          <x14:cfRule type="cellIs" priority="879" operator="equal" id="{5D3FA608-52E3-4E3D-91D7-9447D849FCAE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R317</xm:sqref>
        </x14:conditionalFormatting>
        <x14:conditionalFormatting xmlns:xm="http://schemas.microsoft.com/office/excel/2006/main">
          <x14:cfRule type="cellIs" priority="878" operator="equal" id="{83E0A142-4F79-409D-BD50-3F63CEE3602E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S317</xm:sqref>
        </x14:conditionalFormatting>
        <x14:conditionalFormatting xmlns:xm="http://schemas.microsoft.com/office/excel/2006/main">
          <x14:cfRule type="cellIs" priority="877" operator="equal" id="{5ED8B8A4-434E-46C3-8D85-130BE9656230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Q318</xm:sqref>
        </x14:conditionalFormatting>
        <x14:conditionalFormatting xmlns:xm="http://schemas.microsoft.com/office/excel/2006/main">
          <x14:cfRule type="cellIs" priority="876" operator="equal" id="{0B956801-CE4F-48B7-A8E3-5A5ADE018A89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R318</xm:sqref>
        </x14:conditionalFormatting>
        <x14:conditionalFormatting xmlns:xm="http://schemas.microsoft.com/office/excel/2006/main">
          <x14:cfRule type="cellIs" priority="875" operator="equal" id="{AD1F3B8D-D94F-497E-84DE-478D88F1F1F4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S318</xm:sqref>
        </x14:conditionalFormatting>
        <x14:conditionalFormatting xmlns:xm="http://schemas.microsoft.com/office/excel/2006/main">
          <x14:cfRule type="cellIs" priority="847" operator="equal" id="{43CF5442-4607-49C8-877F-6061F530ACEC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Q320</xm:sqref>
        </x14:conditionalFormatting>
        <x14:conditionalFormatting xmlns:xm="http://schemas.microsoft.com/office/excel/2006/main">
          <x14:cfRule type="cellIs" priority="846" operator="equal" id="{BCA4D2E4-EFF4-4568-92B6-A363CEEBA27E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R320</xm:sqref>
        </x14:conditionalFormatting>
        <x14:conditionalFormatting xmlns:xm="http://schemas.microsoft.com/office/excel/2006/main">
          <x14:cfRule type="cellIs" priority="845" operator="equal" id="{FA82A45D-863C-435F-885B-B1B4DE91EA84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S320</xm:sqref>
        </x14:conditionalFormatting>
        <x14:conditionalFormatting xmlns:xm="http://schemas.microsoft.com/office/excel/2006/main">
          <x14:cfRule type="cellIs" priority="844" operator="equal" id="{41068022-A139-4DC4-A795-42089B89A101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Q321</xm:sqref>
        </x14:conditionalFormatting>
        <x14:conditionalFormatting xmlns:xm="http://schemas.microsoft.com/office/excel/2006/main">
          <x14:cfRule type="cellIs" priority="843" operator="equal" id="{08C0CF9D-B1E1-4907-AD67-12543E42866D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R321</xm:sqref>
        </x14:conditionalFormatting>
        <x14:conditionalFormatting xmlns:xm="http://schemas.microsoft.com/office/excel/2006/main">
          <x14:cfRule type="cellIs" priority="842" operator="equal" id="{3A6D8D95-22D7-4199-9D52-13C06410B97E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S321</xm:sqref>
        </x14:conditionalFormatting>
        <x14:conditionalFormatting xmlns:xm="http://schemas.microsoft.com/office/excel/2006/main">
          <x14:cfRule type="cellIs" priority="841" operator="equal" id="{BD6A348E-595B-4F5C-AF5B-50A761981CE6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Q326:Q331</xm:sqref>
        </x14:conditionalFormatting>
        <x14:conditionalFormatting xmlns:xm="http://schemas.microsoft.com/office/excel/2006/main">
          <x14:cfRule type="cellIs" priority="840" operator="equal" id="{444F7BF1-F9A7-4F0C-8AD0-58A8825630CA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R326:R331</xm:sqref>
        </x14:conditionalFormatting>
        <x14:conditionalFormatting xmlns:xm="http://schemas.microsoft.com/office/excel/2006/main">
          <x14:cfRule type="cellIs" priority="839" operator="equal" id="{35A1EDDF-D106-4E61-997F-4A95857D275C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S326:S331</xm:sqref>
        </x14:conditionalFormatting>
        <x14:conditionalFormatting xmlns:xm="http://schemas.microsoft.com/office/excel/2006/main">
          <x14:cfRule type="cellIs" priority="838" operator="equal" id="{09F4D154-3465-4EE5-B281-8B5AED34FDD6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Q316</xm:sqref>
        </x14:conditionalFormatting>
        <x14:conditionalFormatting xmlns:xm="http://schemas.microsoft.com/office/excel/2006/main">
          <x14:cfRule type="cellIs" priority="837" operator="equal" id="{AF7CE43B-F423-484D-AC6F-3825E9492A2F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R316</xm:sqref>
        </x14:conditionalFormatting>
        <x14:conditionalFormatting xmlns:xm="http://schemas.microsoft.com/office/excel/2006/main">
          <x14:cfRule type="cellIs" priority="836" operator="equal" id="{9F8BC20E-D12A-4221-994B-97976B1CD569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S316</xm:sqref>
        </x14:conditionalFormatting>
        <x14:conditionalFormatting xmlns:xm="http://schemas.microsoft.com/office/excel/2006/main">
          <x14:cfRule type="cellIs" priority="795" operator="equal" id="{CA78E5EC-ACBD-44B6-9280-C1E292B5E788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Q274</xm:sqref>
        </x14:conditionalFormatting>
        <x14:conditionalFormatting xmlns:xm="http://schemas.microsoft.com/office/excel/2006/main">
          <x14:cfRule type="cellIs" priority="794" operator="equal" id="{41BC5926-55AA-4BA2-BEAD-F33AE1B81F51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R274</xm:sqref>
        </x14:conditionalFormatting>
        <x14:conditionalFormatting xmlns:xm="http://schemas.microsoft.com/office/excel/2006/main">
          <x14:cfRule type="cellIs" priority="793" operator="equal" id="{C177D71F-8578-47DA-8F9D-573B34069A64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S274</xm:sqref>
        </x14:conditionalFormatting>
        <x14:conditionalFormatting xmlns:xm="http://schemas.microsoft.com/office/excel/2006/main">
          <x14:cfRule type="cellIs" priority="792" operator="equal" id="{DB8F2A00-31B4-4489-98A1-68E1AC6217C6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Q300</xm:sqref>
        </x14:conditionalFormatting>
        <x14:conditionalFormatting xmlns:xm="http://schemas.microsoft.com/office/excel/2006/main">
          <x14:cfRule type="cellIs" priority="791" operator="equal" id="{6DF1014E-82E2-47E5-8C37-3A6E95FEC946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R300</xm:sqref>
        </x14:conditionalFormatting>
        <x14:conditionalFormatting xmlns:xm="http://schemas.microsoft.com/office/excel/2006/main">
          <x14:cfRule type="cellIs" priority="790" operator="equal" id="{736145C1-EAEC-499D-B959-62E9DDA8B306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S300</xm:sqref>
        </x14:conditionalFormatting>
        <x14:conditionalFormatting xmlns:xm="http://schemas.microsoft.com/office/excel/2006/main">
          <x14:cfRule type="cellIs" priority="789" operator="equal" id="{9C466683-54F6-495C-98BE-DB9A3187E7B7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Q302</xm:sqref>
        </x14:conditionalFormatting>
        <x14:conditionalFormatting xmlns:xm="http://schemas.microsoft.com/office/excel/2006/main">
          <x14:cfRule type="cellIs" priority="788" operator="equal" id="{A163A819-2172-4436-B89C-FF4BCA58ED96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R302</xm:sqref>
        </x14:conditionalFormatting>
        <x14:conditionalFormatting xmlns:xm="http://schemas.microsoft.com/office/excel/2006/main">
          <x14:cfRule type="cellIs" priority="787" operator="equal" id="{22F4C600-6C68-46E8-B7F1-EF3FF6853B3E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S302</xm:sqref>
        </x14:conditionalFormatting>
        <x14:conditionalFormatting xmlns:xm="http://schemas.microsoft.com/office/excel/2006/main">
          <x14:cfRule type="cellIs" priority="786" operator="equal" id="{DF3B8E5D-00E7-44C4-BE03-027302357E66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Q301</xm:sqref>
        </x14:conditionalFormatting>
        <x14:conditionalFormatting xmlns:xm="http://schemas.microsoft.com/office/excel/2006/main">
          <x14:cfRule type="cellIs" priority="785" operator="equal" id="{2359590B-A82C-4DF4-8C21-649818EB486C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R301</xm:sqref>
        </x14:conditionalFormatting>
        <x14:conditionalFormatting xmlns:xm="http://schemas.microsoft.com/office/excel/2006/main">
          <x14:cfRule type="cellIs" priority="784" operator="equal" id="{ADA4DCC5-4E6B-4067-8568-8CA548EEEC3B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S301</xm:sqref>
        </x14:conditionalFormatting>
        <x14:conditionalFormatting xmlns:xm="http://schemas.microsoft.com/office/excel/2006/main">
          <x14:cfRule type="cellIs" priority="783" operator="equal" id="{39F0560C-852C-4BB7-9AA4-022D9DACFAE2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R263</xm:sqref>
        </x14:conditionalFormatting>
        <x14:conditionalFormatting xmlns:xm="http://schemas.microsoft.com/office/excel/2006/main">
          <x14:cfRule type="cellIs" priority="782" operator="equal" id="{BE77DF51-D973-4749-8E51-20256CBE5B6B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Q263</xm:sqref>
        </x14:conditionalFormatting>
        <x14:conditionalFormatting xmlns:xm="http://schemas.microsoft.com/office/excel/2006/main">
          <x14:cfRule type="cellIs" priority="781" operator="equal" id="{D4C131F9-F2C2-4AD0-B373-42E94145F047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S263</xm:sqref>
        </x14:conditionalFormatting>
        <x14:conditionalFormatting xmlns:xm="http://schemas.microsoft.com/office/excel/2006/main">
          <x14:cfRule type="cellIs" priority="680" operator="equal" id="{E6014413-4F89-4051-9768-CC8CBD3CD363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Q319</xm:sqref>
        </x14:conditionalFormatting>
        <x14:conditionalFormatting xmlns:xm="http://schemas.microsoft.com/office/excel/2006/main">
          <x14:cfRule type="cellIs" priority="676" operator="equal" id="{E049C759-1B5A-4D73-9CD6-591FEDDA5DD9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Q332</xm:sqref>
        </x14:conditionalFormatting>
        <x14:conditionalFormatting xmlns:xm="http://schemas.microsoft.com/office/excel/2006/main">
          <x14:cfRule type="cellIs" priority="670" operator="equal" id="{FFBD0B80-4134-4827-89F6-31801DCC02F9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Q324</xm:sqref>
        </x14:conditionalFormatting>
        <x14:conditionalFormatting xmlns:xm="http://schemas.microsoft.com/office/excel/2006/main">
          <x14:cfRule type="cellIs" priority="668" operator="equal" id="{E5C6CF74-4268-46E0-A500-2B1B2A26E497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Q325</xm:sqref>
        </x14:conditionalFormatting>
        <x14:conditionalFormatting xmlns:xm="http://schemas.microsoft.com/office/excel/2006/main">
          <x14:cfRule type="cellIs" priority="663" operator="equal" id="{49F5A8C7-E732-4F9B-901E-5C6D113CBAE6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S319</xm:sqref>
        </x14:conditionalFormatting>
        <x14:conditionalFormatting xmlns:xm="http://schemas.microsoft.com/office/excel/2006/main">
          <x14:cfRule type="cellIs" priority="662" operator="equal" id="{08B0C715-A914-473A-B762-DE3933E6BF5E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S324</xm:sqref>
        </x14:conditionalFormatting>
        <x14:conditionalFormatting xmlns:xm="http://schemas.microsoft.com/office/excel/2006/main">
          <x14:cfRule type="cellIs" priority="661" operator="equal" id="{54060830-E64E-418F-8C3A-E40075A45160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S325</xm:sqref>
        </x14:conditionalFormatting>
        <x14:conditionalFormatting xmlns:xm="http://schemas.microsoft.com/office/excel/2006/main">
          <x14:cfRule type="cellIs" priority="660" operator="equal" id="{54A74E47-394E-4523-AA11-54B351018785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Q322</xm:sqref>
        </x14:conditionalFormatting>
        <x14:conditionalFormatting xmlns:xm="http://schemas.microsoft.com/office/excel/2006/main">
          <x14:cfRule type="cellIs" priority="658" operator="equal" id="{F7F2CCBF-13BE-4DCD-9242-CED7BA932D60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S322</xm:sqref>
        </x14:conditionalFormatting>
        <x14:conditionalFormatting xmlns:xm="http://schemas.microsoft.com/office/excel/2006/main">
          <x14:cfRule type="cellIs" priority="651" operator="equal" id="{F3C63BCB-E83F-4720-8E5F-94EB2CD2873F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Q337</xm:sqref>
        </x14:conditionalFormatting>
        <x14:conditionalFormatting xmlns:xm="http://schemas.microsoft.com/office/excel/2006/main">
          <x14:cfRule type="cellIs" priority="650" operator="equal" id="{940F76AE-64FE-4248-B182-369D2C4130B6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Q338</xm:sqref>
        </x14:conditionalFormatting>
        <x14:conditionalFormatting xmlns:xm="http://schemas.microsoft.com/office/excel/2006/main">
          <x14:cfRule type="cellIs" priority="649" operator="equal" id="{9EC5B4E3-DFD6-4EEF-9BC5-B644DD4BCD08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Q339</xm:sqref>
        </x14:conditionalFormatting>
        <x14:conditionalFormatting xmlns:xm="http://schemas.microsoft.com/office/excel/2006/main">
          <x14:cfRule type="cellIs" priority="648" operator="equal" id="{C70F926D-BF83-4263-BC09-D12CA0C509E2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Q340</xm:sqref>
        </x14:conditionalFormatting>
        <x14:conditionalFormatting xmlns:xm="http://schemas.microsoft.com/office/excel/2006/main">
          <x14:cfRule type="cellIs" priority="647" operator="equal" id="{B6BD0132-F9BA-4DA3-B306-D6CBC64E9A2E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Q346</xm:sqref>
        </x14:conditionalFormatting>
        <x14:conditionalFormatting xmlns:xm="http://schemas.microsoft.com/office/excel/2006/main">
          <x14:cfRule type="cellIs" priority="645" operator="equal" id="{4244421F-DD02-446F-BC3B-D4E20CC93FAE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Q336</xm:sqref>
        </x14:conditionalFormatting>
        <x14:conditionalFormatting xmlns:xm="http://schemas.microsoft.com/office/excel/2006/main">
          <x14:cfRule type="cellIs" priority="644" operator="equal" id="{5C88B4E5-8B37-4528-A1E3-6DA94A87A82B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S336</xm:sqref>
        </x14:conditionalFormatting>
        <x14:conditionalFormatting xmlns:xm="http://schemas.microsoft.com/office/excel/2006/main">
          <x14:cfRule type="cellIs" priority="643" operator="equal" id="{974ED2A8-BE09-4C25-AB29-FE36470C5867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S337</xm:sqref>
        </x14:conditionalFormatting>
        <x14:conditionalFormatting xmlns:xm="http://schemas.microsoft.com/office/excel/2006/main">
          <x14:cfRule type="cellIs" priority="642" operator="equal" id="{3D550125-8DBA-4BFF-9343-F32F2FA807FE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S338</xm:sqref>
        </x14:conditionalFormatting>
        <x14:conditionalFormatting xmlns:xm="http://schemas.microsoft.com/office/excel/2006/main">
          <x14:cfRule type="cellIs" priority="641" operator="equal" id="{8717619D-B1C2-4112-BC8F-7998D77C883C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S339</xm:sqref>
        </x14:conditionalFormatting>
        <x14:conditionalFormatting xmlns:xm="http://schemas.microsoft.com/office/excel/2006/main">
          <x14:cfRule type="cellIs" priority="640" operator="equal" id="{42F9D7DC-5B8F-4579-BAA9-589A4AFD1BC1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S340</xm:sqref>
        </x14:conditionalFormatting>
        <x14:conditionalFormatting xmlns:xm="http://schemas.microsoft.com/office/excel/2006/main">
          <x14:cfRule type="cellIs" priority="639" operator="equal" id="{3A12FFCA-270F-4712-BB37-281D52ACDA1C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S346</xm:sqref>
        </x14:conditionalFormatting>
        <x14:conditionalFormatting xmlns:xm="http://schemas.microsoft.com/office/excel/2006/main">
          <x14:cfRule type="cellIs" priority="557" operator="equal" id="{A280207C-DBBA-4766-93BE-122DEE70A597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Q292 Q295:Q297</xm:sqref>
        </x14:conditionalFormatting>
        <x14:conditionalFormatting xmlns:xm="http://schemas.microsoft.com/office/excel/2006/main">
          <x14:cfRule type="cellIs" priority="555" operator="equal" id="{2101D6BA-517F-405B-B042-3735D4D52EBB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S285:S288 S292 S295:S297</xm:sqref>
        </x14:conditionalFormatting>
        <x14:conditionalFormatting xmlns:xm="http://schemas.microsoft.com/office/excel/2006/main">
          <x14:cfRule type="cellIs" priority="550" operator="equal" id="{B87804FE-C3CC-4859-8E59-A1126DD7572A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R298:R299 R293:R294 R291</xm:sqref>
        </x14:conditionalFormatting>
        <x14:conditionalFormatting xmlns:xm="http://schemas.microsoft.com/office/excel/2006/main">
          <x14:cfRule type="cellIs" priority="558" operator="equal" id="{B42CDA59-2F59-4B05-87A4-18F1D23B821C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S280:S284</xm:sqref>
        </x14:conditionalFormatting>
        <x14:conditionalFormatting xmlns:xm="http://schemas.microsoft.com/office/excel/2006/main">
          <x14:cfRule type="cellIs" priority="556" operator="equal" id="{99F6BEC2-A38D-4D5F-B7EC-6477F4E409B3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R285:R288 R292 R295:R297</xm:sqref>
        </x14:conditionalFormatting>
        <x14:conditionalFormatting xmlns:xm="http://schemas.microsoft.com/office/excel/2006/main">
          <x14:cfRule type="cellIs" priority="553" operator="equal" id="{778F1F8F-817D-4EB9-8F6E-2AC676148B04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R289</xm:sqref>
        </x14:conditionalFormatting>
        <x14:conditionalFormatting xmlns:xm="http://schemas.microsoft.com/office/excel/2006/main">
          <x14:cfRule type="cellIs" priority="552" operator="equal" id="{E8542014-00A1-41B6-9A27-1DBB612E74CF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S289</xm:sqref>
        </x14:conditionalFormatting>
        <x14:conditionalFormatting xmlns:xm="http://schemas.microsoft.com/office/excel/2006/main">
          <x14:cfRule type="cellIs" priority="549" operator="equal" id="{AF0648BE-5EA3-4CE0-A19F-32968B2135E6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S298:S299 S293:S294 S291</xm:sqref>
        </x14:conditionalFormatting>
        <x14:conditionalFormatting xmlns:xm="http://schemas.microsoft.com/office/excel/2006/main">
          <x14:cfRule type="cellIs" priority="536" operator="equal" id="{2904ABF7-4C1E-4661-9A04-B58E09C9EBB4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Q285</xm:sqref>
        </x14:conditionalFormatting>
        <x14:conditionalFormatting xmlns:xm="http://schemas.microsoft.com/office/excel/2006/main">
          <x14:cfRule type="cellIs" priority="527" operator="equal" id="{2102DC24-CCFA-4FD9-ABE5-9AAE86AB237A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Q268</xm:sqref>
        </x14:conditionalFormatting>
        <x14:conditionalFormatting xmlns:xm="http://schemas.microsoft.com/office/excel/2006/main">
          <x14:cfRule type="cellIs" priority="521" operator="equal" id="{CACB6681-BA43-4151-BF6A-B3D54D1AD682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Q275</xm:sqref>
        </x14:conditionalFormatting>
        <x14:conditionalFormatting xmlns:xm="http://schemas.microsoft.com/office/excel/2006/main">
          <x14:cfRule type="cellIs" priority="520" operator="equal" id="{53EA2F8F-CCF3-4CC7-953D-396C74F8B11F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Q276</xm:sqref>
        </x14:conditionalFormatting>
        <x14:conditionalFormatting xmlns:xm="http://schemas.microsoft.com/office/excel/2006/main">
          <x14:cfRule type="cellIs" priority="519" operator="equal" id="{8593B6F8-18E2-4597-8BF1-6F878D3BA6C0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Q277</xm:sqref>
        </x14:conditionalFormatting>
        <x14:conditionalFormatting xmlns:xm="http://schemas.microsoft.com/office/excel/2006/main">
          <x14:cfRule type="cellIs" priority="516" operator="equal" id="{6C38C700-5769-435E-A989-327B33291450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R265</xm:sqref>
        </x14:conditionalFormatting>
        <x14:conditionalFormatting xmlns:xm="http://schemas.microsoft.com/office/excel/2006/main">
          <x14:cfRule type="cellIs" priority="515" operator="equal" id="{39506C14-C854-4FD0-91DE-D408A12E67BD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Q265</xm:sqref>
        </x14:conditionalFormatting>
        <x14:conditionalFormatting xmlns:xm="http://schemas.microsoft.com/office/excel/2006/main">
          <x14:cfRule type="cellIs" priority="509" operator="equal" id="{C035142A-B0AB-4541-81B0-85AFC73B9EC7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S275</xm:sqref>
        </x14:conditionalFormatting>
        <x14:conditionalFormatting xmlns:xm="http://schemas.microsoft.com/office/excel/2006/main">
          <x14:cfRule type="cellIs" priority="508" operator="equal" id="{3ADF80E4-86D5-4DFE-B702-36A3939F9068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S276</xm:sqref>
        </x14:conditionalFormatting>
        <x14:conditionalFormatting xmlns:xm="http://schemas.microsoft.com/office/excel/2006/main">
          <x14:cfRule type="cellIs" priority="507" operator="equal" id="{55424817-962D-443A-BB95-D4EF40E7FF3D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S277</xm:sqref>
        </x14:conditionalFormatting>
        <x14:conditionalFormatting xmlns:xm="http://schemas.microsoft.com/office/excel/2006/main">
          <x14:cfRule type="cellIs" priority="506" operator="equal" id="{F3E30146-C597-496F-AB95-6F7A49B525A3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P312:P318</xm:sqref>
        </x14:conditionalFormatting>
        <x14:conditionalFormatting xmlns:xm="http://schemas.microsoft.com/office/excel/2006/main">
          <x14:cfRule type="cellIs" priority="505" operator="equal" id="{D331BDB3-FC28-4336-93DA-63F96A49BE21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O312:O318</xm:sqref>
        </x14:conditionalFormatting>
        <x14:conditionalFormatting xmlns:xm="http://schemas.microsoft.com/office/excel/2006/main">
          <x14:cfRule type="cellIs" priority="504" operator="equal" id="{0500CB57-2C15-439C-BFA7-D1CA8ED221B9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O312:O318</xm:sqref>
        </x14:conditionalFormatting>
        <x14:conditionalFormatting xmlns:xm="http://schemas.microsoft.com/office/excel/2006/main">
          <x14:cfRule type="cellIs" priority="503" operator="equal" id="{31F34BB1-D8FC-4077-9535-C01C08027782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O312:O318</xm:sqref>
        </x14:conditionalFormatting>
        <x14:conditionalFormatting xmlns:xm="http://schemas.microsoft.com/office/excel/2006/main">
          <x14:cfRule type="cellIs" priority="502" operator="equal" id="{A92C834B-E315-4F20-BE20-FC09B2465484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P312:P318</xm:sqref>
        </x14:conditionalFormatting>
        <x14:conditionalFormatting xmlns:xm="http://schemas.microsoft.com/office/excel/2006/main">
          <x14:cfRule type="cellIs" priority="501" operator="equal" id="{DB0EACF9-ACF3-4F93-A829-8BA1B6E59B51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P312:P318</xm:sqref>
        </x14:conditionalFormatting>
        <x14:conditionalFormatting xmlns:xm="http://schemas.microsoft.com/office/excel/2006/main">
          <x14:cfRule type="cellIs" priority="500" operator="equal" id="{BBC1A1DF-027C-473E-BED8-6564D0ECE107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O300:O302</xm:sqref>
        </x14:conditionalFormatting>
        <x14:conditionalFormatting xmlns:xm="http://schemas.microsoft.com/office/excel/2006/main">
          <x14:cfRule type="cellIs" priority="499" operator="equal" id="{E7D891D5-B130-45A4-A4DC-40EC325D89F5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O300:O302</xm:sqref>
        </x14:conditionalFormatting>
        <x14:conditionalFormatting xmlns:xm="http://schemas.microsoft.com/office/excel/2006/main">
          <x14:cfRule type="cellIs" priority="498" operator="equal" id="{39C9C473-6DF5-41A2-86A8-32DE4F388BEC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P301</xm:sqref>
        </x14:conditionalFormatting>
        <x14:conditionalFormatting xmlns:xm="http://schemas.microsoft.com/office/excel/2006/main">
          <x14:cfRule type="cellIs" priority="497" operator="equal" id="{13D6ED5A-2475-401C-BE64-A0C38E9212F6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P301</xm:sqref>
        </x14:conditionalFormatting>
        <x14:conditionalFormatting xmlns:xm="http://schemas.microsoft.com/office/excel/2006/main">
          <x14:cfRule type="cellIs" priority="496" operator="equal" id="{78C30FB0-92D4-4DD1-BB92-032B73F844F9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P302</xm:sqref>
        </x14:conditionalFormatting>
        <x14:conditionalFormatting xmlns:xm="http://schemas.microsoft.com/office/excel/2006/main">
          <x14:cfRule type="cellIs" priority="495" operator="equal" id="{9F36E76F-79B6-457E-BED7-A0BF948A27A0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P302</xm:sqref>
        </x14:conditionalFormatting>
        <x14:conditionalFormatting xmlns:xm="http://schemas.microsoft.com/office/excel/2006/main">
          <x14:cfRule type="cellIs" priority="494" operator="equal" id="{B4148507-7D18-481A-BD2E-4BE5518B29F1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Q286</xm:sqref>
        </x14:conditionalFormatting>
        <x14:conditionalFormatting xmlns:xm="http://schemas.microsoft.com/office/excel/2006/main">
          <x14:cfRule type="cellIs" priority="493" operator="equal" id="{B86B58E8-5A6E-4042-824A-4125AAA4A8F6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Q287</xm:sqref>
        </x14:conditionalFormatting>
        <x14:conditionalFormatting xmlns:xm="http://schemas.microsoft.com/office/excel/2006/main">
          <x14:cfRule type="cellIs" priority="492" operator="equal" id="{162D42D6-BE4A-4AE2-A84A-6099FD1733C7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Q288</xm:sqref>
        </x14:conditionalFormatting>
        <x14:conditionalFormatting xmlns:xm="http://schemas.microsoft.com/office/excel/2006/main">
          <x14:cfRule type="cellIs" priority="491" operator="equal" id="{B4151706-FA46-4CA5-85B9-FDE95B275647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Q289</xm:sqref>
        </x14:conditionalFormatting>
        <x14:conditionalFormatting xmlns:xm="http://schemas.microsoft.com/office/excel/2006/main">
          <x14:cfRule type="cellIs" priority="490" operator="equal" id="{106780F8-B522-483A-809A-B17AEC02D758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Q291</xm:sqref>
        </x14:conditionalFormatting>
        <x14:conditionalFormatting xmlns:xm="http://schemas.microsoft.com/office/excel/2006/main">
          <x14:cfRule type="cellIs" priority="489" operator="equal" id="{701AC52F-30A5-44C0-A72C-B0A0CEADA26A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Q293</xm:sqref>
        </x14:conditionalFormatting>
        <x14:conditionalFormatting xmlns:xm="http://schemas.microsoft.com/office/excel/2006/main">
          <x14:cfRule type="cellIs" priority="488" operator="equal" id="{A4816B30-FFAF-40EE-9C55-89417DB89ED9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Q294</xm:sqref>
        </x14:conditionalFormatting>
        <x14:conditionalFormatting xmlns:xm="http://schemas.microsoft.com/office/excel/2006/main">
          <x14:cfRule type="cellIs" priority="487" operator="equal" id="{3B983D5F-244D-427D-BD18-202B08CA65A8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Q298</xm:sqref>
        </x14:conditionalFormatting>
        <x14:conditionalFormatting xmlns:xm="http://schemas.microsoft.com/office/excel/2006/main">
          <x14:cfRule type="cellIs" priority="486" operator="equal" id="{439D30AF-ED63-4E1C-8D9A-5F87F5F98F30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Q299</xm:sqref>
        </x14:conditionalFormatting>
        <x14:conditionalFormatting xmlns:xm="http://schemas.microsoft.com/office/excel/2006/main">
          <x14:cfRule type="cellIs" priority="477" operator="equal" id="{9DED18B7-06A1-4126-BCDA-28C84076C96D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S268</xm:sqref>
        </x14:conditionalFormatting>
        <x14:conditionalFormatting xmlns:xm="http://schemas.microsoft.com/office/excel/2006/main">
          <x14:cfRule type="cellIs" priority="476" operator="equal" id="{ADCDAD0A-D36D-45E1-AAE3-6DEAA60BBAF1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S265</xm:sqref>
        </x14:conditionalFormatting>
        <x14:conditionalFormatting xmlns:xm="http://schemas.microsoft.com/office/excel/2006/main">
          <x14:cfRule type="cellIs" priority="447" operator="equal" id="{D12CFD8F-1433-4742-9EB3-39E03935F269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T320</xm:sqref>
        </x14:conditionalFormatting>
        <x14:conditionalFormatting xmlns:xm="http://schemas.microsoft.com/office/excel/2006/main">
          <x14:cfRule type="cellIs" priority="446" operator="equal" id="{F8A1DB2A-E186-41B9-A567-80AC58894C62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T321</xm:sqref>
        </x14:conditionalFormatting>
        <x14:conditionalFormatting xmlns:xm="http://schemas.microsoft.com/office/excel/2006/main">
          <x14:cfRule type="cellIs" priority="445" operator="equal" id="{B69C082E-F6C2-4042-9319-F8A8BBC4C1CB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T322</xm:sqref>
        </x14:conditionalFormatting>
        <x14:conditionalFormatting xmlns:xm="http://schemas.microsoft.com/office/excel/2006/main">
          <x14:cfRule type="cellIs" priority="443" operator="equal" id="{A7CF8019-9473-4E4F-828F-6E87738B3E2F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T324</xm:sqref>
        </x14:conditionalFormatting>
        <x14:conditionalFormatting xmlns:xm="http://schemas.microsoft.com/office/excel/2006/main">
          <x14:cfRule type="cellIs" priority="442" operator="equal" id="{5D5BD946-800A-49B6-BD8A-6681D1258E37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T325</xm:sqref>
        </x14:conditionalFormatting>
        <x14:conditionalFormatting xmlns:xm="http://schemas.microsoft.com/office/excel/2006/main">
          <x14:cfRule type="cellIs" priority="441" operator="equal" id="{0B9D3333-C9C6-4B2A-895C-97E80E3CFE66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T326</xm:sqref>
        </x14:conditionalFormatting>
        <x14:conditionalFormatting xmlns:xm="http://schemas.microsoft.com/office/excel/2006/main">
          <x14:cfRule type="cellIs" priority="440" operator="equal" id="{0E5307D8-67B5-4E82-BD58-8C473A423DA5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T327</xm:sqref>
        </x14:conditionalFormatting>
        <x14:conditionalFormatting xmlns:xm="http://schemas.microsoft.com/office/excel/2006/main">
          <x14:cfRule type="cellIs" priority="439" operator="equal" id="{EE0948D4-96DF-42A1-AEBE-6B80957972FD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T328</xm:sqref>
        </x14:conditionalFormatting>
        <x14:conditionalFormatting xmlns:xm="http://schemas.microsoft.com/office/excel/2006/main">
          <x14:cfRule type="cellIs" priority="438" operator="equal" id="{C95F67E8-77E0-4EFE-B3E8-E44D30839CDA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T329</xm:sqref>
        </x14:conditionalFormatting>
        <x14:conditionalFormatting xmlns:xm="http://schemas.microsoft.com/office/excel/2006/main">
          <x14:cfRule type="cellIs" priority="437" operator="equal" id="{5B75E09F-2491-4888-BD9D-5C3B3C65739E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T330:T331</xm:sqref>
        </x14:conditionalFormatting>
        <x14:conditionalFormatting xmlns:xm="http://schemas.microsoft.com/office/excel/2006/main">
          <x14:cfRule type="cellIs" priority="434" operator="equal" id="{96A49C4B-508A-42DE-8BC2-7CD95A34B1F2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U320:Z320</xm:sqref>
        </x14:conditionalFormatting>
        <x14:conditionalFormatting xmlns:xm="http://schemas.microsoft.com/office/excel/2006/main">
          <x14:cfRule type="cellIs" priority="433" operator="equal" id="{7C67536A-5C6F-40DA-988D-8D7B4A810EE7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U321:Z321</xm:sqref>
        </x14:conditionalFormatting>
        <x14:conditionalFormatting xmlns:xm="http://schemas.microsoft.com/office/excel/2006/main">
          <x14:cfRule type="cellIs" priority="432" operator="equal" id="{13603A66-BD07-46E8-9675-4B9ADC1DBB10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U322:Z322</xm:sqref>
        </x14:conditionalFormatting>
        <x14:conditionalFormatting xmlns:xm="http://schemas.microsoft.com/office/excel/2006/main">
          <x14:cfRule type="cellIs" priority="430" operator="equal" id="{8712A08D-7FBB-43E0-BA36-8F9924571839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U324:Z324</xm:sqref>
        </x14:conditionalFormatting>
        <x14:conditionalFormatting xmlns:xm="http://schemas.microsoft.com/office/excel/2006/main">
          <x14:cfRule type="cellIs" priority="429" operator="equal" id="{4ED34ECA-AF8A-404F-86B1-1D9CE8A34F43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U325:Z325</xm:sqref>
        </x14:conditionalFormatting>
        <x14:conditionalFormatting xmlns:xm="http://schemas.microsoft.com/office/excel/2006/main">
          <x14:cfRule type="cellIs" priority="428" operator="equal" id="{F7C527F8-CBF1-4CA9-A406-04A34247FC8A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U327:Z327</xm:sqref>
        </x14:conditionalFormatting>
        <x14:conditionalFormatting xmlns:xm="http://schemas.microsoft.com/office/excel/2006/main">
          <x14:cfRule type="cellIs" priority="427" operator="equal" id="{0AAA6A91-66B9-400C-B5DF-3263790325EA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U328:Z328</xm:sqref>
        </x14:conditionalFormatting>
        <x14:conditionalFormatting xmlns:xm="http://schemas.microsoft.com/office/excel/2006/main">
          <x14:cfRule type="cellIs" priority="426" operator="equal" id="{9EA83B44-71CD-4384-8848-CA8FDFE73812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U329:Z329</xm:sqref>
        </x14:conditionalFormatting>
        <x14:conditionalFormatting xmlns:xm="http://schemas.microsoft.com/office/excel/2006/main">
          <x14:cfRule type="cellIs" priority="425" operator="equal" id="{1C82BF23-D5AB-42C9-92E1-397FA7D907AE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U330:Z331</xm:sqref>
        </x14:conditionalFormatting>
        <x14:conditionalFormatting xmlns:xm="http://schemas.microsoft.com/office/excel/2006/main">
          <x14:cfRule type="cellIs" priority="424" operator="equal" id="{A0B0BC67-BD62-4536-A7C0-C266C0C2F378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T279:U279 Y279:Z279</xm:sqref>
        </x14:conditionalFormatting>
        <x14:conditionalFormatting xmlns:xm="http://schemas.microsoft.com/office/excel/2006/main">
          <x14:cfRule type="cellIs" priority="423" operator="equal" id="{261A820C-0223-464D-90A8-67C2083E5750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T280:U280 Y280:Z280</xm:sqref>
        </x14:conditionalFormatting>
        <x14:conditionalFormatting xmlns:xm="http://schemas.microsoft.com/office/excel/2006/main">
          <x14:cfRule type="cellIs" priority="422" operator="equal" id="{0248FE89-98DF-4AFE-8B2D-251913D7FAF5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T281:U281 Y281:Z281</xm:sqref>
        </x14:conditionalFormatting>
        <x14:conditionalFormatting xmlns:xm="http://schemas.microsoft.com/office/excel/2006/main">
          <x14:cfRule type="cellIs" priority="421" operator="equal" id="{720B7A2E-14DA-44D0-9E92-55D893C6D5BD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T282:U283 Y282:Z283</xm:sqref>
        </x14:conditionalFormatting>
        <x14:conditionalFormatting xmlns:xm="http://schemas.microsoft.com/office/excel/2006/main">
          <x14:cfRule type="cellIs" priority="420" operator="equal" id="{0D293281-C075-4550-8B41-6AA0D400CDC9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T284:U284 Y284:Z284</xm:sqref>
        </x14:conditionalFormatting>
        <x14:conditionalFormatting xmlns:xm="http://schemas.microsoft.com/office/excel/2006/main">
          <x14:cfRule type="cellIs" priority="419" operator="equal" id="{A9FD4C67-FDA7-4FB1-981D-2914F8ACAC0B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T285:U285 Y285:Z285</xm:sqref>
        </x14:conditionalFormatting>
        <x14:conditionalFormatting xmlns:xm="http://schemas.microsoft.com/office/excel/2006/main">
          <x14:cfRule type="cellIs" priority="418" operator="equal" id="{ABF0D746-9B80-4D01-8353-34087094D584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T286:U286 Y286:Z286</xm:sqref>
        </x14:conditionalFormatting>
        <x14:conditionalFormatting xmlns:xm="http://schemas.microsoft.com/office/excel/2006/main">
          <x14:cfRule type="cellIs" priority="417" operator="equal" id="{1BCAEA91-6232-4F21-BF04-3CE98D5533E3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T287:U287 Y287:Z287</xm:sqref>
        </x14:conditionalFormatting>
        <x14:conditionalFormatting xmlns:xm="http://schemas.microsoft.com/office/excel/2006/main">
          <x14:cfRule type="cellIs" priority="416" operator="equal" id="{264A359E-99BC-4A10-A9DA-C054626BA2A1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T288:U288 Y288:Z288</xm:sqref>
        </x14:conditionalFormatting>
        <x14:conditionalFormatting xmlns:xm="http://schemas.microsoft.com/office/excel/2006/main">
          <x14:cfRule type="cellIs" priority="415" operator="equal" id="{06CCF15A-8467-4CDD-9682-4CA8C6ED280C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T289:U289 Y289:Z289</xm:sqref>
        </x14:conditionalFormatting>
        <x14:conditionalFormatting xmlns:xm="http://schemas.microsoft.com/office/excel/2006/main">
          <x14:cfRule type="cellIs" priority="414" operator="equal" id="{C7591A6F-BE7E-40E9-B1B5-57752982D84C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T291:U291 Y291:Z291</xm:sqref>
        </x14:conditionalFormatting>
        <x14:conditionalFormatting xmlns:xm="http://schemas.microsoft.com/office/excel/2006/main">
          <x14:cfRule type="cellIs" priority="413" operator="equal" id="{2538AB59-F571-4C68-8DAA-E3E0FF2D7AE3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T293:U293 Y293:Z293</xm:sqref>
        </x14:conditionalFormatting>
        <x14:conditionalFormatting xmlns:xm="http://schemas.microsoft.com/office/excel/2006/main">
          <x14:cfRule type="cellIs" priority="412" operator="equal" id="{30939FCF-519C-479C-8E2C-3BF7D523B8FE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T294:U294 Y294:Z294</xm:sqref>
        </x14:conditionalFormatting>
        <x14:conditionalFormatting xmlns:xm="http://schemas.microsoft.com/office/excel/2006/main">
          <x14:cfRule type="cellIs" priority="411" operator="equal" id="{08CE8A46-48C5-42BA-8512-8500F500D4F6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T298:U298 Y298:Z298</xm:sqref>
        </x14:conditionalFormatting>
        <x14:conditionalFormatting xmlns:xm="http://schemas.microsoft.com/office/excel/2006/main">
          <x14:cfRule type="cellIs" priority="410" operator="equal" id="{7FEAFE9E-69BF-4AED-803B-19A980FCE0F9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T299:U299 Y299:Z299</xm:sqref>
        </x14:conditionalFormatting>
        <x14:conditionalFormatting xmlns:xm="http://schemas.microsoft.com/office/excel/2006/main">
          <x14:cfRule type="cellIs" priority="408" operator="equal" id="{9527BA75-5330-4A56-9276-4D5BB269DAAF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T264:W264 Y264:Z264</xm:sqref>
        </x14:conditionalFormatting>
        <x14:conditionalFormatting xmlns:xm="http://schemas.microsoft.com/office/excel/2006/main">
          <x14:cfRule type="cellIs" priority="407" operator="equal" id="{EDDE6208-AFD2-473C-9558-27146D307524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T267:U267 W267:Z267</xm:sqref>
        </x14:conditionalFormatting>
        <x14:conditionalFormatting xmlns:xm="http://schemas.microsoft.com/office/excel/2006/main">
          <x14:cfRule type="cellIs" priority="406" operator="equal" id="{76912341-6522-4C0D-A6E1-07EE32A942C4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W295:W297 W292</xm:sqref>
        </x14:conditionalFormatting>
        <x14:conditionalFormatting xmlns:xm="http://schemas.microsoft.com/office/excel/2006/main">
          <x14:cfRule type="cellIs" priority="405" operator="equal" id="{EA197E2A-6AA6-42AB-977F-29A7881EB66A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V279:X279</xm:sqref>
        </x14:conditionalFormatting>
        <x14:conditionalFormatting xmlns:xm="http://schemas.microsoft.com/office/excel/2006/main">
          <x14:cfRule type="cellIs" priority="404" operator="equal" id="{6F14EB67-56A4-40BB-9EC2-CFF8B19F002E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W280</xm:sqref>
        </x14:conditionalFormatting>
        <x14:conditionalFormatting xmlns:xm="http://schemas.microsoft.com/office/excel/2006/main">
          <x14:cfRule type="cellIs" priority="403" operator="equal" id="{256A71EC-D17F-40BE-AF97-43A5FFD16365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W281</xm:sqref>
        </x14:conditionalFormatting>
        <x14:conditionalFormatting xmlns:xm="http://schemas.microsoft.com/office/excel/2006/main">
          <x14:cfRule type="cellIs" priority="402" operator="equal" id="{277E7F8C-8FDA-4C57-BE21-DABE70C5AEFE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W282:W283</xm:sqref>
        </x14:conditionalFormatting>
        <x14:conditionalFormatting xmlns:xm="http://schemas.microsoft.com/office/excel/2006/main">
          <x14:cfRule type="cellIs" priority="401" operator="equal" id="{90F4815D-FE07-4C32-B12F-46C5F9C2E9F7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W284</xm:sqref>
        </x14:conditionalFormatting>
        <x14:conditionalFormatting xmlns:xm="http://schemas.microsoft.com/office/excel/2006/main">
          <x14:cfRule type="cellIs" priority="400" operator="equal" id="{C0F16F4E-D220-4D95-BA75-F4C8C87B7E57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V285:W285</xm:sqref>
        </x14:conditionalFormatting>
        <x14:conditionalFormatting xmlns:xm="http://schemas.microsoft.com/office/excel/2006/main">
          <x14:cfRule type="cellIs" priority="399" operator="equal" id="{8DBC8223-D117-4B93-BDD7-7E4C606A2E42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W286</xm:sqref>
        </x14:conditionalFormatting>
        <x14:conditionalFormatting xmlns:xm="http://schemas.microsoft.com/office/excel/2006/main">
          <x14:cfRule type="cellIs" priority="398" operator="equal" id="{B9A4D8BA-9653-42A3-9124-44B4C51E543F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W287</xm:sqref>
        </x14:conditionalFormatting>
        <x14:conditionalFormatting xmlns:xm="http://schemas.microsoft.com/office/excel/2006/main">
          <x14:cfRule type="cellIs" priority="397" operator="equal" id="{6630061B-21C2-4991-A049-BB66968B4DBA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W288</xm:sqref>
        </x14:conditionalFormatting>
        <x14:conditionalFormatting xmlns:xm="http://schemas.microsoft.com/office/excel/2006/main">
          <x14:cfRule type="cellIs" priority="396" operator="equal" id="{74ED13EF-CFD2-4920-84EF-3F4157135A6F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W289</xm:sqref>
        </x14:conditionalFormatting>
        <x14:conditionalFormatting xmlns:xm="http://schemas.microsoft.com/office/excel/2006/main">
          <x14:cfRule type="cellIs" priority="395" operator="equal" id="{52260598-8313-4286-9E5E-3D8A04EE0148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W291</xm:sqref>
        </x14:conditionalFormatting>
        <x14:conditionalFormatting xmlns:xm="http://schemas.microsoft.com/office/excel/2006/main">
          <x14:cfRule type="cellIs" priority="394" operator="equal" id="{9868572C-9ABC-46E0-8C33-BAAF280EC21F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W293</xm:sqref>
        </x14:conditionalFormatting>
        <x14:conditionalFormatting xmlns:xm="http://schemas.microsoft.com/office/excel/2006/main">
          <x14:cfRule type="cellIs" priority="393" operator="equal" id="{9C411146-1762-494B-AEFE-E08B048AAF7D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W294</xm:sqref>
        </x14:conditionalFormatting>
        <x14:conditionalFormatting xmlns:xm="http://schemas.microsoft.com/office/excel/2006/main">
          <x14:cfRule type="cellIs" priority="392" operator="equal" id="{7CB72701-6A05-4886-8E1B-957F984F7A20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V280:V284</xm:sqref>
        </x14:conditionalFormatting>
        <x14:conditionalFormatting xmlns:xm="http://schemas.microsoft.com/office/excel/2006/main">
          <x14:cfRule type="cellIs" priority="391" operator="equal" id="{C1EAE925-B538-425A-BE85-94D931A2365C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V286:V289 V291:V297</xm:sqref>
        </x14:conditionalFormatting>
        <x14:conditionalFormatting xmlns:xm="http://schemas.microsoft.com/office/excel/2006/main">
          <x14:cfRule type="cellIs" priority="390" operator="equal" id="{A33CD7A6-652F-4B2C-BC25-54A095FBA282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X285</xm:sqref>
        </x14:conditionalFormatting>
        <x14:conditionalFormatting xmlns:xm="http://schemas.microsoft.com/office/excel/2006/main">
          <x14:cfRule type="cellIs" priority="389" operator="equal" id="{3F113805-E50E-41B5-96FB-F8927B7CEDA9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X286:X287</xm:sqref>
        </x14:conditionalFormatting>
        <x14:conditionalFormatting xmlns:xm="http://schemas.microsoft.com/office/excel/2006/main">
          <x14:cfRule type="cellIs" priority="388" operator="equal" id="{D58EBD8D-A068-4668-A7EF-D5E99AFE4175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X280:X284</xm:sqref>
        </x14:conditionalFormatting>
        <x14:conditionalFormatting xmlns:xm="http://schemas.microsoft.com/office/excel/2006/main">
          <x14:cfRule type="cellIs" priority="387" operator="equal" id="{7D7A5605-0DFC-4BDD-9E9E-627DE7246C1A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V304:W311</xm:sqref>
        </x14:conditionalFormatting>
        <x14:conditionalFormatting xmlns:xm="http://schemas.microsoft.com/office/excel/2006/main">
          <x14:cfRule type="cellIs" priority="386" operator="equal" id="{57508C31-EC47-4BB6-BD04-8B326961675D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V298:W298</xm:sqref>
        </x14:conditionalFormatting>
        <x14:conditionalFormatting xmlns:xm="http://schemas.microsoft.com/office/excel/2006/main">
          <x14:cfRule type="cellIs" priority="385" operator="equal" id="{E2B03243-3CE5-4816-A816-807D8B663885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W299</xm:sqref>
        </x14:conditionalFormatting>
        <x14:conditionalFormatting xmlns:xm="http://schemas.microsoft.com/office/excel/2006/main">
          <x14:cfRule type="cellIs" priority="384" operator="equal" id="{74AFB4FF-A9A4-49B4-92DD-DC73C8F931FE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W300:W303</xm:sqref>
        </x14:conditionalFormatting>
        <x14:conditionalFormatting xmlns:xm="http://schemas.microsoft.com/office/excel/2006/main">
          <x14:cfRule type="cellIs" priority="383" operator="equal" id="{16E5A39B-410D-41F8-B7C8-2FE245A21AFA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V300:V303</xm:sqref>
        </x14:conditionalFormatting>
        <x14:conditionalFormatting xmlns:xm="http://schemas.microsoft.com/office/excel/2006/main">
          <x14:cfRule type="cellIs" priority="381" operator="equal" id="{0CC7B773-2285-4A83-B0BD-9C83EC65C952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W312</xm:sqref>
        </x14:conditionalFormatting>
        <x14:conditionalFormatting xmlns:xm="http://schemas.microsoft.com/office/excel/2006/main">
          <x14:cfRule type="cellIs" priority="380" operator="equal" id="{B67605A8-D518-489C-811E-D509858776FC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V312</xm:sqref>
        </x14:conditionalFormatting>
        <x14:conditionalFormatting xmlns:xm="http://schemas.microsoft.com/office/excel/2006/main">
          <x14:cfRule type="cellIs" priority="378" operator="equal" id="{84A670CB-03BB-43AC-9B71-726C65BC42DB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W313</xm:sqref>
        </x14:conditionalFormatting>
        <x14:conditionalFormatting xmlns:xm="http://schemas.microsoft.com/office/excel/2006/main">
          <x14:cfRule type="cellIs" priority="377" operator="equal" id="{124D6604-52C8-4812-973A-183F095A67F3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V313</xm:sqref>
        </x14:conditionalFormatting>
        <x14:conditionalFormatting xmlns:xm="http://schemas.microsoft.com/office/excel/2006/main">
          <x14:cfRule type="cellIs" priority="375" operator="equal" id="{B3C4D67C-8CB5-49E7-A03D-8D50E0089679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W314</xm:sqref>
        </x14:conditionalFormatting>
        <x14:conditionalFormatting xmlns:xm="http://schemas.microsoft.com/office/excel/2006/main">
          <x14:cfRule type="cellIs" priority="374" operator="equal" id="{D9FA7C04-2BC6-46D6-AEF1-7CE51C3D3DF2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V314</xm:sqref>
        </x14:conditionalFormatting>
        <x14:conditionalFormatting xmlns:xm="http://schemas.microsoft.com/office/excel/2006/main">
          <x14:cfRule type="cellIs" priority="372" operator="equal" id="{209B8DDB-F720-4A00-B567-B8EDE6416CA8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W315</xm:sqref>
        </x14:conditionalFormatting>
        <x14:conditionalFormatting xmlns:xm="http://schemas.microsoft.com/office/excel/2006/main">
          <x14:cfRule type="cellIs" priority="371" operator="equal" id="{7C2C3E0C-3337-4A2A-B24A-D5A6D78C2435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V315</xm:sqref>
        </x14:conditionalFormatting>
        <x14:conditionalFormatting xmlns:xm="http://schemas.microsoft.com/office/excel/2006/main">
          <x14:cfRule type="cellIs" priority="369" operator="equal" id="{530F557F-614E-4BF7-A9E6-F059FB79FD94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W316</xm:sqref>
        </x14:conditionalFormatting>
        <x14:conditionalFormatting xmlns:xm="http://schemas.microsoft.com/office/excel/2006/main">
          <x14:cfRule type="cellIs" priority="368" operator="equal" id="{CA3FEE20-8734-4AF0-9554-6CCD2318E1AC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V316</xm:sqref>
        </x14:conditionalFormatting>
        <x14:conditionalFormatting xmlns:xm="http://schemas.microsoft.com/office/excel/2006/main">
          <x14:cfRule type="cellIs" priority="366" operator="equal" id="{8EB649CA-7019-4DA3-98FD-9729B49BD652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W317</xm:sqref>
        </x14:conditionalFormatting>
        <x14:conditionalFormatting xmlns:xm="http://schemas.microsoft.com/office/excel/2006/main">
          <x14:cfRule type="cellIs" priority="365" operator="equal" id="{5DB18224-1CEC-4EB8-8CA6-471318489E42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V317</xm:sqref>
        </x14:conditionalFormatting>
        <x14:conditionalFormatting xmlns:xm="http://schemas.microsoft.com/office/excel/2006/main">
          <x14:cfRule type="cellIs" priority="363" operator="equal" id="{1C5B8E14-1284-4D19-9733-F4BEE65C9A92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V299</xm:sqref>
        </x14:conditionalFormatting>
        <x14:conditionalFormatting xmlns:xm="http://schemas.microsoft.com/office/excel/2006/main">
          <x14:cfRule type="cellIs" priority="352" operator="equal" id="{E5778880-C1ED-4054-ACAE-B802F9DC60FE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X271</xm:sqref>
        </x14:conditionalFormatting>
        <x14:conditionalFormatting xmlns:xm="http://schemas.microsoft.com/office/excel/2006/main">
          <x14:cfRule type="cellIs" priority="351" operator="equal" id="{F1E92553-14F6-412C-9B73-17BCADA88346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X272</xm:sqref>
        </x14:conditionalFormatting>
        <x14:conditionalFormatting xmlns:xm="http://schemas.microsoft.com/office/excel/2006/main">
          <x14:cfRule type="cellIs" priority="347" operator="equal" id="{03FC820A-D155-45CA-BEC8-082F377DC62C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V274</xm:sqref>
        </x14:conditionalFormatting>
        <x14:conditionalFormatting xmlns:xm="http://schemas.microsoft.com/office/excel/2006/main">
          <x14:cfRule type="cellIs" priority="346" operator="equal" id="{58FBE760-8592-458F-817E-2FD73D36F227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V275</xm:sqref>
        </x14:conditionalFormatting>
        <x14:conditionalFormatting xmlns:xm="http://schemas.microsoft.com/office/excel/2006/main">
          <x14:cfRule type="cellIs" priority="339" operator="equal" id="{DEBBE117-71F4-4412-8A11-394E0C497EEB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V267</xm:sqref>
        </x14:conditionalFormatting>
        <x14:conditionalFormatting xmlns:xm="http://schemas.microsoft.com/office/excel/2006/main">
          <x14:cfRule type="cellIs" priority="162" operator="equal" id="{89789F4C-1C3E-4148-A875-85F0906B606C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W290</xm:sqref>
        </x14:conditionalFormatting>
        <x14:conditionalFormatting xmlns:xm="http://schemas.microsoft.com/office/excel/2006/main">
          <x14:cfRule type="cellIs" priority="161" operator="equal" id="{5865563B-0C6F-4A54-8708-C83F0F0110EB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V290</xm:sqref>
        </x14:conditionalFormatting>
        <x14:conditionalFormatting xmlns:xm="http://schemas.microsoft.com/office/excel/2006/main">
          <x14:cfRule type="cellIs" priority="158" operator="equal" id="{F2E611A0-C12F-4954-B8DA-476329A672F9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T151:W151 T153:W153 Q153 Y153:Z153 Y151:Z151</xm:sqref>
        </x14:conditionalFormatting>
        <x14:conditionalFormatting xmlns:xm="http://schemas.microsoft.com/office/excel/2006/main">
          <x14:cfRule type="cellIs" priority="157" operator="equal" id="{0DD2F75A-8029-4D11-B976-0552794A5205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P158</xm:sqref>
        </x14:conditionalFormatting>
        <x14:conditionalFormatting xmlns:xm="http://schemas.microsoft.com/office/excel/2006/main">
          <x14:cfRule type="cellIs" priority="156" operator="equal" id="{18F5C4E7-83A6-45BF-ABBE-D87769868767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N151:O151</xm:sqref>
        </x14:conditionalFormatting>
        <x14:conditionalFormatting xmlns:xm="http://schemas.microsoft.com/office/excel/2006/main">
          <x14:cfRule type="cellIs" priority="155" operator="equal" id="{D0FDFB20-74B6-4A5C-986B-245088416B96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N153:O153</xm:sqref>
        </x14:conditionalFormatting>
        <x14:conditionalFormatting xmlns:xm="http://schemas.microsoft.com/office/excel/2006/main">
          <x14:cfRule type="cellIs" priority="154" operator="equal" id="{0186891D-32E5-4379-B145-2B76556C6497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O158</xm:sqref>
        </x14:conditionalFormatting>
        <x14:conditionalFormatting xmlns:xm="http://schemas.microsoft.com/office/excel/2006/main">
          <x14:cfRule type="cellIs" priority="153" operator="equal" id="{0B230B5F-FA4F-4C66-8E7E-ADB494F7D1AB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P151</xm:sqref>
        </x14:conditionalFormatting>
        <x14:conditionalFormatting xmlns:xm="http://schemas.microsoft.com/office/excel/2006/main">
          <x14:cfRule type="cellIs" priority="152" operator="equal" id="{E110BE4A-03DF-428C-8366-12FB854BB1A5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P153</xm:sqref>
        </x14:conditionalFormatting>
        <x14:conditionalFormatting xmlns:xm="http://schemas.microsoft.com/office/excel/2006/main">
          <x14:cfRule type="cellIs" priority="151" operator="equal" id="{4DCC78DF-B402-4ED1-A66E-274C6FF990FE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R153:S153</xm:sqref>
        </x14:conditionalFormatting>
        <x14:conditionalFormatting xmlns:xm="http://schemas.microsoft.com/office/excel/2006/main">
          <x14:cfRule type="cellIs" priority="150" operator="equal" id="{2F527918-51F3-4B0A-80D7-2C9410DF7013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N158</xm:sqref>
        </x14:conditionalFormatting>
        <x14:conditionalFormatting xmlns:xm="http://schemas.microsoft.com/office/excel/2006/main">
          <x14:cfRule type="cellIs" priority="149" operator="equal" id="{6D4A042D-78A7-4E2D-8AE8-62CD63FEE20E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Q152 T152:W152 Y152:Z152</xm:sqref>
        </x14:conditionalFormatting>
        <x14:conditionalFormatting xmlns:xm="http://schemas.microsoft.com/office/excel/2006/main">
          <x14:cfRule type="cellIs" priority="148" operator="equal" id="{E48400F9-3058-45C7-AAEB-DFDB9F0ED214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N152:O152</xm:sqref>
        </x14:conditionalFormatting>
        <x14:conditionalFormatting xmlns:xm="http://schemas.microsoft.com/office/excel/2006/main">
          <x14:cfRule type="cellIs" priority="147" operator="equal" id="{1A4A40D3-9C8B-44BE-AED3-8626BACD5455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P152</xm:sqref>
        </x14:conditionalFormatting>
        <x14:conditionalFormatting xmlns:xm="http://schemas.microsoft.com/office/excel/2006/main">
          <x14:cfRule type="cellIs" priority="146" operator="equal" id="{C9DAE5D9-1359-42E4-915A-E3A1716C310F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R152:S152</xm:sqref>
        </x14:conditionalFormatting>
        <x14:conditionalFormatting xmlns:xm="http://schemas.microsoft.com/office/excel/2006/main">
          <x14:cfRule type="cellIs" priority="145" operator="equal" id="{458EB5D8-0B9D-4871-B799-E94EEAC74C8F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T155:W155 Y155:Z155</xm:sqref>
        </x14:conditionalFormatting>
        <x14:conditionalFormatting xmlns:xm="http://schemas.microsoft.com/office/excel/2006/main">
          <x14:cfRule type="cellIs" priority="144" operator="equal" id="{29A7F759-C08A-4883-BDF7-A0B6FCFEB26D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N155:O155</xm:sqref>
        </x14:conditionalFormatting>
        <x14:conditionalFormatting xmlns:xm="http://schemas.microsoft.com/office/excel/2006/main">
          <x14:cfRule type="cellIs" priority="143" operator="equal" id="{6705C727-1BF4-4F01-9A1E-1B3BA165F07A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P155</xm:sqref>
        </x14:conditionalFormatting>
        <x14:conditionalFormatting xmlns:xm="http://schemas.microsoft.com/office/excel/2006/main">
          <x14:cfRule type="cellIs" priority="142" operator="equal" id="{CB4712C7-EAE8-4E80-85B6-A3D43DCA9D53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R155</xm:sqref>
        </x14:conditionalFormatting>
        <x14:conditionalFormatting xmlns:xm="http://schemas.microsoft.com/office/excel/2006/main">
          <x14:cfRule type="cellIs" priority="141" operator="equal" id="{7EBD7485-6BD3-45E2-BAE6-9B941CE3B8F9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T154:W154 Q154 Y154:Z154</xm:sqref>
        </x14:conditionalFormatting>
        <x14:conditionalFormatting xmlns:xm="http://schemas.microsoft.com/office/excel/2006/main">
          <x14:cfRule type="cellIs" priority="132" operator="equal" id="{6DE66B52-7EBF-48D8-919B-5F1121607991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Q151</xm:sqref>
        </x14:conditionalFormatting>
        <x14:conditionalFormatting xmlns:xm="http://schemas.microsoft.com/office/excel/2006/main">
          <x14:cfRule type="cellIs" priority="131" operator="equal" id="{EE426AEB-5235-4A76-8A55-B3DB84D73D65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R151</xm:sqref>
        </x14:conditionalFormatting>
        <x14:conditionalFormatting xmlns:xm="http://schemas.microsoft.com/office/excel/2006/main">
          <x14:cfRule type="cellIs" priority="130" operator="equal" id="{F9A5EAEB-8384-4CD2-A585-9A4D3BB7FD37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S151</xm:sqref>
        </x14:conditionalFormatting>
        <x14:conditionalFormatting xmlns:xm="http://schemas.microsoft.com/office/excel/2006/main">
          <x14:cfRule type="cellIs" priority="129" operator="equal" id="{05D96B9D-722F-4532-AC8F-AE4098B08D48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Q156</xm:sqref>
        </x14:conditionalFormatting>
        <x14:conditionalFormatting xmlns:xm="http://schemas.microsoft.com/office/excel/2006/main">
          <x14:cfRule type="cellIs" priority="128" operator="equal" id="{D2B20416-A225-4F70-AEFE-538787655C2F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R156</xm:sqref>
        </x14:conditionalFormatting>
        <x14:conditionalFormatting xmlns:xm="http://schemas.microsoft.com/office/excel/2006/main">
          <x14:cfRule type="cellIs" priority="127" operator="equal" id="{5AB3E629-3655-425B-A7D0-C757DC79703A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S156</xm:sqref>
        </x14:conditionalFormatting>
        <x14:conditionalFormatting xmlns:xm="http://schemas.microsoft.com/office/excel/2006/main">
          <x14:cfRule type="cellIs" priority="126" operator="equal" id="{D7A04684-C3CA-4D2D-B458-F921B550ED03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Q158</xm:sqref>
        </x14:conditionalFormatting>
        <x14:conditionalFormatting xmlns:xm="http://schemas.microsoft.com/office/excel/2006/main">
          <x14:cfRule type="cellIs" priority="125" operator="equal" id="{D2F3D2BB-01FF-420C-A99A-61BF597BF717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R158</xm:sqref>
        </x14:conditionalFormatting>
        <x14:conditionalFormatting xmlns:xm="http://schemas.microsoft.com/office/excel/2006/main">
          <x14:cfRule type="cellIs" priority="124" operator="equal" id="{838DE63E-BE7D-44C3-8FBB-51CEF51E0BDB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S158</xm:sqref>
        </x14:conditionalFormatting>
        <x14:conditionalFormatting xmlns:xm="http://schemas.microsoft.com/office/excel/2006/main">
          <x14:cfRule type="cellIs" priority="123" operator="equal" id="{4766F96E-7257-4919-AD70-CB1CC58C5183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R157</xm:sqref>
        </x14:conditionalFormatting>
        <x14:conditionalFormatting xmlns:xm="http://schemas.microsoft.com/office/excel/2006/main">
          <x14:cfRule type="cellIs" priority="122" operator="equal" id="{A40C061A-6100-4977-8776-DA2AD8492CB1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Q157</xm:sqref>
        </x14:conditionalFormatting>
        <x14:conditionalFormatting xmlns:xm="http://schemas.microsoft.com/office/excel/2006/main">
          <x14:cfRule type="cellIs" priority="121" operator="equal" id="{7B8C88E8-7BBD-4D30-B90C-F193C928AC10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S157</xm:sqref>
        </x14:conditionalFormatting>
        <x14:conditionalFormatting xmlns:xm="http://schemas.microsoft.com/office/excel/2006/main">
          <x14:cfRule type="cellIs" priority="120" operator="equal" id="{08F30AC2-4DD5-4772-A9E1-13C05FC61B40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Q155</xm:sqref>
        </x14:conditionalFormatting>
        <x14:conditionalFormatting xmlns:xm="http://schemas.microsoft.com/office/excel/2006/main">
          <x14:cfRule type="cellIs" priority="119" operator="equal" id="{92BBB8A3-7D09-4D61-9BF6-E0BBC7113221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S155</xm:sqref>
        </x14:conditionalFormatting>
        <x14:conditionalFormatting xmlns:xm="http://schemas.microsoft.com/office/excel/2006/main">
          <x14:cfRule type="cellIs" priority="118" operator="equal" id="{BA22E2E3-E6C1-48F0-8896-88F40454CF3E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T156:W156 Y156:Z156</xm:sqref>
        </x14:conditionalFormatting>
        <x14:conditionalFormatting xmlns:xm="http://schemas.microsoft.com/office/excel/2006/main">
          <x14:cfRule type="cellIs" priority="117" operator="equal" id="{9D145BB0-1225-434E-8BED-859F30424802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T158:W158 Y158:Z158</xm:sqref>
        </x14:conditionalFormatting>
        <x14:conditionalFormatting xmlns:xm="http://schemas.microsoft.com/office/excel/2006/main">
          <x14:cfRule type="cellIs" priority="116" operator="equal" id="{DFA6CB75-8197-4FEA-A208-ACADAC470237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N172:P173</xm:sqref>
        </x14:conditionalFormatting>
        <x14:conditionalFormatting xmlns:xm="http://schemas.microsoft.com/office/excel/2006/main">
          <x14:cfRule type="cellIs" priority="115" operator="equal" id="{EF1D8147-021D-4B20-B356-46AABCEFC5BD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O172:O183</xm:sqref>
        </x14:conditionalFormatting>
        <x14:conditionalFormatting xmlns:xm="http://schemas.microsoft.com/office/excel/2006/main">
          <x14:cfRule type="cellIs" priority="112" operator="equal" id="{A6DDB268-AAED-4585-B0DB-854244DB98D2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N159:N171</xm:sqref>
        </x14:conditionalFormatting>
        <x14:conditionalFormatting xmlns:xm="http://schemas.microsoft.com/office/excel/2006/main">
          <x14:cfRule type="cellIs" priority="114" operator="equal" id="{688B3F2C-E93B-40C9-85B8-A66A7D4BCAC1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Q170:Q171 T160:Z160 T159:U159 Y159:Z159 T162:Z162 T161:U161 Y161:Z161 T163:U171 Y163:Z171</xm:sqref>
        </x14:conditionalFormatting>
        <x14:conditionalFormatting xmlns:xm="http://schemas.microsoft.com/office/excel/2006/main">
          <x14:cfRule type="cellIs" priority="111" operator="equal" id="{858E4B09-DD2F-48FC-B303-AB3B699EF69F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T176:Z178 T180:Z180 Q176:Q178 Q180</xm:sqref>
        </x14:conditionalFormatting>
        <x14:conditionalFormatting xmlns:xm="http://schemas.microsoft.com/office/excel/2006/main">
          <x14:cfRule type="cellIs" priority="113" operator="equal" id="{46693CD0-634F-43C9-9725-1E73CD381649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R170:S171</xm:sqref>
        </x14:conditionalFormatting>
        <x14:conditionalFormatting xmlns:xm="http://schemas.microsoft.com/office/excel/2006/main">
          <x14:cfRule type="cellIs" priority="110" operator="equal" id="{B7A1DCCD-562D-46FA-9A9F-7DA08B48CD15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O175</xm:sqref>
        </x14:conditionalFormatting>
        <x14:conditionalFormatting xmlns:xm="http://schemas.microsoft.com/office/excel/2006/main">
          <x14:cfRule type="cellIs" priority="108" operator="equal" id="{6DA82055-F0B8-4EAD-997B-068E092AC999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O177</xm:sqref>
        </x14:conditionalFormatting>
        <x14:conditionalFormatting xmlns:xm="http://schemas.microsoft.com/office/excel/2006/main">
          <x14:cfRule type="cellIs" priority="107" operator="equal" id="{E46DD11B-383F-4DE4-94F0-07DFABAF66D6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O178</xm:sqref>
        </x14:conditionalFormatting>
        <x14:conditionalFormatting xmlns:xm="http://schemas.microsoft.com/office/excel/2006/main">
          <x14:cfRule type="cellIs" priority="106" operator="equal" id="{86A721F7-F9F5-497C-B0A4-6387050D1A60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O180</xm:sqref>
        </x14:conditionalFormatting>
        <x14:conditionalFormatting xmlns:xm="http://schemas.microsoft.com/office/excel/2006/main">
          <x14:cfRule type="cellIs" priority="104" operator="equal" id="{5CDA34ED-5B49-47D4-9952-C0B95C015F8B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T172:Z172 N174:O174 R176:S178 R180:S180 T174:Z174</xm:sqref>
        </x14:conditionalFormatting>
        <x14:conditionalFormatting xmlns:xm="http://schemas.microsoft.com/office/excel/2006/main">
          <x14:cfRule type="cellIs" priority="103" operator="equal" id="{667423C4-4EA4-4B55-84E1-8F0126637660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N175:N178 N180</xm:sqref>
        </x14:conditionalFormatting>
        <x14:conditionalFormatting xmlns:xm="http://schemas.microsoft.com/office/excel/2006/main">
          <x14:cfRule type="cellIs" priority="100" operator="equal" id="{2E06E11B-2568-47F8-9101-BF38873FA5E0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T179:Z179</xm:sqref>
        </x14:conditionalFormatting>
        <x14:conditionalFormatting xmlns:xm="http://schemas.microsoft.com/office/excel/2006/main">
          <x14:cfRule type="cellIs" priority="99" operator="equal" id="{03BAE043-0EE1-4320-B12C-C11004073E31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O179</xm:sqref>
        </x14:conditionalFormatting>
        <x14:conditionalFormatting xmlns:xm="http://schemas.microsoft.com/office/excel/2006/main">
          <x14:cfRule type="cellIs" priority="95" operator="equal" id="{810E3C0B-EBAD-4B0D-8B7B-B16F2FF9FB9E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P179</xm:sqref>
        </x14:conditionalFormatting>
        <x14:conditionalFormatting xmlns:xm="http://schemas.microsoft.com/office/excel/2006/main">
          <x14:cfRule type="cellIs" priority="91" operator="equal" id="{9D72DA53-A48B-425B-A03A-7BCA92049028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Q159</xm:sqref>
        </x14:conditionalFormatting>
        <x14:conditionalFormatting xmlns:xm="http://schemas.microsoft.com/office/excel/2006/main">
          <x14:cfRule type="cellIs" priority="90" operator="equal" id="{8164AE61-EA43-46BF-BB4B-1F568BA55853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R159</xm:sqref>
        </x14:conditionalFormatting>
        <x14:conditionalFormatting xmlns:xm="http://schemas.microsoft.com/office/excel/2006/main">
          <x14:cfRule type="cellIs" priority="89" operator="equal" id="{641F62CC-EAE3-4453-9BBC-83FD2B171C17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S159</xm:sqref>
        </x14:conditionalFormatting>
        <x14:conditionalFormatting xmlns:xm="http://schemas.microsoft.com/office/excel/2006/main">
          <x14:cfRule type="cellIs" priority="88" operator="equal" id="{D2204E4F-432A-4F70-AD9E-83937A64206E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Q160</xm:sqref>
        </x14:conditionalFormatting>
        <x14:conditionalFormatting xmlns:xm="http://schemas.microsoft.com/office/excel/2006/main">
          <x14:cfRule type="cellIs" priority="87" operator="equal" id="{8F562F72-C0DF-4B4A-9C55-1820CB74D589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R160</xm:sqref>
        </x14:conditionalFormatting>
        <x14:conditionalFormatting xmlns:xm="http://schemas.microsoft.com/office/excel/2006/main">
          <x14:cfRule type="cellIs" priority="86" operator="equal" id="{28879045-5DD8-4C47-89E5-A07B20F0D605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S160</xm:sqref>
        </x14:conditionalFormatting>
        <x14:conditionalFormatting xmlns:xm="http://schemas.microsoft.com/office/excel/2006/main">
          <x14:cfRule type="cellIs" priority="85" operator="equal" id="{D9014CFD-4ABE-4AD9-98ED-3870C8FC6239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Q163</xm:sqref>
        </x14:conditionalFormatting>
        <x14:conditionalFormatting xmlns:xm="http://schemas.microsoft.com/office/excel/2006/main">
          <x14:cfRule type="cellIs" priority="84" operator="equal" id="{0CFF3F73-E8CB-4C2A-8935-0C21494EBD05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R163</xm:sqref>
        </x14:conditionalFormatting>
        <x14:conditionalFormatting xmlns:xm="http://schemas.microsoft.com/office/excel/2006/main">
          <x14:cfRule type="cellIs" priority="83" operator="equal" id="{8463ECE4-3BA3-4781-8BB0-B4EDB43355A9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S163</xm:sqref>
        </x14:conditionalFormatting>
        <x14:conditionalFormatting xmlns:xm="http://schemas.microsoft.com/office/excel/2006/main">
          <x14:cfRule type="cellIs" priority="82" operator="equal" id="{8F8BB6EF-1F92-4517-A109-C424FCFCDE8F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Q172</xm:sqref>
        </x14:conditionalFormatting>
        <x14:conditionalFormatting xmlns:xm="http://schemas.microsoft.com/office/excel/2006/main">
          <x14:cfRule type="cellIs" priority="81" operator="equal" id="{EE3B263C-0E4E-436A-9168-ED277582D373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R172</xm:sqref>
        </x14:conditionalFormatting>
        <x14:conditionalFormatting xmlns:xm="http://schemas.microsoft.com/office/excel/2006/main">
          <x14:cfRule type="cellIs" priority="80" operator="equal" id="{4CEE7B01-BA3F-4027-AB04-063DE069B7CD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S172</xm:sqref>
        </x14:conditionalFormatting>
        <x14:conditionalFormatting xmlns:xm="http://schemas.microsoft.com/office/excel/2006/main">
          <x14:cfRule type="cellIs" priority="79" operator="equal" id="{640DB1EA-C980-4A33-8288-236EDC09C539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Q173</xm:sqref>
        </x14:conditionalFormatting>
        <x14:conditionalFormatting xmlns:xm="http://schemas.microsoft.com/office/excel/2006/main">
          <x14:cfRule type="cellIs" priority="78" operator="equal" id="{34C8D6A7-006B-498F-AC5B-5F5F7973B3D5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R173</xm:sqref>
        </x14:conditionalFormatting>
        <x14:conditionalFormatting xmlns:xm="http://schemas.microsoft.com/office/excel/2006/main">
          <x14:cfRule type="cellIs" priority="77" operator="equal" id="{A0A16809-81F0-4EB8-B21A-CBC254761CB8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S173</xm:sqref>
        </x14:conditionalFormatting>
        <x14:conditionalFormatting xmlns:xm="http://schemas.microsoft.com/office/excel/2006/main">
          <x14:cfRule type="cellIs" priority="76" operator="equal" id="{2D71035D-2CA4-43C3-92B5-B4E279B30BF2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Q174</xm:sqref>
        </x14:conditionalFormatting>
        <x14:conditionalFormatting xmlns:xm="http://schemas.microsoft.com/office/excel/2006/main">
          <x14:cfRule type="cellIs" priority="75" operator="equal" id="{BEDA7C7B-B664-4DBD-BFFD-3B7CC7CDEEE7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R174</xm:sqref>
        </x14:conditionalFormatting>
        <x14:conditionalFormatting xmlns:xm="http://schemas.microsoft.com/office/excel/2006/main">
          <x14:cfRule type="cellIs" priority="74" operator="equal" id="{21623417-5483-4F2A-8AFF-C5FCFB6A7B5D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S174</xm:sqref>
        </x14:conditionalFormatting>
        <x14:conditionalFormatting xmlns:xm="http://schemas.microsoft.com/office/excel/2006/main">
          <x14:cfRule type="cellIs" priority="73" operator="equal" id="{A45B2004-EFD3-4866-A4BA-931B173B4050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Q175</xm:sqref>
        </x14:conditionalFormatting>
        <x14:conditionalFormatting xmlns:xm="http://schemas.microsoft.com/office/excel/2006/main">
          <x14:cfRule type="cellIs" priority="72" operator="equal" id="{B40B7EDB-0C92-456B-9517-2D797819438F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R175</xm:sqref>
        </x14:conditionalFormatting>
        <x14:conditionalFormatting xmlns:xm="http://schemas.microsoft.com/office/excel/2006/main">
          <x14:cfRule type="cellIs" priority="71" operator="equal" id="{390A654B-8D5E-4185-BF6F-387F61DBD692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S175</xm:sqref>
        </x14:conditionalFormatting>
        <x14:conditionalFormatting xmlns:xm="http://schemas.microsoft.com/office/excel/2006/main">
          <x14:cfRule type="cellIs" priority="70" operator="equal" id="{1F95C89A-0A23-4924-B857-1269C62220E3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Q161</xm:sqref>
        </x14:conditionalFormatting>
        <x14:conditionalFormatting xmlns:xm="http://schemas.microsoft.com/office/excel/2006/main">
          <x14:cfRule type="cellIs" priority="69" operator="equal" id="{2F699465-F577-4600-AE0F-654CA2E9EF6A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R161</xm:sqref>
        </x14:conditionalFormatting>
        <x14:conditionalFormatting xmlns:xm="http://schemas.microsoft.com/office/excel/2006/main">
          <x14:cfRule type="cellIs" priority="68" operator="equal" id="{D4571EDE-E791-4A93-BB87-25CC9E2E3CBB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S161</xm:sqref>
        </x14:conditionalFormatting>
        <x14:conditionalFormatting xmlns:xm="http://schemas.microsoft.com/office/excel/2006/main">
          <x14:cfRule type="cellIs" priority="67" operator="equal" id="{46D656AB-7F13-4936-B7E1-82929A72C834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Q162</xm:sqref>
        </x14:conditionalFormatting>
        <x14:conditionalFormatting xmlns:xm="http://schemas.microsoft.com/office/excel/2006/main">
          <x14:cfRule type="cellIs" priority="66" operator="equal" id="{9803FBCF-D3D5-444E-A67C-9CBC17DFF42C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R162</xm:sqref>
        </x14:conditionalFormatting>
        <x14:conditionalFormatting xmlns:xm="http://schemas.microsoft.com/office/excel/2006/main">
          <x14:cfRule type="cellIs" priority="65" operator="equal" id="{26B3388D-C2BE-4CC7-B9E6-456D27B775E4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S162</xm:sqref>
        </x14:conditionalFormatting>
        <x14:conditionalFormatting xmlns:xm="http://schemas.microsoft.com/office/excel/2006/main">
          <x14:cfRule type="cellIs" priority="64" operator="equal" id="{458571C5-E3D2-4CA9-9751-87C517F2384B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Q179</xm:sqref>
        </x14:conditionalFormatting>
        <x14:conditionalFormatting xmlns:xm="http://schemas.microsoft.com/office/excel/2006/main">
          <x14:cfRule type="cellIs" priority="63" operator="equal" id="{2B4FEA96-2DB7-4349-A0C4-40137B601B36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S179</xm:sqref>
        </x14:conditionalFormatting>
        <x14:conditionalFormatting xmlns:xm="http://schemas.microsoft.com/office/excel/2006/main">
          <x14:cfRule type="cellIs" priority="62" operator="equal" id="{ECBCD4D6-27A9-48E5-9331-F792084A2563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Q164</xm:sqref>
        </x14:conditionalFormatting>
        <x14:conditionalFormatting xmlns:xm="http://schemas.microsoft.com/office/excel/2006/main">
          <x14:cfRule type="cellIs" priority="61" operator="equal" id="{264D79DB-785C-499D-A855-C6247EC5E6BD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R164:S164</xm:sqref>
        </x14:conditionalFormatting>
        <x14:conditionalFormatting xmlns:xm="http://schemas.microsoft.com/office/excel/2006/main">
          <x14:cfRule type="cellIs" priority="60" operator="equal" id="{FB6E71B9-09C6-4A19-9C69-74E2540CE0E7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R165:S165</xm:sqref>
        </x14:conditionalFormatting>
        <x14:conditionalFormatting xmlns:xm="http://schemas.microsoft.com/office/excel/2006/main">
          <x14:cfRule type="cellIs" priority="53" operator="equal" id="{717D9C7F-8C6A-4BA8-80E9-C8EA52720800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O159:O163</xm:sqref>
        </x14:conditionalFormatting>
        <x14:conditionalFormatting xmlns:xm="http://schemas.microsoft.com/office/excel/2006/main">
          <x14:cfRule type="cellIs" priority="51" operator="equal" id="{58127496-0E3C-4E38-896B-578EDA27383E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P159:P163</xm:sqref>
        </x14:conditionalFormatting>
        <x14:conditionalFormatting xmlns:xm="http://schemas.microsoft.com/office/excel/2006/main">
          <x14:cfRule type="cellIs" priority="59" operator="equal" id="{983EAB29-8FCD-4D3C-AECD-15986D3ADDB9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R166:S166</xm:sqref>
        </x14:conditionalFormatting>
        <x14:conditionalFormatting xmlns:xm="http://schemas.microsoft.com/office/excel/2006/main">
          <x14:cfRule type="cellIs" priority="58" operator="equal" id="{7D417E6E-8C6A-4873-B9F7-6A15932D57F7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R167:S167</xm:sqref>
        </x14:conditionalFormatting>
        <x14:conditionalFormatting xmlns:xm="http://schemas.microsoft.com/office/excel/2006/main">
          <x14:cfRule type="cellIs" priority="57" operator="equal" id="{15307701-FDC2-4755-BA8D-40A4057E4225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R168:S168</xm:sqref>
        </x14:conditionalFormatting>
        <x14:conditionalFormatting xmlns:xm="http://schemas.microsoft.com/office/excel/2006/main">
          <x14:cfRule type="cellIs" priority="56" operator="equal" id="{9F44E21E-6C29-4285-B3D3-6B61D7C0AB1E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R169:S169</xm:sqref>
        </x14:conditionalFormatting>
        <x14:conditionalFormatting xmlns:xm="http://schemas.microsoft.com/office/excel/2006/main">
          <x14:cfRule type="cellIs" priority="55" operator="equal" id="{CB713C47-57CF-402A-A08F-6B3E4CFC92D7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P159:P163</xm:sqref>
        </x14:conditionalFormatting>
        <x14:conditionalFormatting xmlns:xm="http://schemas.microsoft.com/office/excel/2006/main">
          <x14:cfRule type="cellIs" priority="54" operator="equal" id="{431FB303-0183-462E-B4AD-37C2ABCEF9A0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O159:O163</xm:sqref>
        </x14:conditionalFormatting>
        <x14:conditionalFormatting xmlns:xm="http://schemas.microsoft.com/office/excel/2006/main">
          <x14:cfRule type="cellIs" priority="52" operator="equal" id="{4E10912D-156F-4708-95CC-8102DD369563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O159:O163</xm:sqref>
        </x14:conditionalFormatting>
        <x14:conditionalFormatting xmlns:xm="http://schemas.microsoft.com/office/excel/2006/main">
          <x14:cfRule type="cellIs" priority="50" operator="equal" id="{C783AF9F-EDA2-453D-AFA3-CA3C95DC02D3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P159:P163</xm:sqref>
        </x14:conditionalFormatting>
        <x14:conditionalFormatting xmlns:xm="http://schemas.microsoft.com/office/excel/2006/main">
          <x14:cfRule type="cellIs" priority="49" operator="equal" id="{CDF7C193-F589-4290-AFC5-A8036A7FBF8B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Q165</xm:sqref>
        </x14:conditionalFormatting>
        <x14:conditionalFormatting xmlns:xm="http://schemas.microsoft.com/office/excel/2006/main">
          <x14:cfRule type="cellIs" priority="48" operator="equal" id="{75A90BC8-A932-4A71-A9C6-9F9CE57DA416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Q166</xm:sqref>
        </x14:conditionalFormatting>
        <x14:conditionalFormatting xmlns:xm="http://schemas.microsoft.com/office/excel/2006/main">
          <x14:cfRule type="cellIs" priority="47" operator="equal" id="{2B54580A-D115-4560-AAA0-715934D7796E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Q167</xm:sqref>
        </x14:conditionalFormatting>
        <x14:conditionalFormatting xmlns:xm="http://schemas.microsoft.com/office/excel/2006/main">
          <x14:cfRule type="cellIs" priority="46" operator="equal" id="{34E4A029-BB60-41F9-84F1-B918C9B797D4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Q168</xm:sqref>
        </x14:conditionalFormatting>
        <x14:conditionalFormatting xmlns:xm="http://schemas.microsoft.com/office/excel/2006/main">
          <x14:cfRule type="cellIs" priority="45" operator="equal" id="{375637E2-2C0A-4193-8C4F-8CD9D679DA80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Q169</xm:sqref>
        </x14:conditionalFormatting>
        <x14:conditionalFormatting xmlns:xm="http://schemas.microsoft.com/office/excel/2006/main">
          <x14:cfRule type="cellIs" priority="44" operator="equal" id="{1630F3EC-BA8C-445E-B6A0-8F79E44DDB7C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T173</xm:sqref>
        </x14:conditionalFormatting>
        <x14:conditionalFormatting xmlns:xm="http://schemas.microsoft.com/office/excel/2006/main">
          <x14:cfRule type="cellIs" priority="43" operator="equal" id="{725179F1-08C2-4BB7-9678-6CB214DC88FE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T175</xm:sqref>
        </x14:conditionalFormatting>
        <x14:conditionalFormatting xmlns:xm="http://schemas.microsoft.com/office/excel/2006/main">
          <x14:cfRule type="cellIs" priority="42" operator="equal" id="{47D9ECB6-C1E9-4D9E-9B8C-CF65D4517871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U173:Z173</xm:sqref>
        </x14:conditionalFormatting>
        <x14:conditionalFormatting xmlns:xm="http://schemas.microsoft.com/office/excel/2006/main">
          <x14:cfRule type="cellIs" priority="41" operator="equal" id="{65FA800C-2774-4FFB-B4D6-91421AD60C1E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U175:Z175</xm:sqref>
        </x14:conditionalFormatting>
        <x14:conditionalFormatting xmlns:xm="http://schemas.microsoft.com/office/excel/2006/main">
          <x14:cfRule type="cellIs" priority="40" operator="equal" id="{EFCD6525-B551-43AA-BE01-8DF01A5546AB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W159</xm:sqref>
        </x14:conditionalFormatting>
        <x14:conditionalFormatting xmlns:xm="http://schemas.microsoft.com/office/excel/2006/main">
          <x14:cfRule type="cellIs" priority="39" operator="equal" id="{6AE7A79C-921E-4EB5-B688-0F6450ED376F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V159</xm:sqref>
        </x14:conditionalFormatting>
        <x14:conditionalFormatting xmlns:xm="http://schemas.microsoft.com/office/excel/2006/main">
          <x14:cfRule type="cellIs" priority="38" operator="equal" id="{52CC78AA-43D8-412D-9890-9F7B016E3A65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X159</xm:sqref>
        </x14:conditionalFormatting>
        <x14:conditionalFormatting xmlns:xm="http://schemas.microsoft.com/office/excel/2006/main">
          <x14:cfRule type="cellIs" priority="37" operator="equal" id="{BE7B8E91-75BE-4282-82EF-667C10249406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W161</xm:sqref>
        </x14:conditionalFormatting>
        <x14:conditionalFormatting xmlns:xm="http://schemas.microsoft.com/office/excel/2006/main">
          <x14:cfRule type="cellIs" priority="36" operator="equal" id="{2574FBFF-5481-4641-87EA-72F5E56F1D3B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V161</xm:sqref>
        </x14:conditionalFormatting>
        <x14:conditionalFormatting xmlns:xm="http://schemas.microsoft.com/office/excel/2006/main">
          <x14:cfRule type="cellIs" priority="35" operator="equal" id="{D7FB3ADB-EA1B-4556-90AC-D6188A1FA2A8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X161</xm:sqref>
        </x14:conditionalFormatting>
        <x14:conditionalFormatting xmlns:xm="http://schemas.microsoft.com/office/excel/2006/main">
          <x14:cfRule type="cellIs" priority="34" operator="equal" id="{84471AC1-CEEA-4FCF-8457-948A11E0D84B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V164:X171</xm:sqref>
        </x14:conditionalFormatting>
        <x14:conditionalFormatting xmlns:xm="http://schemas.microsoft.com/office/excel/2006/main">
          <x14:cfRule type="cellIs" priority="33" operator="equal" id="{C4D7D1C7-DC34-465A-BEDA-03542E91DA10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W163</xm:sqref>
        </x14:conditionalFormatting>
        <x14:conditionalFormatting xmlns:xm="http://schemas.microsoft.com/office/excel/2006/main">
          <x14:cfRule type="cellIs" priority="32" operator="equal" id="{5483CFA5-8163-405B-A9C8-B1F49482A079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V163</xm:sqref>
        </x14:conditionalFormatting>
        <x14:conditionalFormatting xmlns:xm="http://schemas.microsoft.com/office/excel/2006/main">
          <x14:cfRule type="cellIs" priority="31" operator="equal" id="{25535207-4607-4BEA-955F-2985AEB98EB7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X163</xm:sqref>
        </x14:conditionalFormatting>
        <x14:conditionalFormatting xmlns:xm="http://schemas.microsoft.com/office/excel/2006/main">
          <x14:cfRule type="cellIs" priority="30" operator="equal" id="{DE89C0E8-AE1D-4490-894A-10EE687EA57A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Q181</xm:sqref>
        </x14:conditionalFormatting>
        <x14:conditionalFormatting xmlns:xm="http://schemas.microsoft.com/office/excel/2006/main">
          <x14:cfRule type="cellIs" priority="29" operator="equal" id="{179A2F28-401F-4354-8A4B-70528EFEBA5F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O181</xm:sqref>
        </x14:conditionalFormatting>
        <x14:conditionalFormatting xmlns:xm="http://schemas.microsoft.com/office/excel/2006/main">
          <x14:cfRule type="cellIs" priority="26" operator="equal" id="{1E943597-4EE8-4D20-A2F0-149AC7B4BA49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O182</xm:sqref>
        </x14:conditionalFormatting>
        <x14:conditionalFormatting xmlns:xm="http://schemas.microsoft.com/office/excel/2006/main">
          <x14:cfRule type="cellIs" priority="25" operator="equal" id="{EDEBC9A7-CEA1-4CA2-97CA-0B8B8055169F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P182 N182 R182:S182</xm:sqref>
        </x14:conditionalFormatting>
        <x14:conditionalFormatting xmlns:xm="http://schemas.microsoft.com/office/excel/2006/main">
          <x14:cfRule type="cellIs" priority="22" operator="equal" id="{D4AAFE42-C498-4D90-8CCC-35C07025FA53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Q181:Q182</xm:sqref>
        </x14:conditionalFormatting>
        <x14:conditionalFormatting xmlns:xm="http://schemas.microsoft.com/office/excel/2006/main">
          <x14:cfRule type="cellIs" priority="21" operator="equal" id="{29C79CD9-71F1-4F9C-BD16-1B9E5695EB4F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R181:R182</xm:sqref>
        </x14:conditionalFormatting>
        <x14:conditionalFormatting xmlns:xm="http://schemas.microsoft.com/office/excel/2006/main">
          <x14:cfRule type="cellIs" priority="20" operator="equal" id="{9D0D1EA0-4756-4AEB-83EA-9E839D8285B5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S181:S182</xm:sqref>
        </x14:conditionalFormatting>
        <x14:conditionalFormatting xmlns:xm="http://schemas.microsoft.com/office/excel/2006/main">
          <x14:cfRule type="cellIs" priority="19" operator="equal" id="{A22E3041-838E-4860-8EF4-62853A16467F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T181</xm:sqref>
        </x14:conditionalFormatting>
        <x14:conditionalFormatting xmlns:xm="http://schemas.microsoft.com/office/excel/2006/main">
          <x14:cfRule type="cellIs" priority="18" operator="equal" id="{00C2EA9B-3593-416E-8204-D9766007E4B1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T182</xm:sqref>
        </x14:conditionalFormatting>
        <x14:conditionalFormatting xmlns:xm="http://schemas.microsoft.com/office/excel/2006/main">
          <x14:cfRule type="cellIs" priority="17" operator="equal" id="{8EECE4CA-ACA6-4104-A240-824ED36F2C29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U181:Z181</xm:sqref>
        </x14:conditionalFormatting>
        <x14:conditionalFormatting xmlns:xm="http://schemas.microsoft.com/office/excel/2006/main">
          <x14:cfRule type="cellIs" priority="175" operator="equal" id="{EC938E61-FB50-4D33-9EDE-6B85D2C952B4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O337:O338</xm:sqref>
        </x14:conditionalFormatting>
        <x14:conditionalFormatting xmlns:xm="http://schemas.microsoft.com/office/excel/2006/main">
          <x14:cfRule type="cellIs" priority="174" operator="equal" id="{3880C19F-1646-4EE7-A917-F4A4FDC82633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O337:O338</xm:sqref>
        </x14:conditionalFormatting>
        <x14:conditionalFormatting xmlns:xm="http://schemas.microsoft.com/office/excel/2006/main">
          <x14:cfRule type="cellIs" priority="172" operator="equal" id="{D8D68627-D730-471E-9EEB-BC01F7EFC8C2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O290</xm:sqref>
        </x14:conditionalFormatting>
        <x14:conditionalFormatting xmlns:xm="http://schemas.microsoft.com/office/excel/2006/main">
          <x14:cfRule type="cellIs" priority="171" operator="equal" id="{803A179E-4276-4AD4-9E5A-1FBF3582E53C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P290</xm:sqref>
        </x14:conditionalFormatting>
        <x14:conditionalFormatting xmlns:xm="http://schemas.microsoft.com/office/excel/2006/main">
          <x14:cfRule type="cellIs" priority="170" operator="equal" id="{5681C41B-CACC-4367-973A-5E3D20E0CE19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O290</xm:sqref>
        </x14:conditionalFormatting>
        <x14:conditionalFormatting xmlns:xm="http://schemas.microsoft.com/office/excel/2006/main">
          <x14:cfRule type="cellIs" priority="169" operator="equal" id="{22C7B55E-A961-4D84-8F80-E054EFDD9BE5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P290</xm:sqref>
        </x14:conditionalFormatting>
        <x14:conditionalFormatting xmlns:xm="http://schemas.microsoft.com/office/excel/2006/main">
          <x14:cfRule type="cellIs" priority="168" operator="equal" id="{B2011100-160C-4DC6-94C5-21A654A01C48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N290</xm:sqref>
        </x14:conditionalFormatting>
        <x14:conditionalFormatting xmlns:xm="http://schemas.microsoft.com/office/excel/2006/main">
          <x14:cfRule type="cellIs" priority="166" operator="equal" id="{E9086A14-DCAE-4631-8E88-4E341B0414C1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R290</xm:sqref>
        </x14:conditionalFormatting>
        <x14:conditionalFormatting xmlns:xm="http://schemas.microsoft.com/office/excel/2006/main">
          <x14:cfRule type="cellIs" priority="165" operator="equal" id="{4D893510-DB66-49DD-850D-9171A404F8B2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S290</xm:sqref>
        </x14:conditionalFormatting>
        <x14:conditionalFormatting xmlns:xm="http://schemas.microsoft.com/office/excel/2006/main">
          <x14:cfRule type="cellIs" priority="164" operator="equal" id="{EFE03CDA-A6CF-46FD-97DE-5655033B9946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Q290</xm:sqref>
        </x14:conditionalFormatting>
        <x14:conditionalFormatting xmlns:xm="http://schemas.microsoft.com/office/excel/2006/main">
          <x14:cfRule type="cellIs" priority="163" operator="equal" id="{B00AF453-95E5-4AC7-A62B-1662E50972B0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T290:U290 Y290:Z290</xm:sqref>
        </x14:conditionalFormatting>
        <x14:conditionalFormatting xmlns:xm="http://schemas.microsoft.com/office/excel/2006/main">
          <x14:cfRule type="cellIs" priority="140" operator="equal" id="{B8C53C14-0184-4382-AB85-4BADD61AA38B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N154:O154</xm:sqref>
        </x14:conditionalFormatting>
        <x14:conditionalFormatting xmlns:xm="http://schemas.microsoft.com/office/excel/2006/main">
          <x14:cfRule type="cellIs" priority="139" operator="equal" id="{00F75F0A-F11A-46BA-BEC7-5B60E74DB162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P154</xm:sqref>
        </x14:conditionalFormatting>
        <x14:conditionalFormatting xmlns:xm="http://schemas.microsoft.com/office/excel/2006/main">
          <x14:cfRule type="cellIs" priority="138" operator="equal" id="{43E05541-A759-4928-9945-8F8254FEA5FC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R154:S154</xm:sqref>
        </x14:conditionalFormatting>
        <x14:conditionalFormatting xmlns:xm="http://schemas.microsoft.com/office/excel/2006/main">
          <x14:cfRule type="cellIs" priority="137" operator="equal" id="{EDFB2DF3-F4A1-430E-9341-DF92F3E59D76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T157:W157 Y157:Z157</xm:sqref>
        </x14:conditionalFormatting>
        <x14:conditionalFormatting xmlns:xm="http://schemas.microsoft.com/office/excel/2006/main">
          <x14:cfRule type="cellIs" priority="109" operator="equal" id="{BF33E167-AB5C-4256-80C9-F57A6F1F3C1B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O176</xm:sqref>
        </x14:conditionalFormatting>
        <x14:conditionalFormatting xmlns:xm="http://schemas.microsoft.com/office/excel/2006/main">
          <x14:cfRule type="cellIs" priority="102" operator="equal" id="{5A025482-80F5-4817-B235-ECF7F7E3A7E3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P174:P178 P180</xm:sqref>
        </x14:conditionalFormatting>
        <x14:conditionalFormatting xmlns:xm="http://schemas.microsoft.com/office/excel/2006/main">
          <x14:cfRule type="cellIs" priority="97" operator="equal" id="{C90BAE6E-CF04-41FD-AD59-5D29A0B21126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R179</xm:sqref>
        </x14:conditionalFormatting>
        <x14:conditionalFormatting xmlns:xm="http://schemas.microsoft.com/office/excel/2006/main">
          <x14:cfRule type="cellIs" priority="96" operator="equal" id="{6A97DF91-BA08-4658-80BF-68F5D2DA263D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N179</xm:sqref>
        </x14:conditionalFormatting>
        <x14:conditionalFormatting xmlns:xm="http://schemas.microsoft.com/office/excel/2006/main">
          <x14:cfRule type="cellIs" priority="28" operator="equal" id="{31CB9F9C-1015-46D2-8F88-017F7EDD2283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P181 N181 R181:S181</xm:sqref>
        </x14:conditionalFormatting>
        <x14:conditionalFormatting xmlns:xm="http://schemas.microsoft.com/office/excel/2006/main">
          <x14:cfRule type="cellIs" priority="27" operator="equal" id="{B4E943CA-E3DD-4902-9487-199121D7DDFB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Q182</xm:sqref>
        </x14:conditionalFormatting>
        <x14:conditionalFormatting xmlns:xm="http://schemas.microsoft.com/office/excel/2006/main">
          <x14:cfRule type="cellIs" priority="16" operator="equal" id="{4E9FB5AC-48A9-40B8-8D10-3C6E5F2D7DD4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U182:Z182</xm:sqref>
        </x14:conditionalFormatting>
        <x14:conditionalFormatting xmlns:xm="http://schemas.microsoft.com/office/excel/2006/main">
          <x14:cfRule type="cellIs" priority="15" operator="equal" id="{04D9AE14-8595-43FC-9BB9-53B066E2C579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Q183 T183:Z183</xm:sqref>
        </x14:conditionalFormatting>
        <x14:conditionalFormatting xmlns:xm="http://schemas.microsoft.com/office/excel/2006/main">
          <x14:cfRule type="cellIs" priority="14" operator="equal" id="{06B03AC4-DD2B-4D72-BAF2-34A9B913BDE2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O183</xm:sqref>
        </x14:conditionalFormatting>
        <x14:conditionalFormatting xmlns:xm="http://schemas.microsoft.com/office/excel/2006/main">
          <x14:cfRule type="cellIs" priority="13" operator="equal" id="{D0A1094F-B0E8-4E7F-B938-5B1D0DBC702A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R183:S183 N183 P183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59999389629810485"/>
  </sheetPr>
  <dimension ref="B1:I41"/>
  <sheetViews>
    <sheetView showGridLines="0" topLeftCell="A4" zoomScale="80" zoomScaleNormal="80" workbookViewId="0">
      <selection activeCell="E33" sqref="E33"/>
    </sheetView>
  </sheetViews>
  <sheetFormatPr defaultColWidth="8.75" defaultRowHeight="16.5" x14ac:dyDescent="0.3"/>
  <cols>
    <col min="1" max="1" width="8.75" style="119"/>
    <col min="2" max="10" width="15.75" style="119" customWidth="1"/>
    <col min="11" max="16384" width="8.75" style="119"/>
  </cols>
  <sheetData>
    <row r="1" spans="2:9" ht="17.25" thickBot="1" x14ac:dyDescent="0.35"/>
    <row r="2" spans="2:9" x14ac:dyDescent="0.3">
      <c r="B2" s="219" t="s">
        <v>954</v>
      </c>
      <c r="C2" s="220">
        <v>44242</v>
      </c>
      <c r="D2" s="220">
        <v>44243</v>
      </c>
      <c r="E2" s="220">
        <v>44244</v>
      </c>
      <c r="F2" s="220">
        <v>44245</v>
      </c>
      <c r="G2" s="220">
        <v>44246</v>
      </c>
      <c r="H2" s="220">
        <v>44249</v>
      </c>
      <c r="I2" s="221">
        <v>44250</v>
      </c>
    </row>
    <row r="3" spans="2:9" ht="66" x14ac:dyDescent="0.3">
      <c r="B3" s="222" t="s">
        <v>1601</v>
      </c>
      <c r="C3" s="223" t="s">
        <v>1608</v>
      </c>
      <c r="D3" s="223" t="s">
        <v>1609</v>
      </c>
      <c r="E3" s="223" t="s">
        <v>1611</v>
      </c>
      <c r="F3" s="223" t="s">
        <v>1075</v>
      </c>
      <c r="G3" s="223" t="s">
        <v>1075</v>
      </c>
      <c r="H3" s="223" t="s">
        <v>1612</v>
      </c>
      <c r="I3" s="224" t="s">
        <v>1075</v>
      </c>
    </row>
    <row r="4" spans="2:9" ht="17.25" thickBot="1" x14ac:dyDescent="0.35">
      <c r="B4" s="225" t="s">
        <v>1602</v>
      </c>
      <c r="C4" s="226" t="s">
        <v>1603</v>
      </c>
      <c r="D4" s="227" t="s">
        <v>1603</v>
      </c>
      <c r="E4" s="227" t="s">
        <v>1603</v>
      </c>
      <c r="F4" s="226" t="s">
        <v>1075</v>
      </c>
      <c r="G4" s="226" t="s">
        <v>1075</v>
      </c>
      <c r="H4" s="227" t="s">
        <v>1603</v>
      </c>
      <c r="I4" s="228" t="s">
        <v>1075</v>
      </c>
    </row>
    <row r="6" spans="2:9" ht="33" x14ac:dyDescent="0.3">
      <c r="B6" s="229" t="s">
        <v>1604</v>
      </c>
      <c r="C6" s="230" t="s">
        <v>0</v>
      </c>
      <c r="D6" s="230" t="s">
        <v>10</v>
      </c>
      <c r="E6" s="231" t="s">
        <v>1605</v>
      </c>
      <c r="F6" s="231" t="s">
        <v>11</v>
      </c>
      <c r="G6" s="231" t="s">
        <v>1606</v>
      </c>
      <c r="H6" s="231" t="s">
        <v>13</v>
      </c>
      <c r="I6" s="231" t="s">
        <v>1607</v>
      </c>
    </row>
    <row r="7" spans="2:9" x14ac:dyDescent="0.3">
      <c r="B7" s="232" t="s">
        <v>1436</v>
      </c>
      <c r="C7" s="233" t="s">
        <v>1543</v>
      </c>
      <c r="D7" s="234" t="s">
        <v>127</v>
      </c>
      <c r="E7" s="235" t="s">
        <v>1544</v>
      </c>
      <c r="F7" s="234" t="s">
        <v>1545</v>
      </c>
      <c r="G7" s="236">
        <v>44242</v>
      </c>
      <c r="H7" s="237" t="s">
        <v>1546</v>
      </c>
      <c r="I7" s="239" t="s">
        <v>1547</v>
      </c>
    </row>
    <row r="8" spans="2:9" x14ac:dyDescent="0.3">
      <c r="B8" s="232" t="s">
        <v>1437</v>
      </c>
      <c r="C8" s="233" t="s">
        <v>1543</v>
      </c>
      <c r="D8" s="234" t="s">
        <v>127</v>
      </c>
      <c r="E8" s="235" t="s">
        <v>1544</v>
      </c>
      <c r="F8" s="234" t="s">
        <v>1545</v>
      </c>
      <c r="G8" s="236">
        <v>44242</v>
      </c>
      <c r="H8" s="237" t="s">
        <v>1546</v>
      </c>
      <c r="I8" s="239" t="s">
        <v>1547</v>
      </c>
    </row>
    <row r="9" spans="2:9" x14ac:dyDescent="0.3">
      <c r="B9" s="232" t="s">
        <v>1613</v>
      </c>
      <c r="C9" s="233" t="s">
        <v>112</v>
      </c>
      <c r="D9" s="234" t="s">
        <v>127</v>
      </c>
      <c r="E9" s="235" t="s">
        <v>1544</v>
      </c>
      <c r="F9" s="234" t="s">
        <v>1545</v>
      </c>
      <c r="G9" s="236">
        <v>44242</v>
      </c>
      <c r="H9" s="237" t="s">
        <v>1546</v>
      </c>
      <c r="I9" s="239" t="s">
        <v>244</v>
      </c>
    </row>
    <row r="10" spans="2:9" x14ac:dyDescent="0.3">
      <c r="B10" s="232" t="s">
        <v>1614</v>
      </c>
      <c r="C10" s="233" t="s">
        <v>1543</v>
      </c>
      <c r="D10" s="234" t="s">
        <v>127</v>
      </c>
      <c r="E10" s="235" t="s">
        <v>1544</v>
      </c>
      <c r="F10" s="234" t="s">
        <v>1545</v>
      </c>
      <c r="G10" s="236">
        <v>44242</v>
      </c>
      <c r="H10" s="237" t="s">
        <v>1586</v>
      </c>
      <c r="I10" s="239" t="s">
        <v>1547</v>
      </c>
    </row>
    <row r="11" spans="2:9" x14ac:dyDescent="0.3">
      <c r="B11" s="232" t="s">
        <v>1440</v>
      </c>
      <c r="C11" s="233" t="s">
        <v>1543</v>
      </c>
      <c r="D11" s="234" t="s">
        <v>127</v>
      </c>
      <c r="E11" s="235" t="s">
        <v>1544</v>
      </c>
      <c r="F11" s="234" t="s">
        <v>1545</v>
      </c>
      <c r="G11" s="236">
        <v>44242</v>
      </c>
      <c r="H11" s="237" t="s">
        <v>1546</v>
      </c>
      <c r="I11" s="239" t="s">
        <v>244</v>
      </c>
    </row>
    <row r="12" spans="2:9" x14ac:dyDescent="0.3">
      <c r="B12" s="232" t="s">
        <v>1441</v>
      </c>
      <c r="C12" s="233" t="s">
        <v>112</v>
      </c>
      <c r="D12" s="234" t="s">
        <v>127</v>
      </c>
      <c r="E12" s="235" t="s">
        <v>1587</v>
      </c>
      <c r="F12" s="234" t="s">
        <v>1222</v>
      </c>
      <c r="G12" s="236">
        <v>44242</v>
      </c>
      <c r="H12" s="237" t="s">
        <v>1546</v>
      </c>
      <c r="I12" s="239" t="s">
        <v>244</v>
      </c>
    </row>
    <row r="13" spans="2:9" x14ac:dyDescent="0.3">
      <c r="B13" s="232" t="s">
        <v>1442</v>
      </c>
      <c r="C13" s="233" t="s">
        <v>1543</v>
      </c>
      <c r="D13" s="234" t="s">
        <v>127</v>
      </c>
      <c r="E13" s="235" t="s">
        <v>1544</v>
      </c>
      <c r="F13" s="234" t="s">
        <v>1545</v>
      </c>
      <c r="G13" s="236">
        <v>44243</v>
      </c>
      <c r="H13" s="237" t="s">
        <v>1590</v>
      </c>
      <c r="I13" s="239" t="s">
        <v>244</v>
      </c>
    </row>
    <row r="14" spans="2:9" x14ac:dyDescent="0.3">
      <c r="B14" s="232" t="s">
        <v>1615</v>
      </c>
      <c r="C14" s="233" t="s">
        <v>112</v>
      </c>
      <c r="D14" s="234" t="s">
        <v>127</v>
      </c>
      <c r="E14" s="235" t="s">
        <v>1544</v>
      </c>
      <c r="F14" s="234" t="s">
        <v>1545</v>
      </c>
      <c r="G14" s="236">
        <v>44243</v>
      </c>
      <c r="H14" s="237" t="s">
        <v>1554</v>
      </c>
      <c r="I14" s="239" t="s">
        <v>244</v>
      </c>
    </row>
    <row r="15" spans="2:9" x14ac:dyDescent="0.3">
      <c r="B15" s="232" t="s">
        <v>1444</v>
      </c>
      <c r="C15" s="233" t="s">
        <v>112</v>
      </c>
      <c r="D15" s="234" t="s">
        <v>127</v>
      </c>
      <c r="E15" s="235" t="s">
        <v>1544</v>
      </c>
      <c r="F15" s="234" t="s">
        <v>1545</v>
      </c>
      <c r="G15" s="236">
        <v>44243</v>
      </c>
      <c r="H15" s="237" t="s">
        <v>1554</v>
      </c>
      <c r="I15" s="239" t="s">
        <v>244</v>
      </c>
    </row>
    <row r="16" spans="2:9" x14ac:dyDescent="0.3">
      <c r="B16" s="232" t="s">
        <v>1588</v>
      </c>
      <c r="C16" s="233" t="s">
        <v>1543</v>
      </c>
      <c r="D16" s="234" t="s">
        <v>127</v>
      </c>
      <c r="E16" s="235" t="s">
        <v>1544</v>
      </c>
      <c r="F16" s="234" t="s">
        <v>1545</v>
      </c>
      <c r="G16" s="236">
        <v>44243</v>
      </c>
      <c r="H16" s="237" t="s">
        <v>1554</v>
      </c>
      <c r="I16" s="239" t="s">
        <v>244</v>
      </c>
    </row>
    <row r="17" spans="2:9" x14ac:dyDescent="0.3">
      <c r="B17" s="232" t="s">
        <v>1589</v>
      </c>
      <c r="C17" s="233" t="s">
        <v>1543</v>
      </c>
      <c r="D17" s="234" t="s">
        <v>127</v>
      </c>
      <c r="E17" s="235" t="s">
        <v>1544</v>
      </c>
      <c r="F17" s="234" t="s">
        <v>1545</v>
      </c>
      <c r="G17" s="236">
        <v>44243</v>
      </c>
      <c r="H17" s="237" t="s">
        <v>1590</v>
      </c>
      <c r="I17" s="239" t="s">
        <v>244</v>
      </c>
    </row>
    <row r="18" spans="2:9" x14ac:dyDescent="0.3">
      <c r="B18" s="232" t="s">
        <v>1447</v>
      </c>
      <c r="C18" s="233" t="s">
        <v>1543</v>
      </c>
      <c r="D18" s="234" t="s">
        <v>127</v>
      </c>
      <c r="E18" s="235" t="s">
        <v>1544</v>
      </c>
      <c r="F18" s="234" t="s">
        <v>1545</v>
      </c>
      <c r="G18" s="236">
        <v>44243</v>
      </c>
      <c r="H18" s="237" t="s">
        <v>1554</v>
      </c>
      <c r="I18" s="239" t="s">
        <v>244</v>
      </c>
    </row>
    <row r="19" spans="2:9" x14ac:dyDescent="0.3">
      <c r="B19" s="232" t="s">
        <v>1616</v>
      </c>
      <c r="C19" s="233" t="s">
        <v>1543</v>
      </c>
      <c r="D19" s="234" t="s">
        <v>127</v>
      </c>
      <c r="E19" s="235" t="s">
        <v>1561</v>
      </c>
      <c r="F19" s="234" t="s">
        <v>1545</v>
      </c>
      <c r="G19" s="236">
        <v>44244</v>
      </c>
      <c r="H19" s="237" t="s">
        <v>1554</v>
      </c>
      <c r="I19" s="239" t="s">
        <v>244</v>
      </c>
    </row>
    <row r="20" spans="2:9" x14ac:dyDescent="0.3">
      <c r="B20" s="232" t="s">
        <v>1450</v>
      </c>
      <c r="C20" s="233" t="s">
        <v>1543</v>
      </c>
      <c r="D20" s="234" t="s">
        <v>127</v>
      </c>
      <c r="E20" s="235" t="s">
        <v>1561</v>
      </c>
      <c r="F20" s="234" t="s">
        <v>1545</v>
      </c>
      <c r="G20" s="236">
        <v>44244</v>
      </c>
      <c r="H20" s="237" t="s">
        <v>1554</v>
      </c>
      <c r="I20" s="239" t="s">
        <v>244</v>
      </c>
    </row>
    <row r="21" spans="2:9" x14ac:dyDescent="0.3">
      <c r="B21" s="232" t="s">
        <v>1591</v>
      </c>
      <c r="C21" s="233" t="s">
        <v>1543</v>
      </c>
      <c r="D21" s="234" t="s">
        <v>127</v>
      </c>
      <c r="E21" s="235" t="s">
        <v>1561</v>
      </c>
      <c r="F21" s="234" t="s">
        <v>1545</v>
      </c>
      <c r="G21" s="236">
        <v>44244</v>
      </c>
      <c r="H21" s="237" t="s">
        <v>1554</v>
      </c>
      <c r="I21" s="239" t="s">
        <v>244</v>
      </c>
    </row>
    <row r="22" spans="2:9" x14ac:dyDescent="0.3">
      <c r="B22" s="232" t="s">
        <v>1564</v>
      </c>
      <c r="C22" s="233" t="s">
        <v>1543</v>
      </c>
      <c r="D22" s="234" t="s">
        <v>127</v>
      </c>
      <c r="E22" s="235" t="s">
        <v>1561</v>
      </c>
      <c r="F22" s="234" t="s">
        <v>1545</v>
      </c>
      <c r="G22" s="236">
        <v>44244</v>
      </c>
      <c r="H22" s="237" t="s">
        <v>1554</v>
      </c>
      <c r="I22" s="239" t="s">
        <v>244</v>
      </c>
    </row>
    <row r="23" spans="2:9" x14ac:dyDescent="0.3">
      <c r="B23" s="232" t="s">
        <v>1565</v>
      </c>
      <c r="C23" s="233" t="s">
        <v>1543</v>
      </c>
      <c r="D23" s="234" t="s">
        <v>127</v>
      </c>
      <c r="E23" s="235" t="s">
        <v>1561</v>
      </c>
      <c r="F23" s="234" t="s">
        <v>1545</v>
      </c>
      <c r="G23" s="236">
        <v>44244</v>
      </c>
      <c r="H23" s="237" t="s">
        <v>1554</v>
      </c>
      <c r="I23" s="239" t="s">
        <v>244</v>
      </c>
    </row>
    <row r="24" spans="2:9" x14ac:dyDescent="0.3">
      <c r="B24" s="232" t="s">
        <v>1566</v>
      </c>
      <c r="C24" s="233" t="s">
        <v>1543</v>
      </c>
      <c r="D24" s="234" t="s">
        <v>127</v>
      </c>
      <c r="E24" s="235" t="s">
        <v>1561</v>
      </c>
      <c r="F24" s="234" t="s">
        <v>1545</v>
      </c>
      <c r="G24" s="236">
        <v>44244</v>
      </c>
      <c r="H24" s="237" t="s">
        <v>1554</v>
      </c>
      <c r="I24" s="239" t="s">
        <v>244</v>
      </c>
    </row>
    <row r="25" spans="2:9" x14ac:dyDescent="0.3">
      <c r="B25" s="232" t="s">
        <v>890</v>
      </c>
      <c r="C25" s="233" t="s">
        <v>112</v>
      </c>
      <c r="D25" s="234" t="s">
        <v>127</v>
      </c>
      <c r="E25" s="234" t="s">
        <v>1580</v>
      </c>
      <c r="F25" s="234" t="s">
        <v>1113</v>
      </c>
      <c r="G25" s="236">
        <v>44244</v>
      </c>
      <c r="H25" s="237" t="s">
        <v>1577</v>
      </c>
      <c r="I25" s="239" t="s">
        <v>244</v>
      </c>
    </row>
    <row r="26" spans="2:9" x14ac:dyDescent="0.3">
      <c r="B26" s="232" t="s">
        <v>891</v>
      </c>
      <c r="C26" s="233" t="s">
        <v>1543</v>
      </c>
      <c r="D26" s="234" t="s">
        <v>127</v>
      </c>
      <c r="E26" s="234" t="s">
        <v>1580</v>
      </c>
      <c r="F26" s="234" t="s">
        <v>1567</v>
      </c>
      <c r="G26" s="236">
        <v>44244</v>
      </c>
      <c r="H26" s="237" t="s">
        <v>1533</v>
      </c>
      <c r="I26" s="239" t="s">
        <v>244</v>
      </c>
    </row>
    <row r="27" spans="2:9" x14ac:dyDescent="0.3">
      <c r="B27" s="232" t="s">
        <v>624</v>
      </c>
      <c r="C27" s="233" t="s">
        <v>1543</v>
      </c>
      <c r="D27" s="234" t="s">
        <v>127</v>
      </c>
      <c r="E27" s="234" t="s">
        <v>1580</v>
      </c>
      <c r="F27" s="234" t="s">
        <v>1113</v>
      </c>
      <c r="G27" s="236">
        <v>44244</v>
      </c>
      <c r="H27" s="237" t="s">
        <v>1533</v>
      </c>
      <c r="I27" s="239" t="s">
        <v>244</v>
      </c>
    </row>
    <row r="28" spans="2:9" x14ac:dyDescent="0.3">
      <c r="B28" s="232" t="s">
        <v>625</v>
      </c>
      <c r="C28" s="233" t="s">
        <v>1543</v>
      </c>
      <c r="D28" s="234" t="s">
        <v>127</v>
      </c>
      <c r="E28" s="234" t="s">
        <v>1580</v>
      </c>
      <c r="F28" s="234" t="s">
        <v>1567</v>
      </c>
      <c r="G28" s="236">
        <v>44244</v>
      </c>
      <c r="H28" s="237" t="s">
        <v>1577</v>
      </c>
      <c r="I28" s="239" t="s">
        <v>244</v>
      </c>
    </row>
    <row r="29" spans="2:9" x14ac:dyDescent="0.3">
      <c r="B29" s="232" t="s">
        <v>628</v>
      </c>
      <c r="C29" s="233" t="s">
        <v>1543</v>
      </c>
      <c r="D29" s="234" t="s">
        <v>127</v>
      </c>
      <c r="E29" s="234" t="s">
        <v>255</v>
      </c>
      <c r="F29" s="234" t="s">
        <v>1567</v>
      </c>
      <c r="G29" s="236">
        <v>44244</v>
      </c>
      <c r="H29" s="237" t="s">
        <v>1533</v>
      </c>
      <c r="I29" s="239" t="s">
        <v>244</v>
      </c>
    </row>
    <row r="30" spans="2:9" x14ac:dyDescent="0.3">
      <c r="B30" s="232" t="s">
        <v>630</v>
      </c>
      <c r="C30" s="233" t="s">
        <v>1543</v>
      </c>
      <c r="D30" s="234" t="s">
        <v>127</v>
      </c>
      <c r="E30" s="234" t="s">
        <v>1580</v>
      </c>
      <c r="F30" s="234" t="s">
        <v>1113</v>
      </c>
      <c r="G30" s="236">
        <v>44244</v>
      </c>
      <c r="H30" s="237" t="s">
        <v>1577</v>
      </c>
      <c r="I30" s="239" t="s">
        <v>244</v>
      </c>
    </row>
    <row r="31" spans="2:9" x14ac:dyDescent="0.3">
      <c r="B31" s="232" t="s">
        <v>893</v>
      </c>
      <c r="C31" s="233" t="s">
        <v>1543</v>
      </c>
      <c r="D31" s="234" t="s">
        <v>127</v>
      </c>
      <c r="E31" s="234" t="s">
        <v>255</v>
      </c>
      <c r="F31" s="234" t="s">
        <v>1113</v>
      </c>
      <c r="G31" s="236">
        <v>44244</v>
      </c>
      <c r="H31" s="237" t="s">
        <v>1533</v>
      </c>
      <c r="I31" s="239" t="s">
        <v>244</v>
      </c>
    </row>
    <row r="32" spans="2:9" x14ac:dyDescent="0.3">
      <c r="B32" s="232" t="s">
        <v>894</v>
      </c>
      <c r="C32" s="233" t="s">
        <v>1543</v>
      </c>
      <c r="D32" s="234" t="s">
        <v>127</v>
      </c>
      <c r="E32" s="234" t="s">
        <v>255</v>
      </c>
      <c r="F32" s="234" t="s">
        <v>1113</v>
      </c>
      <c r="G32" s="236">
        <v>44244</v>
      </c>
      <c r="H32" s="237" t="s">
        <v>1577</v>
      </c>
      <c r="I32" s="239" t="s">
        <v>1547</v>
      </c>
    </row>
    <row r="33" spans="2:9" x14ac:dyDescent="0.3">
      <c r="B33" s="232" t="s">
        <v>895</v>
      </c>
      <c r="C33" s="233" t="s">
        <v>1543</v>
      </c>
      <c r="D33" s="234" t="s">
        <v>127</v>
      </c>
      <c r="E33" s="234" t="s">
        <v>255</v>
      </c>
      <c r="F33" s="234" t="s">
        <v>1113</v>
      </c>
      <c r="G33" s="236">
        <v>44244</v>
      </c>
      <c r="H33" s="237" t="s">
        <v>1577</v>
      </c>
      <c r="I33" s="239" t="s">
        <v>244</v>
      </c>
    </row>
    <row r="34" spans="2:9" x14ac:dyDescent="0.3">
      <c r="B34" s="240" t="s">
        <v>1617</v>
      </c>
      <c r="C34" s="233" t="s">
        <v>1581</v>
      </c>
      <c r="D34" s="234" t="s">
        <v>1583</v>
      </c>
      <c r="E34" s="235" t="s">
        <v>1619</v>
      </c>
      <c r="F34" s="234" t="s">
        <v>1585</v>
      </c>
      <c r="G34" s="236">
        <v>44244</v>
      </c>
      <c r="H34" s="237" t="s">
        <v>1579</v>
      </c>
      <c r="I34" s="239" t="s">
        <v>1547</v>
      </c>
    </row>
    <row r="35" spans="2:9" x14ac:dyDescent="0.3">
      <c r="B35" s="240" t="s">
        <v>908</v>
      </c>
      <c r="C35" s="233" t="s">
        <v>1581</v>
      </c>
      <c r="D35" s="234" t="s">
        <v>1583</v>
      </c>
      <c r="E35" s="235" t="s">
        <v>1619</v>
      </c>
      <c r="F35" s="234" t="s">
        <v>1620</v>
      </c>
      <c r="G35" s="236">
        <v>44244</v>
      </c>
      <c r="H35" s="237" t="s">
        <v>1528</v>
      </c>
      <c r="I35" s="239" t="s">
        <v>1547</v>
      </c>
    </row>
    <row r="36" spans="2:9" x14ac:dyDescent="0.3">
      <c r="B36" s="240" t="s">
        <v>911</v>
      </c>
      <c r="C36" s="233" t="s">
        <v>1581</v>
      </c>
      <c r="D36" s="234" t="s">
        <v>417</v>
      </c>
      <c r="E36" s="235" t="s">
        <v>1584</v>
      </c>
      <c r="F36" s="234" t="s">
        <v>1585</v>
      </c>
      <c r="G36" s="236">
        <v>44244</v>
      </c>
      <c r="H36" s="237" t="s">
        <v>1528</v>
      </c>
      <c r="I36" s="239" t="s">
        <v>1547</v>
      </c>
    </row>
    <row r="37" spans="2:9" ht="40.5" x14ac:dyDescent="0.3">
      <c r="B37" s="241" t="s">
        <v>912</v>
      </c>
      <c r="C37" s="233" t="s">
        <v>1581</v>
      </c>
      <c r="D37" s="234" t="s">
        <v>417</v>
      </c>
      <c r="E37" s="235" t="s">
        <v>1584</v>
      </c>
      <c r="F37" s="234" t="s">
        <v>1585</v>
      </c>
      <c r="G37" s="236">
        <v>44244</v>
      </c>
      <c r="H37" s="237" t="s">
        <v>1579</v>
      </c>
      <c r="I37" s="239" t="s">
        <v>1547</v>
      </c>
    </row>
    <row r="38" spans="2:9" x14ac:dyDescent="0.3">
      <c r="B38" s="232" t="s">
        <v>909</v>
      </c>
      <c r="C38" s="242" t="s">
        <v>1543</v>
      </c>
      <c r="D38" s="234" t="s">
        <v>1583</v>
      </c>
      <c r="E38" s="235" t="s">
        <v>1619</v>
      </c>
      <c r="F38" s="234" t="s">
        <v>1620</v>
      </c>
      <c r="G38" s="236">
        <v>44244</v>
      </c>
      <c r="H38" s="237" t="s">
        <v>984</v>
      </c>
      <c r="I38" s="239" t="s">
        <v>244</v>
      </c>
    </row>
    <row r="39" spans="2:9" x14ac:dyDescent="0.3">
      <c r="B39" s="232" t="s">
        <v>910</v>
      </c>
      <c r="C39" s="242" t="s">
        <v>1543</v>
      </c>
      <c r="D39" s="234" t="s">
        <v>1583</v>
      </c>
      <c r="E39" s="235" t="s">
        <v>1619</v>
      </c>
      <c r="F39" s="234" t="s">
        <v>1620</v>
      </c>
      <c r="G39" s="236">
        <v>44244</v>
      </c>
      <c r="H39" s="237" t="s">
        <v>984</v>
      </c>
      <c r="I39" s="239" t="s">
        <v>1547</v>
      </c>
    </row>
    <row r="40" spans="2:9" x14ac:dyDescent="0.3">
      <c r="B40" s="232" t="s">
        <v>913</v>
      </c>
      <c r="C40" s="242" t="s">
        <v>1543</v>
      </c>
      <c r="D40" s="234" t="s">
        <v>1583</v>
      </c>
      <c r="E40" s="235" t="s">
        <v>1619</v>
      </c>
      <c r="F40" s="234" t="s">
        <v>1620</v>
      </c>
      <c r="G40" s="236">
        <v>44244</v>
      </c>
      <c r="H40" s="237" t="s">
        <v>1576</v>
      </c>
      <c r="I40" s="239" t="s">
        <v>1547</v>
      </c>
    </row>
    <row r="41" spans="2:9" x14ac:dyDescent="0.3">
      <c r="B41" s="232" t="s">
        <v>1618</v>
      </c>
      <c r="C41" s="242" t="s">
        <v>1543</v>
      </c>
      <c r="D41" s="234" t="s">
        <v>417</v>
      </c>
      <c r="E41" s="235" t="s">
        <v>1584</v>
      </c>
      <c r="F41" s="234" t="s">
        <v>1585</v>
      </c>
      <c r="G41" s="236">
        <v>44249</v>
      </c>
      <c r="H41" s="237" t="s">
        <v>1568</v>
      </c>
      <c r="I41" s="239" t="s">
        <v>244</v>
      </c>
    </row>
  </sheetData>
  <phoneticPr fontId="2" type="noConversion"/>
  <conditionalFormatting sqref="C6">
    <cfRule type="cellIs" dxfId="46" priority="27" operator="equal">
      <formula>"War Room"</formula>
    </cfRule>
  </conditionalFormatting>
  <conditionalFormatting sqref="C25:C33 C7:C18">
    <cfRule type="cellIs" dxfId="45" priority="7" operator="equal">
      <formula>"War Room"</formula>
    </cfRule>
  </conditionalFormatting>
  <conditionalFormatting sqref="C19:C24">
    <cfRule type="cellIs" dxfId="44" priority="6" operator="equal">
      <formula>"War Room"</formula>
    </cfRule>
  </conditionalFormatting>
  <conditionalFormatting sqref="C34:C41">
    <cfRule type="cellIs" dxfId="43" priority="5" operator="equal">
      <formula>"War Room"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2" operator="equal" id="{FEE7628C-0E39-45D3-A106-8E738BB99409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</xm:sqref>
        </x14:conditionalFormatting>
        <x14:conditionalFormatting xmlns:xm="http://schemas.microsoft.com/office/excel/2006/main">
          <x14:cfRule type="cellIs" priority="16" operator="equal" id="{7176D34A-8879-4D25-ACEA-4DC0BEFCA017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C2 E2 G2</xm:sqref>
        </x14:conditionalFormatting>
        <x14:conditionalFormatting xmlns:xm="http://schemas.microsoft.com/office/excel/2006/main">
          <x14:cfRule type="cellIs" priority="3" operator="equal" id="{5D2CF5E7-D4FA-4A61-AACA-6AADC996A639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F41</xm:sqref>
        </x14:conditionalFormatting>
        <x14:conditionalFormatting xmlns:xm="http://schemas.microsoft.com/office/excel/2006/main">
          <x14:cfRule type="cellIs" priority="9" operator="equal" id="{425359AD-4DF3-4F6C-B2AD-7B8106F1C2E6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 F2</xm:sqref>
        </x14:conditionalFormatting>
        <x14:conditionalFormatting xmlns:xm="http://schemas.microsoft.com/office/excel/2006/main">
          <x14:cfRule type="cellIs" priority="2" operator="equal" id="{EA59F1D8-E4BA-4CFA-8953-F5DAEA24879B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E41</xm:sqref>
        </x14:conditionalFormatting>
        <x14:conditionalFormatting xmlns:xm="http://schemas.microsoft.com/office/excel/2006/main">
          <x14:cfRule type="cellIs" priority="8" operator="equal" id="{032B92B7-9C2A-4EBE-BAA7-D2044AF74BF9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</xm:sqref>
        </x14:conditionalFormatting>
        <x14:conditionalFormatting xmlns:xm="http://schemas.microsoft.com/office/excel/2006/main">
          <x14:cfRule type="cellIs" priority="4" operator="equal" id="{EB42CB1F-E32F-46F1-992C-4EA460776512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D41</xm:sqref>
        </x14:conditionalFormatting>
        <x14:conditionalFormatting xmlns:xm="http://schemas.microsoft.com/office/excel/2006/main">
          <x14:cfRule type="cellIs" priority="1" operator="equal" id="{C6295C44-76F3-4911-8AAD-86AF3FDF5BBC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G41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 tint="0.59999389629810485"/>
  </sheetPr>
  <dimension ref="B1:I41"/>
  <sheetViews>
    <sheetView showGridLines="0" zoomScale="80" zoomScaleNormal="80" workbookViewId="0">
      <selection activeCell="C2" sqref="C2"/>
    </sheetView>
  </sheetViews>
  <sheetFormatPr defaultColWidth="8.75" defaultRowHeight="16.5" x14ac:dyDescent="0.3"/>
  <cols>
    <col min="1" max="1" width="8.75" style="119"/>
    <col min="2" max="10" width="15.75" style="119" customWidth="1"/>
    <col min="11" max="16384" width="8.75" style="119"/>
  </cols>
  <sheetData>
    <row r="1" spans="2:9" ht="17.25" thickBot="1" x14ac:dyDescent="0.35"/>
    <row r="2" spans="2:9" x14ac:dyDescent="0.3">
      <c r="B2" s="219" t="s">
        <v>954</v>
      </c>
      <c r="C2" s="220">
        <v>44242</v>
      </c>
      <c r="D2" s="220">
        <v>44243</v>
      </c>
      <c r="E2" s="220">
        <v>44244</v>
      </c>
      <c r="F2" s="220">
        <v>44245</v>
      </c>
      <c r="G2" s="220">
        <v>44246</v>
      </c>
      <c r="H2" s="220">
        <v>44249</v>
      </c>
      <c r="I2" s="221">
        <v>44250</v>
      </c>
    </row>
    <row r="3" spans="2:9" ht="33" x14ac:dyDescent="0.3">
      <c r="B3" s="222" t="s">
        <v>1601</v>
      </c>
      <c r="C3" s="223" t="s">
        <v>1622</v>
      </c>
      <c r="D3" s="223" t="s">
        <v>1623</v>
      </c>
      <c r="E3" s="223" t="s">
        <v>1623</v>
      </c>
      <c r="F3" s="223" t="s">
        <v>1624</v>
      </c>
      <c r="G3" s="223" t="s">
        <v>1075</v>
      </c>
      <c r="H3" s="223" t="s">
        <v>1075</v>
      </c>
      <c r="I3" s="224" t="s">
        <v>1075</v>
      </c>
    </row>
    <row r="4" spans="2:9" ht="17.25" thickBot="1" x14ac:dyDescent="0.35">
      <c r="B4" s="225" t="s">
        <v>1602</v>
      </c>
      <c r="C4" s="226" t="s">
        <v>1603</v>
      </c>
      <c r="D4" s="227" t="s">
        <v>1603</v>
      </c>
      <c r="E4" s="227" t="s">
        <v>1603</v>
      </c>
      <c r="F4" s="227" t="s">
        <v>1603</v>
      </c>
      <c r="G4" s="226" t="s">
        <v>1075</v>
      </c>
      <c r="H4" s="226" t="s">
        <v>1075</v>
      </c>
      <c r="I4" s="228" t="s">
        <v>1075</v>
      </c>
    </row>
    <row r="6" spans="2:9" ht="33" x14ac:dyDescent="0.3">
      <c r="B6" s="229" t="s">
        <v>1604</v>
      </c>
      <c r="C6" s="230" t="s">
        <v>0</v>
      </c>
      <c r="D6" s="230" t="s">
        <v>10</v>
      </c>
      <c r="E6" s="231" t="s">
        <v>1605</v>
      </c>
      <c r="F6" s="231" t="s">
        <v>11</v>
      </c>
      <c r="G6" s="231" t="s">
        <v>1606</v>
      </c>
      <c r="H6" s="231" t="s">
        <v>13</v>
      </c>
      <c r="I6" s="231" t="s">
        <v>1621</v>
      </c>
    </row>
    <row r="7" spans="2:9" x14ac:dyDescent="0.3">
      <c r="B7" s="232" t="s">
        <v>1542</v>
      </c>
      <c r="C7" s="233" t="s">
        <v>1543</v>
      </c>
      <c r="D7" s="234" t="s">
        <v>127</v>
      </c>
      <c r="E7" s="235" t="s">
        <v>1587</v>
      </c>
      <c r="F7" s="234" t="s">
        <v>1222</v>
      </c>
      <c r="G7" s="236">
        <v>44242</v>
      </c>
      <c r="H7" s="237" t="s">
        <v>1546</v>
      </c>
      <c r="I7" s="234" t="s">
        <v>1603</v>
      </c>
    </row>
    <row r="8" spans="2:9" x14ac:dyDescent="0.3">
      <c r="B8" s="232" t="s">
        <v>1548</v>
      </c>
      <c r="C8" s="233" t="s">
        <v>1543</v>
      </c>
      <c r="D8" s="234" t="s">
        <v>127</v>
      </c>
      <c r="E8" s="235" t="s">
        <v>1587</v>
      </c>
      <c r="F8" s="234" t="s">
        <v>1222</v>
      </c>
      <c r="G8" s="236">
        <v>44242</v>
      </c>
      <c r="H8" s="237" t="s">
        <v>1546</v>
      </c>
      <c r="I8" s="234" t="s">
        <v>1603</v>
      </c>
    </row>
    <row r="9" spans="2:9" x14ac:dyDescent="0.3">
      <c r="B9" s="232" t="s">
        <v>1549</v>
      </c>
      <c r="C9" s="233" t="s">
        <v>1543</v>
      </c>
      <c r="D9" s="234" t="s">
        <v>127</v>
      </c>
      <c r="E9" s="235" t="s">
        <v>1587</v>
      </c>
      <c r="F9" s="234" t="s">
        <v>1222</v>
      </c>
      <c r="G9" s="236">
        <v>44242</v>
      </c>
      <c r="H9" s="237" t="s">
        <v>1546</v>
      </c>
      <c r="I9" s="234" t="s">
        <v>1603</v>
      </c>
    </row>
    <row r="10" spans="2:9" x14ac:dyDescent="0.3">
      <c r="B10" s="232" t="s">
        <v>1550</v>
      </c>
      <c r="C10" s="233" t="s">
        <v>1543</v>
      </c>
      <c r="D10" s="234" t="s">
        <v>127</v>
      </c>
      <c r="E10" s="235" t="s">
        <v>1587</v>
      </c>
      <c r="F10" s="234" t="s">
        <v>1222</v>
      </c>
      <c r="G10" s="236">
        <v>44242</v>
      </c>
      <c r="H10" s="237" t="s">
        <v>1546</v>
      </c>
      <c r="I10" s="234" t="s">
        <v>1603</v>
      </c>
    </row>
    <row r="11" spans="2:9" x14ac:dyDescent="0.3">
      <c r="B11" s="232" t="s">
        <v>1551</v>
      </c>
      <c r="C11" s="233" t="s">
        <v>1543</v>
      </c>
      <c r="D11" s="234" t="s">
        <v>127</v>
      </c>
      <c r="E11" s="235" t="s">
        <v>1587</v>
      </c>
      <c r="F11" s="234" t="s">
        <v>1222</v>
      </c>
      <c r="G11" s="236">
        <v>44242</v>
      </c>
      <c r="H11" s="237" t="s">
        <v>1546</v>
      </c>
      <c r="I11" s="234" t="s">
        <v>1603</v>
      </c>
    </row>
    <row r="12" spans="2:9" x14ac:dyDescent="0.3">
      <c r="B12" s="232" t="s">
        <v>1552</v>
      </c>
      <c r="C12" s="233" t="s">
        <v>1543</v>
      </c>
      <c r="D12" s="234" t="s">
        <v>127</v>
      </c>
      <c r="E12" s="235" t="s">
        <v>1587</v>
      </c>
      <c r="F12" s="234" t="s">
        <v>1627</v>
      </c>
      <c r="G12" s="236">
        <v>44242</v>
      </c>
      <c r="H12" s="237" t="s">
        <v>1586</v>
      </c>
      <c r="I12" s="234" t="s">
        <v>1603</v>
      </c>
    </row>
    <row r="13" spans="2:9" x14ac:dyDescent="0.3">
      <c r="B13" s="232" t="s">
        <v>1553</v>
      </c>
      <c r="C13" s="233" t="s">
        <v>1543</v>
      </c>
      <c r="D13" s="234" t="s">
        <v>127</v>
      </c>
      <c r="E13" s="235" t="s">
        <v>1587</v>
      </c>
      <c r="F13" s="234" t="s">
        <v>1222</v>
      </c>
      <c r="G13" s="236">
        <v>44243</v>
      </c>
      <c r="H13" s="237" t="s">
        <v>1590</v>
      </c>
      <c r="I13" s="234" t="s">
        <v>1603</v>
      </c>
    </row>
    <row r="14" spans="2:9" x14ac:dyDescent="0.3">
      <c r="B14" s="232" t="s">
        <v>1555</v>
      </c>
      <c r="C14" s="233" t="s">
        <v>1543</v>
      </c>
      <c r="D14" s="234" t="s">
        <v>127</v>
      </c>
      <c r="E14" s="235" t="s">
        <v>1587</v>
      </c>
      <c r="F14" s="234" t="s">
        <v>1222</v>
      </c>
      <c r="G14" s="236">
        <v>44243</v>
      </c>
      <c r="H14" s="237" t="s">
        <v>1590</v>
      </c>
      <c r="I14" s="234" t="s">
        <v>1603</v>
      </c>
    </row>
    <row r="15" spans="2:9" x14ac:dyDescent="0.3">
      <c r="B15" s="232" t="s">
        <v>1556</v>
      </c>
      <c r="C15" s="233" t="s">
        <v>1543</v>
      </c>
      <c r="D15" s="234" t="s">
        <v>127</v>
      </c>
      <c r="E15" s="235" t="s">
        <v>1587</v>
      </c>
      <c r="F15" s="234" t="s">
        <v>1627</v>
      </c>
      <c r="G15" s="236">
        <v>44243</v>
      </c>
      <c r="H15" s="237" t="s">
        <v>1590</v>
      </c>
      <c r="I15" s="234" t="s">
        <v>1603</v>
      </c>
    </row>
    <row r="16" spans="2:9" x14ac:dyDescent="0.3">
      <c r="B16" s="232" t="s">
        <v>1557</v>
      </c>
      <c r="C16" s="233" t="s">
        <v>1543</v>
      </c>
      <c r="D16" s="234" t="s">
        <v>127</v>
      </c>
      <c r="E16" s="235" t="s">
        <v>1587</v>
      </c>
      <c r="F16" s="234" t="s">
        <v>1222</v>
      </c>
      <c r="G16" s="236">
        <v>44243</v>
      </c>
      <c r="H16" s="237" t="s">
        <v>1590</v>
      </c>
      <c r="I16" s="234" t="s">
        <v>1603</v>
      </c>
    </row>
    <row r="17" spans="2:9" x14ac:dyDescent="0.3">
      <c r="B17" s="232" t="s">
        <v>1558</v>
      </c>
      <c r="C17" s="233" t="s">
        <v>1543</v>
      </c>
      <c r="D17" s="234" t="s">
        <v>127</v>
      </c>
      <c r="E17" s="235" t="s">
        <v>1587</v>
      </c>
      <c r="F17" s="234" t="s">
        <v>1222</v>
      </c>
      <c r="G17" s="236">
        <v>44243</v>
      </c>
      <c r="H17" s="237" t="s">
        <v>1590</v>
      </c>
      <c r="I17" s="234" t="s">
        <v>1603</v>
      </c>
    </row>
    <row r="18" spans="2:9" x14ac:dyDescent="0.3">
      <c r="B18" s="232" t="s">
        <v>1559</v>
      </c>
      <c r="C18" s="233" t="s">
        <v>1543</v>
      </c>
      <c r="D18" s="234" t="s">
        <v>127</v>
      </c>
      <c r="E18" s="235" t="s">
        <v>1587</v>
      </c>
      <c r="F18" s="234" t="s">
        <v>1222</v>
      </c>
      <c r="G18" s="236">
        <v>44243</v>
      </c>
      <c r="H18" s="237" t="s">
        <v>1590</v>
      </c>
      <c r="I18" s="234" t="s">
        <v>1603</v>
      </c>
    </row>
    <row r="19" spans="2:9" x14ac:dyDescent="0.3">
      <c r="B19" s="232" t="s">
        <v>1560</v>
      </c>
      <c r="C19" s="233" t="s">
        <v>1543</v>
      </c>
      <c r="D19" s="234" t="s">
        <v>127</v>
      </c>
      <c r="E19" s="235" t="s">
        <v>1449</v>
      </c>
      <c r="F19" s="234" t="s">
        <v>1222</v>
      </c>
      <c r="G19" s="236">
        <v>44244</v>
      </c>
      <c r="H19" s="237" t="s">
        <v>1590</v>
      </c>
      <c r="I19" s="234" t="s">
        <v>1603</v>
      </c>
    </row>
    <row r="20" spans="2:9" x14ac:dyDescent="0.3">
      <c r="B20" s="232" t="s">
        <v>1562</v>
      </c>
      <c r="C20" s="233" t="s">
        <v>112</v>
      </c>
      <c r="D20" s="234" t="s">
        <v>127</v>
      </c>
      <c r="E20" s="235" t="s">
        <v>1449</v>
      </c>
      <c r="F20" s="234" t="s">
        <v>1222</v>
      </c>
      <c r="G20" s="236">
        <v>44244</v>
      </c>
      <c r="H20" s="237" t="s">
        <v>1590</v>
      </c>
      <c r="I20" s="234" t="s">
        <v>1603</v>
      </c>
    </row>
    <row r="21" spans="2:9" x14ac:dyDescent="0.3">
      <c r="B21" s="232" t="s">
        <v>1563</v>
      </c>
      <c r="C21" s="233" t="s">
        <v>112</v>
      </c>
      <c r="D21" s="234" t="s">
        <v>127</v>
      </c>
      <c r="E21" s="235" t="s">
        <v>1449</v>
      </c>
      <c r="F21" s="234" t="s">
        <v>1222</v>
      </c>
      <c r="G21" s="236">
        <v>44244</v>
      </c>
      <c r="H21" s="237" t="s">
        <v>1590</v>
      </c>
      <c r="I21" s="234" t="s">
        <v>1603</v>
      </c>
    </row>
    <row r="22" spans="2:9" x14ac:dyDescent="0.3">
      <c r="B22" s="232" t="s">
        <v>1564</v>
      </c>
      <c r="C22" s="233" t="s">
        <v>112</v>
      </c>
      <c r="D22" s="234" t="s">
        <v>127</v>
      </c>
      <c r="E22" s="235" t="s">
        <v>1449</v>
      </c>
      <c r="F22" s="234" t="s">
        <v>1222</v>
      </c>
      <c r="G22" s="236">
        <v>44244</v>
      </c>
      <c r="H22" s="237" t="s">
        <v>1590</v>
      </c>
      <c r="I22" s="234" t="s">
        <v>1603</v>
      </c>
    </row>
    <row r="23" spans="2:9" x14ac:dyDescent="0.3">
      <c r="B23" s="232" t="s">
        <v>1565</v>
      </c>
      <c r="C23" s="233" t="s">
        <v>112</v>
      </c>
      <c r="D23" s="234" t="s">
        <v>127</v>
      </c>
      <c r="E23" s="235" t="s">
        <v>1628</v>
      </c>
      <c r="F23" s="234" t="s">
        <v>1222</v>
      </c>
      <c r="G23" s="236">
        <v>44244</v>
      </c>
      <c r="H23" s="237" t="s">
        <v>1590</v>
      </c>
      <c r="I23" s="234" t="s">
        <v>1603</v>
      </c>
    </row>
    <row r="24" spans="2:9" x14ac:dyDescent="0.3">
      <c r="B24" s="232" t="s">
        <v>1566</v>
      </c>
      <c r="C24" s="233" t="s">
        <v>112</v>
      </c>
      <c r="D24" s="234" t="s">
        <v>127</v>
      </c>
      <c r="E24" s="235" t="s">
        <v>1449</v>
      </c>
      <c r="F24" s="234" t="s">
        <v>1222</v>
      </c>
      <c r="G24" s="236">
        <v>44244</v>
      </c>
      <c r="H24" s="237" t="s">
        <v>1590</v>
      </c>
      <c r="I24" s="234" t="s">
        <v>1603</v>
      </c>
    </row>
    <row r="25" spans="2:9" x14ac:dyDescent="0.3">
      <c r="B25" s="232" t="s">
        <v>548</v>
      </c>
      <c r="C25" s="233" t="s">
        <v>112</v>
      </c>
      <c r="D25" s="234" t="s">
        <v>127</v>
      </c>
      <c r="E25" s="235" t="s">
        <v>1587</v>
      </c>
      <c r="F25" s="234" t="s">
        <v>1113</v>
      </c>
      <c r="G25" s="236">
        <v>44242</v>
      </c>
      <c r="H25" s="237" t="s">
        <v>1590</v>
      </c>
      <c r="I25" s="234" t="s">
        <v>1603</v>
      </c>
    </row>
    <row r="26" spans="2:9" x14ac:dyDescent="0.3">
      <c r="B26" s="232" t="s">
        <v>1625</v>
      </c>
      <c r="C26" s="238" t="s">
        <v>1543</v>
      </c>
      <c r="D26" s="234" t="s">
        <v>127</v>
      </c>
      <c r="E26" s="235" t="s">
        <v>1587</v>
      </c>
      <c r="F26" s="234" t="s">
        <v>1567</v>
      </c>
      <c r="G26" s="236">
        <v>44243</v>
      </c>
      <c r="H26" s="237" t="s">
        <v>1554</v>
      </c>
      <c r="I26" s="234" t="s">
        <v>1603</v>
      </c>
    </row>
    <row r="27" spans="2:9" x14ac:dyDescent="0.3">
      <c r="B27" s="232" t="s">
        <v>1573</v>
      </c>
      <c r="C27" s="238" t="s">
        <v>1543</v>
      </c>
      <c r="D27" s="234" t="s">
        <v>127</v>
      </c>
      <c r="E27" s="235" t="s">
        <v>1587</v>
      </c>
      <c r="F27" s="234" t="s">
        <v>1113</v>
      </c>
      <c r="G27" s="236">
        <v>44243</v>
      </c>
      <c r="H27" s="237" t="s">
        <v>1590</v>
      </c>
      <c r="I27" s="234" t="s">
        <v>1603</v>
      </c>
    </row>
    <row r="28" spans="2:9" x14ac:dyDescent="0.3">
      <c r="B28" s="232" t="s">
        <v>1626</v>
      </c>
      <c r="C28" s="238" t="s">
        <v>1543</v>
      </c>
      <c r="D28" s="234" t="s">
        <v>127</v>
      </c>
      <c r="E28" s="235" t="s">
        <v>1544</v>
      </c>
      <c r="F28" s="234" t="s">
        <v>1113</v>
      </c>
      <c r="G28" s="236">
        <v>44243</v>
      </c>
      <c r="H28" s="237" t="s">
        <v>1554</v>
      </c>
      <c r="I28" s="234" t="s">
        <v>1603</v>
      </c>
    </row>
    <row r="29" spans="2:9" x14ac:dyDescent="0.3">
      <c r="B29" s="232" t="s">
        <v>1574</v>
      </c>
      <c r="C29" s="238" t="s">
        <v>112</v>
      </c>
      <c r="D29" s="234" t="s">
        <v>127</v>
      </c>
      <c r="E29" s="235" t="s">
        <v>1561</v>
      </c>
      <c r="F29" s="234" t="s">
        <v>1113</v>
      </c>
      <c r="G29" s="236">
        <v>44244</v>
      </c>
      <c r="H29" s="237" t="s">
        <v>1554</v>
      </c>
      <c r="I29" s="234" t="s">
        <v>1603</v>
      </c>
    </row>
    <row r="30" spans="2:9" x14ac:dyDescent="0.3">
      <c r="B30" s="232" t="s">
        <v>1477</v>
      </c>
      <c r="C30" s="238" t="s">
        <v>1543</v>
      </c>
      <c r="D30" s="234" t="s">
        <v>127</v>
      </c>
      <c r="E30" s="235" t="s">
        <v>1561</v>
      </c>
      <c r="F30" s="234" t="s">
        <v>1113</v>
      </c>
      <c r="G30" s="236">
        <v>44244</v>
      </c>
      <c r="H30" s="237" t="s">
        <v>1554</v>
      </c>
      <c r="I30" s="234" t="s">
        <v>1603</v>
      </c>
    </row>
    <row r="31" spans="2:9" x14ac:dyDescent="0.3">
      <c r="B31" s="232" t="s">
        <v>1575</v>
      </c>
      <c r="C31" s="238" t="s">
        <v>1543</v>
      </c>
      <c r="D31" s="234" t="s">
        <v>127</v>
      </c>
      <c r="E31" s="235" t="s">
        <v>1561</v>
      </c>
      <c r="F31" s="234" t="s">
        <v>1113</v>
      </c>
      <c r="G31" s="236">
        <v>44244</v>
      </c>
      <c r="H31" s="237" t="s">
        <v>1590</v>
      </c>
      <c r="I31" s="234" t="s">
        <v>1603</v>
      </c>
    </row>
    <row r="32" spans="2:9" x14ac:dyDescent="0.3">
      <c r="B32" s="232" t="s">
        <v>868</v>
      </c>
      <c r="C32" s="233" t="s">
        <v>112</v>
      </c>
      <c r="D32" s="234" t="s">
        <v>127</v>
      </c>
      <c r="E32" s="235" t="s">
        <v>1629</v>
      </c>
      <c r="F32" s="234" t="s">
        <v>1630</v>
      </c>
      <c r="G32" s="236">
        <v>44244</v>
      </c>
      <c r="H32" s="237" t="s">
        <v>1579</v>
      </c>
      <c r="I32" s="234" t="s">
        <v>1603</v>
      </c>
    </row>
    <row r="33" spans="2:9" x14ac:dyDescent="0.3">
      <c r="B33" s="232" t="s">
        <v>869</v>
      </c>
      <c r="C33" s="233" t="s">
        <v>112</v>
      </c>
      <c r="D33" s="234" t="s">
        <v>127</v>
      </c>
      <c r="E33" s="235" t="s">
        <v>1631</v>
      </c>
      <c r="F33" s="234" t="s">
        <v>1632</v>
      </c>
      <c r="G33" s="236">
        <v>44244</v>
      </c>
      <c r="H33" s="237" t="s">
        <v>1528</v>
      </c>
      <c r="I33" s="234" t="s">
        <v>1603</v>
      </c>
    </row>
    <row r="34" spans="2:9" x14ac:dyDescent="0.3">
      <c r="B34" s="232" t="s">
        <v>867</v>
      </c>
      <c r="C34" s="233" t="s">
        <v>112</v>
      </c>
      <c r="D34" s="234" t="s">
        <v>127</v>
      </c>
      <c r="E34" s="235" t="s">
        <v>1449</v>
      </c>
      <c r="F34" s="234" t="s">
        <v>1630</v>
      </c>
      <c r="G34" s="236">
        <v>44244</v>
      </c>
      <c r="H34" s="237" t="s">
        <v>1579</v>
      </c>
      <c r="I34" s="234" t="s">
        <v>1603</v>
      </c>
    </row>
    <row r="35" spans="2:9" x14ac:dyDescent="0.3">
      <c r="B35" s="232" t="s">
        <v>1333</v>
      </c>
      <c r="C35" s="233" t="s">
        <v>112</v>
      </c>
      <c r="D35" s="234" t="s">
        <v>127</v>
      </c>
      <c r="E35" s="235" t="s">
        <v>1449</v>
      </c>
      <c r="F35" s="234" t="s">
        <v>1222</v>
      </c>
      <c r="G35" s="236">
        <v>44244</v>
      </c>
      <c r="H35" s="237" t="s">
        <v>1579</v>
      </c>
      <c r="I35" s="234" t="s">
        <v>1603</v>
      </c>
    </row>
    <row r="36" spans="2:9" x14ac:dyDescent="0.3">
      <c r="B36" s="232" t="s">
        <v>1384</v>
      </c>
      <c r="C36" s="233" t="s">
        <v>112</v>
      </c>
      <c r="D36" s="234" t="s">
        <v>127</v>
      </c>
      <c r="E36" s="235" t="s">
        <v>1631</v>
      </c>
      <c r="F36" s="234" t="s">
        <v>1630</v>
      </c>
      <c r="G36" s="236">
        <v>44244</v>
      </c>
      <c r="H36" s="237" t="s">
        <v>1579</v>
      </c>
      <c r="I36" s="234" t="s">
        <v>1603</v>
      </c>
    </row>
    <row r="37" spans="2:9" x14ac:dyDescent="0.3">
      <c r="B37" s="232" t="s">
        <v>877</v>
      </c>
      <c r="C37" s="233" t="s">
        <v>112</v>
      </c>
      <c r="D37" s="234" t="s">
        <v>127</v>
      </c>
      <c r="E37" s="235" t="s">
        <v>1629</v>
      </c>
      <c r="F37" s="234" t="s">
        <v>1113</v>
      </c>
      <c r="G37" s="236">
        <v>44244</v>
      </c>
      <c r="H37" s="237" t="s">
        <v>1579</v>
      </c>
      <c r="I37" s="234" t="s">
        <v>1603</v>
      </c>
    </row>
    <row r="38" spans="2:9" x14ac:dyDescent="0.3">
      <c r="B38" s="232" t="s">
        <v>878</v>
      </c>
      <c r="C38" s="233" t="s">
        <v>112</v>
      </c>
      <c r="D38" s="234" t="s">
        <v>127</v>
      </c>
      <c r="E38" s="235" t="s">
        <v>1561</v>
      </c>
      <c r="F38" s="234" t="s">
        <v>1567</v>
      </c>
      <c r="G38" s="236">
        <v>44244</v>
      </c>
      <c r="H38" s="237" t="s">
        <v>1528</v>
      </c>
      <c r="I38" s="234" t="s">
        <v>1603</v>
      </c>
    </row>
    <row r="39" spans="2:9" ht="27" x14ac:dyDescent="0.3">
      <c r="B39" s="232" t="s">
        <v>550</v>
      </c>
      <c r="C39" s="238" t="s">
        <v>1581</v>
      </c>
      <c r="D39" s="234" t="s">
        <v>127</v>
      </c>
      <c r="E39" s="235" t="s">
        <v>1033</v>
      </c>
      <c r="F39" s="234" t="s">
        <v>1113</v>
      </c>
      <c r="G39" s="236">
        <v>44245</v>
      </c>
      <c r="H39" s="237" t="s">
        <v>1582</v>
      </c>
      <c r="I39" s="234" t="s">
        <v>1603</v>
      </c>
    </row>
    <row r="40" spans="2:9" ht="27" x14ac:dyDescent="0.3">
      <c r="B40" s="232" t="s">
        <v>551</v>
      </c>
      <c r="C40" s="238" t="s">
        <v>1581</v>
      </c>
      <c r="D40" s="234" t="s">
        <v>127</v>
      </c>
      <c r="E40" s="235" t="s">
        <v>1578</v>
      </c>
      <c r="F40" s="234" t="s">
        <v>1567</v>
      </c>
      <c r="G40" s="236">
        <v>44245</v>
      </c>
      <c r="H40" s="237" t="s">
        <v>1582</v>
      </c>
      <c r="I40" s="234" t="s">
        <v>1603</v>
      </c>
    </row>
    <row r="41" spans="2:9" ht="27" x14ac:dyDescent="0.3">
      <c r="B41" s="232" t="s">
        <v>552</v>
      </c>
      <c r="C41" s="238" t="s">
        <v>1581</v>
      </c>
      <c r="D41" s="234" t="s">
        <v>127</v>
      </c>
      <c r="E41" s="235" t="s">
        <v>1578</v>
      </c>
      <c r="F41" s="234" t="s">
        <v>1567</v>
      </c>
      <c r="G41" s="236">
        <v>44245</v>
      </c>
      <c r="H41" s="237" t="s">
        <v>1582</v>
      </c>
      <c r="I41" s="234" t="s">
        <v>1603</v>
      </c>
    </row>
  </sheetData>
  <phoneticPr fontId="2" type="noConversion"/>
  <conditionalFormatting sqref="C6">
    <cfRule type="cellIs" dxfId="34" priority="16" operator="equal">
      <formula>"War Room"</formula>
    </cfRule>
  </conditionalFormatting>
  <conditionalFormatting sqref="C32:C41 C7:C18 C25">
    <cfRule type="cellIs" dxfId="33" priority="4" operator="equal">
      <formula>"War Room"</formula>
    </cfRule>
  </conditionalFormatting>
  <conditionalFormatting sqref="C19:C24">
    <cfRule type="cellIs" dxfId="32" priority="3" operator="equal">
      <formula>"War Room"</formula>
    </cfRule>
  </conditionalFormatting>
  <conditionalFormatting sqref="C26:C28">
    <cfRule type="cellIs" dxfId="31" priority="2" operator="equal">
      <formula>"War Room"</formula>
    </cfRule>
  </conditionalFormatting>
  <conditionalFormatting sqref="C29:C31">
    <cfRule type="cellIs" dxfId="30" priority="1" operator="equal">
      <formula>"War Room"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4" operator="equal" id="{E78E53AE-9897-429C-9F06-5FAE2A434CBD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</xm:sqref>
        </x14:conditionalFormatting>
        <x14:conditionalFormatting xmlns:xm="http://schemas.microsoft.com/office/excel/2006/main">
          <x14:cfRule type="cellIs" priority="15" operator="equal" id="{A7708C10-CA67-4EF1-A330-4A4D8DF15AC8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C2 E2 G2</xm:sqref>
        </x14:conditionalFormatting>
        <x14:conditionalFormatting xmlns:xm="http://schemas.microsoft.com/office/excel/2006/main">
          <x14:cfRule type="cellIs" priority="13" operator="equal" id="{27902E8A-5ACC-4C73-AD86-942D9550F5BB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 F2</xm:sqref>
        </x14:conditionalFormatting>
        <x14:conditionalFormatting xmlns:xm="http://schemas.microsoft.com/office/excel/2006/main">
          <x14:cfRule type="cellIs" priority="12" operator="equal" id="{5AF4917F-EE38-4E4F-A11D-8B489F5E26D1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EF8F4-568D-45E9-B14F-05DB847B9033}">
  <sheetPr>
    <tabColor theme="6" tint="0.59999389629810485"/>
  </sheetPr>
  <dimension ref="B1:L63"/>
  <sheetViews>
    <sheetView showGridLines="0" tabSelected="1" topLeftCell="A52" zoomScale="80" zoomScaleNormal="80" workbookViewId="0">
      <selection activeCell="J52" sqref="J52"/>
    </sheetView>
  </sheetViews>
  <sheetFormatPr defaultColWidth="8.75" defaultRowHeight="16.5" x14ac:dyDescent="0.3"/>
  <cols>
    <col min="1" max="1" width="8.75" style="119"/>
    <col min="2" max="2" width="60.75" style="119" bestFit="1" customWidth="1"/>
    <col min="3" max="9" width="15.75" style="119" customWidth="1"/>
    <col min="10" max="10" width="52.75" style="119" customWidth="1"/>
    <col min="11" max="11" width="50.625" style="119" customWidth="1"/>
    <col min="12" max="16384" width="8.75" style="119"/>
  </cols>
  <sheetData>
    <row r="1" spans="2:10" ht="17.25" thickBot="1" x14ac:dyDescent="0.35"/>
    <row r="2" spans="2:10" x14ac:dyDescent="0.3">
      <c r="B2" s="219" t="s">
        <v>954</v>
      </c>
      <c r="C2" s="220">
        <v>44242</v>
      </c>
      <c r="D2" s="220">
        <v>44243</v>
      </c>
      <c r="E2" s="220">
        <v>44244</v>
      </c>
      <c r="F2" s="220">
        <v>44245</v>
      </c>
      <c r="G2" s="220">
        <v>44246</v>
      </c>
      <c r="H2" s="220">
        <v>44249</v>
      </c>
      <c r="I2" s="221">
        <v>44250</v>
      </c>
    </row>
    <row r="3" spans="2:10" ht="66" x14ac:dyDescent="0.3">
      <c r="B3" s="222" t="s">
        <v>969</v>
      </c>
      <c r="C3" s="223" t="s">
        <v>1608</v>
      </c>
      <c r="D3" s="223" t="s">
        <v>1634</v>
      </c>
      <c r="E3" s="223" t="s">
        <v>1610</v>
      </c>
      <c r="F3" s="223" t="s">
        <v>1624</v>
      </c>
      <c r="G3" s="223" t="s">
        <v>1074</v>
      </c>
      <c r="H3" s="223" t="s">
        <v>1074</v>
      </c>
      <c r="I3" s="224" t="s">
        <v>1074</v>
      </c>
    </row>
    <row r="4" spans="2:10" ht="17.25" thickBot="1" x14ac:dyDescent="0.35">
      <c r="B4" s="225" t="s">
        <v>1602</v>
      </c>
      <c r="C4" s="226" t="s">
        <v>1603</v>
      </c>
      <c r="D4" s="227" t="s">
        <v>1603</v>
      </c>
      <c r="E4" s="227" t="s">
        <v>1603</v>
      </c>
      <c r="F4" s="227" t="s">
        <v>1603</v>
      </c>
      <c r="G4" s="226" t="s">
        <v>1074</v>
      </c>
      <c r="H4" s="226" t="s">
        <v>1074</v>
      </c>
      <c r="I4" s="228" t="s">
        <v>1074</v>
      </c>
    </row>
    <row r="6" spans="2:10" ht="33" x14ac:dyDescent="0.3">
      <c r="B6" s="229" t="s">
        <v>103</v>
      </c>
      <c r="C6" s="230" t="s">
        <v>0</v>
      </c>
      <c r="D6" s="230" t="s">
        <v>10</v>
      </c>
      <c r="E6" s="231" t="s">
        <v>104</v>
      </c>
      <c r="F6" s="231" t="s">
        <v>11</v>
      </c>
      <c r="G6" s="231" t="s">
        <v>1089</v>
      </c>
      <c r="H6" s="231" t="s">
        <v>13</v>
      </c>
      <c r="I6" s="231" t="s">
        <v>1642</v>
      </c>
    </row>
    <row r="7" spans="2:10" ht="99.95" customHeight="1" x14ac:dyDescent="0.3">
      <c r="B7" s="232" t="s">
        <v>1436</v>
      </c>
      <c r="C7" s="233" t="s">
        <v>112</v>
      </c>
      <c r="D7" s="234" t="s">
        <v>127</v>
      </c>
      <c r="E7" s="235" t="s">
        <v>1273</v>
      </c>
      <c r="F7" s="234" t="s">
        <v>1222</v>
      </c>
      <c r="G7" s="236">
        <v>44242</v>
      </c>
      <c r="H7" s="237" t="s">
        <v>1527</v>
      </c>
      <c r="I7" s="234" t="s">
        <v>1603</v>
      </c>
      <c r="J7" s="243" t="s">
        <v>1656</v>
      </c>
    </row>
    <row r="8" spans="2:10" ht="99.95" customHeight="1" x14ac:dyDescent="0.3">
      <c r="B8" s="232" t="s">
        <v>1437</v>
      </c>
      <c r="C8" s="233" t="s">
        <v>112</v>
      </c>
      <c r="D8" s="234" t="s">
        <v>127</v>
      </c>
      <c r="E8" s="235" t="s">
        <v>1273</v>
      </c>
      <c r="F8" s="234" t="s">
        <v>1222</v>
      </c>
      <c r="G8" s="236">
        <v>44242</v>
      </c>
      <c r="H8" s="237" t="s">
        <v>1527</v>
      </c>
      <c r="I8" s="234" t="s">
        <v>1603</v>
      </c>
      <c r="J8" s="119" t="s">
        <v>1657</v>
      </c>
    </row>
    <row r="9" spans="2:10" ht="99.95" customHeight="1" x14ac:dyDescent="0.3">
      <c r="B9" s="232" t="s">
        <v>1438</v>
      </c>
      <c r="C9" s="233" t="s">
        <v>112</v>
      </c>
      <c r="D9" s="234" t="s">
        <v>127</v>
      </c>
      <c r="E9" s="235" t="s">
        <v>1273</v>
      </c>
      <c r="F9" s="234" t="s">
        <v>1222</v>
      </c>
      <c r="G9" s="236">
        <v>44242</v>
      </c>
      <c r="H9" s="237" t="s">
        <v>1527</v>
      </c>
      <c r="I9" s="234" t="s">
        <v>1603</v>
      </c>
      <c r="J9" s="119" t="s">
        <v>1657</v>
      </c>
    </row>
    <row r="10" spans="2:10" ht="99.95" customHeight="1" x14ac:dyDescent="0.3">
      <c r="B10" s="232" t="s">
        <v>1439</v>
      </c>
      <c r="C10" s="233" t="s">
        <v>112</v>
      </c>
      <c r="D10" s="234" t="s">
        <v>127</v>
      </c>
      <c r="E10" s="235" t="s">
        <v>1273</v>
      </c>
      <c r="F10" s="234" t="s">
        <v>1222</v>
      </c>
      <c r="G10" s="236">
        <v>44242</v>
      </c>
      <c r="H10" s="237" t="s">
        <v>1527</v>
      </c>
      <c r="I10" s="234" t="s">
        <v>1603</v>
      </c>
      <c r="J10" s="244" t="s">
        <v>1657</v>
      </c>
    </row>
    <row r="11" spans="2:10" ht="99.95" customHeight="1" x14ac:dyDescent="0.3">
      <c r="B11" s="232" t="s">
        <v>1440</v>
      </c>
      <c r="C11" s="233" t="s">
        <v>112</v>
      </c>
      <c r="D11" s="234" t="s">
        <v>127</v>
      </c>
      <c r="E11" s="235" t="s">
        <v>1273</v>
      </c>
      <c r="F11" s="234" t="s">
        <v>1222</v>
      </c>
      <c r="G11" s="236">
        <v>44242</v>
      </c>
      <c r="H11" s="237" t="s">
        <v>1527</v>
      </c>
      <c r="I11" s="234" t="s">
        <v>1603</v>
      </c>
      <c r="J11" s="244" t="s">
        <v>1657</v>
      </c>
    </row>
    <row r="12" spans="2:10" ht="99.95" customHeight="1" x14ac:dyDescent="0.3">
      <c r="B12" s="232" t="s">
        <v>1441</v>
      </c>
      <c r="C12" s="233" t="s">
        <v>112</v>
      </c>
      <c r="D12" s="234" t="s">
        <v>127</v>
      </c>
      <c r="E12" s="235" t="s">
        <v>1273</v>
      </c>
      <c r="F12" s="234" t="s">
        <v>1222</v>
      </c>
      <c r="G12" s="236">
        <v>44242</v>
      </c>
      <c r="H12" s="237" t="s">
        <v>1527</v>
      </c>
      <c r="I12" s="234" t="s">
        <v>1603</v>
      </c>
      <c r="J12" s="244" t="s">
        <v>1657</v>
      </c>
    </row>
    <row r="13" spans="2:10" ht="99.95" customHeight="1" x14ac:dyDescent="0.3">
      <c r="B13" s="232" t="s">
        <v>1442</v>
      </c>
      <c r="C13" s="233" t="s">
        <v>112</v>
      </c>
      <c r="D13" s="234" t="s">
        <v>127</v>
      </c>
      <c r="E13" s="235" t="s">
        <v>1273</v>
      </c>
      <c r="F13" s="234" t="s">
        <v>1222</v>
      </c>
      <c r="G13" s="236">
        <v>44243</v>
      </c>
      <c r="H13" s="237" t="s">
        <v>1491</v>
      </c>
      <c r="I13" s="234" t="s">
        <v>1603</v>
      </c>
      <c r="J13" s="244" t="s">
        <v>1657</v>
      </c>
    </row>
    <row r="14" spans="2:10" ht="99.95" customHeight="1" x14ac:dyDescent="0.3">
      <c r="B14" s="232" t="s">
        <v>1443</v>
      </c>
      <c r="C14" s="233" t="s">
        <v>112</v>
      </c>
      <c r="D14" s="234" t="s">
        <v>127</v>
      </c>
      <c r="E14" s="235" t="s">
        <v>1273</v>
      </c>
      <c r="F14" s="234" t="s">
        <v>1222</v>
      </c>
      <c r="G14" s="236">
        <v>44243</v>
      </c>
      <c r="H14" s="237" t="s">
        <v>1491</v>
      </c>
      <c r="I14" s="234" t="s">
        <v>1603</v>
      </c>
      <c r="J14" s="244" t="s">
        <v>1657</v>
      </c>
    </row>
    <row r="15" spans="2:10" ht="99.95" customHeight="1" x14ac:dyDescent="0.3">
      <c r="B15" s="232" t="s">
        <v>1444</v>
      </c>
      <c r="C15" s="233" t="s">
        <v>112</v>
      </c>
      <c r="D15" s="234" t="s">
        <v>127</v>
      </c>
      <c r="E15" s="235" t="s">
        <v>1273</v>
      </c>
      <c r="F15" s="234" t="s">
        <v>1222</v>
      </c>
      <c r="G15" s="236">
        <v>44243</v>
      </c>
      <c r="H15" s="237" t="s">
        <v>1491</v>
      </c>
      <c r="I15" s="234" t="s">
        <v>1603</v>
      </c>
      <c r="J15" s="244" t="s">
        <v>1657</v>
      </c>
    </row>
    <row r="16" spans="2:10" ht="99.95" customHeight="1" x14ac:dyDescent="0.3">
      <c r="B16" s="232" t="s">
        <v>1445</v>
      </c>
      <c r="C16" s="233" t="s">
        <v>112</v>
      </c>
      <c r="D16" s="234" t="s">
        <v>127</v>
      </c>
      <c r="E16" s="235" t="s">
        <v>1273</v>
      </c>
      <c r="F16" s="234" t="s">
        <v>1222</v>
      </c>
      <c r="G16" s="236">
        <v>44243</v>
      </c>
      <c r="H16" s="237" t="s">
        <v>1491</v>
      </c>
      <c r="I16" s="234" t="s">
        <v>1603</v>
      </c>
      <c r="J16" s="244" t="s">
        <v>1657</v>
      </c>
    </row>
    <row r="17" spans="2:10" ht="99.95" customHeight="1" x14ac:dyDescent="0.3">
      <c r="B17" s="232" t="s">
        <v>1446</v>
      </c>
      <c r="C17" s="233" t="s">
        <v>112</v>
      </c>
      <c r="D17" s="234" t="s">
        <v>127</v>
      </c>
      <c r="E17" s="235" t="s">
        <v>1273</v>
      </c>
      <c r="F17" s="234" t="s">
        <v>1222</v>
      </c>
      <c r="G17" s="236">
        <v>44243</v>
      </c>
      <c r="H17" s="237" t="s">
        <v>1491</v>
      </c>
      <c r="I17" s="234" t="s">
        <v>1603</v>
      </c>
      <c r="J17" s="244" t="s">
        <v>1657</v>
      </c>
    </row>
    <row r="18" spans="2:10" ht="99.95" customHeight="1" x14ac:dyDescent="0.3">
      <c r="B18" s="232" t="s">
        <v>1447</v>
      </c>
      <c r="C18" s="233" t="s">
        <v>112</v>
      </c>
      <c r="D18" s="234" t="s">
        <v>127</v>
      </c>
      <c r="E18" s="235" t="s">
        <v>1273</v>
      </c>
      <c r="F18" s="234" t="s">
        <v>1222</v>
      </c>
      <c r="G18" s="236">
        <v>44243</v>
      </c>
      <c r="H18" s="237" t="s">
        <v>1491</v>
      </c>
      <c r="I18" s="234" t="s">
        <v>1603</v>
      </c>
      <c r="J18" s="244" t="s">
        <v>1657</v>
      </c>
    </row>
    <row r="19" spans="2:10" ht="99.95" customHeight="1" x14ac:dyDescent="0.3">
      <c r="B19" s="232" t="s">
        <v>1448</v>
      </c>
      <c r="C19" s="233" t="s">
        <v>112</v>
      </c>
      <c r="D19" s="234" t="s">
        <v>127</v>
      </c>
      <c r="E19" s="235" t="s">
        <v>1449</v>
      </c>
      <c r="F19" s="234" t="s">
        <v>1222</v>
      </c>
      <c r="G19" s="236">
        <v>44244</v>
      </c>
      <c r="H19" s="237" t="s">
        <v>1491</v>
      </c>
      <c r="I19" s="234" t="s">
        <v>1603</v>
      </c>
      <c r="J19" s="244" t="s">
        <v>1657</v>
      </c>
    </row>
    <row r="20" spans="2:10" ht="99.95" customHeight="1" x14ac:dyDescent="0.3">
      <c r="B20" s="232" t="s">
        <v>1450</v>
      </c>
      <c r="C20" s="233" t="s">
        <v>112</v>
      </c>
      <c r="D20" s="234" t="s">
        <v>127</v>
      </c>
      <c r="E20" s="235" t="s">
        <v>1449</v>
      </c>
      <c r="F20" s="234" t="s">
        <v>1222</v>
      </c>
      <c r="G20" s="236">
        <v>44244</v>
      </c>
      <c r="H20" s="237" t="s">
        <v>1491</v>
      </c>
      <c r="I20" s="234" t="s">
        <v>1603</v>
      </c>
      <c r="J20" s="244" t="s">
        <v>1657</v>
      </c>
    </row>
    <row r="21" spans="2:10" ht="99.95" customHeight="1" x14ac:dyDescent="0.3">
      <c r="B21" s="232" t="s">
        <v>1451</v>
      </c>
      <c r="C21" s="233" t="s">
        <v>112</v>
      </c>
      <c r="D21" s="234" t="s">
        <v>127</v>
      </c>
      <c r="E21" s="235" t="s">
        <v>1449</v>
      </c>
      <c r="F21" s="234" t="s">
        <v>1222</v>
      </c>
      <c r="G21" s="236">
        <v>44244</v>
      </c>
      <c r="H21" s="237" t="s">
        <v>1491</v>
      </c>
      <c r="I21" s="234" t="s">
        <v>1603</v>
      </c>
      <c r="J21" s="244" t="s">
        <v>1657</v>
      </c>
    </row>
    <row r="22" spans="2:10" ht="99.95" customHeight="1" x14ac:dyDescent="0.3">
      <c r="B22" s="232" t="s">
        <v>1452</v>
      </c>
      <c r="C22" s="233" t="s">
        <v>112</v>
      </c>
      <c r="D22" s="234" t="s">
        <v>127</v>
      </c>
      <c r="E22" s="235" t="s">
        <v>1449</v>
      </c>
      <c r="F22" s="234" t="s">
        <v>1222</v>
      </c>
      <c r="G22" s="236">
        <v>44244</v>
      </c>
      <c r="H22" s="237" t="s">
        <v>1491</v>
      </c>
      <c r="I22" s="234" t="s">
        <v>1603</v>
      </c>
      <c r="J22" s="244" t="s">
        <v>1657</v>
      </c>
    </row>
    <row r="23" spans="2:10" ht="99.95" customHeight="1" x14ac:dyDescent="0.3">
      <c r="B23" s="232" t="s">
        <v>1453</v>
      </c>
      <c r="C23" s="233" t="s">
        <v>112</v>
      </c>
      <c r="D23" s="234" t="s">
        <v>127</v>
      </c>
      <c r="E23" s="235" t="s">
        <v>1449</v>
      </c>
      <c r="F23" s="234" t="s">
        <v>1222</v>
      </c>
      <c r="G23" s="236">
        <v>44244</v>
      </c>
      <c r="H23" s="237" t="s">
        <v>1491</v>
      </c>
      <c r="I23" s="234" t="s">
        <v>1603</v>
      </c>
      <c r="J23" s="244" t="s">
        <v>1657</v>
      </c>
    </row>
    <row r="24" spans="2:10" ht="99.95" customHeight="1" x14ac:dyDescent="0.3">
      <c r="B24" s="232" t="s">
        <v>1454</v>
      </c>
      <c r="C24" s="233" t="s">
        <v>112</v>
      </c>
      <c r="D24" s="234" t="s">
        <v>127</v>
      </c>
      <c r="E24" s="235" t="s">
        <v>1449</v>
      </c>
      <c r="F24" s="234" t="s">
        <v>1222</v>
      </c>
      <c r="G24" s="236">
        <v>44244</v>
      </c>
      <c r="H24" s="237" t="s">
        <v>1491</v>
      </c>
      <c r="I24" s="234" t="s">
        <v>1603</v>
      </c>
      <c r="J24" s="244" t="s">
        <v>1657</v>
      </c>
    </row>
    <row r="25" spans="2:10" ht="99.95" customHeight="1" x14ac:dyDescent="0.3">
      <c r="B25" s="232" t="s">
        <v>1458</v>
      </c>
      <c r="C25" s="238" t="s">
        <v>112</v>
      </c>
      <c r="D25" s="234" t="s">
        <v>127</v>
      </c>
      <c r="E25" s="235" t="s">
        <v>1273</v>
      </c>
      <c r="F25" s="234" t="s">
        <v>1222</v>
      </c>
      <c r="G25" s="236">
        <v>44243</v>
      </c>
      <c r="H25" s="237" t="s">
        <v>1491</v>
      </c>
      <c r="I25" s="234" t="s">
        <v>1603</v>
      </c>
      <c r="J25" s="243" t="s">
        <v>1658</v>
      </c>
    </row>
    <row r="26" spans="2:10" ht="99.95" customHeight="1" x14ac:dyDescent="0.3">
      <c r="B26" s="232" t="s">
        <v>1459</v>
      </c>
      <c r="C26" s="238" t="s">
        <v>112</v>
      </c>
      <c r="D26" s="234" t="s">
        <v>127</v>
      </c>
      <c r="E26" s="235" t="s">
        <v>1273</v>
      </c>
      <c r="F26" s="234" t="s">
        <v>1222</v>
      </c>
      <c r="G26" s="236">
        <v>44243</v>
      </c>
      <c r="H26" s="237" t="s">
        <v>1491</v>
      </c>
      <c r="I26" s="234" t="s">
        <v>1603</v>
      </c>
      <c r="J26" s="243" t="s">
        <v>1659</v>
      </c>
    </row>
    <row r="27" spans="2:10" ht="99.95" customHeight="1" x14ac:dyDescent="0.3">
      <c r="B27" s="232" t="s">
        <v>1460</v>
      </c>
      <c r="C27" s="238" t="s">
        <v>112</v>
      </c>
      <c r="D27" s="234" t="s">
        <v>127</v>
      </c>
      <c r="E27" s="235" t="s">
        <v>1273</v>
      </c>
      <c r="F27" s="234" t="s">
        <v>1222</v>
      </c>
      <c r="G27" s="236">
        <v>44243</v>
      </c>
      <c r="H27" s="237" t="s">
        <v>1491</v>
      </c>
      <c r="I27" s="234" t="s">
        <v>1603</v>
      </c>
      <c r="J27" s="244" t="s">
        <v>1657</v>
      </c>
    </row>
    <row r="28" spans="2:10" ht="99.95" customHeight="1" x14ac:dyDescent="0.3">
      <c r="B28" s="232" t="s">
        <v>1473</v>
      </c>
      <c r="C28" s="238" t="s">
        <v>112</v>
      </c>
      <c r="D28" s="234" t="s">
        <v>127</v>
      </c>
      <c r="E28" s="235" t="s">
        <v>1273</v>
      </c>
      <c r="F28" s="234" t="s">
        <v>1113</v>
      </c>
      <c r="G28" s="236">
        <v>44243</v>
      </c>
      <c r="H28" s="237" t="s">
        <v>1491</v>
      </c>
      <c r="I28" s="234" t="s">
        <v>1603</v>
      </c>
      <c r="J28" s="243" t="s">
        <v>1660</v>
      </c>
    </row>
    <row r="29" spans="2:10" ht="99.95" customHeight="1" x14ac:dyDescent="0.3">
      <c r="B29" s="232" t="s">
        <v>1474</v>
      </c>
      <c r="C29" s="238" t="s">
        <v>112</v>
      </c>
      <c r="D29" s="234" t="s">
        <v>127</v>
      </c>
      <c r="E29" s="235" t="s">
        <v>1273</v>
      </c>
      <c r="F29" s="234" t="s">
        <v>1113</v>
      </c>
      <c r="G29" s="236">
        <v>44243</v>
      </c>
      <c r="H29" s="237" t="s">
        <v>1491</v>
      </c>
      <c r="I29" s="234" t="s">
        <v>1603</v>
      </c>
    </row>
    <row r="30" spans="2:10" ht="99.95" customHeight="1" x14ac:dyDescent="0.3">
      <c r="B30" s="232" t="s">
        <v>1475</v>
      </c>
      <c r="C30" s="238" t="s">
        <v>112</v>
      </c>
      <c r="D30" s="234" t="s">
        <v>127</v>
      </c>
      <c r="E30" s="235" t="s">
        <v>1273</v>
      </c>
      <c r="F30" s="234" t="s">
        <v>1113</v>
      </c>
      <c r="G30" s="236">
        <v>44243</v>
      </c>
      <c r="H30" s="237" t="s">
        <v>1491</v>
      </c>
      <c r="I30" s="234" t="s">
        <v>1603</v>
      </c>
    </row>
    <row r="31" spans="2:10" ht="99.95" customHeight="1" x14ac:dyDescent="0.3">
      <c r="B31" s="232" t="s">
        <v>1476</v>
      </c>
      <c r="C31" s="238" t="s">
        <v>112</v>
      </c>
      <c r="D31" s="234" t="s">
        <v>127</v>
      </c>
      <c r="E31" s="235" t="s">
        <v>1449</v>
      </c>
      <c r="F31" s="234" t="s">
        <v>1113</v>
      </c>
      <c r="G31" s="236">
        <v>44244</v>
      </c>
      <c r="H31" s="237" t="s">
        <v>1491</v>
      </c>
      <c r="I31" s="234" t="s">
        <v>1603</v>
      </c>
    </row>
    <row r="32" spans="2:10" ht="99.95" customHeight="1" x14ac:dyDescent="0.3">
      <c r="B32" s="232" t="s">
        <v>1477</v>
      </c>
      <c r="C32" s="238" t="s">
        <v>112</v>
      </c>
      <c r="D32" s="234" t="s">
        <v>127</v>
      </c>
      <c r="E32" s="235" t="s">
        <v>1449</v>
      </c>
      <c r="F32" s="234" t="s">
        <v>1113</v>
      </c>
      <c r="G32" s="236">
        <v>44244</v>
      </c>
      <c r="H32" s="237" t="s">
        <v>1491</v>
      </c>
      <c r="I32" s="234" t="s">
        <v>1603</v>
      </c>
    </row>
    <row r="33" spans="2:11" ht="99.95" customHeight="1" x14ac:dyDescent="0.3">
      <c r="B33" s="232" t="s">
        <v>1478</v>
      </c>
      <c r="C33" s="238" t="s">
        <v>112</v>
      </c>
      <c r="D33" s="234" t="s">
        <v>127</v>
      </c>
      <c r="E33" s="235" t="s">
        <v>1449</v>
      </c>
      <c r="F33" s="234" t="s">
        <v>1113</v>
      </c>
      <c r="G33" s="236">
        <v>44244</v>
      </c>
      <c r="H33" s="237" t="s">
        <v>1491</v>
      </c>
      <c r="I33" s="234" t="s">
        <v>1603</v>
      </c>
    </row>
    <row r="34" spans="2:11" ht="99.95" customHeight="1" x14ac:dyDescent="0.3">
      <c r="B34" s="232" t="s">
        <v>559</v>
      </c>
      <c r="C34" s="238" t="s">
        <v>112</v>
      </c>
      <c r="D34" s="234" t="s">
        <v>127</v>
      </c>
      <c r="E34" s="235" t="s">
        <v>1273</v>
      </c>
      <c r="F34" s="234" t="s">
        <v>1222</v>
      </c>
      <c r="G34" s="236">
        <v>44243</v>
      </c>
      <c r="H34" s="237" t="s">
        <v>1491</v>
      </c>
      <c r="I34" s="234" t="s">
        <v>1603</v>
      </c>
      <c r="J34" s="243" t="s">
        <v>1661</v>
      </c>
    </row>
    <row r="35" spans="2:11" ht="99.95" customHeight="1" x14ac:dyDescent="0.3">
      <c r="B35" s="232" t="s">
        <v>560</v>
      </c>
      <c r="C35" s="238" t="s">
        <v>112</v>
      </c>
      <c r="D35" s="234" t="s">
        <v>127</v>
      </c>
      <c r="E35" s="235" t="s">
        <v>1273</v>
      </c>
      <c r="F35" s="234" t="s">
        <v>1222</v>
      </c>
      <c r="G35" s="236">
        <v>44243</v>
      </c>
      <c r="H35" s="237" t="s">
        <v>1491</v>
      </c>
      <c r="I35" s="234" t="s">
        <v>1603</v>
      </c>
      <c r="J35" s="243" t="s">
        <v>1662</v>
      </c>
    </row>
    <row r="36" spans="2:11" ht="99.95" customHeight="1" x14ac:dyDescent="0.3">
      <c r="B36" s="232" t="s">
        <v>561</v>
      </c>
      <c r="C36" s="238" t="s">
        <v>112</v>
      </c>
      <c r="D36" s="234" t="s">
        <v>127</v>
      </c>
      <c r="E36" s="235" t="s">
        <v>1273</v>
      </c>
      <c r="F36" s="234" t="s">
        <v>1222</v>
      </c>
      <c r="G36" s="236">
        <v>44243</v>
      </c>
      <c r="H36" s="237" t="s">
        <v>1491</v>
      </c>
      <c r="I36" s="234" t="s">
        <v>1603</v>
      </c>
      <c r="J36" s="119" t="s">
        <v>1657</v>
      </c>
    </row>
    <row r="37" spans="2:11" ht="99.95" customHeight="1" x14ac:dyDescent="0.3">
      <c r="B37" s="232" t="s">
        <v>562</v>
      </c>
      <c r="C37" s="238" t="s">
        <v>112</v>
      </c>
      <c r="D37" s="234" t="s">
        <v>127</v>
      </c>
      <c r="E37" s="235" t="s">
        <v>1273</v>
      </c>
      <c r="F37" s="234" t="s">
        <v>1222</v>
      </c>
      <c r="G37" s="236">
        <v>44243</v>
      </c>
      <c r="H37" s="237" t="s">
        <v>1491</v>
      </c>
      <c r="I37" s="234" t="s">
        <v>1603</v>
      </c>
      <c r="J37" s="119" t="s">
        <v>1657</v>
      </c>
    </row>
    <row r="38" spans="2:11" ht="99.95" customHeight="1" x14ac:dyDescent="0.3">
      <c r="B38" s="232" t="s">
        <v>563</v>
      </c>
      <c r="C38" s="238" t="s">
        <v>112</v>
      </c>
      <c r="D38" s="234" t="s">
        <v>127</v>
      </c>
      <c r="E38" s="235" t="s">
        <v>1273</v>
      </c>
      <c r="F38" s="234" t="s">
        <v>1222</v>
      </c>
      <c r="G38" s="236">
        <v>44243</v>
      </c>
      <c r="H38" s="237" t="s">
        <v>1491</v>
      </c>
      <c r="I38" s="234" t="s">
        <v>1603</v>
      </c>
      <c r="J38" s="119" t="s">
        <v>1657</v>
      </c>
    </row>
    <row r="39" spans="2:11" ht="99.95" customHeight="1" x14ac:dyDescent="0.3">
      <c r="B39" s="232" t="s">
        <v>564</v>
      </c>
      <c r="C39" s="238" t="s">
        <v>112</v>
      </c>
      <c r="D39" s="234" t="s">
        <v>127</v>
      </c>
      <c r="E39" s="235" t="s">
        <v>1273</v>
      </c>
      <c r="F39" s="234" t="s">
        <v>1222</v>
      </c>
      <c r="G39" s="236">
        <v>44243</v>
      </c>
      <c r="H39" s="237" t="s">
        <v>1491</v>
      </c>
      <c r="I39" s="234" t="s">
        <v>1603</v>
      </c>
      <c r="J39" s="243" t="s">
        <v>1663</v>
      </c>
    </row>
    <row r="40" spans="2:11" ht="99.95" customHeight="1" x14ac:dyDescent="0.3">
      <c r="B40" s="232" t="s">
        <v>1288</v>
      </c>
      <c r="C40" s="238" t="s">
        <v>112</v>
      </c>
      <c r="D40" s="234" t="s">
        <v>127</v>
      </c>
      <c r="E40" s="235" t="s">
        <v>1273</v>
      </c>
      <c r="F40" s="234" t="s">
        <v>1222</v>
      </c>
      <c r="G40" s="236">
        <v>44243</v>
      </c>
      <c r="H40" s="237" t="s">
        <v>1494</v>
      </c>
      <c r="I40" s="234" t="s">
        <v>1603</v>
      </c>
      <c r="J40" s="243" t="s">
        <v>1664</v>
      </c>
    </row>
    <row r="41" spans="2:11" ht="99.95" customHeight="1" x14ac:dyDescent="0.3">
      <c r="B41" s="232" t="s">
        <v>583</v>
      </c>
      <c r="C41" s="238" t="s">
        <v>112</v>
      </c>
      <c r="D41" s="234" t="s">
        <v>127</v>
      </c>
      <c r="E41" s="235" t="s">
        <v>1273</v>
      </c>
      <c r="F41" s="234" t="s">
        <v>1222</v>
      </c>
      <c r="G41" s="236">
        <v>44243</v>
      </c>
      <c r="H41" s="237" t="s">
        <v>1494</v>
      </c>
      <c r="I41" s="234" t="s">
        <v>1603</v>
      </c>
      <c r="J41" s="119" t="s">
        <v>1657</v>
      </c>
    </row>
    <row r="42" spans="2:11" ht="99.95" customHeight="1" x14ac:dyDescent="0.3">
      <c r="B42" s="232" t="s">
        <v>567</v>
      </c>
      <c r="C42" s="238" t="s">
        <v>112</v>
      </c>
      <c r="D42" s="234" t="s">
        <v>127</v>
      </c>
      <c r="E42" s="235" t="s">
        <v>1273</v>
      </c>
      <c r="F42" s="234" t="s">
        <v>1222</v>
      </c>
      <c r="G42" s="236">
        <v>44243</v>
      </c>
      <c r="H42" s="237" t="s">
        <v>1491</v>
      </c>
      <c r="I42" s="234" t="s">
        <v>1603</v>
      </c>
      <c r="J42" s="119" t="s">
        <v>1665</v>
      </c>
    </row>
    <row r="43" spans="2:11" ht="99.95" customHeight="1" x14ac:dyDescent="0.3">
      <c r="B43" s="232" t="s">
        <v>569</v>
      </c>
      <c r="C43" s="238" t="s">
        <v>112</v>
      </c>
      <c r="D43" s="234" t="s">
        <v>127</v>
      </c>
      <c r="E43" s="235" t="s">
        <v>1273</v>
      </c>
      <c r="F43" s="234" t="s">
        <v>1222</v>
      </c>
      <c r="G43" s="236">
        <v>44243</v>
      </c>
      <c r="H43" s="237" t="s">
        <v>1491</v>
      </c>
      <c r="I43" s="234" t="s">
        <v>1603</v>
      </c>
      <c r="J43" s="119" t="s">
        <v>1657</v>
      </c>
    </row>
    <row r="44" spans="2:11" ht="99.95" customHeight="1" x14ac:dyDescent="0.3">
      <c r="B44" s="232" t="s">
        <v>570</v>
      </c>
      <c r="C44" s="233" t="s">
        <v>112</v>
      </c>
      <c r="D44" s="234" t="s">
        <v>127</v>
      </c>
      <c r="E44" s="235" t="s">
        <v>1273</v>
      </c>
      <c r="F44" s="234" t="s">
        <v>1222</v>
      </c>
      <c r="G44" s="236">
        <v>44243</v>
      </c>
      <c r="H44" s="237" t="s">
        <v>1491</v>
      </c>
      <c r="I44" s="234" t="s">
        <v>1603</v>
      </c>
      <c r="J44" s="243" t="s">
        <v>1663</v>
      </c>
    </row>
    <row r="45" spans="2:11" ht="99.95" customHeight="1" x14ac:dyDescent="0.3">
      <c r="B45" s="232" t="s">
        <v>584</v>
      </c>
      <c r="C45" s="238" t="s">
        <v>112</v>
      </c>
      <c r="D45" s="234" t="s">
        <v>127</v>
      </c>
      <c r="E45" s="235" t="s">
        <v>1273</v>
      </c>
      <c r="F45" s="234" t="s">
        <v>1222</v>
      </c>
      <c r="G45" s="236">
        <v>44243</v>
      </c>
      <c r="H45" s="237" t="s">
        <v>1494</v>
      </c>
      <c r="I45" s="234" t="s">
        <v>1603</v>
      </c>
      <c r="J45" s="243" t="s">
        <v>1664</v>
      </c>
    </row>
    <row r="46" spans="2:11" ht="99.95" customHeight="1" x14ac:dyDescent="0.3">
      <c r="B46" s="232" t="s">
        <v>585</v>
      </c>
      <c r="C46" s="238" t="s">
        <v>112</v>
      </c>
      <c r="D46" s="234" t="s">
        <v>127</v>
      </c>
      <c r="E46" s="235" t="s">
        <v>1273</v>
      </c>
      <c r="F46" s="234" t="s">
        <v>1222</v>
      </c>
      <c r="G46" s="236">
        <v>44243</v>
      </c>
      <c r="H46" s="237" t="s">
        <v>1494</v>
      </c>
      <c r="I46" s="234" t="s">
        <v>1603</v>
      </c>
      <c r="J46" s="119" t="s">
        <v>1657</v>
      </c>
    </row>
    <row r="47" spans="2:11" ht="99.95" customHeight="1" x14ac:dyDescent="0.3">
      <c r="B47" s="232" t="s">
        <v>606</v>
      </c>
      <c r="C47" s="238" t="s">
        <v>112</v>
      </c>
      <c r="D47" s="234" t="s">
        <v>127</v>
      </c>
      <c r="E47" s="235" t="s">
        <v>1273</v>
      </c>
      <c r="F47" s="234" t="s">
        <v>1113</v>
      </c>
      <c r="G47" s="236">
        <v>44243</v>
      </c>
      <c r="H47" s="237" t="s">
        <v>1491</v>
      </c>
      <c r="I47" s="234" t="s">
        <v>1603</v>
      </c>
      <c r="J47" s="243" t="s">
        <v>1666</v>
      </c>
      <c r="K47" s="119" t="s">
        <v>1667</v>
      </c>
    </row>
    <row r="48" spans="2:11" ht="99.95" customHeight="1" x14ac:dyDescent="0.3">
      <c r="B48" s="232" t="s">
        <v>607</v>
      </c>
      <c r="C48" s="238" t="s">
        <v>112</v>
      </c>
      <c r="D48" s="234" t="s">
        <v>127</v>
      </c>
      <c r="E48" s="235" t="s">
        <v>1273</v>
      </c>
      <c r="F48" s="234" t="s">
        <v>1113</v>
      </c>
      <c r="G48" s="236">
        <v>44243</v>
      </c>
      <c r="H48" s="237" t="s">
        <v>1491</v>
      </c>
      <c r="I48" s="234" t="s">
        <v>1603</v>
      </c>
      <c r="J48" s="243" t="s">
        <v>1668</v>
      </c>
    </row>
    <row r="49" spans="2:12" ht="99.95" customHeight="1" x14ac:dyDescent="0.3">
      <c r="B49" s="232" t="s">
        <v>608</v>
      </c>
      <c r="C49" s="238" t="s">
        <v>112</v>
      </c>
      <c r="D49" s="234" t="s">
        <v>127</v>
      </c>
      <c r="E49" s="235" t="s">
        <v>1273</v>
      </c>
      <c r="F49" s="234" t="s">
        <v>1113</v>
      </c>
      <c r="G49" s="236">
        <v>44243</v>
      </c>
      <c r="H49" s="237" t="s">
        <v>1491</v>
      </c>
      <c r="I49" s="234" t="s">
        <v>1603</v>
      </c>
      <c r="J49" s="243" t="s">
        <v>1669</v>
      </c>
    </row>
    <row r="50" spans="2:12" ht="99.95" customHeight="1" x14ac:dyDescent="0.3">
      <c r="B50" s="232" t="s">
        <v>609</v>
      </c>
      <c r="C50" s="238" t="s">
        <v>112</v>
      </c>
      <c r="D50" s="234" t="s">
        <v>127</v>
      </c>
      <c r="E50" s="235" t="s">
        <v>1273</v>
      </c>
      <c r="F50" s="234" t="s">
        <v>1113</v>
      </c>
      <c r="G50" s="236">
        <v>44243</v>
      </c>
      <c r="H50" s="237" t="s">
        <v>1491</v>
      </c>
      <c r="I50" s="234" t="s">
        <v>1603</v>
      </c>
      <c r="J50" s="243" t="s">
        <v>1670</v>
      </c>
    </row>
    <row r="51" spans="2:12" ht="99.95" customHeight="1" x14ac:dyDescent="0.3">
      <c r="B51" s="232" t="s">
        <v>872</v>
      </c>
      <c r="C51" s="233" t="s">
        <v>112</v>
      </c>
      <c r="D51" s="234" t="s">
        <v>127</v>
      </c>
      <c r="E51" s="235" t="s">
        <v>1273</v>
      </c>
      <c r="F51" s="234" t="s">
        <v>1113</v>
      </c>
      <c r="G51" s="236">
        <v>44243</v>
      </c>
      <c r="H51" s="237" t="s">
        <v>1494</v>
      </c>
      <c r="I51" s="234" t="s">
        <v>1603</v>
      </c>
      <c r="J51" s="243" t="s">
        <v>1664</v>
      </c>
      <c r="K51" s="119" t="s">
        <v>1671</v>
      </c>
    </row>
    <row r="52" spans="2:12" ht="99.95" customHeight="1" x14ac:dyDescent="0.3">
      <c r="B52" s="232" t="s">
        <v>591</v>
      </c>
      <c r="C52" s="233" t="s">
        <v>112</v>
      </c>
      <c r="D52" s="234" t="s">
        <v>127</v>
      </c>
      <c r="E52" s="235" t="s">
        <v>1273</v>
      </c>
      <c r="F52" s="234" t="s">
        <v>1113</v>
      </c>
      <c r="G52" s="236">
        <v>44243</v>
      </c>
      <c r="H52" s="237" t="s">
        <v>1494</v>
      </c>
      <c r="I52" s="234" t="s">
        <v>1603</v>
      </c>
      <c r="J52" s="243" t="s">
        <v>1674</v>
      </c>
      <c r="K52" s="119" t="s">
        <v>1672</v>
      </c>
      <c r="L52" s="119" t="s">
        <v>1673</v>
      </c>
    </row>
    <row r="53" spans="2:12" ht="99.95" customHeight="1" x14ac:dyDescent="0.3">
      <c r="B53" s="232" t="s">
        <v>880</v>
      </c>
      <c r="C53" s="233" t="s">
        <v>112</v>
      </c>
      <c r="D53" s="234" t="s">
        <v>127</v>
      </c>
      <c r="E53" s="235" t="s">
        <v>1273</v>
      </c>
      <c r="F53" s="234" t="s">
        <v>1113</v>
      </c>
      <c r="G53" s="236">
        <v>44243</v>
      </c>
      <c r="H53" s="237" t="s">
        <v>1494</v>
      </c>
      <c r="I53" s="234" t="s">
        <v>1603</v>
      </c>
      <c r="J53" s="243" t="s">
        <v>1664</v>
      </c>
      <c r="K53" s="119" t="s">
        <v>1675</v>
      </c>
    </row>
    <row r="54" spans="2:12" ht="99.95" customHeight="1" x14ac:dyDescent="0.3">
      <c r="B54" s="232" t="s">
        <v>592</v>
      </c>
      <c r="C54" s="233" t="s">
        <v>112</v>
      </c>
      <c r="D54" s="234" t="s">
        <v>127</v>
      </c>
      <c r="E54" s="235" t="s">
        <v>1273</v>
      </c>
      <c r="F54" s="234" t="s">
        <v>1113</v>
      </c>
      <c r="G54" s="236">
        <v>44243</v>
      </c>
      <c r="H54" s="237" t="s">
        <v>1494</v>
      </c>
      <c r="I54" s="234" t="s">
        <v>1603</v>
      </c>
      <c r="J54" s="243" t="s">
        <v>1657</v>
      </c>
    </row>
    <row r="55" spans="2:12" ht="99.95" customHeight="1" x14ac:dyDescent="0.3">
      <c r="B55" s="232" t="s">
        <v>593</v>
      </c>
      <c r="C55" s="233" t="s">
        <v>112</v>
      </c>
      <c r="D55" s="234" t="s">
        <v>127</v>
      </c>
      <c r="E55" s="235" t="s">
        <v>1273</v>
      </c>
      <c r="F55" s="234" t="s">
        <v>1113</v>
      </c>
      <c r="G55" s="236">
        <v>44243</v>
      </c>
      <c r="H55" s="237" t="s">
        <v>1494</v>
      </c>
      <c r="I55" s="234" t="s">
        <v>1603</v>
      </c>
      <c r="J55" s="243" t="s">
        <v>1657</v>
      </c>
    </row>
    <row r="56" spans="2:12" ht="99.95" customHeight="1" x14ac:dyDescent="0.3">
      <c r="B56" s="232" t="s">
        <v>594</v>
      </c>
      <c r="C56" s="233" t="s">
        <v>112</v>
      </c>
      <c r="D56" s="234" t="s">
        <v>127</v>
      </c>
      <c r="E56" s="235" t="s">
        <v>1273</v>
      </c>
      <c r="F56" s="234" t="s">
        <v>1113</v>
      </c>
      <c r="G56" s="236">
        <v>44243</v>
      </c>
      <c r="H56" s="237" t="s">
        <v>1494</v>
      </c>
      <c r="I56" s="234" t="s">
        <v>1603</v>
      </c>
      <c r="J56" s="243" t="s">
        <v>1657</v>
      </c>
    </row>
    <row r="57" spans="2:12" ht="99.95" customHeight="1" x14ac:dyDescent="0.3">
      <c r="B57" s="232" t="s">
        <v>876</v>
      </c>
      <c r="C57" s="233" t="s">
        <v>112</v>
      </c>
      <c r="D57" s="234" t="s">
        <v>127</v>
      </c>
      <c r="E57" s="235" t="s">
        <v>1273</v>
      </c>
      <c r="F57" s="234" t="s">
        <v>1113</v>
      </c>
      <c r="G57" s="236">
        <v>44243</v>
      </c>
      <c r="H57" s="237" t="s">
        <v>1494</v>
      </c>
      <c r="I57" s="234" t="s">
        <v>1603</v>
      </c>
      <c r="J57" s="243" t="s">
        <v>1657</v>
      </c>
    </row>
    <row r="58" spans="2:12" ht="99.95" customHeight="1" x14ac:dyDescent="0.3">
      <c r="B58" s="232" t="s">
        <v>882</v>
      </c>
      <c r="C58" s="233" t="s">
        <v>112</v>
      </c>
      <c r="D58" s="234" t="s">
        <v>127</v>
      </c>
      <c r="E58" s="235" t="s">
        <v>1273</v>
      </c>
      <c r="F58" s="234" t="s">
        <v>1113</v>
      </c>
      <c r="G58" s="236">
        <v>44243</v>
      </c>
      <c r="H58" s="237" t="s">
        <v>1494</v>
      </c>
      <c r="I58" s="234" t="s">
        <v>1603</v>
      </c>
      <c r="J58" s="243" t="s">
        <v>1657</v>
      </c>
    </row>
    <row r="59" spans="2:12" ht="99.95" customHeight="1" x14ac:dyDescent="0.3">
      <c r="B59" s="232" t="s">
        <v>628</v>
      </c>
      <c r="C59" s="233" t="s">
        <v>112</v>
      </c>
      <c r="D59" s="234" t="s">
        <v>127</v>
      </c>
      <c r="E59" s="234" t="s">
        <v>255</v>
      </c>
      <c r="F59" s="234" t="s">
        <v>1113</v>
      </c>
      <c r="G59" s="236">
        <v>44244</v>
      </c>
      <c r="H59" s="237" t="s">
        <v>1533</v>
      </c>
      <c r="I59" s="234" t="s">
        <v>1603</v>
      </c>
      <c r="J59" s="243" t="s">
        <v>1676</v>
      </c>
    </row>
    <row r="60" spans="2:12" ht="99.95" customHeight="1" x14ac:dyDescent="0.3">
      <c r="B60" s="232" t="s">
        <v>894</v>
      </c>
      <c r="C60" s="233" t="s">
        <v>112</v>
      </c>
      <c r="D60" s="234" t="s">
        <v>127</v>
      </c>
      <c r="E60" s="234" t="s">
        <v>255</v>
      </c>
      <c r="F60" s="234" t="s">
        <v>1113</v>
      </c>
      <c r="G60" s="236">
        <v>44244</v>
      </c>
      <c r="H60" s="237" t="s">
        <v>1533</v>
      </c>
      <c r="I60" s="234" t="s">
        <v>1603</v>
      </c>
      <c r="J60" s="243" t="s">
        <v>1677</v>
      </c>
    </row>
    <row r="61" spans="2:12" ht="99.95" customHeight="1" x14ac:dyDescent="0.3">
      <c r="B61" s="232" t="s">
        <v>550</v>
      </c>
      <c r="C61" s="238" t="s">
        <v>109</v>
      </c>
      <c r="D61" s="234" t="s">
        <v>127</v>
      </c>
      <c r="E61" s="235" t="s">
        <v>1033</v>
      </c>
      <c r="F61" s="234" t="s">
        <v>1113</v>
      </c>
      <c r="G61" s="236">
        <v>44245</v>
      </c>
      <c r="H61" s="237" t="s">
        <v>1532</v>
      </c>
      <c r="I61" s="234" t="s">
        <v>1603</v>
      </c>
      <c r="J61" s="243" t="s">
        <v>1678</v>
      </c>
    </row>
    <row r="62" spans="2:12" ht="99.95" customHeight="1" x14ac:dyDescent="0.3">
      <c r="B62" s="232" t="s">
        <v>551</v>
      </c>
      <c r="C62" s="238" t="s">
        <v>109</v>
      </c>
      <c r="D62" s="234" t="s">
        <v>127</v>
      </c>
      <c r="E62" s="235" t="s">
        <v>1033</v>
      </c>
      <c r="F62" s="234" t="s">
        <v>1113</v>
      </c>
      <c r="G62" s="236">
        <v>44245</v>
      </c>
      <c r="H62" s="237" t="s">
        <v>1532</v>
      </c>
      <c r="I62" s="234" t="s">
        <v>1603</v>
      </c>
      <c r="J62" s="243" t="s">
        <v>1657</v>
      </c>
    </row>
    <row r="63" spans="2:12" ht="99.95" customHeight="1" x14ac:dyDescent="0.3">
      <c r="B63" s="232" t="s">
        <v>552</v>
      </c>
      <c r="C63" s="238" t="s">
        <v>109</v>
      </c>
      <c r="D63" s="234" t="s">
        <v>127</v>
      </c>
      <c r="E63" s="235" t="s">
        <v>1033</v>
      </c>
      <c r="F63" s="234" t="s">
        <v>1113</v>
      </c>
      <c r="G63" s="236">
        <v>44245</v>
      </c>
      <c r="H63" s="237" t="s">
        <v>1532</v>
      </c>
      <c r="I63" s="234" t="s">
        <v>1603</v>
      </c>
      <c r="J63" s="243" t="s">
        <v>1657</v>
      </c>
    </row>
  </sheetData>
  <phoneticPr fontId="2" type="noConversion"/>
  <conditionalFormatting sqref="C6">
    <cfRule type="cellIs" dxfId="25" priority="9" operator="equal">
      <formula>"War Room"</formula>
    </cfRule>
  </conditionalFormatting>
  <conditionalFormatting sqref="C34:C63 C25:C27 C7:C18">
    <cfRule type="cellIs" dxfId="24" priority="4" operator="equal">
      <formula>"War Room"</formula>
    </cfRule>
  </conditionalFormatting>
  <conditionalFormatting sqref="C19:C24">
    <cfRule type="cellIs" dxfId="23" priority="3" operator="equal">
      <formula>"War Room"</formula>
    </cfRule>
  </conditionalFormatting>
  <conditionalFormatting sqref="C28:C30">
    <cfRule type="cellIs" dxfId="22" priority="2" operator="equal">
      <formula>"War Room"</formula>
    </cfRule>
  </conditionalFormatting>
  <conditionalFormatting sqref="C31:C33">
    <cfRule type="cellIs" dxfId="21" priority="1" operator="equal">
      <formula>"War Room"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7" operator="equal" id="{46FB2AA8-9DA0-4ECD-8286-17BF943677E2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</xm:sqref>
        </x14:conditionalFormatting>
        <x14:conditionalFormatting xmlns:xm="http://schemas.microsoft.com/office/excel/2006/main">
          <x14:cfRule type="cellIs" priority="8" operator="equal" id="{749D01FE-9AA3-4D1E-8BEA-4B7858758E21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C2 E2 G2</xm:sqref>
        </x14:conditionalFormatting>
        <x14:conditionalFormatting xmlns:xm="http://schemas.microsoft.com/office/excel/2006/main">
          <x14:cfRule type="cellIs" priority="6" operator="equal" id="{9CEB0CDE-2E56-4A0D-ADD5-B287D5B27413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 F2</xm:sqref>
        </x14:conditionalFormatting>
        <x14:conditionalFormatting xmlns:xm="http://schemas.microsoft.com/office/excel/2006/main">
          <x14:cfRule type="cellIs" priority="5" operator="equal" id="{52E9A45F-3D84-4A0A-BF48-AEEADE1BD789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 tint="0.59999389629810485"/>
  </sheetPr>
  <dimension ref="B1:I63"/>
  <sheetViews>
    <sheetView showGridLines="0" zoomScale="80" zoomScaleNormal="80" workbookViewId="0">
      <selection activeCell="B6" sqref="B6"/>
    </sheetView>
  </sheetViews>
  <sheetFormatPr defaultColWidth="8.75" defaultRowHeight="16.5" x14ac:dyDescent="0.3"/>
  <cols>
    <col min="1" max="1" width="8.75" style="119"/>
    <col min="2" max="10" width="15.75" style="119" customWidth="1"/>
    <col min="11" max="16384" width="8.75" style="119"/>
  </cols>
  <sheetData>
    <row r="1" spans="2:9" ht="17.25" thickBot="1" x14ac:dyDescent="0.35"/>
    <row r="2" spans="2:9" x14ac:dyDescent="0.3">
      <c r="B2" s="219" t="s">
        <v>954</v>
      </c>
      <c r="C2" s="220">
        <v>44242</v>
      </c>
      <c r="D2" s="220">
        <v>44243</v>
      </c>
      <c r="E2" s="220">
        <v>44244</v>
      </c>
      <c r="F2" s="220">
        <v>44245</v>
      </c>
      <c r="G2" s="220">
        <v>44246</v>
      </c>
      <c r="H2" s="220">
        <v>44249</v>
      </c>
      <c r="I2" s="221">
        <v>44250</v>
      </c>
    </row>
    <row r="3" spans="2:9" ht="66" x14ac:dyDescent="0.3">
      <c r="B3" s="222" t="s">
        <v>1601</v>
      </c>
      <c r="C3" s="223" t="s">
        <v>1609</v>
      </c>
      <c r="D3" s="223" t="s">
        <v>1634</v>
      </c>
      <c r="E3" s="223" t="s">
        <v>1610</v>
      </c>
      <c r="F3" s="223" t="s">
        <v>1624</v>
      </c>
      <c r="G3" s="223" t="s">
        <v>1075</v>
      </c>
      <c r="H3" s="223" t="s">
        <v>1075</v>
      </c>
      <c r="I3" s="224" t="s">
        <v>1075</v>
      </c>
    </row>
    <row r="4" spans="2:9" ht="17.25" thickBot="1" x14ac:dyDescent="0.35">
      <c r="B4" s="225" t="s">
        <v>1602</v>
      </c>
      <c r="C4" s="226" t="s">
        <v>1603</v>
      </c>
      <c r="D4" s="227" t="s">
        <v>1603</v>
      </c>
      <c r="E4" s="227" t="s">
        <v>1603</v>
      </c>
      <c r="F4" s="227" t="s">
        <v>1603</v>
      </c>
      <c r="G4" s="226" t="s">
        <v>1075</v>
      </c>
      <c r="H4" s="226" t="s">
        <v>1075</v>
      </c>
      <c r="I4" s="228" t="s">
        <v>1075</v>
      </c>
    </row>
    <row r="6" spans="2:9" ht="33" x14ac:dyDescent="0.3">
      <c r="B6" s="229" t="s">
        <v>1604</v>
      </c>
      <c r="C6" s="230" t="s">
        <v>0</v>
      </c>
      <c r="D6" s="230" t="s">
        <v>10</v>
      </c>
      <c r="E6" s="231" t="s">
        <v>1605</v>
      </c>
      <c r="F6" s="231" t="s">
        <v>11</v>
      </c>
      <c r="G6" s="231" t="s">
        <v>1606</v>
      </c>
      <c r="H6" s="231" t="s">
        <v>13</v>
      </c>
      <c r="I6" s="231" t="s">
        <v>1642</v>
      </c>
    </row>
    <row r="7" spans="2:9" x14ac:dyDescent="0.3">
      <c r="B7" s="232" t="s">
        <v>1542</v>
      </c>
      <c r="C7" s="233" t="s">
        <v>1543</v>
      </c>
      <c r="D7" s="234" t="s">
        <v>127</v>
      </c>
      <c r="E7" s="235" t="s">
        <v>1636</v>
      </c>
      <c r="F7" s="234" t="s">
        <v>1545</v>
      </c>
      <c r="G7" s="236">
        <v>44242</v>
      </c>
      <c r="H7" s="237" t="s">
        <v>1640</v>
      </c>
      <c r="I7" s="234" t="s">
        <v>1603</v>
      </c>
    </row>
    <row r="8" spans="2:9" x14ac:dyDescent="0.3">
      <c r="B8" s="232" t="s">
        <v>1548</v>
      </c>
      <c r="C8" s="233" t="s">
        <v>1543</v>
      </c>
      <c r="D8" s="234" t="s">
        <v>127</v>
      </c>
      <c r="E8" s="235" t="s">
        <v>1544</v>
      </c>
      <c r="F8" s="234" t="s">
        <v>1545</v>
      </c>
      <c r="G8" s="236">
        <v>44242</v>
      </c>
      <c r="H8" s="237" t="s">
        <v>1633</v>
      </c>
      <c r="I8" s="234" t="s">
        <v>1603</v>
      </c>
    </row>
    <row r="9" spans="2:9" x14ac:dyDescent="0.3">
      <c r="B9" s="232" t="s">
        <v>1549</v>
      </c>
      <c r="C9" s="233" t="s">
        <v>1543</v>
      </c>
      <c r="D9" s="234" t="s">
        <v>127</v>
      </c>
      <c r="E9" s="235" t="s">
        <v>1544</v>
      </c>
      <c r="F9" s="234" t="s">
        <v>1637</v>
      </c>
      <c r="G9" s="236">
        <v>44242</v>
      </c>
      <c r="H9" s="237" t="s">
        <v>1546</v>
      </c>
      <c r="I9" s="234" t="s">
        <v>1603</v>
      </c>
    </row>
    <row r="10" spans="2:9" x14ac:dyDescent="0.3">
      <c r="B10" s="232" t="s">
        <v>1550</v>
      </c>
      <c r="C10" s="233" t="s">
        <v>1543</v>
      </c>
      <c r="D10" s="234" t="s">
        <v>127</v>
      </c>
      <c r="E10" s="235" t="s">
        <v>1587</v>
      </c>
      <c r="F10" s="234" t="s">
        <v>1222</v>
      </c>
      <c r="G10" s="236">
        <v>44242</v>
      </c>
      <c r="H10" s="237" t="s">
        <v>1640</v>
      </c>
      <c r="I10" s="234" t="s">
        <v>1603</v>
      </c>
    </row>
    <row r="11" spans="2:9" x14ac:dyDescent="0.3">
      <c r="B11" s="232" t="s">
        <v>1551</v>
      </c>
      <c r="C11" s="233" t="s">
        <v>1543</v>
      </c>
      <c r="D11" s="234" t="s">
        <v>127</v>
      </c>
      <c r="E11" s="235" t="s">
        <v>1636</v>
      </c>
      <c r="F11" s="234" t="s">
        <v>1545</v>
      </c>
      <c r="G11" s="236">
        <v>44242</v>
      </c>
      <c r="H11" s="237" t="s">
        <v>1640</v>
      </c>
      <c r="I11" s="234" t="s">
        <v>1603</v>
      </c>
    </row>
    <row r="12" spans="2:9" x14ac:dyDescent="0.3">
      <c r="B12" s="232" t="s">
        <v>1552</v>
      </c>
      <c r="C12" s="233" t="s">
        <v>1543</v>
      </c>
      <c r="D12" s="234" t="s">
        <v>127</v>
      </c>
      <c r="E12" s="235" t="s">
        <v>1636</v>
      </c>
      <c r="F12" s="234" t="s">
        <v>1637</v>
      </c>
      <c r="G12" s="236">
        <v>44242</v>
      </c>
      <c r="H12" s="237" t="s">
        <v>1546</v>
      </c>
      <c r="I12" s="234" t="s">
        <v>1603</v>
      </c>
    </row>
    <row r="13" spans="2:9" x14ac:dyDescent="0.3">
      <c r="B13" s="232" t="s">
        <v>1553</v>
      </c>
      <c r="C13" s="233" t="s">
        <v>1543</v>
      </c>
      <c r="D13" s="234" t="s">
        <v>127</v>
      </c>
      <c r="E13" s="235" t="s">
        <v>1544</v>
      </c>
      <c r="F13" s="234" t="s">
        <v>1637</v>
      </c>
      <c r="G13" s="236">
        <v>44243</v>
      </c>
      <c r="H13" s="237" t="s">
        <v>1590</v>
      </c>
      <c r="I13" s="234" t="s">
        <v>1603</v>
      </c>
    </row>
    <row r="14" spans="2:9" x14ac:dyDescent="0.3">
      <c r="B14" s="232" t="s">
        <v>1555</v>
      </c>
      <c r="C14" s="233" t="s">
        <v>1543</v>
      </c>
      <c r="D14" s="234" t="s">
        <v>127</v>
      </c>
      <c r="E14" s="235" t="s">
        <v>1636</v>
      </c>
      <c r="F14" s="234" t="s">
        <v>1637</v>
      </c>
      <c r="G14" s="236">
        <v>44243</v>
      </c>
      <c r="H14" s="237" t="s">
        <v>1590</v>
      </c>
      <c r="I14" s="234" t="s">
        <v>1603</v>
      </c>
    </row>
    <row r="15" spans="2:9" x14ac:dyDescent="0.3">
      <c r="B15" s="232" t="s">
        <v>1556</v>
      </c>
      <c r="C15" s="233" t="s">
        <v>1543</v>
      </c>
      <c r="D15" s="234" t="s">
        <v>127</v>
      </c>
      <c r="E15" s="235" t="s">
        <v>1636</v>
      </c>
      <c r="F15" s="234" t="s">
        <v>1637</v>
      </c>
      <c r="G15" s="236">
        <v>44243</v>
      </c>
      <c r="H15" s="237" t="s">
        <v>1554</v>
      </c>
      <c r="I15" s="234" t="s">
        <v>1603</v>
      </c>
    </row>
    <row r="16" spans="2:9" x14ac:dyDescent="0.3">
      <c r="B16" s="232" t="s">
        <v>1557</v>
      </c>
      <c r="C16" s="233" t="s">
        <v>1543</v>
      </c>
      <c r="D16" s="234" t="s">
        <v>127</v>
      </c>
      <c r="E16" s="235" t="s">
        <v>1544</v>
      </c>
      <c r="F16" s="234" t="s">
        <v>1637</v>
      </c>
      <c r="G16" s="236">
        <v>44243</v>
      </c>
      <c r="H16" s="237" t="s">
        <v>1554</v>
      </c>
      <c r="I16" s="234" t="s">
        <v>1603</v>
      </c>
    </row>
    <row r="17" spans="2:9" x14ac:dyDescent="0.3">
      <c r="B17" s="232" t="s">
        <v>1558</v>
      </c>
      <c r="C17" s="233" t="s">
        <v>1543</v>
      </c>
      <c r="D17" s="234" t="s">
        <v>127</v>
      </c>
      <c r="E17" s="235" t="s">
        <v>1636</v>
      </c>
      <c r="F17" s="234" t="s">
        <v>1637</v>
      </c>
      <c r="G17" s="236">
        <v>44243</v>
      </c>
      <c r="H17" s="237" t="s">
        <v>1590</v>
      </c>
      <c r="I17" s="234" t="s">
        <v>1603</v>
      </c>
    </row>
    <row r="18" spans="2:9" x14ac:dyDescent="0.3">
      <c r="B18" s="232" t="s">
        <v>1559</v>
      </c>
      <c r="C18" s="233" t="s">
        <v>1543</v>
      </c>
      <c r="D18" s="234" t="s">
        <v>127</v>
      </c>
      <c r="E18" s="235" t="s">
        <v>1587</v>
      </c>
      <c r="F18" s="234" t="s">
        <v>1637</v>
      </c>
      <c r="G18" s="236">
        <v>44243</v>
      </c>
      <c r="H18" s="237" t="s">
        <v>1554</v>
      </c>
      <c r="I18" s="234" t="s">
        <v>1603</v>
      </c>
    </row>
    <row r="19" spans="2:9" x14ac:dyDescent="0.3">
      <c r="B19" s="232" t="s">
        <v>1560</v>
      </c>
      <c r="C19" s="233" t="s">
        <v>1543</v>
      </c>
      <c r="D19" s="234" t="s">
        <v>127</v>
      </c>
      <c r="E19" s="235" t="s">
        <v>1638</v>
      </c>
      <c r="F19" s="234" t="s">
        <v>1637</v>
      </c>
      <c r="G19" s="236">
        <v>44244</v>
      </c>
      <c r="H19" s="237" t="s">
        <v>1554</v>
      </c>
      <c r="I19" s="234" t="s">
        <v>1603</v>
      </c>
    </row>
    <row r="20" spans="2:9" x14ac:dyDescent="0.3">
      <c r="B20" s="232" t="s">
        <v>1562</v>
      </c>
      <c r="C20" s="233" t="s">
        <v>1543</v>
      </c>
      <c r="D20" s="234" t="s">
        <v>127</v>
      </c>
      <c r="E20" s="235" t="s">
        <v>1561</v>
      </c>
      <c r="F20" s="234" t="s">
        <v>1637</v>
      </c>
      <c r="G20" s="236">
        <v>44244</v>
      </c>
      <c r="H20" s="237" t="s">
        <v>1590</v>
      </c>
      <c r="I20" s="234" t="s">
        <v>1603</v>
      </c>
    </row>
    <row r="21" spans="2:9" x14ac:dyDescent="0.3">
      <c r="B21" s="232" t="s">
        <v>1563</v>
      </c>
      <c r="C21" s="233" t="s">
        <v>1543</v>
      </c>
      <c r="D21" s="234" t="s">
        <v>127</v>
      </c>
      <c r="E21" s="235" t="s">
        <v>1638</v>
      </c>
      <c r="F21" s="234" t="s">
        <v>1637</v>
      </c>
      <c r="G21" s="236">
        <v>44244</v>
      </c>
      <c r="H21" s="237" t="s">
        <v>1590</v>
      </c>
      <c r="I21" s="234" t="s">
        <v>1603</v>
      </c>
    </row>
    <row r="22" spans="2:9" x14ac:dyDescent="0.3">
      <c r="B22" s="232" t="s">
        <v>1564</v>
      </c>
      <c r="C22" s="233" t="s">
        <v>1543</v>
      </c>
      <c r="D22" s="234" t="s">
        <v>127</v>
      </c>
      <c r="E22" s="235" t="s">
        <v>1638</v>
      </c>
      <c r="F22" s="234" t="s">
        <v>1545</v>
      </c>
      <c r="G22" s="236">
        <v>44244</v>
      </c>
      <c r="H22" s="237" t="s">
        <v>1590</v>
      </c>
      <c r="I22" s="234" t="s">
        <v>1603</v>
      </c>
    </row>
    <row r="23" spans="2:9" x14ac:dyDescent="0.3">
      <c r="B23" s="232" t="s">
        <v>1565</v>
      </c>
      <c r="C23" s="233" t="s">
        <v>1543</v>
      </c>
      <c r="D23" s="234" t="s">
        <v>127</v>
      </c>
      <c r="E23" s="235" t="s">
        <v>1449</v>
      </c>
      <c r="F23" s="234" t="s">
        <v>1637</v>
      </c>
      <c r="G23" s="236">
        <v>44244</v>
      </c>
      <c r="H23" s="237" t="s">
        <v>1590</v>
      </c>
      <c r="I23" s="234" t="s">
        <v>1603</v>
      </c>
    </row>
    <row r="24" spans="2:9" x14ac:dyDescent="0.3">
      <c r="B24" s="232" t="s">
        <v>1566</v>
      </c>
      <c r="C24" s="233" t="s">
        <v>1543</v>
      </c>
      <c r="D24" s="234" t="s">
        <v>127</v>
      </c>
      <c r="E24" s="235" t="s">
        <v>1561</v>
      </c>
      <c r="F24" s="234" t="s">
        <v>1637</v>
      </c>
      <c r="G24" s="236">
        <v>44244</v>
      </c>
      <c r="H24" s="237" t="s">
        <v>1590</v>
      </c>
      <c r="I24" s="234" t="s">
        <v>1603</v>
      </c>
    </row>
    <row r="25" spans="2:9" x14ac:dyDescent="0.3">
      <c r="B25" s="232" t="s">
        <v>1569</v>
      </c>
      <c r="C25" s="238" t="s">
        <v>1635</v>
      </c>
      <c r="D25" s="234" t="s">
        <v>127</v>
      </c>
      <c r="E25" s="235" t="s">
        <v>1544</v>
      </c>
      <c r="F25" s="234" t="s">
        <v>1222</v>
      </c>
      <c r="G25" s="236">
        <v>44243</v>
      </c>
      <c r="H25" s="237" t="s">
        <v>1554</v>
      </c>
      <c r="I25" s="234" t="s">
        <v>1603</v>
      </c>
    </row>
    <row r="26" spans="2:9" x14ac:dyDescent="0.3">
      <c r="B26" s="232" t="s">
        <v>1570</v>
      </c>
      <c r="C26" s="238" t="s">
        <v>1635</v>
      </c>
      <c r="D26" s="234" t="s">
        <v>127</v>
      </c>
      <c r="E26" s="235" t="s">
        <v>1544</v>
      </c>
      <c r="F26" s="234" t="s">
        <v>1545</v>
      </c>
      <c r="G26" s="236">
        <v>44243</v>
      </c>
      <c r="H26" s="237" t="s">
        <v>1590</v>
      </c>
      <c r="I26" s="234" t="s">
        <v>1603</v>
      </c>
    </row>
    <row r="27" spans="2:9" x14ac:dyDescent="0.3">
      <c r="B27" s="232" t="s">
        <v>1571</v>
      </c>
      <c r="C27" s="238" t="s">
        <v>1543</v>
      </c>
      <c r="D27" s="234" t="s">
        <v>127</v>
      </c>
      <c r="E27" s="235" t="s">
        <v>1544</v>
      </c>
      <c r="F27" s="234" t="s">
        <v>1222</v>
      </c>
      <c r="G27" s="236">
        <v>44243</v>
      </c>
      <c r="H27" s="237" t="s">
        <v>1590</v>
      </c>
      <c r="I27" s="234" t="s">
        <v>1603</v>
      </c>
    </row>
    <row r="28" spans="2:9" x14ac:dyDescent="0.3">
      <c r="B28" s="232" t="s">
        <v>1625</v>
      </c>
      <c r="C28" s="238" t="s">
        <v>112</v>
      </c>
      <c r="D28" s="234" t="s">
        <v>127</v>
      </c>
      <c r="E28" s="235" t="s">
        <v>1544</v>
      </c>
      <c r="F28" s="234" t="s">
        <v>1639</v>
      </c>
      <c r="G28" s="236">
        <v>44243</v>
      </c>
      <c r="H28" s="237" t="s">
        <v>1554</v>
      </c>
      <c r="I28" s="234" t="s">
        <v>1603</v>
      </c>
    </row>
    <row r="29" spans="2:9" x14ac:dyDescent="0.3">
      <c r="B29" s="232" t="s">
        <v>1474</v>
      </c>
      <c r="C29" s="238" t="s">
        <v>112</v>
      </c>
      <c r="D29" s="234" t="s">
        <v>127</v>
      </c>
      <c r="E29" s="235" t="s">
        <v>1544</v>
      </c>
      <c r="F29" s="234" t="s">
        <v>1113</v>
      </c>
      <c r="G29" s="236">
        <v>44243</v>
      </c>
      <c r="H29" s="237" t="s">
        <v>1590</v>
      </c>
      <c r="I29" s="234" t="s">
        <v>1603</v>
      </c>
    </row>
    <row r="30" spans="2:9" x14ac:dyDescent="0.3">
      <c r="B30" s="232" t="s">
        <v>1626</v>
      </c>
      <c r="C30" s="238" t="s">
        <v>112</v>
      </c>
      <c r="D30" s="234" t="s">
        <v>127</v>
      </c>
      <c r="E30" s="235" t="s">
        <v>1587</v>
      </c>
      <c r="F30" s="234" t="s">
        <v>1113</v>
      </c>
      <c r="G30" s="236">
        <v>44243</v>
      </c>
      <c r="H30" s="237" t="s">
        <v>1590</v>
      </c>
      <c r="I30" s="234" t="s">
        <v>1603</v>
      </c>
    </row>
    <row r="31" spans="2:9" x14ac:dyDescent="0.3">
      <c r="B31" s="232" t="s">
        <v>1476</v>
      </c>
      <c r="C31" s="238" t="s">
        <v>112</v>
      </c>
      <c r="D31" s="234" t="s">
        <v>127</v>
      </c>
      <c r="E31" s="235" t="s">
        <v>1449</v>
      </c>
      <c r="F31" s="234" t="s">
        <v>1639</v>
      </c>
      <c r="G31" s="236">
        <v>44244</v>
      </c>
      <c r="H31" s="237" t="s">
        <v>1590</v>
      </c>
      <c r="I31" s="234" t="s">
        <v>1603</v>
      </c>
    </row>
    <row r="32" spans="2:9" x14ac:dyDescent="0.3">
      <c r="B32" s="232" t="s">
        <v>1477</v>
      </c>
      <c r="C32" s="238" t="s">
        <v>112</v>
      </c>
      <c r="D32" s="234" t="s">
        <v>127</v>
      </c>
      <c r="E32" s="235" t="s">
        <v>1449</v>
      </c>
      <c r="F32" s="234" t="s">
        <v>1113</v>
      </c>
      <c r="G32" s="236">
        <v>44244</v>
      </c>
      <c r="H32" s="237" t="s">
        <v>1590</v>
      </c>
      <c r="I32" s="234" t="s">
        <v>1603</v>
      </c>
    </row>
    <row r="33" spans="2:9" x14ac:dyDescent="0.3">
      <c r="B33" s="232" t="s">
        <v>1478</v>
      </c>
      <c r="C33" s="238" t="s">
        <v>112</v>
      </c>
      <c r="D33" s="234" t="s">
        <v>127</v>
      </c>
      <c r="E33" s="235" t="s">
        <v>1638</v>
      </c>
      <c r="F33" s="234" t="s">
        <v>1113</v>
      </c>
      <c r="G33" s="236">
        <v>44244</v>
      </c>
      <c r="H33" s="237" t="s">
        <v>1590</v>
      </c>
      <c r="I33" s="234" t="s">
        <v>1603</v>
      </c>
    </row>
    <row r="34" spans="2:9" x14ac:dyDescent="0.3">
      <c r="B34" s="232" t="s">
        <v>559</v>
      </c>
      <c r="C34" s="238" t="s">
        <v>1543</v>
      </c>
      <c r="D34" s="234" t="s">
        <v>127</v>
      </c>
      <c r="E34" s="235" t="s">
        <v>1587</v>
      </c>
      <c r="F34" s="234" t="s">
        <v>1545</v>
      </c>
      <c r="G34" s="236">
        <v>44243</v>
      </c>
      <c r="H34" s="237" t="s">
        <v>1554</v>
      </c>
      <c r="I34" s="234" t="s">
        <v>1603</v>
      </c>
    </row>
    <row r="35" spans="2:9" x14ac:dyDescent="0.3">
      <c r="B35" s="232" t="s">
        <v>560</v>
      </c>
      <c r="C35" s="238" t="s">
        <v>112</v>
      </c>
      <c r="D35" s="234" t="s">
        <v>127</v>
      </c>
      <c r="E35" s="235" t="s">
        <v>1544</v>
      </c>
      <c r="F35" s="234" t="s">
        <v>1222</v>
      </c>
      <c r="G35" s="236">
        <v>44243</v>
      </c>
      <c r="H35" s="237" t="s">
        <v>1554</v>
      </c>
      <c r="I35" s="234" t="s">
        <v>1603</v>
      </c>
    </row>
    <row r="36" spans="2:9" x14ac:dyDescent="0.3">
      <c r="B36" s="232" t="s">
        <v>561</v>
      </c>
      <c r="C36" s="238" t="s">
        <v>1543</v>
      </c>
      <c r="D36" s="234" t="s">
        <v>127</v>
      </c>
      <c r="E36" s="235" t="s">
        <v>1544</v>
      </c>
      <c r="F36" s="234" t="s">
        <v>1545</v>
      </c>
      <c r="G36" s="236">
        <v>44243</v>
      </c>
      <c r="H36" s="237" t="s">
        <v>1554</v>
      </c>
      <c r="I36" s="234" t="s">
        <v>1603</v>
      </c>
    </row>
    <row r="37" spans="2:9" x14ac:dyDescent="0.3">
      <c r="B37" s="232" t="s">
        <v>562</v>
      </c>
      <c r="C37" s="238" t="s">
        <v>112</v>
      </c>
      <c r="D37" s="234" t="s">
        <v>127</v>
      </c>
      <c r="E37" s="235" t="s">
        <v>1544</v>
      </c>
      <c r="F37" s="234" t="s">
        <v>1545</v>
      </c>
      <c r="G37" s="236">
        <v>44243</v>
      </c>
      <c r="H37" s="237" t="s">
        <v>1590</v>
      </c>
      <c r="I37" s="234" t="s">
        <v>1603</v>
      </c>
    </row>
    <row r="38" spans="2:9" x14ac:dyDescent="0.3">
      <c r="B38" s="232" t="s">
        <v>563</v>
      </c>
      <c r="C38" s="238" t="s">
        <v>1543</v>
      </c>
      <c r="D38" s="234" t="s">
        <v>127</v>
      </c>
      <c r="E38" s="235" t="s">
        <v>1544</v>
      </c>
      <c r="F38" s="234" t="s">
        <v>1545</v>
      </c>
      <c r="G38" s="236">
        <v>44243</v>
      </c>
      <c r="H38" s="237" t="s">
        <v>1554</v>
      </c>
      <c r="I38" s="234" t="s">
        <v>1603</v>
      </c>
    </row>
    <row r="39" spans="2:9" x14ac:dyDescent="0.3">
      <c r="B39" s="232" t="s">
        <v>564</v>
      </c>
      <c r="C39" s="238" t="s">
        <v>112</v>
      </c>
      <c r="D39" s="234" t="s">
        <v>127</v>
      </c>
      <c r="E39" s="235" t="s">
        <v>1587</v>
      </c>
      <c r="F39" s="234" t="s">
        <v>1545</v>
      </c>
      <c r="G39" s="236">
        <v>44243</v>
      </c>
      <c r="H39" s="237" t="s">
        <v>1554</v>
      </c>
      <c r="I39" s="234" t="s">
        <v>1603</v>
      </c>
    </row>
    <row r="40" spans="2:9" x14ac:dyDescent="0.3">
      <c r="B40" s="232" t="s">
        <v>1288</v>
      </c>
      <c r="C40" s="238" t="s">
        <v>112</v>
      </c>
      <c r="D40" s="234" t="s">
        <v>127</v>
      </c>
      <c r="E40" s="235" t="s">
        <v>1587</v>
      </c>
      <c r="F40" s="234" t="s">
        <v>1545</v>
      </c>
      <c r="G40" s="236">
        <v>44243</v>
      </c>
      <c r="H40" s="237" t="s">
        <v>1572</v>
      </c>
      <c r="I40" s="234" t="s">
        <v>1603</v>
      </c>
    </row>
    <row r="41" spans="2:9" x14ac:dyDescent="0.3">
      <c r="B41" s="232" t="s">
        <v>583</v>
      </c>
      <c r="C41" s="238" t="s">
        <v>1543</v>
      </c>
      <c r="D41" s="234" t="s">
        <v>127</v>
      </c>
      <c r="E41" s="235" t="s">
        <v>1587</v>
      </c>
      <c r="F41" s="234" t="s">
        <v>1222</v>
      </c>
      <c r="G41" s="236">
        <v>44243</v>
      </c>
      <c r="H41" s="237" t="s">
        <v>1494</v>
      </c>
      <c r="I41" s="234" t="s">
        <v>1603</v>
      </c>
    </row>
    <row r="42" spans="2:9" x14ac:dyDescent="0.3">
      <c r="B42" s="232" t="s">
        <v>567</v>
      </c>
      <c r="C42" s="238" t="s">
        <v>112</v>
      </c>
      <c r="D42" s="234" t="s">
        <v>127</v>
      </c>
      <c r="E42" s="235" t="s">
        <v>1544</v>
      </c>
      <c r="F42" s="234" t="s">
        <v>1545</v>
      </c>
      <c r="G42" s="236">
        <v>44243</v>
      </c>
      <c r="H42" s="237" t="s">
        <v>1590</v>
      </c>
      <c r="I42" s="234" t="s">
        <v>1603</v>
      </c>
    </row>
    <row r="43" spans="2:9" x14ac:dyDescent="0.3">
      <c r="B43" s="232" t="s">
        <v>569</v>
      </c>
      <c r="C43" s="238" t="s">
        <v>112</v>
      </c>
      <c r="D43" s="234" t="s">
        <v>127</v>
      </c>
      <c r="E43" s="235" t="s">
        <v>1544</v>
      </c>
      <c r="F43" s="234" t="s">
        <v>1545</v>
      </c>
      <c r="G43" s="236">
        <v>44243</v>
      </c>
      <c r="H43" s="237" t="s">
        <v>1590</v>
      </c>
      <c r="I43" s="234" t="s">
        <v>1603</v>
      </c>
    </row>
    <row r="44" spans="2:9" x14ac:dyDescent="0.3">
      <c r="B44" s="232" t="s">
        <v>570</v>
      </c>
      <c r="C44" s="233" t="s">
        <v>112</v>
      </c>
      <c r="D44" s="234" t="s">
        <v>127</v>
      </c>
      <c r="E44" s="235" t="s">
        <v>1544</v>
      </c>
      <c r="F44" s="234" t="s">
        <v>1222</v>
      </c>
      <c r="G44" s="236">
        <v>44243</v>
      </c>
      <c r="H44" s="237" t="s">
        <v>1554</v>
      </c>
      <c r="I44" s="234" t="s">
        <v>1603</v>
      </c>
    </row>
    <row r="45" spans="2:9" x14ac:dyDescent="0.3">
      <c r="B45" s="232" t="s">
        <v>584</v>
      </c>
      <c r="C45" s="238" t="s">
        <v>1543</v>
      </c>
      <c r="D45" s="234" t="s">
        <v>127</v>
      </c>
      <c r="E45" s="235" t="s">
        <v>1587</v>
      </c>
      <c r="F45" s="234" t="s">
        <v>1222</v>
      </c>
      <c r="G45" s="236">
        <v>44243</v>
      </c>
      <c r="H45" s="237" t="s">
        <v>1572</v>
      </c>
      <c r="I45" s="234" t="s">
        <v>1603</v>
      </c>
    </row>
    <row r="46" spans="2:9" x14ac:dyDescent="0.3">
      <c r="B46" s="232" t="s">
        <v>585</v>
      </c>
      <c r="C46" s="238" t="s">
        <v>112</v>
      </c>
      <c r="D46" s="234" t="s">
        <v>127</v>
      </c>
      <c r="E46" s="235" t="s">
        <v>1544</v>
      </c>
      <c r="F46" s="234" t="s">
        <v>1222</v>
      </c>
      <c r="G46" s="236">
        <v>44243</v>
      </c>
      <c r="H46" s="237" t="s">
        <v>1572</v>
      </c>
      <c r="I46" s="234" t="s">
        <v>1603</v>
      </c>
    </row>
    <row r="47" spans="2:9" x14ac:dyDescent="0.3">
      <c r="B47" s="232" t="s">
        <v>606</v>
      </c>
      <c r="C47" s="238" t="s">
        <v>112</v>
      </c>
      <c r="D47" s="234" t="s">
        <v>127</v>
      </c>
      <c r="E47" s="235" t="s">
        <v>1587</v>
      </c>
      <c r="F47" s="234" t="s">
        <v>1113</v>
      </c>
      <c r="G47" s="236">
        <v>44243</v>
      </c>
      <c r="H47" s="237" t="s">
        <v>1554</v>
      </c>
      <c r="I47" s="234" t="s">
        <v>1603</v>
      </c>
    </row>
    <row r="48" spans="2:9" x14ac:dyDescent="0.3">
      <c r="B48" s="232" t="s">
        <v>607</v>
      </c>
      <c r="C48" s="238" t="s">
        <v>112</v>
      </c>
      <c r="D48" s="234" t="s">
        <v>127</v>
      </c>
      <c r="E48" s="235" t="s">
        <v>1587</v>
      </c>
      <c r="F48" s="234" t="s">
        <v>1113</v>
      </c>
      <c r="G48" s="236">
        <v>44243</v>
      </c>
      <c r="H48" s="237" t="s">
        <v>1554</v>
      </c>
      <c r="I48" s="234" t="s">
        <v>1603</v>
      </c>
    </row>
    <row r="49" spans="2:9" x14ac:dyDescent="0.3">
      <c r="B49" s="232" t="s">
        <v>608</v>
      </c>
      <c r="C49" s="238" t="s">
        <v>112</v>
      </c>
      <c r="D49" s="234" t="s">
        <v>127</v>
      </c>
      <c r="E49" s="235" t="s">
        <v>1587</v>
      </c>
      <c r="F49" s="234" t="s">
        <v>1113</v>
      </c>
      <c r="G49" s="236">
        <v>44243</v>
      </c>
      <c r="H49" s="237" t="s">
        <v>1554</v>
      </c>
      <c r="I49" s="234" t="s">
        <v>1603</v>
      </c>
    </row>
    <row r="50" spans="2:9" x14ac:dyDescent="0.3">
      <c r="B50" s="232" t="s">
        <v>609</v>
      </c>
      <c r="C50" s="238" t="s">
        <v>1543</v>
      </c>
      <c r="D50" s="234" t="s">
        <v>127</v>
      </c>
      <c r="E50" s="235" t="s">
        <v>1544</v>
      </c>
      <c r="F50" s="234" t="s">
        <v>1567</v>
      </c>
      <c r="G50" s="236">
        <v>44243</v>
      </c>
      <c r="H50" s="237" t="s">
        <v>1554</v>
      </c>
      <c r="I50" s="234" t="s">
        <v>1603</v>
      </c>
    </row>
    <row r="51" spans="2:9" x14ac:dyDescent="0.3">
      <c r="B51" s="232" t="s">
        <v>872</v>
      </c>
      <c r="C51" s="233" t="s">
        <v>1543</v>
      </c>
      <c r="D51" s="234" t="s">
        <v>127</v>
      </c>
      <c r="E51" s="235" t="s">
        <v>1587</v>
      </c>
      <c r="F51" s="234" t="s">
        <v>1567</v>
      </c>
      <c r="G51" s="236">
        <v>44243</v>
      </c>
      <c r="H51" s="237" t="s">
        <v>1641</v>
      </c>
      <c r="I51" s="234" t="s">
        <v>1603</v>
      </c>
    </row>
    <row r="52" spans="2:9" x14ac:dyDescent="0.3">
      <c r="B52" s="232" t="s">
        <v>591</v>
      </c>
      <c r="C52" s="233" t="s">
        <v>112</v>
      </c>
      <c r="D52" s="234" t="s">
        <v>127</v>
      </c>
      <c r="E52" s="235" t="s">
        <v>1587</v>
      </c>
      <c r="F52" s="234" t="s">
        <v>1567</v>
      </c>
      <c r="G52" s="236">
        <v>44243</v>
      </c>
      <c r="H52" s="237" t="s">
        <v>1494</v>
      </c>
      <c r="I52" s="234" t="s">
        <v>1603</v>
      </c>
    </row>
    <row r="53" spans="2:9" x14ac:dyDescent="0.3">
      <c r="B53" s="232" t="s">
        <v>880</v>
      </c>
      <c r="C53" s="233" t="s">
        <v>112</v>
      </c>
      <c r="D53" s="234" t="s">
        <v>127</v>
      </c>
      <c r="E53" s="235" t="s">
        <v>1544</v>
      </c>
      <c r="F53" s="234" t="s">
        <v>1567</v>
      </c>
      <c r="G53" s="236">
        <v>44243</v>
      </c>
      <c r="H53" s="237" t="s">
        <v>1494</v>
      </c>
      <c r="I53" s="234" t="s">
        <v>1603</v>
      </c>
    </row>
    <row r="54" spans="2:9" x14ac:dyDescent="0.3">
      <c r="B54" s="232" t="s">
        <v>592</v>
      </c>
      <c r="C54" s="233" t="s">
        <v>112</v>
      </c>
      <c r="D54" s="234" t="s">
        <v>127</v>
      </c>
      <c r="E54" s="235" t="s">
        <v>1587</v>
      </c>
      <c r="F54" s="234" t="s">
        <v>1113</v>
      </c>
      <c r="G54" s="236">
        <v>44243</v>
      </c>
      <c r="H54" s="237" t="s">
        <v>1572</v>
      </c>
      <c r="I54" s="234" t="s">
        <v>1603</v>
      </c>
    </row>
    <row r="55" spans="2:9" x14ac:dyDescent="0.3">
      <c r="B55" s="232" t="s">
        <v>593</v>
      </c>
      <c r="C55" s="233" t="s">
        <v>1543</v>
      </c>
      <c r="D55" s="234" t="s">
        <v>127</v>
      </c>
      <c r="E55" s="235" t="s">
        <v>1587</v>
      </c>
      <c r="F55" s="234" t="s">
        <v>1113</v>
      </c>
      <c r="G55" s="236">
        <v>44243</v>
      </c>
      <c r="H55" s="237" t="s">
        <v>1572</v>
      </c>
      <c r="I55" s="234" t="s">
        <v>1603</v>
      </c>
    </row>
    <row r="56" spans="2:9" x14ac:dyDescent="0.3">
      <c r="B56" s="232" t="s">
        <v>594</v>
      </c>
      <c r="C56" s="233" t="s">
        <v>1543</v>
      </c>
      <c r="D56" s="234" t="s">
        <v>127</v>
      </c>
      <c r="E56" s="235" t="s">
        <v>1544</v>
      </c>
      <c r="F56" s="234" t="s">
        <v>1113</v>
      </c>
      <c r="G56" s="236">
        <v>44243</v>
      </c>
      <c r="H56" s="237" t="s">
        <v>1572</v>
      </c>
      <c r="I56" s="234" t="s">
        <v>1603</v>
      </c>
    </row>
    <row r="57" spans="2:9" x14ac:dyDescent="0.3">
      <c r="B57" s="232" t="s">
        <v>876</v>
      </c>
      <c r="C57" s="233" t="s">
        <v>112</v>
      </c>
      <c r="D57" s="234" t="s">
        <v>127</v>
      </c>
      <c r="E57" s="235" t="s">
        <v>1587</v>
      </c>
      <c r="F57" s="234" t="s">
        <v>1113</v>
      </c>
      <c r="G57" s="236">
        <v>44243</v>
      </c>
      <c r="H57" s="237" t="s">
        <v>1494</v>
      </c>
      <c r="I57" s="234" t="s">
        <v>1603</v>
      </c>
    </row>
    <row r="58" spans="2:9" x14ac:dyDescent="0.3">
      <c r="B58" s="232" t="s">
        <v>882</v>
      </c>
      <c r="C58" s="233" t="s">
        <v>112</v>
      </c>
      <c r="D58" s="234" t="s">
        <v>127</v>
      </c>
      <c r="E58" s="235" t="s">
        <v>1587</v>
      </c>
      <c r="F58" s="234" t="s">
        <v>1113</v>
      </c>
      <c r="G58" s="236">
        <v>44243</v>
      </c>
      <c r="H58" s="237" t="s">
        <v>1572</v>
      </c>
      <c r="I58" s="234" t="s">
        <v>1603</v>
      </c>
    </row>
    <row r="59" spans="2:9" x14ac:dyDescent="0.3">
      <c r="B59" s="232" t="s">
        <v>628</v>
      </c>
      <c r="C59" s="233" t="s">
        <v>112</v>
      </c>
      <c r="D59" s="234" t="s">
        <v>127</v>
      </c>
      <c r="E59" s="234" t="s">
        <v>255</v>
      </c>
      <c r="F59" s="234" t="s">
        <v>1567</v>
      </c>
      <c r="G59" s="236">
        <v>44244</v>
      </c>
      <c r="H59" s="237" t="s">
        <v>1533</v>
      </c>
      <c r="I59" s="234" t="s">
        <v>1603</v>
      </c>
    </row>
    <row r="60" spans="2:9" x14ac:dyDescent="0.3">
      <c r="B60" s="232" t="s">
        <v>894</v>
      </c>
      <c r="C60" s="233" t="s">
        <v>1543</v>
      </c>
      <c r="D60" s="234" t="s">
        <v>127</v>
      </c>
      <c r="E60" s="234" t="s">
        <v>1580</v>
      </c>
      <c r="F60" s="234" t="s">
        <v>1113</v>
      </c>
      <c r="G60" s="236">
        <v>44244</v>
      </c>
      <c r="H60" s="237" t="s">
        <v>1577</v>
      </c>
      <c r="I60" s="234" t="s">
        <v>1603</v>
      </c>
    </row>
    <row r="61" spans="2:9" ht="27" x14ac:dyDescent="0.3">
      <c r="B61" s="232" t="s">
        <v>550</v>
      </c>
      <c r="C61" s="238" t="s">
        <v>1581</v>
      </c>
      <c r="D61" s="234" t="s">
        <v>127</v>
      </c>
      <c r="E61" s="235" t="s">
        <v>1578</v>
      </c>
      <c r="F61" s="234" t="s">
        <v>1113</v>
      </c>
      <c r="G61" s="236">
        <v>44245</v>
      </c>
      <c r="H61" s="237" t="s">
        <v>1592</v>
      </c>
      <c r="I61" s="234" t="s">
        <v>1603</v>
      </c>
    </row>
    <row r="62" spans="2:9" ht="27" x14ac:dyDescent="0.3">
      <c r="B62" s="232" t="s">
        <v>551</v>
      </c>
      <c r="C62" s="238" t="s">
        <v>1581</v>
      </c>
      <c r="D62" s="234" t="s">
        <v>127</v>
      </c>
      <c r="E62" s="235" t="s">
        <v>1578</v>
      </c>
      <c r="F62" s="234" t="s">
        <v>1113</v>
      </c>
      <c r="G62" s="236">
        <v>44245</v>
      </c>
      <c r="H62" s="237" t="s">
        <v>1592</v>
      </c>
      <c r="I62" s="234" t="s">
        <v>1603</v>
      </c>
    </row>
    <row r="63" spans="2:9" ht="27" x14ac:dyDescent="0.3">
      <c r="B63" s="232" t="s">
        <v>552</v>
      </c>
      <c r="C63" s="238" t="s">
        <v>1581</v>
      </c>
      <c r="D63" s="234" t="s">
        <v>127</v>
      </c>
      <c r="E63" s="235" t="s">
        <v>1033</v>
      </c>
      <c r="F63" s="234" t="s">
        <v>1113</v>
      </c>
      <c r="G63" s="236">
        <v>44245</v>
      </c>
      <c r="H63" s="237" t="s">
        <v>1592</v>
      </c>
      <c r="I63" s="234" t="s">
        <v>1603</v>
      </c>
    </row>
  </sheetData>
  <phoneticPr fontId="2" type="noConversion"/>
  <conditionalFormatting sqref="C6">
    <cfRule type="cellIs" dxfId="16" priority="17" operator="equal">
      <formula>"War Room"</formula>
    </cfRule>
  </conditionalFormatting>
  <conditionalFormatting sqref="C34:C63 C25:C27 C7:C18">
    <cfRule type="cellIs" dxfId="15" priority="4" operator="equal">
      <formula>"War Room"</formula>
    </cfRule>
  </conditionalFormatting>
  <conditionalFormatting sqref="C19:C24">
    <cfRule type="cellIs" dxfId="14" priority="3" operator="equal">
      <formula>"War Room"</formula>
    </cfRule>
  </conditionalFormatting>
  <conditionalFormatting sqref="C28:C30">
    <cfRule type="cellIs" dxfId="13" priority="2" operator="equal">
      <formula>"War Room"</formula>
    </cfRule>
  </conditionalFormatting>
  <conditionalFormatting sqref="C31:C33">
    <cfRule type="cellIs" dxfId="12" priority="1" operator="equal">
      <formula>"War Room"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5" operator="equal" id="{45CF73FD-85E7-477C-A519-ED3417002983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</xm:sqref>
        </x14:conditionalFormatting>
        <x14:conditionalFormatting xmlns:xm="http://schemas.microsoft.com/office/excel/2006/main">
          <x14:cfRule type="cellIs" priority="16" operator="equal" id="{79A36F1E-C3E1-4824-B162-7D2ABA31D48F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C2 E2 G2</xm:sqref>
        </x14:conditionalFormatting>
        <x14:conditionalFormatting xmlns:xm="http://schemas.microsoft.com/office/excel/2006/main">
          <x14:cfRule type="cellIs" priority="14" operator="equal" id="{B0128CE6-8B3E-4E68-B54E-0676A625394D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 F2</xm:sqref>
        </x14:conditionalFormatting>
        <x14:conditionalFormatting xmlns:xm="http://schemas.microsoft.com/office/excel/2006/main">
          <x14:cfRule type="cellIs" priority="13" operator="equal" id="{1802BCFA-48D8-468E-8DA6-0E8C2301B78D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6" tint="0.59999389629810485"/>
  </sheetPr>
  <dimension ref="B1:I29"/>
  <sheetViews>
    <sheetView showGridLines="0" topLeftCell="A4" zoomScale="85" zoomScaleNormal="85" workbookViewId="0">
      <selection activeCell="I9" sqref="I9"/>
    </sheetView>
  </sheetViews>
  <sheetFormatPr defaultColWidth="8.75" defaultRowHeight="16.5" x14ac:dyDescent="0.3"/>
  <cols>
    <col min="1" max="1" width="8.75" style="119"/>
    <col min="2" max="2" width="38.125" style="119" bestFit="1" customWidth="1"/>
    <col min="3" max="10" width="15.75" style="119" customWidth="1"/>
    <col min="11" max="16384" width="8.75" style="119"/>
  </cols>
  <sheetData>
    <row r="1" spans="2:9" ht="17.25" thickBot="1" x14ac:dyDescent="0.35"/>
    <row r="2" spans="2:9" x14ac:dyDescent="0.3">
      <c r="B2" s="219" t="s">
        <v>954</v>
      </c>
      <c r="C2" s="220">
        <v>44242</v>
      </c>
      <c r="D2" s="220">
        <v>44243</v>
      </c>
      <c r="E2" s="220">
        <v>44244</v>
      </c>
      <c r="F2" s="220">
        <v>44245</v>
      </c>
      <c r="G2" s="220">
        <v>44246</v>
      </c>
      <c r="H2" s="220">
        <v>44249</v>
      </c>
      <c r="I2" s="221">
        <v>44250</v>
      </c>
    </row>
    <row r="3" spans="2:9" ht="66" x14ac:dyDescent="0.3">
      <c r="B3" s="222" t="s">
        <v>1601</v>
      </c>
      <c r="C3" s="223" t="s">
        <v>1643</v>
      </c>
      <c r="D3" s="223" t="s">
        <v>1612</v>
      </c>
      <c r="E3" s="223" t="s">
        <v>1644</v>
      </c>
      <c r="F3" s="223" t="s">
        <v>1075</v>
      </c>
      <c r="G3" s="223" t="s">
        <v>1075</v>
      </c>
      <c r="H3" s="223" t="s">
        <v>1075</v>
      </c>
      <c r="I3" s="224" t="s">
        <v>1075</v>
      </c>
    </row>
    <row r="4" spans="2:9" ht="17.25" thickBot="1" x14ac:dyDescent="0.35">
      <c r="B4" s="225" t="s">
        <v>1602</v>
      </c>
      <c r="C4" s="226"/>
      <c r="D4" s="227" t="s">
        <v>1603</v>
      </c>
      <c r="E4" s="227" t="s">
        <v>1603</v>
      </c>
      <c r="F4" s="227" t="s">
        <v>1603</v>
      </c>
      <c r="G4" s="226" t="s">
        <v>1075</v>
      </c>
      <c r="H4" s="226" t="s">
        <v>1075</v>
      </c>
      <c r="I4" s="228" t="s">
        <v>1075</v>
      </c>
    </row>
    <row r="6" spans="2:9" ht="33" x14ac:dyDescent="0.3">
      <c r="B6" s="229" t="s">
        <v>1604</v>
      </c>
      <c r="C6" s="230" t="s">
        <v>0</v>
      </c>
      <c r="D6" s="230" t="s">
        <v>10</v>
      </c>
      <c r="E6" s="231" t="s">
        <v>1605</v>
      </c>
      <c r="F6" s="231" t="s">
        <v>11</v>
      </c>
      <c r="G6" s="231" t="s">
        <v>1606</v>
      </c>
      <c r="H6" s="231" t="s">
        <v>13</v>
      </c>
      <c r="I6" s="231" t="s">
        <v>1642</v>
      </c>
    </row>
    <row r="7" spans="2:9" x14ac:dyDescent="0.3">
      <c r="B7" s="232" t="s">
        <v>899</v>
      </c>
      <c r="C7" s="233" t="s">
        <v>129</v>
      </c>
      <c r="D7" s="234" t="s">
        <v>415</v>
      </c>
      <c r="E7" s="235" t="s">
        <v>1020</v>
      </c>
      <c r="F7" s="234" t="s">
        <v>1022</v>
      </c>
      <c r="G7" s="236">
        <v>44243</v>
      </c>
      <c r="H7" s="237" t="s">
        <v>1652</v>
      </c>
      <c r="I7" s="234"/>
    </row>
    <row r="8" spans="2:9" x14ac:dyDescent="0.3">
      <c r="B8" s="232" t="s">
        <v>900</v>
      </c>
      <c r="C8" s="233" t="s">
        <v>129</v>
      </c>
      <c r="D8" s="234" t="s">
        <v>415</v>
      </c>
      <c r="E8" s="235" t="s">
        <v>1020</v>
      </c>
      <c r="F8" s="234" t="s">
        <v>1022</v>
      </c>
      <c r="G8" s="236">
        <v>44243</v>
      </c>
      <c r="H8" s="237" t="s">
        <v>1652</v>
      </c>
      <c r="I8" s="234"/>
    </row>
    <row r="9" spans="2:9" x14ac:dyDescent="0.3">
      <c r="B9" s="232" t="s">
        <v>901</v>
      </c>
      <c r="C9" s="233" t="s">
        <v>129</v>
      </c>
      <c r="D9" s="234" t="s">
        <v>415</v>
      </c>
      <c r="E9" s="235" t="s">
        <v>1020</v>
      </c>
      <c r="F9" s="234" t="s">
        <v>1022</v>
      </c>
      <c r="G9" s="236">
        <v>44243</v>
      </c>
      <c r="H9" s="237" t="s">
        <v>1652</v>
      </c>
      <c r="I9" s="234"/>
    </row>
    <row r="10" spans="2:9" x14ac:dyDescent="0.3">
      <c r="B10" s="232" t="s">
        <v>902</v>
      </c>
      <c r="C10" s="233" t="s">
        <v>129</v>
      </c>
      <c r="D10" s="234" t="s">
        <v>415</v>
      </c>
      <c r="E10" s="235" t="s">
        <v>1020</v>
      </c>
      <c r="F10" s="234" t="s">
        <v>1022</v>
      </c>
      <c r="G10" s="236">
        <v>44243</v>
      </c>
      <c r="H10" s="237" t="s">
        <v>1652</v>
      </c>
      <c r="I10" s="234"/>
    </row>
    <row r="11" spans="2:9" x14ac:dyDescent="0.3">
      <c r="B11" s="232" t="s">
        <v>903</v>
      </c>
      <c r="C11" s="233" t="s">
        <v>129</v>
      </c>
      <c r="D11" s="234" t="s">
        <v>415</v>
      </c>
      <c r="E11" s="235" t="s">
        <v>1020</v>
      </c>
      <c r="F11" s="234" t="s">
        <v>1022</v>
      </c>
      <c r="G11" s="236">
        <v>44243</v>
      </c>
      <c r="H11" s="237" t="s">
        <v>1652</v>
      </c>
      <c r="I11" s="234"/>
    </row>
    <row r="12" spans="2:9" x14ac:dyDescent="0.3">
      <c r="B12" s="232" t="s">
        <v>904</v>
      </c>
      <c r="C12" s="233" t="s">
        <v>129</v>
      </c>
      <c r="D12" s="234" t="s">
        <v>415</v>
      </c>
      <c r="E12" s="235" t="s">
        <v>1020</v>
      </c>
      <c r="F12" s="234" t="s">
        <v>1022</v>
      </c>
      <c r="G12" s="236">
        <v>44243</v>
      </c>
      <c r="H12" s="237" t="s">
        <v>1652</v>
      </c>
      <c r="I12" s="234"/>
    </row>
    <row r="13" spans="2:9" x14ac:dyDescent="0.3">
      <c r="B13" s="232" t="s">
        <v>905</v>
      </c>
      <c r="C13" s="233" t="s">
        <v>129</v>
      </c>
      <c r="D13" s="234" t="s">
        <v>415</v>
      </c>
      <c r="E13" s="235" t="s">
        <v>1020</v>
      </c>
      <c r="F13" s="234" t="s">
        <v>1022</v>
      </c>
      <c r="G13" s="236">
        <v>44243</v>
      </c>
      <c r="H13" s="237" t="s">
        <v>1652</v>
      </c>
      <c r="I13" s="234"/>
    </row>
    <row r="14" spans="2:9" x14ac:dyDescent="0.3">
      <c r="B14" s="232" t="s">
        <v>1645</v>
      </c>
      <c r="C14" s="233" t="s">
        <v>19</v>
      </c>
      <c r="D14" s="234" t="s">
        <v>415</v>
      </c>
      <c r="E14" s="235" t="s">
        <v>1020</v>
      </c>
      <c r="F14" s="234" t="s">
        <v>1022</v>
      </c>
      <c r="G14" s="236">
        <v>44244</v>
      </c>
      <c r="H14" s="237" t="s">
        <v>1653</v>
      </c>
      <c r="I14" s="234"/>
    </row>
    <row r="15" spans="2:9" x14ac:dyDescent="0.3">
      <c r="B15" s="232" t="s">
        <v>908</v>
      </c>
      <c r="C15" s="233" t="s">
        <v>19</v>
      </c>
      <c r="D15" s="234" t="s">
        <v>415</v>
      </c>
      <c r="E15" s="235" t="s">
        <v>1020</v>
      </c>
      <c r="F15" s="234" t="s">
        <v>1022</v>
      </c>
      <c r="G15" s="236">
        <v>44244</v>
      </c>
      <c r="H15" s="237" t="s">
        <v>1653</v>
      </c>
      <c r="I15" s="234"/>
    </row>
    <row r="16" spans="2:9" x14ac:dyDescent="0.3">
      <c r="B16" s="232" t="s">
        <v>911</v>
      </c>
      <c r="C16" s="233" t="s">
        <v>19</v>
      </c>
      <c r="D16" s="234" t="s">
        <v>415</v>
      </c>
      <c r="E16" s="235" t="s">
        <v>1020</v>
      </c>
      <c r="F16" s="234" t="s">
        <v>1022</v>
      </c>
      <c r="G16" s="236">
        <v>44244</v>
      </c>
      <c r="H16" s="237" t="s">
        <v>1653</v>
      </c>
      <c r="I16" s="234"/>
    </row>
    <row r="17" spans="2:9" x14ac:dyDescent="0.3">
      <c r="B17" s="232" t="s">
        <v>912</v>
      </c>
      <c r="C17" s="233" t="s">
        <v>19</v>
      </c>
      <c r="D17" s="234" t="s">
        <v>415</v>
      </c>
      <c r="E17" s="235" t="s">
        <v>1020</v>
      </c>
      <c r="F17" s="234" t="s">
        <v>1022</v>
      </c>
      <c r="G17" s="236">
        <v>44244</v>
      </c>
      <c r="H17" s="237" t="s">
        <v>1653</v>
      </c>
      <c r="I17" s="234"/>
    </row>
    <row r="18" spans="2:9" x14ac:dyDescent="0.3">
      <c r="B18" s="232" t="s">
        <v>909</v>
      </c>
      <c r="C18" s="233" t="s">
        <v>129</v>
      </c>
      <c r="D18" s="234" t="s">
        <v>415</v>
      </c>
      <c r="E18" s="235" t="s">
        <v>1020</v>
      </c>
      <c r="F18" s="234" t="s">
        <v>1022</v>
      </c>
      <c r="G18" s="236">
        <v>44244</v>
      </c>
      <c r="H18" s="237" t="s">
        <v>1654</v>
      </c>
      <c r="I18" s="234"/>
    </row>
    <row r="19" spans="2:9" x14ac:dyDescent="0.3">
      <c r="B19" s="232" t="s">
        <v>910</v>
      </c>
      <c r="C19" s="233" t="s">
        <v>129</v>
      </c>
      <c r="D19" s="234" t="s">
        <v>415</v>
      </c>
      <c r="E19" s="235" t="s">
        <v>1020</v>
      </c>
      <c r="F19" s="234" t="s">
        <v>1022</v>
      </c>
      <c r="G19" s="236">
        <v>44244</v>
      </c>
      <c r="H19" s="237" t="s">
        <v>1654</v>
      </c>
      <c r="I19" s="234"/>
    </row>
    <row r="20" spans="2:9" x14ac:dyDescent="0.3">
      <c r="B20" s="232" t="s">
        <v>913</v>
      </c>
      <c r="C20" s="233" t="s">
        <v>129</v>
      </c>
      <c r="D20" s="234" t="s">
        <v>415</v>
      </c>
      <c r="E20" s="235" t="s">
        <v>1020</v>
      </c>
      <c r="F20" s="234" t="s">
        <v>1022</v>
      </c>
      <c r="G20" s="236">
        <v>44244</v>
      </c>
      <c r="H20" s="237" t="s">
        <v>1654</v>
      </c>
      <c r="I20" s="234"/>
    </row>
    <row r="21" spans="2:9" x14ac:dyDescent="0.3">
      <c r="B21" s="232" t="s">
        <v>1646</v>
      </c>
      <c r="C21" s="233" t="s">
        <v>129</v>
      </c>
      <c r="D21" s="234" t="s">
        <v>415</v>
      </c>
      <c r="E21" s="235" t="s">
        <v>1020</v>
      </c>
      <c r="F21" s="234" t="s">
        <v>1022</v>
      </c>
      <c r="G21" s="236">
        <v>44244</v>
      </c>
      <c r="H21" s="237" t="s">
        <v>1654</v>
      </c>
      <c r="I21" s="234"/>
    </row>
    <row r="22" spans="2:9" x14ac:dyDescent="0.3">
      <c r="B22" s="232" t="s">
        <v>1647</v>
      </c>
      <c r="C22" s="233" t="s">
        <v>129</v>
      </c>
      <c r="D22" s="234" t="s">
        <v>415</v>
      </c>
      <c r="E22" s="235" t="s">
        <v>1020</v>
      </c>
      <c r="F22" s="234" t="s">
        <v>1022</v>
      </c>
      <c r="G22" s="236">
        <v>44244</v>
      </c>
      <c r="H22" s="237" t="s">
        <v>1654</v>
      </c>
      <c r="I22" s="234"/>
    </row>
    <row r="23" spans="2:9" x14ac:dyDescent="0.3">
      <c r="B23" s="232" t="s">
        <v>906</v>
      </c>
      <c r="C23" s="233" t="s">
        <v>129</v>
      </c>
      <c r="D23" s="234" t="s">
        <v>415</v>
      </c>
      <c r="E23" s="235" t="s">
        <v>1020</v>
      </c>
      <c r="F23" s="234" t="s">
        <v>1022</v>
      </c>
      <c r="G23" s="236">
        <v>44245</v>
      </c>
      <c r="H23" s="237" t="s">
        <v>1652</v>
      </c>
      <c r="I23" s="234"/>
    </row>
    <row r="24" spans="2:9" x14ac:dyDescent="0.3">
      <c r="B24" s="232" t="s">
        <v>907</v>
      </c>
      <c r="C24" s="233" t="s">
        <v>129</v>
      </c>
      <c r="D24" s="234" t="s">
        <v>415</v>
      </c>
      <c r="E24" s="235" t="s">
        <v>1020</v>
      </c>
      <c r="F24" s="234" t="s">
        <v>1022</v>
      </c>
      <c r="G24" s="236">
        <v>44245</v>
      </c>
      <c r="H24" s="237" t="s">
        <v>1652</v>
      </c>
      <c r="I24" s="234"/>
    </row>
    <row r="25" spans="2:9" x14ac:dyDescent="0.3">
      <c r="B25" s="232" t="s">
        <v>1648</v>
      </c>
      <c r="C25" s="238" t="s">
        <v>129</v>
      </c>
      <c r="D25" s="234" t="s">
        <v>415</v>
      </c>
      <c r="E25" s="235" t="s">
        <v>1020</v>
      </c>
      <c r="F25" s="234" t="s">
        <v>1022</v>
      </c>
      <c r="G25" s="236">
        <v>44249</v>
      </c>
      <c r="H25" s="237" t="s">
        <v>1652</v>
      </c>
      <c r="I25" s="234"/>
    </row>
    <row r="26" spans="2:9" x14ac:dyDescent="0.3">
      <c r="B26" s="232" t="s">
        <v>914</v>
      </c>
      <c r="C26" s="238" t="s">
        <v>129</v>
      </c>
      <c r="D26" s="234" t="s">
        <v>415</v>
      </c>
      <c r="E26" s="235" t="s">
        <v>1020</v>
      </c>
      <c r="F26" s="234" t="s">
        <v>1022</v>
      </c>
      <c r="G26" s="236">
        <v>44249</v>
      </c>
      <c r="H26" s="237" t="s">
        <v>1652</v>
      </c>
      <c r="I26" s="234"/>
    </row>
    <row r="27" spans="2:9" x14ac:dyDescent="0.3">
      <c r="B27" s="232" t="s">
        <v>1649</v>
      </c>
      <c r="C27" s="238" t="s">
        <v>19</v>
      </c>
      <c r="D27" s="234" t="s">
        <v>415</v>
      </c>
      <c r="E27" s="235" t="s">
        <v>1020</v>
      </c>
      <c r="F27" s="234" t="s">
        <v>1022</v>
      </c>
      <c r="G27" s="236">
        <v>44250</v>
      </c>
      <c r="H27" s="237" t="s">
        <v>1655</v>
      </c>
      <c r="I27" s="234"/>
    </row>
    <row r="28" spans="2:9" x14ac:dyDescent="0.3">
      <c r="B28" s="232" t="s">
        <v>1650</v>
      </c>
      <c r="C28" s="238" t="s">
        <v>19</v>
      </c>
      <c r="D28" s="234" t="s">
        <v>415</v>
      </c>
      <c r="E28" s="235" t="s">
        <v>1020</v>
      </c>
      <c r="F28" s="234" t="s">
        <v>1022</v>
      </c>
      <c r="G28" s="236">
        <v>44250</v>
      </c>
      <c r="H28" s="237" t="s">
        <v>1655</v>
      </c>
      <c r="I28" s="234"/>
    </row>
    <row r="29" spans="2:9" x14ac:dyDescent="0.3">
      <c r="B29" s="232" t="s">
        <v>1651</v>
      </c>
      <c r="C29" s="238" t="s">
        <v>19</v>
      </c>
      <c r="D29" s="234" t="s">
        <v>415</v>
      </c>
      <c r="E29" s="235" t="s">
        <v>1020</v>
      </c>
      <c r="F29" s="234" t="s">
        <v>1022</v>
      </c>
      <c r="G29" s="236">
        <v>44250</v>
      </c>
      <c r="H29" s="237" t="s">
        <v>1655</v>
      </c>
      <c r="I29" s="234"/>
    </row>
  </sheetData>
  <phoneticPr fontId="2" type="noConversion"/>
  <conditionalFormatting sqref="C6">
    <cfRule type="cellIs" dxfId="7" priority="9" operator="equal">
      <formula>"War Room"</formula>
    </cfRule>
  </conditionalFormatting>
  <conditionalFormatting sqref="C25:C27 C7:C18">
    <cfRule type="cellIs" dxfId="6" priority="4" operator="equal">
      <formula>"War Room"</formula>
    </cfRule>
  </conditionalFormatting>
  <conditionalFormatting sqref="C19:C24">
    <cfRule type="cellIs" dxfId="5" priority="3" operator="equal">
      <formula>"War Room"</formula>
    </cfRule>
  </conditionalFormatting>
  <conditionalFormatting sqref="C28:C29">
    <cfRule type="cellIs" dxfId="4" priority="2" operator="equal">
      <formula>"War Room"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7" operator="equal" id="{6B72AB85-58C3-4D09-AD3B-F5569FFDF33D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</xm:sqref>
        </x14:conditionalFormatting>
        <x14:conditionalFormatting xmlns:xm="http://schemas.microsoft.com/office/excel/2006/main">
          <x14:cfRule type="cellIs" priority="8" operator="equal" id="{9D40B8E3-055D-4F13-B918-F5F32D22E2B0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C2 E2 G2</xm:sqref>
        </x14:conditionalFormatting>
        <x14:conditionalFormatting xmlns:xm="http://schemas.microsoft.com/office/excel/2006/main">
          <x14:cfRule type="cellIs" priority="6" operator="equal" id="{A2605CE1-A690-4645-BC86-A14C9BE695A1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 F2</xm:sqref>
        </x14:conditionalFormatting>
        <x14:conditionalFormatting xmlns:xm="http://schemas.microsoft.com/office/excel/2006/main">
          <x14:cfRule type="cellIs" priority="5" operator="equal" id="{3776DB3D-337C-4945-88E5-6B2B19543E84}">
            <xm:f>'D:\Profiles\APJT0204\Documents\롯데케미칼PMO\01.작업\ERP_통합\통합테스트 시나리오 작업\통테시나리오목록\[00. 통합테스트 시나리오 목록_(통합)_20171117_v1.0.xlsx]테스트 유형'!#REF!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79998168889431442"/>
  </sheetPr>
  <dimension ref="A2:T11"/>
  <sheetViews>
    <sheetView showGridLines="0" workbookViewId="0">
      <selection sqref="A1:XFD1048576"/>
    </sheetView>
  </sheetViews>
  <sheetFormatPr defaultColWidth="8.75" defaultRowHeight="16.5" x14ac:dyDescent="0.3"/>
  <cols>
    <col min="1" max="3" width="8.75" customWidth="1"/>
    <col min="4" max="4" width="21.875" bestFit="1" customWidth="1"/>
    <col min="5" max="11" width="8.75" customWidth="1"/>
    <col min="12" max="16384" width="8.75" style="119"/>
  </cols>
  <sheetData>
    <row r="2" spans="2:20" ht="26.25" x14ac:dyDescent="0.3">
      <c r="B2" s="296" t="s">
        <v>973</v>
      </c>
      <c r="C2" s="296"/>
      <c r="D2" s="296"/>
      <c r="E2" s="296"/>
      <c r="F2" s="296"/>
      <c r="G2" s="296"/>
      <c r="H2" s="296"/>
      <c r="I2" s="296"/>
      <c r="L2" s="296" t="s">
        <v>1036</v>
      </c>
      <c r="M2" s="296"/>
      <c r="N2" s="296"/>
      <c r="O2" s="296"/>
      <c r="P2" s="296"/>
      <c r="Q2" s="296"/>
      <c r="R2" s="296"/>
      <c r="S2" s="296"/>
      <c r="T2" s="296"/>
    </row>
    <row r="4" spans="2:20" ht="17.25" thickBot="1" x14ac:dyDescent="0.35">
      <c r="F4" s="100" t="s">
        <v>951</v>
      </c>
    </row>
    <row r="5" spans="2:20" ht="19.149999999999999" customHeight="1" x14ac:dyDescent="0.3">
      <c r="B5" s="103" t="s">
        <v>953</v>
      </c>
      <c r="C5" s="104" t="s">
        <v>954</v>
      </c>
      <c r="D5" s="104" t="s">
        <v>968</v>
      </c>
      <c r="E5" s="104" t="s">
        <v>969</v>
      </c>
      <c r="F5" s="101" t="s">
        <v>108</v>
      </c>
      <c r="G5" s="101" t="s">
        <v>111</v>
      </c>
      <c r="H5" s="101" t="s">
        <v>116</v>
      </c>
      <c r="I5" s="102" t="s">
        <v>2</v>
      </c>
      <c r="L5" s="121" t="s">
        <v>997</v>
      </c>
      <c r="M5" s="297" t="s">
        <v>999</v>
      </c>
      <c r="N5" s="121" t="s">
        <v>1000</v>
      </c>
      <c r="O5" s="298" t="s">
        <v>1002</v>
      </c>
      <c r="P5" s="298"/>
      <c r="Q5" s="298"/>
      <c r="R5" s="299" t="s">
        <v>1003</v>
      </c>
      <c r="S5" s="299"/>
      <c r="T5" s="299"/>
    </row>
    <row r="6" spans="2:20" ht="49.5" x14ac:dyDescent="0.3">
      <c r="B6" s="105" t="s">
        <v>955</v>
      </c>
      <c r="C6" s="106" t="s">
        <v>960</v>
      </c>
      <c r="D6" s="106" t="s">
        <v>952</v>
      </c>
      <c r="E6" s="106" t="s">
        <v>970</v>
      </c>
      <c r="F6" s="111" t="s">
        <v>975</v>
      </c>
      <c r="G6" s="111" t="s">
        <v>245</v>
      </c>
      <c r="H6" s="111" t="s">
        <v>3</v>
      </c>
      <c r="I6" s="113" t="s">
        <v>975</v>
      </c>
      <c r="L6" s="121" t="s">
        <v>998</v>
      </c>
      <c r="M6" s="297"/>
      <c r="N6" s="121" t="s">
        <v>1001</v>
      </c>
      <c r="O6" s="122" t="s">
        <v>1004</v>
      </c>
      <c r="P6" s="122" t="s">
        <v>1005</v>
      </c>
      <c r="Q6" s="122" t="s">
        <v>1006</v>
      </c>
      <c r="R6" s="123" t="s">
        <v>1007</v>
      </c>
      <c r="S6" s="123" t="s">
        <v>1008</v>
      </c>
      <c r="T6" s="123" t="s">
        <v>1009</v>
      </c>
    </row>
    <row r="7" spans="2:20" ht="19.149999999999999" customHeight="1" x14ac:dyDescent="0.3">
      <c r="B7" s="107" t="s">
        <v>956</v>
      </c>
      <c r="C7" s="108" t="s">
        <v>961</v>
      </c>
      <c r="D7" s="108" t="s">
        <v>980</v>
      </c>
      <c r="E7" s="108" t="s">
        <v>970</v>
      </c>
      <c r="F7" s="111" t="s">
        <v>978</v>
      </c>
      <c r="G7" s="111" t="s">
        <v>245</v>
      </c>
      <c r="H7" s="111" t="s">
        <v>978</v>
      </c>
      <c r="I7" s="113" t="s">
        <v>975</v>
      </c>
      <c r="L7" s="120" t="s">
        <v>243</v>
      </c>
      <c r="M7" s="120" t="s">
        <v>1010</v>
      </c>
      <c r="N7" s="120" t="s">
        <v>1011</v>
      </c>
      <c r="O7" s="120" t="s">
        <v>1012</v>
      </c>
      <c r="P7" s="120" t="s">
        <v>995</v>
      </c>
      <c r="Q7" s="120" t="s">
        <v>996</v>
      </c>
      <c r="R7" s="120" t="s">
        <v>1013</v>
      </c>
      <c r="S7" s="120" t="s">
        <v>1014</v>
      </c>
      <c r="T7" s="120" t="s">
        <v>1015</v>
      </c>
    </row>
    <row r="8" spans="2:20" ht="33" x14ac:dyDescent="0.3">
      <c r="B8" s="107" t="s">
        <v>956</v>
      </c>
      <c r="C8" s="108" t="s">
        <v>961</v>
      </c>
      <c r="D8" s="108" t="s">
        <v>965</v>
      </c>
      <c r="E8" s="108" t="s">
        <v>971</v>
      </c>
      <c r="F8" s="111" t="s">
        <v>3</v>
      </c>
      <c r="G8" s="111" t="s">
        <v>978</v>
      </c>
      <c r="H8" s="111" t="s">
        <v>978</v>
      </c>
      <c r="I8" s="113" t="s">
        <v>975</v>
      </c>
      <c r="L8" s="120" t="s">
        <v>1032</v>
      </c>
      <c r="M8" s="120" t="s">
        <v>1035</v>
      </c>
      <c r="N8" s="120" t="s">
        <v>1011</v>
      </c>
      <c r="O8" s="120" t="s">
        <v>1012</v>
      </c>
      <c r="P8" s="120" t="s">
        <v>1016</v>
      </c>
      <c r="Q8" s="120" t="s">
        <v>995</v>
      </c>
      <c r="R8" s="120" t="s">
        <v>1033</v>
      </c>
      <c r="S8" s="120" t="s">
        <v>1017</v>
      </c>
      <c r="T8" s="120" t="s">
        <v>1034</v>
      </c>
    </row>
    <row r="9" spans="2:20" ht="33" x14ac:dyDescent="0.3">
      <c r="B9" s="105" t="s">
        <v>957</v>
      </c>
      <c r="C9" s="106" t="s">
        <v>962</v>
      </c>
      <c r="D9" s="106" t="s">
        <v>979</v>
      </c>
      <c r="E9" s="106" t="s">
        <v>970</v>
      </c>
      <c r="F9" s="111" t="s">
        <v>3</v>
      </c>
      <c r="G9" s="111" t="s">
        <v>3</v>
      </c>
      <c r="H9" s="111" t="s">
        <v>3</v>
      </c>
      <c r="I9" s="113" t="s">
        <v>975</v>
      </c>
      <c r="L9" s="120" t="s">
        <v>1031</v>
      </c>
      <c r="M9" s="120" t="s">
        <v>1018</v>
      </c>
      <c r="N9" s="120" t="s">
        <v>1011</v>
      </c>
      <c r="O9" s="120" t="s">
        <v>1019</v>
      </c>
      <c r="P9" s="120" t="s">
        <v>1016</v>
      </c>
      <c r="Q9" s="120" t="s">
        <v>995</v>
      </c>
      <c r="R9" s="120" t="s">
        <v>1020</v>
      </c>
      <c r="S9" s="120" t="s">
        <v>1021</v>
      </c>
      <c r="T9" s="120" t="s">
        <v>1022</v>
      </c>
    </row>
    <row r="10" spans="2:20" ht="33" x14ac:dyDescent="0.3">
      <c r="B10" s="107" t="s">
        <v>958</v>
      </c>
      <c r="C10" s="108" t="s">
        <v>963</v>
      </c>
      <c r="D10" s="108" t="s">
        <v>966</v>
      </c>
      <c r="E10" s="108" t="s">
        <v>972</v>
      </c>
      <c r="F10" s="111" t="s">
        <v>3</v>
      </c>
      <c r="G10" s="111" t="s">
        <v>3</v>
      </c>
      <c r="H10" s="111" t="s">
        <v>981</v>
      </c>
      <c r="I10" s="113" t="s">
        <v>975</v>
      </c>
      <c r="L10" s="120" t="s">
        <v>1030</v>
      </c>
      <c r="M10" s="120" t="s">
        <v>1010</v>
      </c>
      <c r="N10" s="120">
        <v>10</v>
      </c>
      <c r="O10" s="120" t="s">
        <v>1019</v>
      </c>
      <c r="P10" s="120" t="s">
        <v>995</v>
      </c>
      <c r="Q10" s="120" t="s">
        <v>996</v>
      </c>
      <c r="R10" s="120" t="s">
        <v>1023</v>
      </c>
      <c r="S10" s="120" t="s">
        <v>1024</v>
      </c>
      <c r="T10" s="120" t="s">
        <v>1025</v>
      </c>
    </row>
    <row r="11" spans="2:20" ht="17.25" thickBot="1" x14ac:dyDescent="0.35">
      <c r="B11" s="109" t="s">
        <v>959</v>
      </c>
      <c r="C11" s="110" t="s">
        <v>964</v>
      </c>
      <c r="D11" s="110" t="s">
        <v>967</v>
      </c>
      <c r="E11" s="110" t="s">
        <v>970</v>
      </c>
      <c r="F11" s="112" t="s">
        <v>3</v>
      </c>
      <c r="G11" s="112" t="s">
        <v>3</v>
      </c>
      <c r="H11" s="112" t="s">
        <v>982</v>
      </c>
      <c r="I11" s="114" t="s">
        <v>975</v>
      </c>
      <c r="L11" s="120" t="s">
        <v>1</v>
      </c>
      <c r="M11" s="120" t="s">
        <v>1026</v>
      </c>
      <c r="N11" s="120">
        <v>8</v>
      </c>
      <c r="O11" s="120" t="s">
        <v>1019</v>
      </c>
      <c r="P11" s="120" t="s">
        <v>1027</v>
      </c>
      <c r="Q11" s="120" t="s">
        <v>996</v>
      </c>
      <c r="R11" s="120" t="s">
        <v>1028</v>
      </c>
      <c r="S11" s="120" t="s">
        <v>1014</v>
      </c>
      <c r="T11" s="120" t="s">
        <v>1029</v>
      </c>
    </row>
  </sheetData>
  <customSheetViews>
    <customSheetView guid="{6BCC4ADF-82AB-4BA5-8855-2D64FF18CED2}" showGridLines="0" state="hidden">
      <selection sqref="A1:XFD1048576"/>
      <pageMargins left="0.7" right="0.7" top="0.75" bottom="0.75" header="0.3" footer="0.3"/>
      <pageSetup paperSize="9" orientation="portrait" r:id="rId1"/>
    </customSheetView>
    <customSheetView guid="{771BC52B-A6A4-47DC-9C01-7D605A6DF855}" showGridLines="0">
      <selection activeCell="J6" sqref="J6"/>
      <pageMargins left="0.7" right="0.7" top="0.75" bottom="0.75" header="0.3" footer="0.3"/>
      <pageSetup paperSize="9" orientation="portrait" r:id="rId2"/>
    </customSheetView>
    <customSheetView guid="{A7184D59-AD91-412A-8C0C-D9B24F5D9427}" showGridLines="0">
      <selection activeCell="J6" sqref="J6"/>
      <pageMargins left="0.7" right="0.7" top="0.75" bottom="0.75" header="0.3" footer="0.3"/>
      <pageSetup paperSize="9" orientation="portrait" r:id="rId3"/>
    </customSheetView>
    <customSheetView guid="{9C6796B3-2D3E-4975-8CD4-0425B7906D27}" showGridLines="0">
      <selection activeCell="J6" sqref="J6"/>
      <pageMargins left="0.7" right="0.7" top="0.75" bottom="0.75" header="0.3" footer="0.3"/>
      <pageSetup paperSize="9" orientation="portrait" r:id="rId4"/>
    </customSheetView>
    <customSheetView guid="{47E7E530-F833-409B-BF9E-76389E0C0950}" showGridLines="0" state="hidden">
      <selection sqref="A1:XFD1048576"/>
      <pageMargins left="0.7" right="0.7" top="0.75" bottom="0.75" header="0.3" footer="0.3"/>
      <pageSetup paperSize="9" orientation="portrait" r:id="rId5"/>
    </customSheetView>
    <customSheetView guid="{76DB38D6-E20A-4E0A-B8D2-EB22D2B80C19}" showGridLines="0" state="hidden">
      <selection sqref="A1:XFD1048576"/>
      <pageMargins left="0.7" right="0.7" top="0.75" bottom="0.75" header="0.3" footer="0.3"/>
      <pageSetup paperSize="9" orientation="portrait" r:id="rId6"/>
    </customSheetView>
    <customSheetView guid="{AE3CA37A-309B-4191-BC54-14B408F95E48}" showGridLines="0" state="hidden">
      <selection sqref="A1:XFD1048576"/>
      <pageMargins left="0.7" right="0.7" top="0.75" bottom="0.75" header="0.3" footer="0.3"/>
      <pageSetup paperSize="9" orientation="portrait" r:id="rId7"/>
    </customSheetView>
    <customSheetView guid="{9BB87514-3E3A-424A-8AE0-A01DC23E5EB5}" showGridLines="0" state="hidden">
      <selection sqref="A1:XFD1048576"/>
      <pageMargins left="0.7" right="0.7" top="0.75" bottom="0.75" header="0.3" footer="0.3"/>
      <pageSetup paperSize="9" orientation="portrait" r:id="rId8"/>
    </customSheetView>
  </customSheetViews>
  <mergeCells count="5">
    <mergeCell ref="L2:T2"/>
    <mergeCell ref="M5:M6"/>
    <mergeCell ref="O5:Q5"/>
    <mergeCell ref="R5:T5"/>
    <mergeCell ref="B2:I2"/>
  </mergeCells>
  <phoneticPr fontId="2" type="noConversion"/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1차통테진행현황</vt:lpstr>
      <vt:lpstr>프로세스 그룹 참고</vt:lpstr>
      <vt:lpstr>테스트 시나리오 리스트</vt:lpstr>
      <vt:lpstr>WMS</vt:lpstr>
      <vt:lpstr>OMS</vt:lpstr>
      <vt:lpstr>PRM (2)</vt:lpstr>
      <vt:lpstr>PRM</vt:lpstr>
      <vt:lpstr>구매포털</vt:lpstr>
      <vt:lpstr>1차 통합테스트 War Room 일정</vt:lpstr>
      <vt:lpstr>드랍다운 테이블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김성후(PM)</dc:creator>
  <cp:lastModifiedBy>소순용</cp:lastModifiedBy>
  <cp:lastPrinted>2021-01-14T05:42:45Z</cp:lastPrinted>
  <dcterms:created xsi:type="dcterms:W3CDTF">2018-06-28T13:22:26Z</dcterms:created>
  <dcterms:modified xsi:type="dcterms:W3CDTF">2021-03-03T00:11:11Z</dcterms:modified>
</cp:coreProperties>
</file>