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9252" tabRatio="896" activeTab="2"/>
  </bookViews>
  <sheets>
    <sheet name="Doc. Control" sheetId="18" r:id="rId1"/>
    <sheet name="작성방법" sheetId="19" r:id="rId2"/>
    <sheet name="Mapping Spec" sheetId="23" r:id="rId3"/>
    <sheet name="코드집" sheetId="20" r:id="rId4"/>
    <sheet name="B2C가격구성" sheetId="21" r:id="rId5"/>
    <sheet name="세금구분 샘플" sheetId="22" r:id="rId6"/>
  </sheets>
  <definedNames>
    <definedName name="aaa">#REF!</definedName>
    <definedName name="bbb">#REF!</definedName>
    <definedName name="MM개발계획10월" localSheetId="2">#REF!</definedName>
    <definedName name="MM개발계획10월">#REF!</definedName>
    <definedName name="MM개발계획11월" localSheetId="2">#REF!</definedName>
    <definedName name="MM개발계획11월">#REF!</definedName>
    <definedName name="MM개발계획12월" localSheetId="2">#REF!</definedName>
    <definedName name="MM개발계획12월">#REF!</definedName>
    <definedName name="MM개발계획12월2005" localSheetId="2">#REF!</definedName>
    <definedName name="MM개발계획12월2005">#REF!</definedName>
    <definedName name="MM개발계획1월" localSheetId="2">#REF!</definedName>
    <definedName name="MM개발계획1월">#REF!</definedName>
    <definedName name="MM개발계획2월" localSheetId="2">#REF!</definedName>
    <definedName name="MM개발계획2월">#REF!</definedName>
    <definedName name="MM개발계획3월" localSheetId="2">#REF!</definedName>
    <definedName name="MM개발계획3월">#REF!</definedName>
    <definedName name="MM개발계획4월" localSheetId="2">#REF!</definedName>
    <definedName name="MM개발계획4월">#REF!</definedName>
    <definedName name="MM개발계획5월" localSheetId="2">#REF!</definedName>
    <definedName name="MM개발계획5월">#REF!</definedName>
    <definedName name="MM개발계획6월" localSheetId="2">#REF!</definedName>
    <definedName name="MM개발계획6월">#REF!</definedName>
    <definedName name="MM개발계획7월" localSheetId="2">#REF!</definedName>
    <definedName name="MM개발계획7월">#REF!</definedName>
    <definedName name="MM개발계획8월" localSheetId="2">#REF!</definedName>
    <definedName name="MM개발계획8월">#REF!</definedName>
    <definedName name="MM개발계획9월" localSheetId="2">#REF!</definedName>
    <definedName name="MM개발계획9월">#REF!</definedName>
    <definedName name="MM개발방법1" localSheetId="2">#REF!</definedName>
    <definedName name="MM개발방법1">#REF!</definedName>
    <definedName name="MM개발방법2" localSheetId="2">#REF!</definedName>
    <definedName name="MM개발방법2">#REF!</definedName>
    <definedName name="MM개발방법3" localSheetId="2">#REF!</definedName>
    <definedName name="MM개발방법3">#REF!</definedName>
    <definedName name="MM개발방법4" localSheetId="2">#REF!</definedName>
    <definedName name="MM개발방법4">#REF!</definedName>
    <definedName name="MM개발방법5" localSheetId="2">#REF!</definedName>
    <definedName name="MM개발방법5">#REF!</definedName>
    <definedName name="MM개발방법6" localSheetId="2">#REF!</definedName>
    <definedName name="MM개발방법6">#REF!</definedName>
    <definedName name="MM개발변경상태" localSheetId="2">#REF!</definedName>
    <definedName name="MM개발변경상태">#REF!</definedName>
    <definedName name="MM개발상태" localSheetId="2">#REF!</definedName>
    <definedName name="MM개발상태">#REF!</definedName>
    <definedName name="MM개발자" localSheetId="2">#REF!</definedName>
    <definedName name="MM개발자">#REF!</definedName>
    <definedName name="MM난위도" localSheetId="2">#REF!</definedName>
    <definedName name="MM난위도">#REF!</definedName>
    <definedName name="MM테스트여부" localSheetId="2">#REF!</definedName>
    <definedName name="MM테스트여부">#REF!</definedName>
  </definedNames>
  <calcPr calcId="162913"/>
</workbook>
</file>

<file path=xl/calcChain.xml><?xml version="1.0" encoding="utf-8"?>
<calcChain xmlns="http://schemas.openxmlformats.org/spreadsheetml/2006/main">
  <c r="Q49" i="23" l="1"/>
  <c r="Q50" i="23" s="1"/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<sst xmlns="http://schemas.openxmlformats.org/spreadsheetml/2006/main" count="700" uniqueCount="451">
  <si>
    <t>버전</t>
  </si>
  <si>
    <t>작성자</t>
  </si>
  <si>
    <t>Interface 개정 이력</t>
    <phoneticPr fontId="4" type="noConversion"/>
  </si>
  <si>
    <t>변경 일자</t>
    <phoneticPr fontId="4" type="noConversion"/>
  </si>
  <si>
    <t>변경 내용</t>
    <phoneticPr fontId="4" type="noConversion"/>
  </si>
  <si>
    <t>V1.0</t>
    <phoneticPr fontId="10" type="noConversion"/>
  </si>
  <si>
    <t>최초 작성</t>
  </si>
  <si>
    <t>* 매핑항목정의서 작성방법</t>
    <phoneticPr fontId="4" type="noConversion"/>
  </si>
  <si>
    <t>Output</t>
  </si>
  <si>
    <t>Table</t>
  </si>
  <si>
    <t>MAPPING</t>
  </si>
  <si>
    <t>A1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</si>
  <si>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</si>
  <si>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</si>
  <si>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</si>
  <si>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</si>
  <si>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</si>
  <si>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</si>
  <si>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</si>
  <si>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</si>
  <si>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</si>
  <si>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</si>
  <si>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</si>
  <si>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</si>
  <si>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</si>
  <si>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</si>
  <si>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</si>
  <si>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</si>
  <si>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</si>
  <si>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</si>
  <si>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</si>
  <si>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</si>
  <si>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</si>
  <si>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</si>
  <si>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</si>
  <si>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</si>
  <si>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</si>
  <si>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</si>
  <si>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</si>
  <si>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</si>
  <si>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</si>
  <si>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</si>
  <si>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</si>
  <si>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</si>
  <si>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</si>
  <si>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</si>
  <si>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</si>
  <si>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</si>
  <si>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</si>
  <si>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</si>
  <si>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</si>
  <si>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</si>
  <si>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</si>
  <si>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</si>
  <si>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</si>
  <si>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</si>
  <si>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</si>
  <si>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</si>
  <si>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</si>
  <si>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</si>
  <si>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</si>
  <si>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</si>
  <si>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</si>
  <si>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</si>
  <si>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</si>
  <si>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</si>
  <si>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</si>
  <si>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</si>
  <si>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</si>
  <si>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</si>
  <si>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</si>
  <si>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</si>
  <si>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</si>
  <si>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</si>
  <si>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</si>
  <si>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</si>
  <si>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4" type="noConversion"/>
  </si>
  <si>
    <t>처리년월은 현재일 기준으로 입력처리(시스템 년월)</t>
    <phoneticPr fontId="4" type="noConversion"/>
  </si>
  <si>
    <t>SAP-ECC</t>
    <phoneticPr fontId="4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</si>
  <si>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</si>
  <si>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</si>
  <si>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</si>
  <si>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</si>
  <si>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</si>
  <si>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</si>
  <si>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</si>
  <si>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</si>
  <si>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</si>
  <si>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</si>
  <si>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</si>
  <si>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</si>
  <si>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</si>
  <si>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</si>
  <si>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</si>
  <si>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</si>
  <si>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</si>
  <si>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</si>
  <si>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R2</t>
  </si>
  <si>
    <t>번호</t>
  </si>
  <si>
    <t>내역</t>
  </si>
  <si>
    <t>Interface Mapping Specification</t>
    <phoneticPr fontId="14" type="noConversion"/>
  </si>
  <si>
    <t>홍창수</t>
    <phoneticPr fontId="4" type="noConversion"/>
  </si>
  <si>
    <t>맵핑스펙 작성자</t>
    <phoneticPr fontId="4" type="noConversion"/>
  </si>
  <si>
    <t>맵핑 Rule</t>
    <phoneticPr fontId="4" type="noConversion"/>
  </si>
  <si>
    <t>Source 시스템 추출 조건</t>
    <phoneticPr fontId="4" type="noConversion"/>
  </si>
  <si>
    <t>Target 시스템 처리조건</t>
    <phoneticPr fontId="4" type="noConversion"/>
  </si>
  <si>
    <t>Structure</t>
    <phoneticPr fontId="4" type="noConversion"/>
  </si>
  <si>
    <t>PO_COMMON (1..1)</t>
    <phoneticPr fontId="4" type="noConversion"/>
  </si>
  <si>
    <t>IF_CODE</t>
    <phoneticPr fontId="4" type="noConversion"/>
  </si>
  <si>
    <t>IF_STAT</t>
    <phoneticPr fontId="4" type="noConversion"/>
  </si>
  <si>
    <t>IF_MSG</t>
    <phoneticPr fontId="4" type="noConversion"/>
  </si>
  <si>
    <t>인터페이스 메세지</t>
    <phoneticPr fontId="4" type="noConversion"/>
  </si>
  <si>
    <t>IF_SDATE</t>
    <phoneticPr fontId="4" type="noConversion"/>
  </si>
  <si>
    <t>인터페이스 전송날짜</t>
    <phoneticPr fontId="4" type="noConversion"/>
  </si>
  <si>
    <t>IF_STIME</t>
    <phoneticPr fontId="4" type="noConversion"/>
  </si>
  <si>
    <t>인터페이스 전송시간</t>
    <phoneticPr fontId="4" type="noConversion"/>
  </si>
  <si>
    <t>IF_USER</t>
    <phoneticPr fontId="4" type="noConversion"/>
  </si>
  <si>
    <t>인터페이스 전송자</t>
    <phoneticPr fontId="4" type="noConversion"/>
  </si>
  <si>
    <t>IF__MSGID</t>
    <phoneticPr fontId="4" type="noConversion"/>
  </si>
  <si>
    <t>인터페이스 메세지ID</t>
    <phoneticPr fontId="4" type="noConversion"/>
  </si>
  <si>
    <t>인터페이스 성공유무</t>
    <phoneticPr fontId="4" type="noConversion"/>
  </si>
  <si>
    <t>CHAR</t>
    <phoneticPr fontId="4" type="noConversion"/>
  </si>
  <si>
    <t>String</t>
    <phoneticPr fontId="4" type="noConversion"/>
  </si>
  <si>
    <t>인터페이스 ID + 명</t>
    <phoneticPr fontId="4" type="noConversion"/>
  </si>
  <si>
    <t>CS1</t>
    <phoneticPr fontId="4" type="noConversion"/>
  </si>
  <si>
    <t>CS2</t>
    <phoneticPr fontId="4" type="noConversion"/>
  </si>
  <si>
    <t>CS3</t>
    <phoneticPr fontId="4" type="noConversion"/>
  </si>
  <si>
    <t>CS4</t>
    <phoneticPr fontId="4" type="noConversion"/>
  </si>
  <si>
    <t>CS5</t>
    <phoneticPr fontId="4" type="noConversion"/>
  </si>
  <si>
    <t>CS6</t>
    <phoneticPr fontId="4" type="noConversion"/>
  </si>
  <si>
    <t>CS7</t>
    <phoneticPr fontId="4" type="noConversion"/>
  </si>
  <si>
    <t xml:space="preserve"> </t>
    <phoneticPr fontId="4" type="noConversion"/>
  </si>
  <si>
    <t>플랜트</t>
    <phoneticPr fontId="4" type="noConversion"/>
  </si>
  <si>
    <t>B5</t>
  </si>
  <si>
    <t>B6</t>
  </si>
  <si>
    <t>B7</t>
  </si>
  <si>
    <t>B8</t>
  </si>
  <si>
    <t>B9</t>
  </si>
  <si>
    <t>B10</t>
  </si>
  <si>
    <t>MATNR</t>
    <phoneticPr fontId="4" type="noConversion"/>
  </si>
  <si>
    <t>세금분류</t>
    <phoneticPr fontId="4" type="noConversion"/>
  </si>
  <si>
    <t>제품코드</t>
    <phoneticPr fontId="4" type="noConversion"/>
  </si>
  <si>
    <t>수량</t>
    <phoneticPr fontId="4" type="noConversion"/>
  </si>
  <si>
    <t>소비자가</t>
    <phoneticPr fontId="4" type="noConversion"/>
  </si>
  <si>
    <t>할인금액</t>
    <phoneticPr fontId="4" type="noConversion"/>
  </si>
  <si>
    <t>BT마일리지</t>
    <phoneticPr fontId="4" type="noConversion"/>
  </si>
  <si>
    <t>쿠폰</t>
    <phoneticPr fontId="4" type="noConversion"/>
  </si>
  <si>
    <t>택배비</t>
    <phoneticPr fontId="4" type="noConversion"/>
  </si>
  <si>
    <t>실판매금액</t>
    <phoneticPr fontId="4" type="noConversion"/>
  </si>
  <si>
    <t>매출액(부가세제외_택배비제외)</t>
    <phoneticPr fontId="4" type="noConversion"/>
  </si>
  <si>
    <t>부가세(택배비포함)</t>
    <phoneticPr fontId="4" type="noConversion"/>
  </si>
  <si>
    <t>프로모션1</t>
    <phoneticPr fontId="4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</si>
  <si>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</si>
  <si>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</si>
  <si>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</si>
  <si>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</si>
  <si>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</si>
  <si>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</si>
  <si>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</si>
  <si>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</si>
  <si>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WERKS</t>
    <phoneticPr fontId="4" type="noConversion"/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</si>
  <si>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</si>
  <si>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</si>
  <si>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</si>
  <si>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</si>
  <si>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</si>
  <si>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</si>
  <si>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</si>
  <si>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</si>
  <si>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</si>
  <si>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</si>
  <si>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</si>
  <si>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</si>
  <si>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</si>
  <si>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</si>
  <si>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</si>
  <si>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</si>
  <si>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</si>
  <si>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</si>
  <si>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</si>
  <si>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</si>
  <si>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</si>
  <si>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4" type="noConversion"/>
  </si>
  <si>
    <t>15,2</t>
    <phoneticPr fontId="4" type="noConversion"/>
  </si>
  <si>
    <t>저장위치</t>
    <phoneticPr fontId="4" type="noConversion"/>
  </si>
  <si>
    <t>CONSPR</t>
    <phoneticPr fontId="4" type="noConversion"/>
  </si>
  <si>
    <t>DSCPR</t>
    <phoneticPr fontId="4" type="noConversion"/>
  </si>
  <si>
    <t>MILPR</t>
    <phoneticPr fontId="4" type="noConversion"/>
  </si>
  <si>
    <t>CUPPR</t>
    <phoneticPr fontId="4" type="noConversion"/>
  </si>
  <si>
    <t>CSMPR</t>
    <phoneticPr fontId="4" type="noConversion"/>
  </si>
  <si>
    <t>SALAM</t>
    <phoneticPr fontId="4" type="noConversion"/>
  </si>
  <si>
    <t>NTSALAM</t>
    <phoneticPr fontId="4" type="noConversion"/>
  </si>
  <si>
    <t>VATAM</t>
    <phoneticPr fontId="4" type="noConversion"/>
  </si>
  <si>
    <t>ODRQTY</t>
    <phoneticPr fontId="4" type="noConversion"/>
  </si>
  <si>
    <t>1</t>
    <phoneticPr fontId="4" type="noConversion"/>
  </si>
  <si>
    <t>B23</t>
  </si>
  <si>
    <t>B24</t>
  </si>
  <si>
    <t>PRM관리</t>
    <phoneticPr fontId="14" type="noConversion"/>
  </si>
  <si>
    <t>SAP 받는자료</t>
    <phoneticPr fontId="14" type="noConversion"/>
  </si>
  <si>
    <t>항목</t>
    <phoneticPr fontId="14" type="noConversion"/>
  </si>
  <si>
    <t>금액</t>
    <phoneticPr fontId="14" type="noConversion"/>
  </si>
  <si>
    <t>비고</t>
    <phoneticPr fontId="14" type="noConversion"/>
  </si>
  <si>
    <t>소비자가</t>
    <phoneticPr fontId="14" type="noConversion"/>
  </si>
  <si>
    <t>부가세포함</t>
    <phoneticPr fontId="14" type="noConversion"/>
  </si>
  <si>
    <t>ZFP1</t>
    <phoneticPr fontId="14" type="noConversion"/>
  </si>
  <si>
    <t>할인액</t>
    <phoneticPr fontId="14" type="noConversion"/>
  </si>
  <si>
    <t>ZFD1</t>
    <phoneticPr fontId="14" type="noConversion"/>
  </si>
  <si>
    <t>고객마일리지</t>
    <phoneticPr fontId="14" type="noConversion"/>
  </si>
  <si>
    <t xml:space="preserve"> </t>
    <phoneticPr fontId="14" type="noConversion"/>
  </si>
  <si>
    <t>ZFM1</t>
    <phoneticPr fontId="14" type="noConversion"/>
  </si>
  <si>
    <t>쿠폰</t>
    <phoneticPr fontId="14" type="noConversion"/>
  </si>
  <si>
    <t>ZFM2</t>
    <phoneticPr fontId="14" type="noConversion"/>
  </si>
  <si>
    <t>택배비</t>
    <phoneticPr fontId="14" type="noConversion"/>
  </si>
  <si>
    <t>ZFH1</t>
    <phoneticPr fontId="14" type="noConversion"/>
  </si>
  <si>
    <t xml:space="preserve">부가세미포함 </t>
    <phoneticPr fontId="14" type="noConversion"/>
  </si>
  <si>
    <t>총매출액(BM제외)</t>
    <phoneticPr fontId="14" type="noConversion"/>
  </si>
  <si>
    <t>소비자가 + 할인액 + 쿠폰액 + 택배비(부가세포함)</t>
    <phoneticPr fontId="14" type="noConversion"/>
  </si>
  <si>
    <t>실판매금액(AR)</t>
    <phoneticPr fontId="14" type="noConversion"/>
  </si>
  <si>
    <t>실판매금(BM제외) + 고객마일리지</t>
    <phoneticPr fontId="14" type="noConversion"/>
  </si>
  <si>
    <t>ZFP2</t>
    <phoneticPr fontId="14" type="noConversion"/>
  </si>
  <si>
    <t>실판매금액</t>
    <phoneticPr fontId="14" type="noConversion"/>
  </si>
  <si>
    <t>실판매액 + 고객마일리지</t>
    <phoneticPr fontId="14" type="noConversion"/>
  </si>
  <si>
    <t>실판매(공급가액)</t>
    <phoneticPr fontId="14" type="noConversion"/>
  </si>
  <si>
    <t>실판매금액(AR) / 1.1</t>
    <phoneticPr fontId="14" type="noConversion"/>
  </si>
  <si>
    <t>ZFP3</t>
    <phoneticPr fontId="14" type="noConversion"/>
  </si>
  <si>
    <t>매출액(부가세)</t>
    <phoneticPr fontId="14" type="noConversion"/>
  </si>
  <si>
    <t>택배비제외</t>
    <phoneticPr fontId="14" type="noConversion"/>
  </si>
  <si>
    <t>(실판매액(BM제외) - 택배비(부가세제외) )  / 1.1</t>
    <phoneticPr fontId="14" type="noConversion"/>
  </si>
  <si>
    <t>실판매(부가세)</t>
    <phoneticPr fontId="14" type="noConversion"/>
  </si>
  <si>
    <t>실판매금액(AR) - 실판매(공급가액)</t>
    <phoneticPr fontId="14" type="noConversion"/>
  </si>
  <si>
    <t>ZFP4</t>
    <phoneticPr fontId="14" type="noConversion"/>
  </si>
  <si>
    <t>부가세</t>
    <phoneticPr fontId="14" type="noConversion"/>
  </si>
  <si>
    <t>택배비포함</t>
    <phoneticPr fontId="14" type="noConversion"/>
  </si>
  <si>
    <t>실판매액(BM제외) - 매출액(부가세/택배비제외) - 택배비(부가세제외)</t>
    <phoneticPr fontId="14" type="noConversion"/>
  </si>
  <si>
    <t>매출액-상품</t>
    <phoneticPr fontId="14" type="noConversion"/>
  </si>
  <si>
    <t>실판매액(BM제외-택배비) / 1.1</t>
    <phoneticPr fontId="14" type="noConversion"/>
  </si>
  <si>
    <t>부가세-상품</t>
    <phoneticPr fontId="14" type="noConversion"/>
  </si>
  <si>
    <t xml:space="preserve">실판매액(BM제외-택배비) - 매출액(부가세액) </t>
    <phoneticPr fontId="14" type="noConversion"/>
  </si>
  <si>
    <t>매출액-택배</t>
    <phoneticPr fontId="14" type="noConversion"/>
  </si>
  <si>
    <t>총매출</t>
    <phoneticPr fontId="14" type="noConversion"/>
  </si>
  <si>
    <t>부가세-택배</t>
    <phoneticPr fontId="14" type="noConversion"/>
  </si>
  <si>
    <t>차변항목</t>
    <phoneticPr fontId="14" type="noConversion"/>
  </si>
  <si>
    <t>차변금액</t>
    <phoneticPr fontId="14" type="noConversion"/>
  </si>
  <si>
    <t>대변금액</t>
    <phoneticPr fontId="14" type="noConversion"/>
  </si>
  <si>
    <t>외상매출금</t>
    <phoneticPr fontId="14" type="noConversion"/>
  </si>
  <si>
    <t>매출액</t>
    <phoneticPr fontId="14" type="noConversion"/>
  </si>
  <si>
    <t>예수부가세</t>
    <phoneticPr fontId="14" type="noConversion"/>
  </si>
  <si>
    <t>마일리지</t>
    <phoneticPr fontId="14" type="noConversion"/>
  </si>
  <si>
    <t>합계</t>
    <phoneticPr fontId="14" type="noConversion"/>
  </si>
  <si>
    <t>판매금액</t>
    <phoneticPr fontId="14" type="noConversion"/>
  </si>
  <si>
    <t>공급가</t>
    <phoneticPr fontId="14" type="noConversion"/>
  </si>
  <si>
    <t>세액</t>
    <phoneticPr fontId="14" type="noConversion"/>
  </si>
  <si>
    <t>공급가액</t>
    <phoneticPr fontId="14" type="noConversion"/>
  </si>
  <si>
    <t>부가세액</t>
    <phoneticPr fontId="14" type="noConversion"/>
  </si>
  <si>
    <t>수량</t>
    <phoneticPr fontId="14" type="noConversion"/>
  </si>
  <si>
    <t>카드</t>
    <phoneticPr fontId="14" type="noConversion"/>
  </si>
  <si>
    <t>SKU</t>
    <phoneticPr fontId="14" type="noConversion"/>
  </si>
  <si>
    <t>필요</t>
    <phoneticPr fontId="14" type="noConversion"/>
  </si>
  <si>
    <t>신용카드 매출</t>
    <phoneticPr fontId="14" type="noConversion"/>
  </si>
  <si>
    <t>메모조정 DR</t>
    <phoneticPr fontId="14" type="noConversion"/>
  </si>
  <si>
    <t>현금</t>
    <phoneticPr fontId="14" type="noConversion"/>
  </si>
  <si>
    <t>소비자가 필요없음</t>
    <phoneticPr fontId="14" type="noConversion"/>
  </si>
  <si>
    <t>VAT</t>
    <phoneticPr fontId="14" type="noConversion"/>
  </si>
  <si>
    <t>현금영수증</t>
    <phoneticPr fontId="14" type="noConversion"/>
  </si>
  <si>
    <t>상품권</t>
    <phoneticPr fontId="14" type="noConversion"/>
  </si>
  <si>
    <t>메모 SKU  금액증가</t>
    <phoneticPr fontId="14" type="noConversion"/>
  </si>
  <si>
    <t>일련번호</t>
    <phoneticPr fontId="14" type="noConversion"/>
  </si>
  <si>
    <t>주문유형</t>
    <phoneticPr fontId="14" type="noConversion"/>
  </si>
  <si>
    <t>판매처</t>
    <phoneticPr fontId="14" type="noConversion"/>
  </si>
  <si>
    <t>납품처</t>
    <phoneticPr fontId="14" type="noConversion"/>
  </si>
  <si>
    <t>출하요청일자</t>
    <phoneticPr fontId="14" type="noConversion"/>
  </si>
  <si>
    <t>오더사유</t>
    <phoneticPr fontId="14" type="noConversion"/>
  </si>
  <si>
    <t>지불수단</t>
    <phoneticPr fontId="14" type="noConversion"/>
  </si>
  <si>
    <t>세금분류</t>
    <phoneticPr fontId="14" type="noConversion"/>
  </si>
  <si>
    <t>제품코드</t>
    <phoneticPr fontId="14" type="noConversion"/>
  </si>
  <si>
    <t>저장위치</t>
    <phoneticPr fontId="14" type="noConversion"/>
  </si>
  <si>
    <t>실판매금액(부가세제외)</t>
    <phoneticPr fontId="14" type="noConversion"/>
  </si>
  <si>
    <t>프로모션1</t>
    <phoneticPr fontId="14" type="noConversion"/>
  </si>
  <si>
    <t>GW품의서번호</t>
    <phoneticPr fontId="14" type="noConversion"/>
  </si>
  <si>
    <t>원주문번호</t>
    <phoneticPr fontId="14" type="noConversion"/>
  </si>
  <si>
    <t>ZOR1</t>
    <phoneticPr fontId="14" type="noConversion"/>
  </si>
  <si>
    <t>18시까지 도착 되도록 부탁합니다.</t>
    <phoneticPr fontId="14" type="noConversion"/>
  </si>
  <si>
    <t>MS100001</t>
    <phoneticPr fontId="14" type="noConversion"/>
  </si>
  <si>
    <t>1</t>
    <phoneticPr fontId="14" type="noConversion"/>
  </si>
  <si>
    <t>29000</t>
    <phoneticPr fontId="14" type="noConversion"/>
  </si>
  <si>
    <t>-5000</t>
    <phoneticPr fontId="14" type="noConversion"/>
  </si>
  <si>
    <t>10000</t>
    <phoneticPr fontId="14" type="noConversion"/>
  </si>
  <si>
    <t>123</t>
    <phoneticPr fontId="14" type="noConversion"/>
  </si>
  <si>
    <t>ZDM1</t>
    <phoneticPr fontId="14" type="noConversion"/>
  </si>
  <si>
    <t>D01</t>
    <phoneticPr fontId="14" type="noConversion"/>
  </si>
  <si>
    <t>B</t>
    <phoneticPr fontId="14" type="noConversion"/>
  </si>
  <si>
    <t>0</t>
    <phoneticPr fontId="14" type="noConversion"/>
  </si>
  <si>
    <t>4000</t>
    <phoneticPr fontId="14" type="noConversion"/>
  </si>
  <si>
    <t>C</t>
    <phoneticPr fontId="14" type="noConversion"/>
  </si>
  <si>
    <t>MS100002</t>
    <phoneticPr fontId="14" type="noConversion"/>
  </si>
  <si>
    <t xml:space="preserve">  </t>
    <phoneticPr fontId="14" type="noConversion"/>
  </si>
  <si>
    <t>50자리</t>
    <phoneticPr fontId="14" type="noConversion"/>
  </si>
  <si>
    <t>123</t>
    <phoneticPr fontId="4" type="noConversion"/>
  </si>
  <si>
    <t>10</t>
    <phoneticPr fontId="4" type="noConversion"/>
  </si>
  <si>
    <t>PRM, OMS</t>
    <phoneticPr fontId="4" type="noConversion"/>
  </si>
  <si>
    <t>B2C인 경우 사용</t>
    <phoneticPr fontId="4" type="noConversion"/>
  </si>
  <si>
    <t>LGORT</t>
    <phoneticPr fontId="4" type="noConversion"/>
  </si>
  <si>
    <t>SPACE로 넘겨주세요</t>
    <phoneticPr fontId="4" type="noConversion"/>
  </si>
  <si>
    <t>B25</t>
  </si>
  <si>
    <t>IT_ITEM (1..N)  아이템기준</t>
    <phoneticPr fontId="4" type="noConversion"/>
  </si>
  <si>
    <t>O</t>
    <phoneticPr fontId="4" type="noConversion"/>
  </si>
  <si>
    <t>X</t>
    <phoneticPr fontId="4" type="noConversion"/>
  </si>
  <si>
    <t>* 프로모션과 관련한</t>
    <phoneticPr fontId="4" type="noConversion"/>
  </si>
  <si>
    <t>TAXM1</t>
    <phoneticPr fontId="4" type="noConversion"/>
  </si>
  <si>
    <t>정한석</t>
    <phoneticPr fontId="4" type="noConversion"/>
  </si>
  <si>
    <t>R01</t>
  </si>
  <si>
    <t>R02</t>
  </si>
  <si>
    <t>R03</t>
  </si>
  <si>
    <t>R04</t>
  </si>
  <si>
    <t>R05</t>
  </si>
  <si>
    <t xml:space="preserve">클레임반품 </t>
  </si>
  <si>
    <t>폐점반품</t>
  </si>
  <si>
    <t>환입반품</t>
  </si>
  <si>
    <t xml:space="preserve">온라인반품 </t>
  </si>
  <si>
    <t>점입점출</t>
  </si>
  <si>
    <t>SD0220</t>
    <phoneticPr fontId="4" type="noConversion"/>
  </si>
  <si>
    <t>프로모션별 가맹점 소비자판매실적 IF (PRM → ERP)</t>
    <phoneticPr fontId="4" type="noConversion"/>
  </si>
  <si>
    <t>가맹점 매장의 Sell-Out 판매실적을 PRM 시스템에서 SAP로 전송</t>
    <phoneticPr fontId="4" type="noConversion"/>
  </si>
  <si>
    <t>CHAR</t>
  </si>
  <si>
    <t>SEQNO</t>
  </si>
  <si>
    <t>일련번호</t>
  </si>
  <si>
    <t>SHOP_CD</t>
  </si>
  <si>
    <t>매장코드</t>
  </si>
  <si>
    <t>REMARK</t>
  </si>
  <si>
    <t>PAY_TP_CD</t>
  </si>
  <si>
    <t>ORD_NO</t>
  </si>
  <si>
    <t>CHAR</t>
    <phoneticPr fontId="4" type="noConversion"/>
  </si>
  <si>
    <t>프로모션 분석 기본 데이터로 활용하기 위한 가맹점 매장의 Sell-Out 판매실적을 PRM 시스템에서 SAP로 전송</t>
    <phoneticPr fontId="4" type="noConversion"/>
  </si>
  <si>
    <t>IF_SHOP_RTN</t>
    <phoneticPr fontId="4" type="noConversion"/>
  </si>
  <si>
    <t>0</t>
    <phoneticPr fontId="4" type="noConversion"/>
  </si>
  <si>
    <t>면세</t>
    <phoneticPr fontId="4" type="noConversion"/>
  </si>
  <si>
    <t>1</t>
    <phoneticPr fontId="4" type="noConversion"/>
  </si>
  <si>
    <t>과세 대상</t>
    <phoneticPr fontId="4" type="noConversion"/>
  </si>
  <si>
    <t>2</t>
    <phoneticPr fontId="4" type="noConversion"/>
  </si>
  <si>
    <t>영세</t>
    <phoneticPr fontId="4" type="noConversion"/>
  </si>
  <si>
    <t>A</t>
    <phoneticPr fontId="4" type="noConversion"/>
  </si>
  <si>
    <t>B2B_국내</t>
    <phoneticPr fontId="4" type="noConversion"/>
  </si>
  <si>
    <t>B</t>
    <phoneticPr fontId="4" type="noConversion"/>
  </si>
  <si>
    <t>소비자_신용카드</t>
    <phoneticPr fontId="4" type="noConversion"/>
  </si>
  <si>
    <t>C</t>
    <phoneticPr fontId="4" type="noConversion"/>
  </si>
  <si>
    <t>소비자_일반</t>
    <phoneticPr fontId="4" type="noConversion"/>
  </si>
  <si>
    <t>D</t>
    <phoneticPr fontId="4" type="noConversion"/>
  </si>
  <si>
    <t>소비자_현금영수증</t>
    <phoneticPr fontId="4" type="noConversion"/>
  </si>
  <si>
    <t>오더사유(반품)</t>
    <phoneticPr fontId="4" type="noConversion"/>
  </si>
  <si>
    <t>세금분류</t>
    <phoneticPr fontId="4" type="noConversion"/>
  </si>
  <si>
    <t>오더사유코드</t>
    <phoneticPr fontId="4" type="noConversion"/>
  </si>
  <si>
    <t>오더사유명</t>
    <phoneticPr fontId="4" type="noConversion"/>
  </si>
  <si>
    <t>세금분류코드</t>
    <phoneticPr fontId="4" type="noConversion"/>
  </si>
  <si>
    <t>세금분류코드명</t>
    <phoneticPr fontId="4" type="noConversion"/>
  </si>
  <si>
    <t>SAP SD</t>
    <phoneticPr fontId="4" type="noConversion"/>
  </si>
  <si>
    <t>김병선</t>
    <phoneticPr fontId="4" type="noConversion"/>
  </si>
  <si>
    <t>PRM</t>
    <phoneticPr fontId="4" type="noConversion"/>
  </si>
  <si>
    <t>김재두</t>
    <phoneticPr fontId="4" type="noConversion"/>
  </si>
  <si>
    <t>I_LOG_DT</t>
    <phoneticPr fontId="14" type="noConversion"/>
  </si>
  <si>
    <t>생성일자</t>
    <phoneticPr fontId="4" type="noConversion"/>
  </si>
  <si>
    <t>DATS</t>
  </si>
  <si>
    <t>DATS</t>
    <phoneticPr fontId="4" type="noConversion"/>
  </si>
  <si>
    <t>LOG_DT</t>
    <phoneticPr fontId="4" type="noConversion"/>
  </si>
  <si>
    <t>PRM생성일자</t>
    <phoneticPr fontId="4" type="noConversion"/>
  </si>
  <si>
    <t>CHAR</t>
    <phoneticPr fontId="4" type="noConversion"/>
  </si>
  <si>
    <t xml:space="preserve"> </t>
    <phoneticPr fontId="4" type="noConversion"/>
  </si>
  <si>
    <t>매장코드</t>
    <phoneticPr fontId="4" type="noConversion"/>
  </si>
  <si>
    <t>납품처</t>
  </si>
  <si>
    <t>납품처</t>
    <phoneticPr fontId="4" type="noConversion"/>
  </si>
  <si>
    <t>출하예정일자</t>
  </si>
  <si>
    <t>출하예정일자</t>
    <phoneticPr fontId="4" type="noConversion"/>
  </si>
  <si>
    <t>오더사유</t>
  </si>
  <si>
    <t>오더사유</t>
    <phoneticPr fontId="4" type="noConversion"/>
  </si>
  <si>
    <t>비고</t>
    <phoneticPr fontId="4" type="noConversion"/>
  </si>
  <si>
    <t>지불수단</t>
    <phoneticPr fontId="4" type="noConversion"/>
  </si>
  <si>
    <t>원주문번호</t>
    <phoneticPr fontId="4" type="noConversion"/>
  </si>
  <si>
    <t>주문상세번호</t>
  </si>
  <si>
    <t>주문상세번호</t>
    <phoneticPr fontId="4" type="noConversion"/>
  </si>
  <si>
    <t>KUNAG</t>
    <phoneticPr fontId="4" type="noConversion"/>
  </si>
  <si>
    <t>KUNNR</t>
    <phoneticPr fontId="4" type="noConversion"/>
  </si>
  <si>
    <t>VDATU</t>
    <phoneticPr fontId="4" type="noConversion"/>
  </si>
  <si>
    <t>AUGRU</t>
    <phoneticPr fontId="4" type="noConversion"/>
  </si>
  <si>
    <t>REMARK</t>
    <phoneticPr fontId="4" type="noConversion"/>
  </si>
  <si>
    <t>ZZPAYCD</t>
    <phoneticPr fontId="4" type="noConversion"/>
  </si>
  <si>
    <t>ORGNUM</t>
    <phoneticPr fontId="4" type="noConversion"/>
  </si>
  <si>
    <t>GRPOS</t>
    <phoneticPr fontId="4" type="noConversion"/>
  </si>
  <si>
    <t>CHAR</t>
    <phoneticPr fontId="4" type="noConversion"/>
  </si>
  <si>
    <t>CHAR</t>
    <phoneticPr fontId="4" type="noConversion"/>
  </si>
  <si>
    <t>CHAR</t>
    <phoneticPr fontId="4" type="noConversion"/>
  </si>
  <si>
    <t>B2</t>
    <phoneticPr fontId="4" type="noConversion"/>
  </si>
  <si>
    <t>B26</t>
  </si>
  <si>
    <t>B27</t>
  </si>
  <si>
    <t>B28</t>
  </si>
  <si>
    <t>B29</t>
  </si>
  <si>
    <t>B30</t>
  </si>
  <si>
    <t>B31</t>
  </si>
  <si>
    <t>B32</t>
  </si>
  <si>
    <t>SUPP_CD</t>
  </si>
  <si>
    <t>OUT_SCHE_DT</t>
  </si>
  <si>
    <t>SAP_ORD_REASON</t>
  </si>
  <si>
    <t>DTL_SEQ</t>
  </si>
  <si>
    <t>10 : 현금, 20 : 현금마일리지, 30 : 판촉마일리지</t>
    <phoneticPr fontId="4" type="noConversion"/>
  </si>
  <si>
    <t>과세 'A', 영세: '2', 면세 '0'</t>
    <phoneticPr fontId="4" type="noConversion"/>
  </si>
  <si>
    <t xml:space="preserve">  - 반품은 10(현금)으로만 전송</t>
    <phoneticPr fontId="4" type="noConversion"/>
  </si>
  <si>
    <t>ITEM_CD</t>
  </si>
  <si>
    <t>품목코드</t>
  </si>
  <si>
    <t>TAX_TP</t>
  </si>
  <si>
    <t>부가세구분</t>
  </si>
  <si>
    <t>DC_AMT</t>
  </si>
  <si>
    <t>할인금액</t>
  </si>
  <si>
    <t>COUP_DC_AMT</t>
  </si>
  <si>
    <t>쿠폰할인금액</t>
  </si>
  <si>
    <t>SALES_AMT</t>
  </si>
  <si>
    <t>SALES_VAT</t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</si>
  <si>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</si>
  <si>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</si>
  <si>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</si>
  <si>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</si>
  <si>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</si>
  <si>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</si>
  <si>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</si>
  <si>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</si>
  <si>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ORD_QTY</t>
  </si>
  <si>
    <t>PLANT_CD</t>
  </si>
  <si>
    <t>SAVE_POS_CD</t>
  </si>
  <si>
    <t>CONSPRC</t>
  </si>
  <si>
    <t>BT_MILEAGE</t>
  </si>
  <si>
    <t>DELV_AMT</t>
  </si>
  <si>
    <t>REAL_SALES_AMT</t>
  </si>
  <si>
    <t>PROM_CD1</t>
  </si>
  <si>
    <t>결제유형코드</t>
  </si>
  <si>
    <t>주문수량</t>
  </si>
  <si>
    <t>플랜트코드</t>
  </si>
  <si>
    <t>저장위치코드</t>
  </si>
  <si>
    <t>BT마일리지</t>
  </si>
  <si>
    <t>택배비</t>
  </si>
  <si>
    <t>실판매금액</t>
  </si>
  <si>
    <t>매출금액(부가세제외_택배비제외)</t>
  </si>
  <si>
    <t>매출부가세액(택배비포함)</t>
  </si>
  <si>
    <t>프로모션1</t>
  </si>
  <si>
    <t>20,5</t>
  </si>
  <si>
    <t>18,2</t>
  </si>
  <si>
    <t>직영만 대상이다</t>
    <phoneticPr fontId="4" type="noConversion"/>
  </si>
  <si>
    <t>R01</t>
    <phoneticPr fontId="4" type="noConversion"/>
  </si>
  <si>
    <t>반품</t>
    <phoneticPr fontId="4" type="noConversion"/>
  </si>
  <si>
    <t>A</t>
    <phoneticPr fontId="4" type="noConversion"/>
  </si>
  <si>
    <t>SO2021021629448</t>
    <phoneticPr fontId="4" type="noConversion"/>
  </si>
  <si>
    <t xml:space="preserve">MS101416 </t>
    <phoneticPr fontId="4" type="noConversion"/>
  </si>
  <si>
    <t>소비자가 =&gt; 총판매가(소비자단가 * 수량)</t>
    <phoneticPr fontId="4" type="noConversion"/>
  </si>
  <si>
    <t>주문번호 =&gt; 반품에 해당하는 주문번호(반품주문번호)</t>
    <phoneticPr fontId="4" type="noConversion"/>
  </si>
  <si>
    <t>반품일자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</si>
</sst>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1">
    <xf numFmtId="0" fontId="0" fillId="0" borderId="0"/>
    <xf numFmtId="0" fontId="9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5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23" fillId="0" borderId="0"/>
    <xf numFmtId="0" fontId="24" fillId="0" borderId="18"/>
    <xf numFmtId="181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5" fillId="0" borderId="0"/>
    <xf numFmtId="0" fontId="5" fillId="0" borderId="0" applyFill="0" applyBorder="0" applyAlignment="0"/>
    <xf numFmtId="0" fontId="26" fillId="0" borderId="0"/>
    <xf numFmtId="176" fontId="25" fillId="0" borderId="0" applyFont="0" applyFill="0" applyBorder="0" applyAlignment="0" applyProtection="0"/>
    <xf numFmtId="182" fontId="22" fillId="0" borderId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3" fontId="22" fillId="0" borderId="0"/>
    <xf numFmtId="184" fontId="22" fillId="0" borderId="0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19" applyNumberFormat="0" applyAlignment="0" applyProtection="0">
      <alignment horizontal="left" vertical="center"/>
    </xf>
    <xf numFmtId="0" fontId="29" fillId="0" borderId="8">
      <alignment horizontal="left" vertical="center"/>
    </xf>
    <xf numFmtId="10" fontId="27" fillId="7" borderId="1" applyNumberFormat="0" applyBorder="0" applyAlignment="0" applyProtection="0"/>
    <xf numFmtId="0" fontId="30" fillId="0" borderId="4"/>
    <xf numFmtId="37" fontId="31" fillId="0" borderId="0"/>
    <xf numFmtId="178" fontId="22" fillId="0" borderId="0"/>
    <xf numFmtId="0" fontId="25" fillId="0" borderId="0"/>
    <xf numFmtId="10" fontId="25" fillId="0" borderId="0" applyFont="0" applyFill="0" applyBorder="0" applyAlignment="0" applyProtection="0"/>
    <xf numFmtId="0" fontId="30" fillId="0" borderId="0"/>
    <xf numFmtId="0" fontId="5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/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3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4">
      <alignment vertical="center"/>
    </xf>
    <xf numFmtId="0" fontId="12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2" fillId="0" borderId="0" xfId="3" applyFont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5" fillId="0" borderId="0" xfId="4" applyFont="1">
      <alignment vertical="center"/>
    </xf>
    <xf numFmtId="0" fontId="12" fillId="0" borderId="0" xfId="5" applyFont="1" applyAlignment="1">
      <alignment vertical="center"/>
    </xf>
    <xf numFmtId="0" fontId="19" fillId="0" borderId="1" xfId="43" applyFont="1" applyFill="1" applyBorder="1" applyAlignment="1">
      <alignment horizontal="left" vertical="center"/>
    </xf>
    <xf numFmtId="0" fontId="17" fillId="0" borderId="1" xfId="43" applyFont="1" applyFill="1" applyBorder="1" applyAlignment="1">
      <alignment horizontal="center" vertical="center"/>
    </xf>
    <xf numFmtId="0" fontId="19" fillId="0" borderId="1" xfId="43" applyFont="1" applyBorder="1" applyAlignment="1">
      <alignment horizontal="left" vertical="center"/>
    </xf>
    <xf numFmtId="0" fontId="17" fillId="0" borderId="1" xfId="43" applyFont="1" applyBorder="1" applyAlignment="1">
      <alignment horizontal="center" vertical="center"/>
    </xf>
    <xf numFmtId="0" fontId="19" fillId="10" borderId="1" xfId="43" applyFont="1" applyFill="1" applyBorder="1" applyAlignment="1">
      <alignment horizontal="center"/>
    </xf>
    <xf numFmtId="0" fontId="18" fillId="9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0" borderId="0" xfId="5" applyFont="1" applyBorder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8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6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vertical="center" wrapText="1"/>
    </xf>
    <xf numFmtId="0" fontId="18" fillId="13" borderId="14" xfId="0" applyFont="1" applyFill="1" applyBorder="1" applyAlignment="1">
      <alignment vertical="center" wrapText="1"/>
    </xf>
    <xf numFmtId="0" fontId="38" fillId="0" borderId="0" xfId="0" applyFont="1"/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9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40" fillId="0" borderId="0" xfId="0" applyFont="1"/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0" fontId="7" fillId="0" borderId="0" xfId="0" applyFont="1" applyFill="1"/>
    <xf numFmtId="0" fontId="8" fillId="0" borderId="0" xfId="0" applyFont="1" applyFill="1" applyAlignment="1">
      <alignment horizontal="left" vertical="center"/>
    </xf>
    <xf numFmtId="0" fontId="18" fillId="0" borderId="1" xfId="3" applyFont="1" applyFill="1" applyBorder="1" applyAlignment="1">
      <alignment horizontal="center" vertical="top" wrapText="1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  <xf numFmtId="0" fontId="18" fillId="0" borderId="1" xfId="3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43" fillId="0" borderId="0" xfId="0" applyFont="1"/>
    <xf numFmtId="0" fontId="13" fillId="18" borderId="6" xfId="0" applyFont="1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7" fillId="0" borderId="2" xfId="43" applyFont="1" applyFill="1" applyBorder="1" applyAlignment="1">
      <alignment horizontal="left" vertical="center" wrapText="1"/>
    </xf>
    <xf numFmtId="0" fontId="17" fillId="0" borderId="8" xfId="43" applyFont="1" applyFill="1" applyBorder="1" applyAlignment="1">
      <alignment horizontal="left" vertical="center" wrapText="1"/>
    </xf>
    <xf numFmtId="0" fontId="17" fillId="0" borderId="9" xfId="43" applyFont="1" applyFill="1" applyBorder="1" applyAlignment="1">
      <alignment horizontal="left" vertical="center" wrapText="1"/>
    </xf>
    <xf numFmtId="0" fontId="17" fillId="0" borderId="2" xfId="43" applyFont="1" applyBorder="1" applyAlignment="1">
      <alignment horizontal="left" vertical="center" wrapText="1"/>
    </xf>
    <xf numFmtId="0" fontId="17" fillId="0" borderId="8" xfId="43" applyFont="1" applyBorder="1" applyAlignment="1">
      <alignment horizontal="left" vertical="center" wrapText="1"/>
    </xf>
    <xf numFmtId="0" fontId="17" fillId="0" borderId="9" xfId="43" applyFont="1" applyBorder="1" applyAlignment="1">
      <alignment horizontal="left" vertical="center" wrapText="1"/>
    </xf>
    <xf numFmtId="0" fontId="17" fillId="0" borderId="10" xfId="43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9" fillId="0" borderId="10" xfId="43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9" fillId="10" borderId="2" xfId="43" applyFont="1" applyFill="1" applyBorder="1" applyAlignment="1">
      <alignment horizontal="center"/>
    </xf>
    <xf numFmtId="0" fontId="19" fillId="10" borderId="8" xfId="43" applyFont="1" applyFill="1" applyBorder="1" applyAlignment="1">
      <alignment horizontal="center"/>
    </xf>
    <xf numFmtId="0" fontId="19" fillId="10" borderId="9" xfId="43" applyFont="1" applyFill="1" applyBorder="1" applyAlignment="1">
      <alignment horizontal="center"/>
    </xf>
    <xf numFmtId="0" fontId="13" fillId="4" borderId="5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20" fillId="6" borderId="15" xfId="5" applyFont="1" applyFill="1" applyBorder="1" applyAlignment="1">
      <alignment horizontal="center" vertical="center" wrapText="1"/>
    </xf>
    <xf numFmtId="0" fontId="20" fillId="6" borderId="3" xfId="5" applyFont="1" applyFill="1" applyBorder="1" applyAlignment="1">
      <alignment horizontal="center" vertical="center" wrapText="1"/>
    </xf>
    <xf numFmtId="0" fontId="20" fillId="6" borderId="13" xfId="5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4" fillId="5" borderId="1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5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left" vertical="center" wrapText="1"/>
    </xf>
    <xf numFmtId="0" fontId="19" fillId="9" borderId="1" xfId="0" applyFont="1" applyFill="1" applyBorder="1"/>
    <xf numFmtId="0" fontId="17" fillId="0" borderId="1" xfId="0" applyFont="1" applyFill="1" applyBorder="1"/>
    <xf numFmtId="0" fontId="13" fillId="9" borderId="1" xfId="0" applyFont="1" applyFill="1" applyBorder="1" applyAlignment="1">
      <alignment horizontal="left" vertical="center"/>
    </xf>
    <xf numFmtId="0" fontId="17" fillId="9" borderId="22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left" vertical="center"/>
    </xf>
    <xf numFmtId="0" fontId="35" fillId="8" borderId="22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13" fillId="9" borderId="20" xfId="0" applyFont="1" applyFill="1" applyBorder="1" applyAlignment="1">
      <alignment horizontal="left" vertical="center"/>
    </xf>
    <xf numFmtId="0" fontId="19" fillId="9" borderId="10" xfId="0" applyFont="1" applyFill="1" applyBorder="1"/>
    <xf numFmtId="0" fontId="12" fillId="0" borderId="10" xfId="0" applyFont="1" applyFill="1" applyBorder="1" applyAlignment="1">
      <alignment horizontal="left" vertical="center"/>
    </xf>
    <xf numFmtId="0" fontId="17" fillId="0" borderId="10" xfId="0" applyFont="1" applyFill="1" applyBorder="1"/>
    <xf numFmtId="0" fontId="13" fillId="9" borderId="10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35" fillId="12" borderId="15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35" fillId="0" borderId="29" xfId="0" applyFont="1" applyFill="1" applyBorder="1" applyAlignment="1">
      <alignment vertical="center"/>
    </xf>
    <xf numFmtId="0" fontId="0" fillId="0" borderId="25" xfId="0" applyFill="1" applyBorder="1" applyAlignment="1"/>
    <xf numFmtId="0" fontId="0" fillId="0" borderId="30" xfId="0" applyFill="1" applyBorder="1" applyAlignment="1"/>
    <xf numFmtId="0" fontId="0" fillId="0" borderId="31" xfId="0" applyFill="1" applyBorder="1" applyAlignment="1"/>
    <xf numFmtId="0" fontId="0" fillId="0" borderId="0" xfId="0" applyFill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4" xfId="0" applyFill="1" applyBorder="1" applyAlignment="1"/>
    <xf numFmtId="0" fontId="0" fillId="0" borderId="34" xfId="0" applyFill="1" applyBorder="1" applyAlignment="1"/>
    <xf numFmtId="0" fontId="13" fillId="4" borderId="5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left" wrapText="1"/>
    </xf>
    <xf numFmtId="0" fontId="37" fillId="0" borderId="8" xfId="0" applyFont="1" applyFill="1" applyBorder="1" applyAlignment="1">
      <alignment horizontal="left" wrapText="1"/>
    </xf>
    <xf numFmtId="0" fontId="37" fillId="0" borderId="16" xfId="0" applyFont="1" applyFill="1" applyBorder="1" applyAlignment="1">
      <alignment horizontal="left" wrapText="1"/>
    </xf>
    <xf numFmtId="0" fontId="35" fillId="11" borderId="5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/>
    </xf>
    <xf numFmtId="0" fontId="35" fillId="11" borderId="21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left" vertical="center" wrapText="1"/>
    </xf>
  </cellXfs>
  <cellStyles count="51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쉼표 [0] 2" xfId="50"/>
    <cellStyle name="쉼표 [0] 3" xfId="47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 3 2" xfId="49"/>
    <cellStyle name="표준 4 3 3" xfId="46"/>
    <cellStyle name="표준 4 4" xfId="48"/>
    <cellStyle name="표준 4 5" xfId="45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11880"/>
          <a:ext cx="4151208" cy="1771227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23" t="s">
        <v>2</v>
      </c>
      <c r="B1" s="123"/>
      <c r="C1" s="123"/>
      <c r="D1" s="123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101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76</v>
      </c>
      <c r="C12" s="20" t="s">
        <v>18</v>
      </c>
      <c r="D12" s="136" t="s">
        <v>19</v>
      </c>
      <c r="E12" s="137"/>
      <c r="F12" s="137"/>
      <c r="G12" s="137"/>
      <c r="H12" s="137"/>
      <c r="I12" s="138"/>
      <c r="J12" s="136" t="s">
        <v>20</v>
      </c>
      <c r="K12" s="137"/>
      <c r="L12" s="137"/>
      <c r="M12" s="138"/>
    </row>
    <row r="13" spans="1:13">
      <c r="B13" s="19">
        <v>1</v>
      </c>
      <c r="C13" s="18" t="s">
        <v>21</v>
      </c>
      <c r="D13" s="127" t="s">
        <v>22</v>
      </c>
      <c r="E13" s="128"/>
      <c r="F13" s="128"/>
      <c r="G13" s="128"/>
      <c r="H13" s="128"/>
      <c r="I13" s="129"/>
      <c r="J13" s="127" t="s">
        <v>23</v>
      </c>
      <c r="K13" s="128"/>
      <c r="L13" s="128"/>
      <c r="M13" s="129"/>
    </row>
    <row r="14" spans="1:13">
      <c r="B14" s="17">
        <v>2</v>
      </c>
      <c r="C14" s="16" t="s">
        <v>24</v>
      </c>
      <c r="D14" s="124" t="s">
        <v>25</v>
      </c>
      <c r="E14" s="125"/>
      <c r="F14" s="125"/>
      <c r="G14" s="125"/>
      <c r="H14" s="125"/>
      <c r="I14" s="126"/>
      <c r="J14" s="127" t="s">
        <v>26</v>
      </c>
      <c r="K14" s="128"/>
      <c r="L14" s="128"/>
      <c r="M14" s="129"/>
    </row>
    <row r="15" spans="1:13" ht="37.5" customHeight="1">
      <c r="B15" s="17">
        <v>3</v>
      </c>
      <c r="C15" s="16" t="s">
        <v>27</v>
      </c>
      <c r="D15" s="124" t="s">
        <v>28</v>
      </c>
      <c r="E15" s="125"/>
      <c r="F15" s="125"/>
      <c r="G15" s="125"/>
      <c r="H15" s="125"/>
      <c r="I15" s="126"/>
      <c r="J15" s="127" t="s">
        <v>77</v>
      </c>
      <c r="K15" s="128"/>
      <c r="L15" s="128"/>
      <c r="M15" s="129"/>
    </row>
    <row r="16" spans="1:13">
      <c r="B16" s="17">
        <v>4</v>
      </c>
      <c r="C16" s="16" t="s">
        <v>29</v>
      </c>
      <c r="D16" s="124" t="s">
        <v>30</v>
      </c>
      <c r="E16" s="125"/>
      <c r="F16" s="125"/>
      <c r="G16" s="125"/>
      <c r="H16" s="125"/>
      <c r="I16" s="126"/>
      <c r="J16" s="127"/>
      <c r="K16" s="128"/>
      <c r="L16" s="128"/>
      <c r="M16" s="129"/>
    </row>
    <row r="17" spans="2:13">
      <c r="B17" s="17">
        <v>5</v>
      </c>
      <c r="C17" s="16" t="s">
        <v>31</v>
      </c>
      <c r="D17" s="124" t="s">
        <v>32</v>
      </c>
      <c r="E17" s="125"/>
      <c r="F17" s="125"/>
      <c r="G17" s="125"/>
      <c r="H17" s="125"/>
      <c r="I17" s="126"/>
      <c r="J17" s="127"/>
      <c r="K17" s="128"/>
      <c r="L17" s="128"/>
      <c r="M17" s="129"/>
    </row>
    <row r="18" spans="2:13">
      <c r="B18" s="17">
        <v>6</v>
      </c>
      <c r="C18" s="16" t="s">
        <v>33</v>
      </c>
      <c r="D18" s="124" t="s">
        <v>34</v>
      </c>
      <c r="E18" s="125"/>
      <c r="F18" s="125"/>
      <c r="G18" s="125"/>
      <c r="H18" s="125"/>
      <c r="I18" s="126"/>
      <c r="J18" s="127"/>
      <c r="K18" s="128"/>
      <c r="L18" s="128"/>
      <c r="M18" s="129"/>
    </row>
    <row r="19" spans="2:13">
      <c r="B19" s="19">
        <v>7</v>
      </c>
      <c r="C19" s="16" t="s">
        <v>35</v>
      </c>
      <c r="D19" s="124" t="s">
        <v>36</v>
      </c>
      <c r="E19" s="125"/>
      <c r="F19" s="125"/>
      <c r="G19" s="125"/>
      <c r="H19" s="125"/>
      <c r="I19" s="126"/>
      <c r="J19" s="127" t="s">
        <v>37</v>
      </c>
      <c r="K19" s="128"/>
      <c r="L19" s="128"/>
      <c r="M19" s="129"/>
    </row>
    <row r="20" spans="2:13">
      <c r="B20" s="130">
        <v>8</v>
      </c>
      <c r="C20" s="132" t="s">
        <v>38</v>
      </c>
      <c r="D20" s="124" t="s">
        <v>39</v>
      </c>
      <c r="E20" s="125"/>
      <c r="F20" s="125"/>
      <c r="G20" s="125"/>
      <c r="H20" s="125"/>
      <c r="I20" s="126"/>
      <c r="J20" s="127"/>
      <c r="K20" s="128"/>
      <c r="L20" s="128"/>
      <c r="M20" s="129"/>
    </row>
    <row r="21" spans="2:13">
      <c r="B21" s="131"/>
      <c r="C21" s="133"/>
      <c r="D21" s="124" t="s">
        <v>40</v>
      </c>
      <c r="E21" s="125"/>
      <c r="F21" s="125"/>
      <c r="G21" s="125"/>
      <c r="H21" s="125"/>
      <c r="I21" s="126"/>
      <c r="J21" s="127"/>
      <c r="K21" s="128"/>
      <c r="L21" s="128"/>
      <c r="M21" s="129"/>
    </row>
    <row r="22" spans="2:13">
      <c r="B22" s="130">
        <v>9</v>
      </c>
      <c r="C22" s="132" t="s">
        <v>41</v>
      </c>
      <c r="D22" s="124" t="s">
        <v>42</v>
      </c>
      <c r="E22" s="125"/>
      <c r="F22" s="125"/>
      <c r="G22" s="125"/>
      <c r="H22" s="125"/>
      <c r="I22" s="126"/>
      <c r="J22" s="127"/>
      <c r="K22" s="128"/>
      <c r="L22" s="128"/>
      <c r="M22" s="129"/>
    </row>
    <row r="23" spans="2:13">
      <c r="B23" s="131"/>
      <c r="C23" s="133"/>
      <c r="D23" s="124" t="s">
        <v>43</v>
      </c>
      <c r="E23" s="125"/>
      <c r="F23" s="125"/>
      <c r="G23" s="125"/>
      <c r="H23" s="125"/>
      <c r="I23" s="126"/>
      <c r="J23" s="127"/>
      <c r="K23" s="128"/>
      <c r="L23" s="128"/>
      <c r="M23" s="129"/>
    </row>
    <row r="24" spans="2:13">
      <c r="B24" s="17">
        <v>10</v>
      </c>
      <c r="C24" s="16" t="s">
        <v>44</v>
      </c>
      <c r="D24" s="124" t="s">
        <v>45</v>
      </c>
      <c r="E24" s="125"/>
      <c r="F24" s="125"/>
      <c r="G24" s="125"/>
      <c r="H24" s="125"/>
      <c r="I24" s="126"/>
      <c r="J24" s="127" t="s">
        <v>46</v>
      </c>
      <c r="K24" s="128"/>
      <c r="L24" s="128"/>
      <c r="M24" s="129"/>
    </row>
    <row r="25" spans="2:13">
      <c r="B25" s="17">
        <v>11</v>
      </c>
      <c r="C25" s="16" t="s">
        <v>47</v>
      </c>
      <c r="D25" s="124" t="s">
        <v>48</v>
      </c>
      <c r="E25" s="125"/>
      <c r="F25" s="125"/>
      <c r="G25" s="125"/>
      <c r="H25" s="125"/>
      <c r="I25" s="126"/>
      <c r="J25" s="127" t="s">
        <v>49</v>
      </c>
      <c r="K25" s="128"/>
      <c r="L25" s="128"/>
      <c r="M25" s="129"/>
    </row>
    <row r="26" spans="2:13">
      <c r="B26" s="17">
        <v>12</v>
      </c>
      <c r="C26" s="16" t="s">
        <v>50</v>
      </c>
      <c r="D26" s="124" t="s">
        <v>51</v>
      </c>
      <c r="E26" s="125"/>
      <c r="F26" s="125"/>
      <c r="G26" s="125"/>
      <c r="H26" s="125"/>
      <c r="I26" s="126"/>
      <c r="J26" s="127" t="s">
        <v>52</v>
      </c>
      <c r="K26" s="128"/>
      <c r="L26" s="128"/>
      <c r="M26" s="129"/>
    </row>
    <row r="27" spans="2:13">
      <c r="B27" s="17">
        <v>13</v>
      </c>
      <c r="C27" s="16" t="s">
        <v>53</v>
      </c>
      <c r="D27" s="124" t="s">
        <v>54</v>
      </c>
      <c r="E27" s="125"/>
      <c r="F27" s="125"/>
      <c r="G27" s="125"/>
      <c r="H27" s="125"/>
      <c r="I27" s="126"/>
      <c r="J27" s="127" t="s">
        <v>55</v>
      </c>
      <c r="K27" s="128"/>
      <c r="L27" s="128"/>
      <c r="M27" s="129"/>
    </row>
    <row r="28" spans="2:13">
      <c r="B28" s="17">
        <v>14</v>
      </c>
      <c r="C28" s="16" t="s">
        <v>14</v>
      </c>
      <c r="D28" s="124" t="s">
        <v>56</v>
      </c>
      <c r="E28" s="125"/>
      <c r="F28" s="125"/>
      <c r="G28" s="125"/>
      <c r="H28" s="125"/>
      <c r="I28" s="126"/>
      <c r="J28" s="127" t="s">
        <v>78</v>
      </c>
      <c r="K28" s="128"/>
      <c r="L28" s="128"/>
      <c r="M28" s="129"/>
    </row>
    <row r="29" spans="2:13">
      <c r="B29" s="17">
        <v>15</v>
      </c>
      <c r="C29" s="16" t="s">
        <v>57</v>
      </c>
      <c r="D29" s="124" t="s">
        <v>58</v>
      </c>
      <c r="E29" s="125"/>
      <c r="F29" s="125"/>
      <c r="G29" s="125"/>
      <c r="H29" s="125"/>
      <c r="I29" s="126"/>
      <c r="J29" s="127" t="s">
        <v>59</v>
      </c>
      <c r="K29" s="128"/>
      <c r="L29" s="128"/>
      <c r="M29" s="129"/>
    </row>
    <row r="30" spans="2:13">
      <c r="B30" s="17">
        <v>16</v>
      </c>
      <c r="C30" s="16" t="s">
        <v>16</v>
      </c>
      <c r="D30" s="124" t="s">
        <v>60</v>
      </c>
      <c r="E30" s="125"/>
      <c r="F30" s="125"/>
      <c r="G30" s="125"/>
      <c r="H30" s="125"/>
      <c r="I30" s="126"/>
      <c r="J30" s="127" t="s">
        <v>61</v>
      </c>
      <c r="K30" s="128"/>
      <c r="L30" s="128"/>
      <c r="M30" s="129"/>
    </row>
    <row r="31" spans="2:13">
      <c r="B31" s="17">
        <v>17</v>
      </c>
      <c r="C31" s="16" t="s">
        <v>62</v>
      </c>
      <c r="D31" s="124" t="s">
        <v>63</v>
      </c>
      <c r="E31" s="134"/>
      <c r="F31" s="134"/>
      <c r="G31" s="134"/>
      <c r="H31" s="134"/>
      <c r="I31" s="135"/>
      <c r="J31" s="127" t="s">
        <v>64</v>
      </c>
      <c r="K31" s="134"/>
      <c r="L31" s="134"/>
      <c r="M31" s="135"/>
    </row>
    <row r="32" spans="2:13">
      <c r="B32" s="17">
        <v>18</v>
      </c>
      <c r="C32" s="16" t="s">
        <v>65</v>
      </c>
      <c r="D32" s="124" t="s">
        <v>66</v>
      </c>
      <c r="E32" s="125"/>
      <c r="F32" s="125"/>
      <c r="G32" s="125"/>
      <c r="H32" s="125"/>
      <c r="I32" s="126"/>
      <c r="J32" s="127" t="s">
        <v>67</v>
      </c>
      <c r="K32" s="128"/>
      <c r="L32" s="128"/>
      <c r="M32" s="129"/>
    </row>
    <row r="33" spans="2:13">
      <c r="B33" s="17">
        <v>19</v>
      </c>
      <c r="C33" s="16" t="s">
        <v>68</v>
      </c>
      <c r="D33" s="124" t="s">
        <v>69</v>
      </c>
      <c r="E33" s="125"/>
      <c r="F33" s="125"/>
      <c r="G33" s="125"/>
      <c r="H33" s="125"/>
      <c r="I33" s="126"/>
      <c r="J33" s="127" t="s">
        <v>70</v>
      </c>
      <c r="K33" s="128"/>
      <c r="L33" s="128"/>
      <c r="M33" s="129"/>
    </row>
    <row r="34" spans="2:13">
      <c r="B34" s="17">
        <v>20</v>
      </c>
      <c r="C34" s="16" t="s">
        <v>71</v>
      </c>
      <c r="D34" s="124" t="s">
        <v>72</v>
      </c>
      <c r="E34" s="125"/>
      <c r="F34" s="125"/>
      <c r="G34" s="125"/>
      <c r="H34" s="125"/>
      <c r="I34" s="126"/>
      <c r="J34" s="127" t="s">
        <v>73</v>
      </c>
      <c r="K34" s="128"/>
      <c r="L34" s="128"/>
      <c r="M34" s="129"/>
    </row>
    <row r="35" spans="2:13">
      <c r="B35" s="17">
        <v>21</v>
      </c>
      <c r="C35" s="16" t="s">
        <v>74</v>
      </c>
      <c r="D35" s="124" t="s">
        <v>75</v>
      </c>
      <c r="E35" s="125"/>
      <c r="F35" s="125"/>
      <c r="G35" s="125"/>
      <c r="H35" s="125"/>
      <c r="I35" s="126"/>
      <c r="J35" s="127"/>
      <c r="K35" s="128"/>
      <c r="L35" s="128"/>
      <c r="M35" s="129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77"/>
  <sheetViews>
    <sheetView showGridLines="0" tabSelected="1" topLeftCell="A20" zoomScale="90" zoomScaleNormal="90" workbookViewId="0">
      <selection activeCell="K40" sqref="K40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5.5" style="1" bestFit="1" customWidth="1"/>
    <col min="10" max="10" width="3.09765625" style="1" bestFit="1" customWidth="1"/>
    <col min="11" max="11" width="44.5976562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94"/>
    </row>
    <row r="2" spans="1:16" s="15" customFormat="1" ht="32.25" customHeight="1">
      <c r="A2" s="24"/>
      <c r="B2" s="144" t="s">
        <v>100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6"/>
      <c r="P2" s="94"/>
    </row>
    <row r="3" spans="1:16" s="15" customFormat="1" ht="21" customHeight="1">
      <c r="B3" s="139" t="s">
        <v>21</v>
      </c>
      <c r="C3" s="147"/>
      <c r="D3" s="147"/>
      <c r="E3" s="148" t="s">
        <v>321</v>
      </c>
      <c r="F3" s="148"/>
      <c r="G3" s="148"/>
      <c r="H3" s="148"/>
      <c r="I3" s="148"/>
      <c r="J3" s="148"/>
      <c r="K3" s="148"/>
      <c r="L3" s="148"/>
      <c r="M3" s="148"/>
      <c r="N3" s="148"/>
      <c r="O3" s="149"/>
      <c r="P3" s="94"/>
    </row>
    <row r="4" spans="1:16" s="15" customFormat="1" ht="21" customHeight="1">
      <c r="B4" s="139" t="s">
        <v>24</v>
      </c>
      <c r="C4" s="147"/>
      <c r="D4" s="147"/>
      <c r="E4" s="141" t="s">
        <v>322</v>
      </c>
      <c r="F4" s="142"/>
      <c r="G4" s="142"/>
      <c r="H4" s="142"/>
      <c r="I4" s="142"/>
      <c r="J4" s="142"/>
      <c r="K4" s="142"/>
      <c r="L4" s="142"/>
      <c r="M4" s="142"/>
      <c r="N4" s="142"/>
      <c r="O4" s="143"/>
      <c r="P4" s="94"/>
    </row>
    <row r="5" spans="1:16" s="15" customFormat="1" ht="21" customHeight="1">
      <c r="B5" s="139" t="s">
        <v>27</v>
      </c>
      <c r="C5" s="140"/>
      <c r="D5" s="140"/>
      <c r="E5" s="141" t="s">
        <v>332</v>
      </c>
      <c r="F5" s="142"/>
      <c r="G5" s="142"/>
      <c r="H5" s="142"/>
      <c r="I5" s="142"/>
      <c r="J5" s="142"/>
      <c r="K5" s="142"/>
      <c r="L5" s="142"/>
      <c r="M5" s="142"/>
      <c r="N5" s="142"/>
      <c r="O5" s="143"/>
      <c r="P5" s="94"/>
    </row>
    <row r="6" spans="1:16" s="15" customFormat="1" ht="21" customHeight="1">
      <c r="B6" s="139" t="s">
        <v>102</v>
      </c>
      <c r="C6" s="147"/>
      <c r="D6" s="147"/>
      <c r="E6" s="150" t="s">
        <v>309</v>
      </c>
      <c r="F6" s="150"/>
      <c r="G6" s="150"/>
      <c r="H6" s="150"/>
      <c r="I6" s="151" t="s">
        <v>31</v>
      </c>
      <c r="J6" s="151"/>
      <c r="K6" s="152">
        <v>44183</v>
      </c>
      <c r="L6" s="152"/>
      <c r="M6" s="152"/>
      <c r="N6" s="152"/>
      <c r="O6" s="153"/>
      <c r="P6" s="94"/>
    </row>
    <row r="7" spans="1:16" s="15" customFormat="1" ht="21" customHeight="1">
      <c r="B7" s="139" t="s">
        <v>79</v>
      </c>
      <c r="C7" s="140"/>
      <c r="D7" s="140"/>
      <c r="E7" s="154" t="s">
        <v>320</v>
      </c>
      <c r="F7" s="154"/>
      <c r="G7" s="154"/>
      <c r="H7" s="154"/>
      <c r="I7" s="151" t="s">
        <v>35</v>
      </c>
      <c r="J7" s="151"/>
      <c r="K7" s="155" t="s">
        <v>80</v>
      </c>
      <c r="L7" s="155"/>
      <c r="M7" s="155"/>
      <c r="N7" s="155"/>
      <c r="O7" s="156"/>
      <c r="P7" s="94"/>
    </row>
    <row r="8" spans="1:16" s="15" customFormat="1" ht="21" customHeight="1">
      <c r="B8" s="139" t="s">
        <v>81</v>
      </c>
      <c r="C8" s="147"/>
      <c r="D8" s="147"/>
      <c r="E8" s="157"/>
      <c r="F8" s="157"/>
      <c r="G8" s="157"/>
      <c r="H8" s="157"/>
      <c r="I8" s="151" t="s">
        <v>41</v>
      </c>
      <c r="J8" s="151"/>
      <c r="K8" s="158"/>
      <c r="L8" s="159"/>
      <c r="M8" s="159"/>
      <c r="N8" s="159"/>
      <c r="O8" s="160"/>
      <c r="P8" s="94"/>
    </row>
    <row r="9" spans="1:16" s="15" customFormat="1" ht="21" customHeight="1">
      <c r="B9" s="139" t="s">
        <v>82</v>
      </c>
      <c r="C9" s="147"/>
      <c r="D9" s="147"/>
      <c r="E9" s="161"/>
      <c r="F9" s="161"/>
      <c r="G9" s="161"/>
      <c r="H9" s="161"/>
      <c r="I9" s="151" t="s">
        <v>47</v>
      </c>
      <c r="J9" s="151"/>
      <c r="K9" s="162"/>
      <c r="L9" s="162"/>
      <c r="M9" s="162"/>
      <c r="N9" s="162"/>
      <c r="O9" s="163"/>
      <c r="P9" s="94"/>
    </row>
    <row r="10" spans="1:16" s="5" customFormat="1" ht="21" customHeight="1" thickBot="1">
      <c r="B10" s="164" t="s">
        <v>83</v>
      </c>
      <c r="C10" s="165"/>
      <c r="D10" s="165"/>
      <c r="E10" s="166" t="s">
        <v>131</v>
      </c>
      <c r="F10" s="166"/>
      <c r="G10" s="166"/>
      <c r="H10" s="166"/>
      <c r="I10" s="167" t="s">
        <v>84</v>
      </c>
      <c r="J10" s="167"/>
      <c r="K10" s="166" t="s">
        <v>131</v>
      </c>
      <c r="L10" s="166"/>
      <c r="M10" s="166"/>
      <c r="N10" s="166"/>
      <c r="O10" s="168"/>
      <c r="P10" s="94"/>
    </row>
    <row r="11" spans="1:16" s="5" customFormat="1" ht="24" customHeight="1">
      <c r="B11" s="169" t="s">
        <v>17</v>
      </c>
      <c r="C11" s="170"/>
      <c r="D11" s="170"/>
      <c r="E11" s="170"/>
      <c r="F11" s="170"/>
      <c r="G11" s="170"/>
      <c r="H11" s="171"/>
      <c r="I11" s="170" t="s">
        <v>85</v>
      </c>
      <c r="J11" s="170"/>
      <c r="K11" s="170"/>
      <c r="L11" s="170"/>
      <c r="M11" s="170"/>
      <c r="N11" s="170"/>
      <c r="O11" s="173"/>
      <c r="P11" s="94"/>
    </row>
    <row r="12" spans="1:16" s="5" customFormat="1" ht="13.5" customHeight="1">
      <c r="B12" s="174" t="s">
        <v>14</v>
      </c>
      <c r="C12" s="175"/>
      <c r="D12" s="175"/>
      <c r="E12" s="148" t="s">
        <v>354</v>
      </c>
      <c r="F12" s="176"/>
      <c r="G12" s="176"/>
      <c r="H12" s="172"/>
      <c r="I12" s="177" t="s">
        <v>14</v>
      </c>
      <c r="J12" s="177"/>
      <c r="K12" s="148" t="s">
        <v>356</v>
      </c>
      <c r="L12" s="148"/>
      <c r="M12" s="148"/>
      <c r="N12" s="148"/>
      <c r="O12" s="149"/>
      <c r="P12" s="94"/>
    </row>
    <row r="13" spans="1:16" s="5" customFormat="1" ht="15.9" customHeight="1">
      <c r="B13" s="180" t="s">
        <v>86</v>
      </c>
      <c r="C13" s="175"/>
      <c r="D13" s="175"/>
      <c r="E13" s="148" t="s">
        <v>355</v>
      </c>
      <c r="F13" s="176"/>
      <c r="G13" s="176"/>
      <c r="H13" s="172"/>
      <c r="I13" s="177" t="s">
        <v>15</v>
      </c>
      <c r="J13" s="177"/>
      <c r="K13" s="148" t="s">
        <v>357</v>
      </c>
      <c r="L13" s="148"/>
      <c r="M13" s="148"/>
      <c r="N13" s="148"/>
      <c r="O13" s="149"/>
      <c r="P13" s="94"/>
    </row>
    <row r="14" spans="1:16" s="5" customFormat="1" ht="15.9" customHeight="1" thickBot="1">
      <c r="B14" s="188" t="s">
        <v>16</v>
      </c>
      <c r="C14" s="189"/>
      <c r="D14" s="189"/>
      <c r="E14" s="190"/>
      <c r="F14" s="191"/>
      <c r="G14" s="191"/>
      <c r="H14" s="172"/>
      <c r="I14" s="192" t="s">
        <v>16</v>
      </c>
      <c r="J14" s="192"/>
      <c r="K14" s="190"/>
      <c r="L14" s="190"/>
      <c r="M14" s="190"/>
      <c r="N14" s="190"/>
      <c r="O14" s="193"/>
      <c r="P14" s="94"/>
    </row>
    <row r="15" spans="1:16" s="5" customFormat="1" ht="15.9" customHeight="1">
      <c r="B15" s="194" t="s">
        <v>106</v>
      </c>
      <c r="C15" s="195"/>
      <c r="D15" s="196" t="s">
        <v>107</v>
      </c>
      <c r="E15" s="196"/>
      <c r="F15" s="196"/>
      <c r="G15" s="197"/>
      <c r="H15" s="172"/>
      <c r="I15" s="202"/>
      <c r="J15" s="203"/>
      <c r="K15" s="203"/>
      <c r="L15" s="203"/>
      <c r="M15" s="203"/>
      <c r="N15" s="203"/>
      <c r="O15" s="204"/>
      <c r="P15" s="94"/>
    </row>
    <row r="16" spans="1:16" s="5" customFormat="1" ht="15.9" customHeight="1">
      <c r="B16" s="42" t="s">
        <v>87</v>
      </c>
      <c r="C16" s="43" t="s">
        <v>88</v>
      </c>
      <c r="D16" s="43" t="s">
        <v>89</v>
      </c>
      <c r="E16" s="43" t="s">
        <v>90</v>
      </c>
      <c r="F16" s="43" t="s">
        <v>91</v>
      </c>
      <c r="G16" s="44" t="s">
        <v>92</v>
      </c>
      <c r="H16" s="172"/>
      <c r="I16" s="205"/>
      <c r="J16" s="206"/>
      <c r="K16" s="206"/>
      <c r="L16" s="206"/>
      <c r="M16" s="206"/>
      <c r="N16" s="206"/>
      <c r="O16" s="207"/>
      <c r="P16" s="94"/>
    </row>
    <row r="17" spans="2:17" s="5" customFormat="1" ht="15.9" customHeight="1">
      <c r="B17" s="54" t="s">
        <v>124</v>
      </c>
      <c r="C17" s="46" t="s">
        <v>108</v>
      </c>
      <c r="D17" s="48"/>
      <c r="E17" s="46" t="s">
        <v>123</v>
      </c>
      <c r="F17" s="48" t="s">
        <v>121</v>
      </c>
      <c r="G17" s="49">
        <v>255</v>
      </c>
      <c r="H17" s="172"/>
      <c r="I17" s="205"/>
      <c r="J17" s="206"/>
      <c r="K17" s="206"/>
      <c r="L17" s="206"/>
      <c r="M17" s="206"/>
      <c r="N17" s="206"/>
      <c r="O17" s="207"/>
      <c r="P17" s="94"/>
    </row>
    <row r="18" spans="2:17" s="5" customFormat="1" ht="15.9" customHeight="1">
      <c r="B18" s="45" t="s">
        <v>125</v>
      </c>
      <c r="C18" s="21" t="s">
        <v>109</v>
      </c>
      <c r="D18" s="47"/>
      <c r="E18" s="21" t="s">
        <v>120</v>
      </c>
      <c r="F18" s="47" t="s">
        <v>121</v>
      </c>
      <c r="G18" s="50">
        <v>1</v>
      </c>
      <c r="H18" s="172"/>
      <c r="I18" s="205"/>
      <c r="J18" s="206"/>
      <c r="K18" s="206"/>
      <c r="L18" s="206"/>
      <c r="M18" s="206"/>
      <c r="N18" s="206"/>
      <c r="O18" s="207"/>
      <c r="P18" s="94"/>
    </row>
    <row r="19" spans="2:17" s="5" customFormat="1" ht="15.9" customHeight="1">
      <c r="B19" s="45" t="s">
        <v>126</v>
      </c>
      <c r="C19" s="21" t="s">
        <v>110</v>
      </c>
      <c r="D19" s="47"/>
      <c r="E19" s="21" t="s">
        <v>111</v>
      </c>
      <c r="F19" s="47" t="s">
        <v>122</v>
      </c>
      <c r="G19" s="50"/>
      <c r="H19" s="172"/>
      <c r="I19" s="205"/>
      <c r="J19" s="206"/>
      <c r="K19" s="206"/>
      <c r="L19" s="206"/>
      <c r="M19" s="206"/>
      <c r="N19" s="206"/>
      <c r="O19" s="207"/>
      <c r="P19" s="94"/>
    </row>
    <row r="20" spans="2:17" s="5" customFormat="1" ht="15.9" customHeight="1">
      <c r="B20" s="45" t="s">
        <v>127</v>
      </c>
      <c r="C20" s="21" t="s">
        <v>112</v>
      </c>
      <c r="D20" s="47"/>
      <c r="E20" s="21" t="s">
        <v>113</v>
      </c>
      <c r="F20" s="47" t="s">
        <v>121</v>
      </c>
      <c r="G20" s="50">
        <v>10</v>
      </c>
      <c r="H20" s="172"/>
      <c r="I20" s="205"/>
      <c r="J20" s="206"/>
      <c r="K20" s="206"/>
      <c r="L20" s="206"/>
      <c r="M20" s="206"/>
      <c r="N20" s="206"/>
      <c r="O20" s="207"/>
      <c r="P20" s="94"/>
    </row>
    <row r="21" spans="2:17" s="5" customFormat="1" ht="15.9" customHeight="1">
      <c r="B21" s="45" t="s">
        <v>128</v>
      </c>
      <c r="C21" s="21" t="s">
        <v>114</v>
      </c>
      <c r="D21" s="47"/>
      <c r="E21" s="21" t="s">
        <v>115</v>
      </c>
      <c r="F21" s="47" t="s">
        <v>121</v>
      </c>
      <c r="G21" s="50">
        <v>8</v>
      </c>
      <c r="H21" s="172"/>
      <c r="I21" s="205"/>
      <c r="J21" s="206"/>
      <c r="K21" s="206"/>
      <c r="L21" s="206"/>
      <c r="M21" s="206"/>
      <c r="N21" s="206"/>
      <c r="O21" s="207"/>
      <c r="P21" s="94"/>
    </row>
    <row r="22" spans="2:17" s="5" customFormat="1" ht="15.9" customHeight="1">
      <c r="B22" s="45" t="s">
        <v>129</v>
      </c>
      <c r="C22" s="21" t="s">
        <v>116</v>
      </c>
      <c r="D22" s="47"/>
      <c r="E22" s="21" t="s">
        <v>117</v>
      </c>
      <c r="F22" s="47" t="s">
        <v>121</v>
      </c>
      <c r="G22" s="50">
        <v>255</v>
      </c>
      <c r="H22" s="172"/>
      <c r="I22" s="205"/>
      <c r="J22" s="206"/>
      <c r="K22" s="206"/>
      <c r="L22" s="206"/>
      <c r="M22" s="206"/>
      <c r="N22" s="206"/>
      <c r="O22" s="207"/>
      <c r="P22" s="94"/>
    </row>
    <row r="23" spans="2:17" s="5" customFormat="1" ht="15.9" customHeight="1" thickBot="1">
      <c r="B23" s="55" t="s">
        <v>130</v>
      </c>
      <c r="C23" s="51" t="s">
        <v>118</v>
      </c>
      <c r="D23" s="52"/>
      <c r="E23" s="51" t="s">
        <v>119</v>
      </c>
      <c r="F23" s="52" t="s">
        <v>122</v>
      </c>
      <c r="G23" s="53"/>
      <c r="H23" s="172"/>
      <c r="I23" s="208"/>
      <c r="J23" s="209"/>
      <c r="K23" s="209"/>
      <c r="L23" s="209"/>
      <c r="M23" s="209"/>
      <c r="N23" s="209"/>
      <c r="O23" s="210"/>
      <c r="P23" s="94"/>
    </row>
    <row r="24" spans="2:17" s="5" customFormat="1" ht="15.9" customHeight="1">
      <c r="B24" s="228" t="s">
        <v>8</v>
      </c>
      <c r="C24" s="229"/>
      <c r="D24" s="230"/>
      <c r="E24" s="230"/>
      <c r="F24" s="230"/>
      <c r="G24" s="230"/>
      <c r="H24" s="172"/>
      <c r="I24" s="181" t="s">
        <v>12</v>
      </c>
      <c r="J24" s="181"/>
      <c r="K24" s="178"/>
      <c r="L24" s="178"/>
      <c r="M24" s="178"/>
      <c r="N24" s="178"/>
      <c r="O24" s="179"/>
      <c r="P24" s="94"/>
    </row>
    <row r="25" spans="2:17" s="5" customFormat="1" ht="15.9" customHeight="1">
      <c r="B25" s="25" t="s">
        <v>87</v>
      </c>
      <c r="C25" s="22" t="s">
        <v>88</v>
      </c>
      <c r="D25" s="22" t="s">
        <v>89</v>
      </c>
      <c r="E25" s="22" t="s">
        <v>90</v>
      </c>
      <c r="F25" s="22" t="s">
        <v>91</v>
      </c>
      <c r="G25" s="22" t="s">
        <v>92</v>
      </c>
      <c r="H25" s="172"/>
      <c r="I25" s="23" t="s">
        <v>88</v>
      </c>
      <c r="J25" s="23" t="s">
        <v>89</v>
      </c>
      <c r="K25" s="23" t="s">
        <v>90</v>
      </c>
      <c r="L25" s="23" t="s">
        <v>91</v>
      </c>
      <c r="M25" s="23" t="s">
        <v>92</v>
      </c>
      <c r="N25" s="23" t="s">
        <v>10</v>
      </c>
      <c r="O25" s="26" t="s">
        <v>13</v>
      </c>
      <c r="P25" s="94"/>
    </row>
    <row r="26" spans="2:17" s="5" customFormat="1" ht="15.9" customHeight="1">
      <c r="B26" s="39" t="s">
        <v>11</v>
      </c>
      <c r="C26" s="116" t="s">
        <v>358</v>
      </c>
      <c r="D26" s="103"/>
      <c r="E26" s="104" t="s">
        <v>359</v>
      </c>
      <c r="F26" s="105" t="s">
        <v>361</v>
      </c>
      <c r="G26" s="106">
        <v>8</v>
      </c>
      <c r="H26" s="172"/>
      <c r="I26" s="34" t="s">
        <v>362</v>
      </c>
      <c r="J26" s="28"/>
      <c r="K26" s="35" t="s">
        <v>363</v>
      </c>
      <c r="L26" s="36" t="s">
        <v>364</v>
      </c>
      <c r="M26" s="36">
        <v>8</v>
      </c>
      <c r="N26" s="37"/>
      <c r="O26" s="38" t="s">
        <v>365</v>
      </c>
      <c r="P26" s="95"/>
      <c r="Q26" s="5" t="s">
        <v>299</v>
      </c>
    </row>
    <row r="27" spans="2:17" s="5" customFormat="1" ht="15.9" customHeight="1">
      <c r="B27" s="223" t="s">
        <v>9</v>
      </c>
      <c r="C27" s="224"/>
      <c r="D27" s="225" t="s">
        <v>333</v>
      </c>
      <c r="E27" s="225"/>
      <c r="F27" s="225"/>
      <c r="G27" s="225"/>
      <c r="H27" s="172"/>
      <c r="I27" s="226" t="s">
        <v>9</v>
      </c>
      <c r="J27" s="226"/>
      <c r="K27" s="225" t="s">
        <v>304</v>
      </c>
      <c r="L27" s="225"/>
      <c r="M27" s="225"/>
      <c r="N27" s="225"/>
      <c r="O27" s="227"/>
      <c r="P27" s="98"/>
    </row>
    <row r="28" spans="2:17" s="5" customFormat="1" ht="15.9" customHeight="1">
      <c r="B28" s="25" t="s">
        <v>87</v>
      </c>
      <c r="C28" s="22" t="s">
        <v>88</v>
      </c>
      <c r="D28" s="22" t="s">
        <v>89</v>
      </c>
      <c r="E28" s="22" t="s">
        <v>90</v>
      </c>
      <c r="F28" s="22" t="s">
        <v>91</v>
      </c>
      <c r="G28" s="22" t="s">
        <v>92</v>
      </c>
      <c r="H28" s="172"/>
      <c r="I28" s="23" t="s">
        <v>88</v>
      </c>
      <c r="J28" s="23" t="s">
        <v>89</v>
      </c>
      <c r="K28" s="23" t="s">
        <v>90</v>
      </c>
      <c r="L28" s="23" t="s">
        <v>91</v>
      </c>
      <c r="M28" s="23" t="s">
        <v>92</v>
      </c>
      <c r="N28" s="23" t="s">
        <v>10</v>
      </c>
      <c r="O28" s="26" t="s">
        <v>13</v>
      </c>
      <c r="P28" s="96" t="s">
        <v>442</v>
      </c>
    </row>
    <row r="29" spans="2:17" s="5" customFormat="1" ht="15.9" customHeight="1">
      <c r="B29" s="39" t="s">
        <v>93</v>
      </c>
      <c r="C29" s="104" t="s">
        <v>324</v>
      </c>
      <c r="D29" s="107"/>
      <c r="E29" s="108" t="s">
        <v>325</v>
      </c>
      <c r="F29" s="107" t="s">
        <v>323</v>
      </c>
      <c r="G29" s="105">
        <v>10</v>
      </c>
      <c r="H29" s="172"/>
      <c r="I29" s="30" t="s">
        <v>324</v>
      </c>
      <c r="J29" s="29"/>
      <c r="K29" s="33" t="s">
        <v>325</v>
      </c>
      <c r="L29" s="29" t="s">
        <v>121</v>
      </c>
      <c r="M29" s="31">
        <v>10</v>
      </c>
      <c r="N29" s="37">
        <v>1</v>
      </c>
      <c r="O29" s="40"/>
      <c r="P29" s="96" t="s">
        <v>305</v>
      </c>
      <c r="Q29" s="56"/>
    </row>
    <row r="30" spans="2:17" s="5" customFormat="1" ht="15.9" customHeight="1">
      <c r="B30" s="39" t="s">
        <v>389</v>
      </c>
      <c r="C30" s="104" t="s">
        <v>378</v>
      </c>
      <c r="D30" s="107"/>
      <c r="E30" s="108" t="s">
        <v>366</v>
      </c>
      <c r="F30" s="107" t="s">
        <v>386</v>
      </c>
      <c r="G30" s="105">
        <v>10</v>
      </c>
      <c r="H30" s="172"/>
      <c r="I30" s="30" t="s">
        <v>326</v>
      </c>
      <c r="J30" s="29"/>
      <c r="K30" s="33" t="s">
        <v>327</v>
      </c>
      <c r="L30" s="29" t="s">
        <v>323</v>
      </c>
      <c r="M30" s="31">
        <v>10</v>
      </c>
      <c r="N30" s="37">
        <v>700003</v>
      </c>
      <c r="O30" s="40"/>
      <c r="P30" s="96"/>
      <c r="Q30" s="56"/>
    </row>
    <row r="31" spans="2:17" s="5" customFormat="1" ht="15.9" customHeight="1">
      <c r="B31" s="39" t="s">
        <v>95</v>
      </c>
      <c r="C31" s="104" t="s">
        <v>379</v>
      </c>
      <c r="D31" s="107"/>
      <c r="E31" s="108" t="s">
        <v>368</v>
      </c>
      <c r="F31" s="107" t="s">
        <v>387</v>
      </c>
      <c r="G31" s="105">
        <v>10</v>
      </c>
      <c r="H31" s="172"/>
      <c r="I31" s="30" t="s">
        <v>397</v>
      </c>
      <c r="J31" s="29"/>
      <c r="K31" s="33" t="s">
        <v>367</v>
      </c>
      <c r="L31" s="29" t="s">
        <v>323</v>
      </c>
      <c r="M31" s="31">
        <v>10</v>
      </c>
      <c r="N31" s="37">
        <v>600000</v>
      </c>
      <c r="O31" s="40"/>
      <c r="P31" s="96"/>
      <c r="Q31" s="56"/>
    </row>
    <row r="32" spans="2:17" s="5" customFormat="1" ht="15.9" customHeight="1">
      <c r="B32" s="39" t="s">
        <v>96</v>
      </c>
      <c r="C32" s="104" t="s">
        <v>380</v>
      </c>
      <c r="D32" s="107"/>
      <c r="E32" s="108" t="s">
        <v>370</v>
      </c>
      <c r="F32" s="107" t="s">
        <v>361</v>
      </c>
      <c r="G32" s="105">
        <v>8</v>
      </c>
      <c r="H32" s="172"/>
      <c r="I32" s="30" t="s">
        <v>398</v>
      </c>
      <c r="J32" s="29"/>
      <c r="K32" s="33" t="s">
        <v>369</v>
      </c>
      <c r="L32" s="29" t="s">
        <v>360</v>
      </c>
      <c r="M32" s="31">
        <v>8</v>
      </c>
      <c r="N32" s="37">
        <v>20210216</v>
      </c>
      <c r="O32" s="122" t="s">
        <v>450</v>
      </c>
      <c r="P32" s="96"/>
      <c r="Q32" s="56"/>
    </row>
    <row r="33" spans="2:17" s="5" customFormat="1" ht="15.9" customHeight="1">
      <c r="B33" s="39" t="s">
        <v>133</v>
      </c>
      <c r="C33" s="104" t="s">
        <v>381</v>
      </c>
      <c r="D33" s="107"/>
      <c r="E33" s="108" t="s">
        <v>372</v>
      </c>
      <c r="F33" s="107" t="s">
        <v>331</v>
      </c>
      <c r="G33" s="105">
        <v>3</v>
      </c>
      <c r="H33" s="172"/>
      <c r="I33" s="30" t="s">
        <v>399</v>
      </c>
      <c r="J33" s="29"/>
      <c r="K33" s="33" t="s">
        <v>371</v>
      </c>
      <c r="L33" s="29" t="s">
        <v>323</v>
      </c>
      <c r="M33" s="31">
        <v>3</v>
      </c>
      <c r="N33" s="37" t="s">
        <v>443</v>
      </c>
      <c r="O33" s="40"/>
      <c r="P33" s="96"/>
      <c r="Q33" s="56"/>
    </row>
    <row r="34" spans="2:17" s="5" customFormat="1" ht="15.9" customHeight="1">
      <c r="B34" s="39" t="s">
        <v>134</v>
      </c>
      <c r="C34" s="104" t="s">
        <v>382</v>
      </c>
      <c r="D34" s="107"/>
      <c r="E34" s="108" t="s">
        <v>373</v>
      </c>
      <c r="F34" s="107" t="s">
        <v>331</v>
      </c>
      <c r="G34" s="105">
        <v>500</v>
      </c>
      <c r="H34" s="172"/>
      <c r="I34" s="30" t="s">
        <v>328</v>
      </c>
      <c r="J34" s="29"/>
      <c r="K34" s="33" t="s">
        <v>13</v>
      </c>
      <c r="L34" s="29" t="s">
        <v>323</v>
      </c>
      <c r="M34" s="31">
        <v>2000</v>
      </c>
      <c r="N34" s="37" t="s">
        <v>444</v>
      </c>
      <c r="O34" s="40"/>
      <c r="P34" s="96"/>
      <c r="Q34" s="56"/>
    </row>
    <row r="35" spans="2:17" s="5" customFormat="1" ht="15.9" customHeight="1">
      <c r="B35" s="39" t="s">
        <v>135</v>
      </c>
      <c r="C35" s="104" t="s">
        <v>383</v>
      </c>
      <c r="D35" s="107"/>
      <c r="E35" s="108" t="s">
        <v>374</v>
      </c>
      <c r="F35" s="107" t="s">
        <v>331</v>
      </c>
      <c r="G35" s="105">
        <v>2</v>
      </c>
      <c r="H35" s="172"/>
      <c r="I35" s="30" t="s">
        <v>329</v>
      </c>
      <c r="J35" s="29"/>
      <c r="K35" s="33" t="s">
        <v>430</v>
      </c>
      <c r="L35" s="29" t="s">
        <v>323</v>
      </c>
      <c r="M35" s="31">
        <v>10</v>
      </c>
      <c r="N35" s="37">
        <v>10</v>
      </c>
      <c r="O35" s="40">
        <v>10</v>
      </c>
      <c r="P35" s="96"/>
      <c r="Q35" s="93" t="s">
        <v>401</v>
      </c>
    </row>
    <row r="36" spans="2:17" s="5" customFormat="1" ht="15.9" customHeight="1">
      <c r="B36" s="39" t="s">
        <v>136</v>
      </c>
      <c r="C36" s="104" t="s">
        <v>384</v>
      </c>
      <c r="D36" s="107"/>
      <c r="E36" s="108" t="s">
        <v>375</v>
      </c>
      <c r="F36" s="107" t="s">
        <v>388</v>
      </c>
      <c r="G36" s="105">
        <v>50</v>
      </c>
      <c r="H36" s="172"/>
      <c r="I36" s="30" t="s">
        <v>330</v>
      </c>
      <c r="J36" s="29"/>
      <c r="K36" s="231" t="s">
        <v>449</v>
      </c>
      <c r="L36" s="29" t="s">
        <v>323</v>
      </c>
      <c r="M36" s="31">
        <v>20</v>
      </c>
      <c r="N36" s="37" t="s">
        <v>446</v>
      </c>
      <c r="O36" s="40"/>
      <c r="P36" s="96"/>
      <c r="Q36" s="121" t="s">
        <v>403</v>
      </c>
    </row>
    <row r="37" spans="2:17" s="5" customFormat="1" ht="15.9" customHeight="1">
      <c r="B37" s="39" t="s">
        <v>137</v>
      </c>
      <c r="C37" s="104" t="s">
        <v>385</v>
      </c>
      <c r="D37" s="107"/>
      <c r="E37" s="108" t="s">
        <v>377</v>
      </c>
      <c r="F37" s="107" t="s">
        <v>331</v>
      </c>
      <c r="G37" s="105">
        <v>6</v>
      </c>
      <c r="H37" s="172"/>
      <c r="I37" s="118" t="s">
        <v>400</v>
      </c>
      <c r="J37" s="119" t="s">
        <v>365</v>
      </c>
      <c r="K37" s="120" t="s">
        <v>376</v>
      </c>
      <c r="L37" s="117" t="s">
        <v>323</v>
      </c>
      <c r="M37" s="117">
        <v>6</v>
      </c>
      <c r="N37" s="37">
        <v>1</v>
      </c>
      <c r="O37" s="40"/>
      <c r="P37" s="96"/>
      <c r="Q37" s="56"/>
    </row>
    <row r="38" spans="2:17" s="5" customFormat="1" ht="15.9" customHeight="1">
      <c r="B38" s="39" t="s">
        <v>138</v>
      </c>
      <c r="C38" s="30" t="s">
        <v>139</v>
      </c>
      <c r="D38" s="107"/>
      <c r="E38" s="33" t="s">
        <v>141</v>
      </c>
      <c r="F38" s="29" t="s">
        <v>121</v>
      </c>
      <c r="G38" s="31">
        <v>40</v>
      </c>
      <c r="H38" s="172"/>
      <c r="I38" s="30" t="s">
        <v>404</v>
      </c>
      <c r="J38" s="29"/>
      <c r="K38" s="33" t="s">
        <v>405</v>
      </c>
      <c r="L38" s="29" t="s">
        <v>121</v>
      </c>
      <c r="M38" s="31">
        <v>20</v>
      </c>
      <c r="N38" s="37" t="s">
        <v>447</v>
      </c>
      <c r="O38" s="40"/>
      <c r="P38" s="96" t="s">
        <v>305</v>
      </c>
      <c r="Q38" s="56"/>
    </row>
    <row r="39" spans="2:17" s="5" customFormat="1" ht="15.9" customHeight="1">
      <c r="B39" s="39" t="s">
        <v>161</v>
      </c>
      <c r="C39" s="30" t="s">
        <v>193</v>
      </c>
      <c r="D39" s="29"/>
      <c r="E39" s="33" t="s">
        <v>142</v>
      </c>
      <c r="F39" s="29" t="s">
        <v>182</v>
      </c>
      <c r="G39" s="29" t="s">
        <v>183</v>
      </c>
      <c r="H39" s="172"/>
      <c r="I39" s="30" t="s">
        <v>422</v>
      </c>
      <c r="J39" s="29"/>
      <c r="K39" s="33" t="s">
        <v>431</v>
      </c>
      <c r="L39" s="29" t="s">
        <v>182</v>
      </c>
      <c r="M39" s="29" t="s">
        <v>440</v>
      </c>
      <c r="N39" s="41">
        <v>2</v>
      </c>
      <c r="O39" s="40"/>
      <c r="P39" s="96" t="s">
        <v>305</v>
      </c>
      <c r="Q39" s="93"/>
    </row>
    <row r="40" spans="2:17" s="5" customFormat="1" ht="15.9" customHeight="1">
      <c r="B40" s="39" t="s">
        <v>162</v>
      </c>
      <c r="C40" s="34" t="s">
        <v>308</v>
      </c>
      <c r="D40" s="29"/>
      <c r="E40" s="35" t="s">
        <v>140</v>
      </c>
      <c r="F40" s="28" t="s">
        <v>121</v>
      </c>
      <c r="G40" s="28">
        <v>1</v>
      </c>
      <c r="H40" s="172"/>
      <c r="I40" s="34" t="s">
        <v>406</v>
      </c>
      <c r="J40" s="28"/>
      <c r="K40" s="35" t="s">
        <v>407</v>
      </c>
      <c r="L40" s="28" t="s">
        <v>121</v>
      </c>
      <c r="M40" s="28">
        <v>1</v>
      </c>
      <c r="N40" s="41" t="s">
        <v>445</v>
      </c>
      <c r="O40" s="40"/>
      <c r="P40" s="96" t="s">
        <v>305</v>
      </c>
      <c r="Q40" s="121" t="s">
        <v>402</v>
      </c>
    </row>
    <row r="41" spans="2:17" s="5" customFormat="1" ht="15.9" customHeight="1">
      <c r="B41" s="39" t="s">
        <v>163</v>
      </c>
      <c r="C41" s="30" t="s">
        <v>160</v>
      </c>
      <c r="D41" s="29"/>
      <c r="E41" s="33" t="s">
        <v>132</v>
      </c>
      <c r="F41" s="29" t="s">
        <v>121</v>
      </c>
      <c r="G41" s="29">
        <v>4</v>
      </c>
      <c r="H41" s="172"/>
      <c r="I41" s="30" t="s">
        <v>423</v>
      </c>
      <c r="J41" s="29"/>
      <c r="K41" s="33" t="s">
        <v>432</v>
      </c>
      <c r="L41" s="29" t="s">
        <v>121</v>
      </c>
      <c r="M41" s="29">
        <v>4</v>
      </c>
      <c r="N41" s="41">
        <v>1000</v>
      </c>
      <c r="O41" s="40">
        <v>1000</v>
      </c>
      <c r="P41" s="96" t="s">
        <v>306</v>
      </c>
      <c r="Q41" s="93"/>
    </row>
    <row r="42" spans="2:17" s="5" customFormat="1" ht="15.9" customHeight="1">
      <c r="B42" s="39" t="s">
        <v>164</v>
      </c>
      <c r="C42" s="30" t="s">
        <v>301</v>
      </c>
      <c r="D42" s="29"/>
      <c r="E42" s="33" t="s">
        <v>184</v>
      </c>
      <c r="F42" s="29" t="s">
        <v>121</v>
      </c>
      <c r="G42" s="29">
        <v>4</v>
      </c>
      <c r="H42" s="172"/>
      <c r="I42" s="30" t="s">
        <v>424</v>
      </c>
      <c r="J42" s="29"/>
      <c r="K42" s="33" t="s">
        <v>433</v>
      </c>
      <c r="L42" s="29" t="s">
        <v>121</v>
      </c>
      <c r="M42" s="29">
        <v>4</v>
      </c>
      <c r="N42" s="41"/>
      <c r="O42" s="40" t="s">
        <v>302</v>
      </c>
      <c r="P42" s="96" t="s">
        <v>306</v>
      </c>
      <c r="Q42" s="93"/>
    </row>
    <row r="43" spans="2:17" s="5" customFormat="1" ht="15.9" customHeight="1">
      <c r="B43" s="39" t="s">
        <v>165</v>
      </c>
      <c r="C43" s="30" t="s">
        <v>185</v>
      </c>
      <c r="D43" s="29"/>
      <c r="E43" s="33" t="s">
        <v>143</v>
      </c>
      <c r="F43" s="29" t="s">
        <v>182</v>
      </c>
      <c r="G43" s="29">
        <v>15</v>
      </c>
      <c r="H43" s="172"/>
      <c r="I43" s="30" t="s">
        <v>425</v>
      </c>
      <c r="J43" s="29"/>
      <c r="K43" s="231" t="s">
        <v>448</v>
      </c>
      <c r="L43" s="29" t="s">
        <v>182</v>
      </c>
      <c r="M43" s="29" t="s">
        <v>440</v>
      </c>
      <c r="N43" s="41">
        <v>32000</v>
      </c>
      <c r="O43" s="40" t="s">
        <v>300</v>
      </c>
      <c r="P43" s="96" t="s">
        <v>305</v>
      </c>
    </row>
    <row r="44" spans="2:17" s="5" customFormat="1" ht="15.9" customHeight="1">
      <c r="B44" s="39" t="s">
        <v>166</v>
      </c>
      <c r="C44" s="30" t="s">
        <v>186</v>
      </c>
      <c r="D44" s="29"/>
      <c r="E44" s="33" t="s">
        <v>144</v>
      </c>
      <c r="F44" s="29" t="s">
        <v>182</v>
      </c>
      <c r="G44" s="29">
        <v>15</v>
      </c>
      <c r="H44" s="172"/>
      <c r="I44" s="30" t="s">
        <v>408</v>
      </c>
      <c r="J44" s="29"/>
      <c r="K44" s="33" t="s">
        <v>409</v>
      </c>
      <c r="L44" s="29" t="s">
        <v>182</v>
      </c>
      <c r="M44" s="29" t="s">
        <v>441</v>
      </c>
      <c r="N44" s="41">
        <v>0</v>
      </c>
      <c r="O44" s="40" t="s">
        <v>300</v>
      </c>
      <c r="P44" s="96" t="s">
        <v>305</v>
      </c>
      <c r="Q44" s="5" t="s">
        <v>307</v>
      </c>
    </row>
    <row r="45" spans="2:17" s="5" customFormat="1" ht="15.9" customHeight="1">
      <c r="B45" s="39" t="s">
        <v>167</v>
      </c>
      <c r="C45" s="30" t="s">
        <v>187</v>
      </c>
      <c r="D45" s="29"/>
      <c r="E45" s="33" t="s">
        <v>145</v>
      </c>
      <c r="F45" s="29" t="s">
        <v>182</v>
      </c>
      <c r="G45" s="29">
        <v>15</v>
      </c>
      <c r="H45" s="172"/>
      <c r="I45" s="30" t="s">
        <v>426</v>
      </c>
      <c r="J45" s="29"/>
      <c r="K45" s="33" t="s">
        <v>434</v>
      </c>
      <c r="L45" s="29" t="s">
        <v>182</v>
      </c>
      <c r="M45" s="29">
        <v>15</v>
      </c>
      <c r="N45" s="41">
        <v>0</v>
      </c>
      <c r="O45" s="40" t="s">
        <v>300</v>
      </c>
      <c r="P45" s="96" t="s">
        <v>305</v>
      </c>
    </row>
    <row r="46" spans="2:17" s="5" customFormat="1" ht="15.9" customHeight="1">
      <c r="B46" s="39" t="s">
        <v>168</v>
      </c>
      <c r="C46" s="30" t="s">
        <v>188</v>
      </c>
      <c r="D46" s="29"/>
      <c r="E46" s="33" t="s">
        <v>146</v>
      </c>
      <c r="F46" s="29" t="s">
        <v>182</v>
      </c>
      <c r="G46" s="29">
        <v>15</v>
      </c>
      <c r="H46" s="172"/>
      <c r="I46" s="30" t="s">
        <v>410</v>
      </c>
      <c r="J46" s="29"/>
      <c r="K46" s="33" t="s">
        <v>411</v>
      </c>
      <c r="L46" s="29" t="s">
        <v>182</v>
      </c>
      <c r="M46" s="29" t="s">
        <v>440</v>
      </c>
      <c r="N46" s="41">
        <v>0</v>
      </c>
      <c r="O46" s="40" t="s">
        <v>300</v>
      </c>
      <c r="P46" s="96" t="s">
        <v>305</v>
      </c>
      <c r="Q46" s="5" t="s">
        <v>307</v>
      </c>
    </row>
    <row r="47" spans="2:17" s="5" customFormat="1" ht="15.9" customHeight="1">
      <c r="B47" s="39" t="s">
        <v>169</v>
      </c>
      <c r="C47" s="30" t="s">
        <v>189</v>
      </c>
      <c r="D47" s="29"/>
      <c r="E47" s="33" t="s">
        <v>147</v>
      </c>
      <c r="F47" s="29" t="s">
        <v>182</v>
      </c>
      <c r="G47" s="29">
        <v>15</v>
      </c>
      <c r="H47" s="172"/>
      <c r="I47" s="30" t="s">
        <v>427</v>
      </c>
      <c r="J47" s="29"/>
      <c r="K47" s="33" t="s">
        <v>435</v>
      </c>
      <c r="L47" s="29" t="s">
        <v>182</v>
      </c>
      <c r="M47" s="29">
        <v>15</v>
      </c>
      <c r="N47" s="41">
        <v>0</v>
      </c>
      <c r="O47" s="40" t="s">
        <v>300</v>
      </c>
      <c r="P47" s="96" t="s">
        <v>305</v>
      </c>
    </row>
    <row r="48" spans="2:17" s="5" customFormat="1" ht="15.9" customHeight="1">
      <c r="B48" s="39" t="s">
        <v>170</v>
      </c>
      <c r="C48" s="30" t="s">
        <v>190</v>
      </c>
      <c r="D48" s="29"/>
      <c r="E48" s="33" t="s">
        <v>148</v>
      </c>
      <c r="F48" s="29" t="s">
        <v>182</v>
      </c>
      <c r="G48" s="29">
        <v>15</v>
      </c>
      <c r="H48" s="172"/>
      <c r="I48" s="30" t="s">
        <v>428</v>
      </c>
      <c r="J48" s="29"/>
      <c r="K48" s="33" t="s">
        <v>436</v>
      </c>
      <c r="L48" s="29" t="s">
        <v>182</v>
      </c>
      <c r="M48" s="29" t="s">
        <v>440</v>
      </c>
      <c r="N48" s="41">
        <v>64000</v>
      </c>
      <c r="O48" s="40" t="s">
        <v>300</v>
      </c>
      <c r="P48" s="96" t="s">
        <v>305</v>
      </c>
    </row>
    <row r="49" spans="2:17" s="5" customFormat="1" ht="26.4">
      <c r="B49" s="39" t="s">
        <v>171</v>
      </c>
      <c r="C49" s="30" t="s">
        <v>191</v>
      </c>
      <c r="D49" s="29"/>
      <c r="E49" s="33" t="s">
        <v>149</v>
      </c>
      <c r="F49" s="29" t="s">
        <v>182</v>
      </c>
      <c r="G49" s="29">
        <v>15</v>
      </c>
      <c r="H49" s="172"/>
      <c r="I49" s="30" t="s">
        <v>412</v>
      </c>
      <c r="J49" s="29"/>
      <c r="K49" s="33" t="s">
        <v>437</v>
      </c>
      <c r="L49" s="29" t="s">
        <v>182</v>
      </c>
      <c r="M49" s="29" t="s">
        <v>440</v>
      </c>
      <c r="N49" s="41">
        <v>58182</v>
      </c>
      <c r="O49" s="40" t="s">
        <v>300</v>
      </c>
      <c r="P49" s="96" t="s">
        <v>305</v>
      </c>
      <c r="Q49" s="5">
        <f>N48/11</f>
        <v>5818.181818181818</v>
      </c>
    </row>
    <row r="50" spans="2:17" s="5" customFormat="1" ht="15.9" customHeight="1">
      <c r="B50" s="39" t="s">
        <v>172</v>
      </c>
      <c r="C50" s="30" t="s">
        <v>192</v>
      </c>
      <c r="D50" s="29"/>
      <c r="E50" s="33" t="s">
        <v>150</v>
      </c>
      <c r="F50" s="29" t="s">
        <v>182</v>
      </c>
      <c r="G50" s="29">
        <v>15</v>
      </c>
      <c r="H50" s="172"/>
      <c r="I50" s="30" t="s">
        <v>413</v>
      </c>
      <c r="J50" s="29"/>
      <c r="K50" s="33" t="s">
        <v>438</v>
      </c>
      <c r="L50" s="29" t="s">
        <v>182</v>
      </c>
      <c r="M50" s="29" t="s">
        <v>440</v>
      </c>
      <c r="N50" s="41">
        <v>5818</v>
      </c>
      <c r="O50" s="40" t="s">
        <v>300</v>
      </c>
      <c r="P50" s="96" t="s">
        <v>305</v>
      </c>
      <c r="Q50" s="5">
        <f>64000-Q49</f>
        <v>58181.818181818184</v>
      </c>
    </row>
    <row r="51" spans="2:17" s="5" customFormat="1" ht="15.9" customHeight="1">
      <c r="B51" s="39" t="s">
        <v>195</v>
      </c>
      <c r="C51" s="30" t="s">
        <v>173</v>
      </c>
      <c r="D51" s="29"/>
      <c r="E51" s="33" t="s">
        <v>151</v>
      </c>
      <c r="F51" s="29" t="s">
        <v>121</v>
      </c>
      <c r="G51" s="29">
        <v>10</v>
      </c>
      <c r="H51" s="172"/>
      <c r="I51" s="30" t="s">
        <v>429</v>
      </c>
      <c r="J51" s="29"/>
      <c r="K51" s="33" t="s">
        <v>439</v>
      </c>
      <c r="L51" s="29" t="s">
        <v>121</v>
      </c>
      <c r="M51" s="29">
        <v>20</v>
      </c>
      <c r="N51" s="41"/>
      <c r="O51" s="40"/>
      <c r="P51" s="96" t="s">
        <v>305</v>
      </c>
    </row>
    <row r="52" spans="2:17" s="5" customFormat="1" ht="15.9" customHeight="1">
      <c r="B52" s="39" t="s">
        <v>196</v>
      </c>
      <c r="C52" s="30" t="s">
        <v>174</v>
      </c>
      <c r="D52" s="29"/>
      <c r="E52" s="33" t="s">
        <v>152</v>
      </c>
      <c r="F52" s="29" t="s">
        <v>121</v>
      </c>
      <c r="G52" s="29">
        <v>10</v>
      </c>
      <c r="H52" s="172"/>
      <c r="I52" s="30" t="s">
        <v>414</v>
      </c>
      <c r="J52" s="29"/>
      <c r="K52" s="33" t="s">
        <v>152</v>
      </c>
      <c r="L52" s="29" t="s">
        <v>121</v>
      </c>
      <c r="M52" s="29">
        <v>20</v>
      </c>
      <c r="N52" s="41"/>
      <c r="O52" s="40"/>
      <c r="P52" s="96" t="s">
        <v>305</v>
      </c>
      <c r="Q52" s="5">
        <v>58</v>
      </c>
    </row>
    <row r="53" spans="2:17" s="5" customFormat="1" ht="15.9" customHeight="1">
      <c r="B53" s="39" t="s">
        <v>303</v>
      </c>
      <c r="C53" s="30" t="s">
        <v>175</v>
      </c>
      <c r="D53" s="29"/>
      <c r="E53" s="33" t="s">
        <v>153</v>
      </c>
      <c r="F53" s="29" t="s">
        <v>121</v>
      </c>
      <c r="G53" s="29">
        <v>10</v>
      </c>
      <c r="H53" s="172"/>
      <c r="I53" s="30" t="s">
        <v>415</v>
      </c>
      <c r="J53" s="29"/>
      <c r="K53" s="33" t="s">
        <v>153</v>
      </c>
      <c r="L53" s="29" t="s">
        <v>121</v>
      </c>
      <c r="M53" s="29">
        <v>20</v>
      </c>
      <c r="N53" s="41"/>
      <c r="O53" s="40"/>
      <c r="P53" s="96" t="s">
        <v>305</v>
      </c>
    </row>
    <row r="54" spans="2:17" s="5" customFormat="1" ht="15.9" customHeight="1">
      <c r="B54" s="39" t="s">
        <v>390</v>
      </c>
      <c r="C54" s="30" t="s">
        <v>176</v>
      </c>
      <c r="D54" s="29"/>
      <c r="E54" s="33" t="s">
        <v>154</v>
      </c>
      <c r="F54" s="29" t="s">
        <v>121</v>
      </c>
      <c r="G54" s="29">
        <v>10</v>
      </c>
      <c r="H54" s="172"/>
      <c r="I54" s="30" t="s">
        <v>416</v>
      </c>
      <c r="J54" s="29"/>
      <c r="K54" s="33" t="s">
        <v>154</v>
      </c>
      <c r="L54" s="29" t="s">
        <v>121</v>
      </c>
      <c r="M54" s="29">
        <v>20</v>
      </c>
      <c r="N54" s="41"/>
      <c r="O54" s="40"/>
      <c r="P54" s="96" t="s">
        <v>305</v>
      </c>
    </row>
    <row r="55" spans="2:17" s="5" customFormat="1" ht="15.9" customHeight="1">
      <c r="B55" s="39" t="s">
        <v>391</v>
      </c>
      <c r="C55" s="30" t="s">
        <v>177</v>
      </c>
      <c r="D55" s="29"/>
      <c r="E55" s="33" t="s">
        <v>155</v>
      </c>
      <c r="F55" s="29" t="s">
        <v>121</v>
      </c>
      <c r="G55" s="29">
        <v>10</v>
      </c>
      <c r="H55" s="172"/>
      <c r="I55" s="30" t="s">
        <v>417</v>
      </c>
      <c r="J55" s="29"/>
      <c r="K55" s="33" t="s">
        <v>155</v>
      </c>
      <c r="L55" s="29" t="s">
        <v>121</v>
      </c>
      <c r="M55" s="29">
        <v>20</v>
      </c>
      <c r="N55" s="41"/>
      <c r="O55" s="40"/>
      <c r="P55" s="96" t="s">
        <v>305</v>
      </c>
    </row>
    <row r="56" spans="2:17" s="5" customFormat="1" ht="15.9" customHeight="1">
      <c r="B56" s="39" t="s">
        <v>392</v>
      </c>
      <c r="C56" s="30" t="s">
        <v>178</v>
      </c>
      <c r="D56" s="29"/>
      <c r="E56" s="33" t="s">
        <v>156</v>
      </c>
      <c r="F56" s="29" t="s">
        <v>121</v>
      </c>
      <c r="G56" s="29">
        <v>10</v>
      </c>
      <c r="H56" s="172"/>
      <c r="I56" s="30" t="s">
        <v>418</v>
      </c>
      <c r="J56" s="29"/>
      <c r="K56" s="33" t="s">
        <v>156</v>
      </c>
      <c r="L56" s="29" t="s">
        <v>121</v>
      </c>
      <c r="M56" s="29">
        <v>20</v>
      </c>
      <c r="N56" s="41"/>
      <c r="O56" s="40"/>
      <c r="P56" s="96" t="s">
        <v>305</v>
      </c>
    </row>
    <row r="57" spans="2:17" s="5" customFormat="1" ht="15.9" customHeight="1">
      <c r="B57" s="39" t="s">
        <v>393</v>
      </c>
      <c r="C57" s="30" t="s">
        <v>179</v>
      </c>
      <c r="D57" s="29"/>
      <c r="E57" s="33" t="s">
        <v>157</v>
      </c>
      <c r="F57" s="29" t="s">
        <v>121</v>
      </c>
      <c r="G57" s="29">
        <v>10</v>
      </c>
      <c r="H57" s="172"/>
      <c r="I57" s="30" t="s">
        <v>419</v>
      </c>
      <c r="J57" s="29"/>
      <c r="K57" s="33" t="s">
        <v>157</v>
      </c>
      <c r="L57" s="29" t="s">
        <v>121</v>
      </c>
      <c r="M57" s="29">
        <v>20</v>
      </c>
      <c r="N57" s="41"/>
      <c r="O57" s="40"/>
      <c r="P57" s="96" t="s">
        <v>305</v>
      </c>
    </row>
    <row r="58" spans="2:17" s="5" customFormat="1" ht="15.9" customHeight="1">
      <c r="B58" s="39" t="s">
        <v>394</v>
      </c>
      <c r="C58" s="30" t="s">
        <v>180</v>
      </c>
      <c r="D58" s="29"/>
      <c r="E58" s="33" t="s">
        <v>158</v>
      </c>
      <c r="F58" s="29" t="s">
        <v>121</v>
      </c>
      <c r="G58" s="29">
        <v>10</v>
      </c>
      <c r="H58" s="172"/>
      <c r="I58" s="30" t="s">
        <v>420</v>
      </c>
      <c r="J58" s="29"/>
      <c r="K58" s="33" t="s">
        <v>158</v>
      </c>
      <c r="L58" s="29" t="s">
        <v>121</v>
      </c>
      <c r="M58" s="29">
        <v>20</v>
      </c>
      <c r="N58" s="41"/>
      <c r="O58" s="40"/>
      <c r="P58" s="96" t="s">
        <v>305</v>
      </c>
    </row>
    <row r="59" spans="2:17" s="5" customFormat="1" ht="15.9" customHeight="1">
      <c r="B59" s="39" t="s">
        <v>395</v>
      </c>
      <c r="C59" s="30" t="s">
        <v>181</v>
      </c>
      <c r="D59" s="29"/>
      <c r="E59" s="33" t="s">
        <v>159</v>
      </c>
      <c r="F59" s="29" t="s">
        <v>121</v>
      </c>
      <c r="G59" s="29">
        <v>10</v>
      </c>
      <c r="H59" s="172"/>
      <c r="I59" s="30" t="s">
        <v>421</v>
      </c>
      <c r="J59" s="29"/>
      <c r="K59" s="33" t="s">
        <v>159</v>
      </c>
      <c r="L59" s="29" t="s">
        <v>121</v>
      </c>
      <c r="M59" s="29">
        <v>20</v>
      </c>
      <c r="N59" s="41"/>
      <c r="O59" s="40"/>
      <c r="P59" s="96" t="s">
        <v>305</v>
      </c>
    </row>
    <row r="60" spans="2:17" s="5" customFormat="1" ht="15.9" customHeight="1">
      <c r="B60" s="39" t="s">
        <v>396</v>
      </c>
      <c r="C60" s="32"/>
      <c r="D60" s="29"/>
      <c r="E60" s="33"/>
      <c r="F60" s="29"/>
      <c r="G60" s="29"/>
      <c r="H60" s="172"/>
      <c r="I60" s="30"/>
      <c r="J60" s="29"/>
      <c r="K60" s="33"/>
      <c r="L60" s="29"/>
      <c r="M60" s="29"/>
      <c r="N60" s="41"/>
      <c r="O60" s="40"/>
      <c r="P60" s="96"/>
    </row>
    <row r="61" spans="2:17" s="5" customFormat="1" ht="7.8" customHeight="1">
      <c r="B61" s="220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2"/>
      <c r="P61" s="97"/>
      <c r="Q61" s="5" t="s">
        <v>131</v>
      </c>
    </row>
    <row r="62" spans="2:17" s="5" customFormat="1" ht="21.75" customHeight="1">
      <c r="B62" s="211" t="s">
        <v>103</v>
      </c>
      <c r="C62" s="212"/>
      <c r="D62" s="109" t="s">
        <v>98</v>
      </c>
      <c r="E62" s="213" t="s">
        <v>99</v>
      </c>
      <c r="F62" s="214"/>
      <c r="G62" s="214"/>
      <c r="H62" s="214"/>
      <c r="I62" s="214"/>
      <c r="J62" s="214"/>
      <c r="K62" s="214"/>
      <c r="L62" s="214"/>
      <c r="M62" s="214"/>
      <c r="N62" s="214"/>
      <c r="O62" s="215"/>
      <c r="P62" s="99"/>
    </row>
    <row r="63" spans="2:17" s="5" customFormat="1" ht="21" customHeight="1">
      <c r="B63" s="211"/>
      <c r="C63" s="212"/>
      <c r="D63" s="27" t="s">
        <v>94</v>
      </c>
      <c r="E63" s="216"/>
      <c r="F63" s="217"/>
      <c r="G63" s="217"/>
      <c r="H63" s="217"/>
      <c r="I63" s="217"/>
      <c r="J63" s="217"/>
      <c r="K63" s="217"/>
      <c r="L63" s="217"/>
      <c r="M63" s="217"/>
      <c r="N63" s="217"/>
      <c r="O63" s="218"/>
      <c r="P63" s="94"/>
    </row>
    <row r="64" spans="2:17" s="5" customFormat="1" ht="18.75" customHeight="1">
      <c r="B64" s="211"/>
      <c r="C64" s="212"/>
      <c r="D64" s="27" t="s">
        <v>97</v>
      </c>
      <c r="E64" s="216"/>
      <c r="F64" s="217"/>
      <c r="G64" s="217"/>
      <c r="H64" s="217"/>
      <c r="I64" s="217"/>
      <c r="J64" s="217"/>
      <c r="K64" s="217"/>
      <c r="L64" s="217"/>
      <c r="M64" s="217"/>
      <c r="N64" s="217"/>
      <c r="O64" s="218"/>
      <c r="P64" s="94"/>
    </row>
    <row r="65" spans="2:16" s="5" customFormat="1" ht="42.75" customHeight="1">
      <c r="B65" s="219" t="s">
        <v>104</v>
      </c>
      <c r="C65" s="151"/>
      <c r="D65" s="151"/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7"/>
      <c r="P65" s="100"/>
    </row>
    <row r="66" spans="2:16" s="5" customFormat="1" ht="44.25" customHeight="1">
      <c r="B66" s="182" t="s">
        <v>105</v>
      </c>
      <c r="C66" s="183"/>
      <c r="D66" s="184"/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7"/>
      <c r="P66" s="100"/>
    </row>
    <row r="67" spans="2:16" s="5" customFormat="1" ht="48" customHeight="1" thickBot="1">
      <c r="B67" s="198" t="s">
        <v>74</v>
      </c>
      <c r="C67" s="167"/>
      <c r="D67" s="167"/>
      <c r="E67" s="199"/>
      <c r="F67" s="200"/>
      <c r="G67" s="200"/>
      <c r="H67" s="200"/>
      <c r="I67" s="200"/>
      <c r="J67" s="200"/>
      <c r="K67" s="200"/>
      <c r="L67" s="200"/>
      <c r="M67" s="200"/>
      <c r="N67" s="200"/>
      <c r="O67" s="201"/>
      <c r="P67" s="94"/>
    </row>
    <row r="68" spans="2:16" s="3" customFormat="1" ht="14.1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P68" s="101"/>
    </row>
    <row r="69" spans="2:16" s="2" customFormat="1" ht="27.9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P69" s="102"/>
    </row>
    <row r="70" spans="2:16" s="2" customFormat="1" ht="27.9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P70" s="102"/>
    </row>
    <row r="71" spans="2:16" s="2" customFormat="1" ht="27.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P71" s="102"/>
    </row>
    <row r="72" spans="2:16" s="2" customFormat="1" ht="27.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P72" s="102"/>
    </row>
    <row r="73" spans="2:16" s="2" customFormat="1" ht="30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P73" s="102"/>
    </row>
    <row r="74" spans="2:16" s="2" customFormat="1" ht="4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P74" s="102"/>
    </row>
    <row r="75" spans="2:16" s="2" customFormat="1" ht="27.9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6" ht="25.5" customHeight="1"/>
    <row r="77" spans="2:16" ht="27" customHeight="1"/>
  </sheetData>
  <mergeCells count="64">
    <mergeCell ref="B67:D67"/>
    <mergeCell ref="E67:O67"/>
    <mergeCell ref="I15:O23"/>
    <mergeCell ref="B62:C64"/>
    <mergeCell ref="E62:O62"/>
    <mergeCell ref="E63:O63"/>
    <mergeCell ref="E64:O64"/>
    <mergeCell ref="B65:D65"/>
    <mergeCell ref="E65:O65"/>
    <mergeCell ref="B61:O61"/>
    <mergeCell ref="B27:C27"/>
    <mergeCell ref="D27:G27"/>
    <mergeCell ref="I27:J27"/>
    <mergeCell ref="K27:O27"/>
    <mergeCell ref="B24:C24"/>
    <mergeCell ref="D24:G24"/>
    <mergeCell ref="I24:J24"/>
    <mergeCell ref="B66:D66"/>
    <mergeCell ref="E66:O66"/>
    <mergeCell ref="B14:D14"/>
    <mergeCell ref="E14:G14"/>
    <mergeCell ref="I14:J14"/>
    <mergeCell ref="K14:O14"/>
    <mergeCell ref="B15:C15"/>
    <mergeCell ref="D15:G15"/>
    <mergeCell ref="B10:D10"/>
    <mergeCell ref="E10:H10"/>
    <mergeCell ref="I10:J10"/>
    <mergeCell ref="K10:O10"/>
    <mergeCell ref="B11:G11"/>
    <mergeCell ref="H11:H60"/>
    <mergeCell ref="I11:O11"/>
    <mergeCell ref="B12:D12"/>
    <mergeCell ref="E12:G12"/>
    <mergeCell ref="I12:J12"/>
    <mergeCell ref="K24:O24"/>
    <mergeCell ref="K12:O12"/>
    <mergeCell ref="B13:D13"/>
    <mergeCell ref="E13:G13"/>
    <mergeCell ref="I13:J13"/>
    <mergeCell ref="K13:O13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5:D5"/>
    <mergeCell ref="E5:O5"/>
    <mergeCell ref="B2:O2"/>
    <mergeCell ref="B3:D3"/>
    <mergeCell ref="E3:O3"/>
    <mergeCell ref="B4:D4"/>
    <mergeCell ref="E4:O4"/>
  </mergeCells>
  <phoneticPr fontId="4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7.399999999999999"/>
  <cols>
    <col min="1" max="1" width="13.09765625" style="111" bestFit="1" customWidth="1"/>
    <col min="2" max="2" width="11.09765625" style="111" bestFit="1" customWidth="1"/>
    <col min="3" max="3" width="8.796875" style="111"/>
    <col min="4" max="4" width="13.09765625" style="111" bestFit="1" customWidth="1"/>
    <col min="5" max="5" width="17.296875" style="111" bestFit="1" customWidth="1"/>
    <col min="6" max="16384" width="8.796875" style="111"/>
  </cols>
  <sheetData>
    <row r="1" spans="1:5">
      <c r="A1" s="110" t="s">
        <v>348</v>
      </c>
      <c r="D1" s="110" t="s">
        <v>349</v>
      </c>
    </row>
    <row r="2" spans="1:5">
      <c r="A2" s="112" t="s">
        <v>350</v>
      </c>
      <c r="B2" s="112" t="s">
        <v>351</v>
      </c>
      <c r="D2" s="112" t="s">
        <v>352</v>
      </c>
      <c r="E2" s="112" t="s">
        <v>353</v>
      </c>
    </row>
    <row r="3" spans="1:5">
      <c r="A3" s="113" t="s">
        <v>310</v>
      </c>
      <c r="B3" s="113" t="s">
        <v>315</v>
      </c>
      <c r="D3" s="114" t="s">
        <v>334</v>
      </c>
      <c r="E3" s="114" t="s">
        <v>335</v>
      </c>
    </row>
    <row r="4" spans="1:5">
      <c r="A4" s="113" t="s">
        <v>311</v>
      </c>
      <c r="B4" s="113" t="s">
        <v>316</v>
      </c>
      <c r="D4" s="113" t="s">
        <v>336</v>
      </c>
      <c r="E4" s="114" t="s">
        <v>337</v>
      </c>
    </row>
    <row r="5" spans="1:5">
      <c r="A5" s="113" t="s">
        <v>312</v>
      </c>
      <c r="B5" s="113" t="s">
        <v>317</v>
      </c>
      <c r="D5" s="113" t="s">
        <v>338</v>
      </c>
      <c r="E5" s="114" t="s">
        <v>339</v>
      </c>
    </row>
    <row r="6" spans="1:5">
      <c r="A6" s="113" t="s">
        <v>313</v>
      </c>
      <c r="B6" s="113" t="s">
        <v>318</v>
      </c>
      <c r="D6" s="113" t="s">
        <v>340</v>
      </c>
      <c r="E6" s="114" t="s">
        <v>341</v>
      </c>
    </row>
    <row r="7" spans="1:5">
      <c r="A7" s="113" t="s">
        <v>314</v>
      </c>
      <c r="B7" s="113" t="s">
        <v>319</v>
      </c>
      <c r="D7" s="113" t="s">
        <v>342</v>
      </c>
      <c r="E7" s="114" t="s">
        <v>343</v>
      </c>
    </row>
    <row r="8" spans="1:5">
      <c r="D8" s="113" t="s">
        <v>344</v>
      </c>
      <c r="E8" s="114" t="s">
        <v>345</v>
      </c>
    </row>
    <row r="9" spans="1:5">
      <c r="D9" s="113" t="s">
        <v>346</v>
      </c>
      <c r="E9" s="114" t="s">
        <v>347</v>
      </c>
    </row>
    <row r="10" spans="1:5">
      <c r="E10" s="115"/>
    </row>
    <row r="11" spans="1:5">
      <c r="E11" s="115"/>
    </row>
    <row r="12" spans="1:5">
      <c r="E12" s="115"/>
    </row>
    <row r="13" spans="1:5">
      <c r="E13" s="115"/>
    </row>
    <row r="14" spans="1:5">
      <c r="E14" s="115"/>
    </row>
    <row r="15" spans="1:5">
      <c r="E15" s="115"/>
    </row>
    <row r="16" spans="1:5">
      <c r="E16" s="115"/>
    </row>
    <row r="17" spans="5:5">
      <c r="E17" s="115"/>
    </row>
    <row r="18" spans="5:5">
      <c r="E18" s="115"/>
    </row>
    <row r="19" spans="5:5">
      <c r="E19" s="115"/>
    </row>
    <row r="20" spans="5:5">
      <c r="E20" s="11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57" t="s">
        <v>197</v>
      </c>
      <c r="B1" s="57"/>
      <c r="C1" s="57"/>
      <c r="D1" s="57"/>
      <c r="E1" s="57"/>
      <c r="F1" s="57" t="s">
        <v>198</v>
      </c>
      <c r="G1" s="57"/>
      <c r="H1" s="57"/>
      <c r="I1" s="57"/>
      <c r="J1" s="57"/>
      <c r="K1" s="57"/>
      <c r="L1" s="57"/>
      <c r="M1" s="57"/>
      <c r="N1" s="57"/>
    </row>
    <row r="2" spans="1:1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>
      <c r="A3" s="58" t="s">
        <v>199</v>
      </c>
      <c r="B3" s="59" t="s">
        <v>200</v>
      </c>
      <c r="C3" s="59" t="s">
        <v>201</v>
      </c>
      <c r="D3" s="57"/>
      <c r="E3" s="57"/>
      <c r="F3" s="59" t="s">
        <v>199</v>
      </c>
      <c r="G3" s="59" t="s">
        <v>200</v>
      </c>
      <c r="H3" s="59" t="s">
        <v>201</v>
      </c>
      <c r="I3" s="57"/>
      <c r="J3" s="57"/>
      <c r="K3" s="57"/>
      <c r="L3" s="57"/>
      <c r="M3" s="57"/>
      <c r="N3" s="57"/>
    </row>
    <row r="4" spans="1:14">
      <c r="A4" s="60" t="s">
        <v>202</v>
      </c>
      <c r="B4" s="61">
        <v>512000</v>
      </c>
      <c r="C4" s="62" t="s">
        <v>203</v>
      </c>
      <c r="D4" s="57"/>
      <c r="E4" s="57" t="s">
        <v>204</v>
      </c>
      <c r="F4" s="63" t="s">
        <v>202</v>
      </c>
      <c r="G4" s="61">
        <v>512000</v>
      </c>
      <c r="H4" s="64" t="s">
        <v>203</v>
      </c>
      <c r="I4" s="65"/>
      <c r="J4" s="65"/>
      <c r="K4" s="57"/>
      <c r="L4" s="57"/>
      <c r="M4" s="57"/>
      <c r="N4" s="57"/>
    </row>
    <row r="5" spans="1:14">
      <c r="A5" s="60" t="s">
        <v>205</v>
      </c>
      <c r="B5" s="61">
        <v>-1000</v>
      </c>
      <c r="C5" s="66" t="s">
        <v>203</v>
      </c>
      <c r="D5" s="57"/>
      <c r="E5" s="57" t="s">
        <v>206</v>
      </c>
      <c r="F5" s="63" t="s">
        <v>205</v>
      </c>
      <c r="G5" s="61">
        <v>-1000</v>
      </c>
      <c r="H5" s="67" t="s">
        <v>203</v>
      </c>
      <c r="I5" s="65"/>
      <c r="J5" s="57"/>
      <c r="K5" s="57"/>
      <c r="L5" s="57"/>
      <c r="M5" s="57"/>
      <c r="N5" s="57"/>
    </row>
    <row r="6" spans="1:14">
      <c r="A6" s="60" t="s">
        <v>207</v>
      </c>
      <c r="B6" s="61">
        <v>-500</v>
      </c>
      <c r="C6" s="66" t="s">
        <v>208</v>
      </c>
      <c r="D6" s="57"/>
      <c r="E6" s="57" t="s">
        <v>209</v>
      </c>
      <c r="F6" s="63" t="s">
        <v>207</v>
      </c>
      <c r="G6" s="61">
        <v>-500</v>
      </c>
      <c r="H6" s="67" t="s">
        <v>208</v>
      </c>
      <c r="I6" s="65"/>
      <c r="J6" s="57"/>
      <c r="K6" s="57"/>
      <c r="L6" s="57"/>
      <c r="M6" s="57"/>
      <c r="N6" s="57"/>
    </row>
    <row r="7" spans="1:14">
      <c r="A7" s="60" t="s">
        <v>210</v>
      </c>
      <c r="B7" s="61">
        <v>-1500</v>
      </c>
      <c r="C7" s="66" t="s">
        <v>203</v>
      </c>
      <c r="D7" s="57"/>
      <c r="E7" s="57" t="s">
        <v>211</v>
      </c>
      <c r="F7" s="63" t="s">
        <v>210</v>
      </c>
      <c r="G7" s="61">
        <v>-1500</v>
      </c>
      <c r="H7" s="67" t="s">
        <v>203</v>
      </c>
      <c r="I7" s="65"/>
      <c r="J7" s="57"/>
      <c r="K7" s="57"/>
      <c r="L7" s="57"/>
      <c r="M7" s="57"/>
      <c r="N7" s="57"/>
    </row>
    <row r="8" spans="1:14">
      <c r="A8" s="60" t="s">
        <v>212</v>
      </c>
      <c r="B8" s="61">
        <v>2500</v>
      </c>
      <c r="C8" s="66" t="s">
        <v>203</v>
      </c>
      <c r="D8" s="57"/>
      <c r="E8" s="57" t="s">
        <v>213</v>
      </c>
      <c r="F8" s="68" t="s">
        <v>212</v>
      </c>
      <c r="G8" s="61">
        <v>2273</v>
      </c>
      <c r="H8" s="67" t="s">
        <v>214</v>
      </c>
      <c r="I8" s="65" t="s">
        <v>208</v>
      </c>
      <c r="J8" s="69" t="s">
        <v>208</v>
      </c>
      <c r="K8" s="57"/>
      <c r="L8" s="57"/>
      <c r="M8" s="57"/>
      <c r="N8" s="57"/>
    </row>
    <row r="9" spans="1:14">
      <c r="A9" s="70" t="s">
        <v>215</v>
      </c>
      <c r="B9" s="71">
        <f>B4+B5+B7+B8</f>
        <v>512000</v>
      </c>
      <c r="C9" s="71" t="s">
        <v>216</v>
      </c>
      <c r="D9" s="57"/>
      <c r="E9" s="57"/>
      <c r="F9" s="72"/>
      <c r="G9" s="71"/>
      <c r="H9" s="71"/>
      <c r="I9" s="65"/>
      <c r="J9" s="57"/>
      <c r="K9" s="57"/>
      <c r="L9" s="57"/>
      <c r="M9" s="57"/>
      <c r="N9" s="57"/>
    </row>
    <row r="10" spans="1:14">
      <c r="A10" s="60" t="s">
        <v>217</v>
      </c>
      <c r="B10" s="61">
        <f>B9+B6</f>
        <v>511500</v>
      </c>
      <c r="C10" s="66" t="s">
        <v>218</v>
      </c>
      <c r="D10" s="57"/>
      <c r="E10" s="57" t="s">
        <v>219</v>
      </c>
      <c r="F10" s="63" t="s">
        <v>220</v>
      </c>
      <c r="G10" s="61">
        <v>511500</v>
      </c>
      <c r="H10" s="66" t="s">
        <v>221</v>
      </c>
      <c r="I10" s="65"/>
      <c r="J10" s="73"/>
      <c r="K10" s="57"/>
      <c r="L10" s="57"/>
      <c r="M10" s="57"/>
      <c r="N10" s="57"/>
    </row>
    <row r="11" spans="1:14">
      <c r="A11" s="60" t="s">
        <v>222</v>
      </c>
      <c r="B11" s="61">
        <f>B10/1.1</f>
        <v>464999.99999999994</v>
      </c>
      <c r="C11" s="66" t="s">
        <v>223</v>
      </c>
      <c r="D11" s="57"/>
      <c r="E11" s="57" t="s">
        <v>224</v>
      </c>
      <c r="F11" s="68" t="s">
        <v>225</v>
      </c>
      <c r="G11" s="61">
        <v>463182</v>
      </c>
      <c r="H11" s="66" t="s">
        <v>226</v>
      </c>
      <c r="I11" s="66" t="s">
        <v>227</v>
      </c>
      <c r="J11" s="74"/>
      <c r="K11" s="57"/>
      <c r="L11" s="57"/>
      <c r="M11" s="57"/>
      <c r="N11" s="57"/>
    </row>
    <row r="12" spans="1:14">
      <c r="A12" s="60" t="s">
        <v>228</v>
      </c>
      <c r="B12" s="61">
        <f>B10-B11</f>
        <v>46500.000000000058</v>
      </c>
      <c r="C12" s="66" t="s">
        <v>229</v>
      </c>
      <c r="D12" s="57"/>
      <c r="E12" s="57" t="s">
        <v>230</v>
      </c>
      <c r="F12" s="68" t="s">
        <v>231</v>
      </c>
      <c r="G12" s="61">
        <v>46545</v>
      </c>
      <c r="H12" s="66" t="s">
        <v>232</v>
      </c>
      <c r="I12" s="66" t="s">
        <v>233</v>
      </c>
      <c r="J12" s="74"/>
      <c r="K12" s="57"/>
      <c r="L12" s="57"/>
      <c r="M12" s="57"/>
      <c r="N12" s="57"/>
    </row>
    <row r="13" spans="1:14">
      <c r="A13" s="75" t="s">
        <v>234</v>
      </c>
      <c r="B13" s="76">
        <f xml:space="preserve"> (B9-B8) / 1.1</f>
        <v>463181.81818181812</v>
      </c>
      <c r="C13" s="77" t="s">
        <v>235</v>
      </c>
      <c r="D13" s="57"/>
      <c r="E13" s="57"/>
      <c r="F13" s="57"/>
      <c r="G13" s="69"/>
      <c r="H13" s="69"/>
      <c r="I13" s="78"/>
      <c r="J13" s="57"/>
      <c r="K13" s="57"/>
      <c r="L13" s="57"/>
      <c r="M13" s="57"/>
      <c r="N13" s="57"/>
    </row>
    <row r="14" spans="1:14">
      <c r="A14" s="75" t="s">
        <v>236</v>
      </c>
      <c r="B14" s="76">
        <f>B9-B8-B13</f>
        <v>46318.181818181882</v>
      </c>
      <c r="C14" s="77" t="s">
        <v>237</v>
      </c>
      <c r="D14" s="57"/>
      <c r="E14" s="57"/>
      <c r="F14" s="57"/>
      <c r="G14" s="69" t="s">
        <v>208</v>
      </c>
      <c r="H14" s="69" t="s">
        <v>208</v>
      </c>
      <c r="I14" s="69"/>
      <c r="J14" s="69"/>
      <c r="K14" s="57"/>
      <c r="L14" s="57"/>
      <c r="M14" s="57"/>
      <c r="N14" s="57"/>
    </row>
    <row r="15" spans="1:14">
      <c r="A15" s="75" t="s">
        <v>238</v>
      </c>
      <c r="B15" s="76">
        <f>B8/1.1</f>
        <v>2272.7272727272725</v>
      </c>
      <c r="C15" s="77" t="s">
        <v>208</v>
      </c>
      <c r="D15" s="57"/>
      <c r="E15" s="57"/>
      <c r="F15" s="79" t="s">
        <v>239</v>
      </c>
      <c r="G15" s="71">
        <v>512000</v>
      </c>
      <c r="H15" s="74" t="s">
        <v>203</v>
      </c>
      <c r="I15" s="69"/>
      <c r="J15" s="69"/>
      <c r="K15" s="57"/>
      <c r="L15" s="57"/>
      <c r="M15" s="57"/>
      <c r="N15" s="57"/>
    </row>
    <row r="16" spans="1:14">
      <c r="A16" s="75" t="s">
        <v>240</v>
      </c>
      <c r="B16" s="76">
        <f>B15*0.1</f>
        <v>227.27272727272725</v>
      </c>
      <c r="C16" s="77" t="s">
        <v>208</v>
      </c>
      <c r="D16" s="74"/>
      <c r="E16" s="74" t="s">
        <v>208</v>
      </c>
      <c r="F16" s="57"/>
      <c r="G16" s="65"/>
      <c r="H16" s="57"/>
      <c r="I16" s="74"/>
      <c r="J16" s="57"/>
      <c r="K16" s="57"/>
      <c r="L16" s="57"/>
      <c r="M16" s="57"/>
      <c r="N16" s="57"/>
    </row>
    <row r="17" spans="1:14">
      <c r="A17" s="57"/>
      <c r="B17" s="57"/>
      <c r="C17" s="74"/>
      <c r="D17" s="57"/>
      <c r="E17" s="57"/>
      <c r="F17" s="57"/>
      <c r="G17" s="57"/>
      <c r="H17" s="57"/>
      <c r="I17" s="69"/>
      <c r="J17" s="57"/>
      <c r="K17" s="57"/>
      <c r="L17" s="57"/>
      <c r="M17" s="57"/>
      <c r="N17" s="57"/>
    </row>
    <row r="18" spans="1:14">
      <c r="A18" s="79"/>
      <c r="B18" s="78"/>
      <c r="C18" s="65" t="s">
        <v>208</v>
      </c>
      <c r="D18" s="57"/>
      <c r="E18" s="57"/>
      <c r="F18" s="80" t="s">
        <v>241</v>
      </c>
      <c r="G18" s="80" t="s">
        <v>242</v>
      </c>
      <c r="H18" s="80" t="s">
        <v>243</v>
      </c>
      <c r="I18" s="57"/>
      <c r="J18" s="57"/>
      <c r="K18" s="57"/>
      <c r="L18" s="57"/>
      <c r="M18" s="57"/>
      <c r="N18" s="57"/>
    </row>
    <row r="19" spans="1:14">
      <c r="A19" s="79"/>
      <c r="B19" s="74"/>
      <c r="C19" s="69"/>
      <c r="D19" s="57"/>
      <c r="E19" s="57"/>
      <c r="F19" s="57" t="s">
        <v>244</v>
      </c>
      <c r="G19" s="73">
        <v>511500</v>
      </c>
      <c r="H19" s="73">
        <v>463182</v>
      </c>
      <c r="I19" s="57" t="s">
        <v>245</v>
      </c>
      <c r="J19" s="57"/>
      <c r="K19" s="57"/>
      <c r="L19" s="57"/>
      <c r="M19" s="57"/>
      <c r="N19" s="57"/>
    </row>
    <row r="20" spans="1:14">
      <c r="A20" s="57"/>
      <c r="B20" s="57"/>
      <c r="C20" s="69"/>
      <c r="D20" s="57"/>
      <c r="E20" s="57"/>
      <c r="F20" s="57"/>
      <c r="G20" s="73"/>
      <c r="H20" s="73">
        <v>2273</v>
      </c>
      <c r="I20" s="57" t="s">
        <v>212</v>
      </c>
      <c r="J20" s="57"/>
      <c r="K20" s="57"/>
      <c r="L20" s="65"/>
      <c r="M20" s="57"/>
      <c r="N20" s="57"/>
    </row>
    <row r="21" spans="1:14">
      <c r="A21" s="57"/>
      <c r="B21" s="57"/>
      <c r="C21" s="69"/>
      <c r="D21" s="57"/>
      <c r="E21" s="57"/>
      <c r="F21" s="57" t="s">
        <v>208</v>
      </c>
      <c r="G21" s="73" t="s">
        <v>208</v>
      </c>
      <c r="H21" s="73">
        <v>46545</v>
      </c>
      <c r="I21" s="57" t="s">
        <v>246</v>
      </c>
      <c r="J21" s="57"/>
      <c r="K21" s="65"/>
      <c r="L21" s="57"/>
      <c r="M21" s="57"/>
      <c r="N21" s="57"/>
    </row>
    <row r="22" spans="1:14">
      <c r="A22" s="57"/>
      <c r="B22" s="57"/>
      <c r="C22" s="78"/>
      <c r="D22" s="57"/>
      <c r="E22" s="57"/>
      <c r="F22" s="57" t="s">
        <v>208</v>
      </c>
      <c r="G22" s="73" t="s">
        <v>208</v>
      </c>
      <c r="H22" s="73">
        <v>-500</v>
      </c>
      <c r="I22" s="57" t="s">
        <v>247</v>
      </c>
      <c r="J22" s="57"/>
      <c r="K22" s="57"/>
      <c r="L22" s="57"/>
      <c r="M22" s="57"/>
      <c r="N22" s="57"/>
    </row>
    <row r="23" spans="1:14">
      <c r="A23" s="57"/>
      <c r="B23" s="57"/>
      <c r="C23" s="81"/>
      <c r="D23" s="57"/>
      <c r="E23" s="57"/>
      <c r="F23" s="57"/>
      <c r="G23" s="73"/>
      <c r="H23" s="73"/>
      <c r="I23" s="57" t="s">
        <v>208</v>
      </c>
      <c r="J23" s="57"/>
      <c r="K23" s="57"/>
      <c r="L23" s="57"/>
      <c r="M23" s="57"/>
      <c r="N23" s="57"/>
    </row>
    <row r="24" spans="1:14">
      <c r="A24" s="57"/>
      <c r="B24" s="57"/>
      <c r="C24" s="81"/>
      <c r="D24" s="57"/>
      <c r="E24" s="57"/>
      <c r="F24" s="57"/>
      <c r="G24" s="57"/>
      <c r="H24" s="73"/>
      <c r="I24" s="57" t="s">
        <v>208</v>
      </c>
      <c r="J24" s="57"/>
      <c r="K24" s="65"/>
      <c r="L24" s="57"/>
      <c r="M24" s="57"/>
      <c r="N24" s="57"/>
    </row>
    <row r="25" spans="1:14">
      <c r="A25" s="57"/>
      <c r="B25" s="57"/>
      <c r="C25" s="81"/>
      <c r="D25" s="57"/>
      <c r="E25" s="57"/>
      <c r="F25" s="80" t="s">
        <v>248</v>
      </c>
      <c r="G25" s="82">
        <f>SUM(G19:G24)</f>
        <v>511500</v>
      </c>
      <c r="H25" s="82">
        <f>SUM(H19:H22)</f>
        <v>511500</v>
      </c>
      <c r="I25" s="65"/>
      <c r="J25" s="57"/>
      <c r="K25" s="57"/>
      <c r="L25" s="57"/>
      <c r="M25" s="57"/>
      <c r="N25" s="5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26" sqref="H26"/>
    </sheetView>
  </sheetViews>
  <sheetFormatPr defaultRowHeight="14.4"/>
  <cols>
    <col min="1" max="3" width="8.796875" style="57"/>
    <col min="4" max="4" width="11.09765625" style="57" customWidth="1"/>
    <col min="5" max="5" width="8.796875" style="57"/>
    <col min="6" max="7" width="13.09765625" style="57" customWidth="1"/>
    <col min="8" max="8" width="33.59765625" style="57" bestFit="1" customWidth="1"/>
    <col min="9" max="9" width="8.796875" style="57"/>
    <col min="10" max="10" width="14.5" style="57" customWidth="1"/>
    <col min="11" max="11" width="11.09765625" style="57" customWidth="1"/>
    <col min="12" max="12" width="8.796875" style="57"/>
    <col min="13" max="13" width="10" style="57" bestFit="1" customWidth="1"/>
    <col min="14" max="14" width="8.796875" style="57"/>
    <col min="15" max="15" width="13.3984375" style="57" customWidth="1"/>
    <col min="16" max="16" width="10" style="57" bestFit="1" customWidth="1"/>
    <col min="17" max="18" width="8.796875" style="57"/>
    <col min="19" max="19" width="10.8984375" style="57" customWidth="1"/>
    <col min="20" max="20" width="13.8984375" style="57" customWidth="1"/>
    <col min="21" max="21" width="14.3984375" style="57" customWidth="1"/>
    <col min="22" max="22" width="15.796875" style="57" customWidth="1"/>
    <col min="23" max="16384" width="8.796875" style="57"/>
  </cols>
  <sheetData>
    <row r="1" spans="2:19">
      <c r="B1" s="57" t="s">
        <v>202</v>
      </c>
      <c r="C1" s="57" t="s">
        <v>249</v>
      </c>
      <c r="E1" s="57" t="s">
        <v>250</v>
      </c>
      <c r="F1" s="57" t="s">
        <v>251</v>
      </c>
      <c r="I1" s="57" t="s">
        <v>202</v>
      </c>
      <c r="J1" s="57" t="s">
        <v>247</v>
      </c>
      <c r="K1" s="57" t="s">
        <v>249</v>
      </c>
      <c r="M1" s="57" t="s">
        <v>252</v>
      </c>
      <c r="N1" s="57" t="s">
        <v>253</v>
      </c>
    </row>
    <row r="2" spans="2:19">
      <c r="B2" s="57">
        <v>29000</v>
      </c>
      <c r="C2" s="57">
        <v>29000</v>
      </c>
      <c r="D2" s="57">
        <f>C2/1.1</f>
        <v>26363.63636363636</v>
      </c>
      <c r="E2" s="57">
        <v>26364</v>
      </c>
      <c r="F2" s="57">
        <f>C2-E2</f>
        <v>2636</v>
      </c>
      <c r="I2" s="57">
        <v>29000</v>
      </c>
      <c r="J2" s="57">
        <v>-5000</v>
      </c>
      <c r="K2" s="57">
        <f>I2+J2</f>
        <v>24000</v>
      </c>
      <c r="L2" s="57">
        <f>K2/1.1</f>
        <v>21818.181818181816</v>
      </c>
      <c r="M2" s="57">
        <v>21818</v>
      </c>
      <c r="N2" s="57">
        <f>K2-M2</f>
        <v>2182</v>
      </c>
      <c r="O2" s="57" t="s">
        <v>208</v>
      </c>
    </row>
    <row r="3" spans="2:19">
      <c r="C3" s="83">
        <v>5000</v>
      </c>
      <c r="D3" s="83">
        <f>C3/1.1</f>
        <v>4545.454545454545</v>
      </c>
      <c r="E3" s="83">
        <v>4545</v>
      </c>
      <c r="F3" s="83">
        <v>455</v>
      </c>
      <c r="I3" s="57">
        <v>29000</v>
      </c>
      <c r="J3" s="57">
        <v>-5000</v>
      </c>
      <c r="K3" s="57">
        <v>29000</v>
      </c>
    </row>
    <row r="4" spans="2:19">
      <c r="C4" s="83">
        <f>C2-C3</f>
        <v>24000</v>
      </c>
      <c r="D4" s="83">
        <f>C4/1.1</f>
        <v>21818.181818181816</v>
      </c>
      <c r="E4" s="83">
        <v>21818</v>
      </c>
      <c r="F4" s="83">
        <f>C4-E4</f>
        <v>2182</v>
      </c>
      <c r="P4" s="92">
        <f>I2/1.1</f>
        <v>26363.63636363636</v>
      </c>
    </row>
    <row r="6" spans="2:19">
      <c r="D6" s="57">
        <v>328</v>
      </c>
    </row>
    <row r="7" spans="2:19">
      <c r="D7" s="57">
        <v>70000009</v>
      </c>
      <c r="J7" s="57" t="s">
        <v>220</v>
      </c>
      <c r="M7" s="57">
        <v>15000</v>
      </c>
    </row>
    <row r="8" spans="2:19">
      <c r="H8" s="57" t="s">
        <v>254</v>
      </c>
      <c r="I8" s="57" t="s">
        <v>255</v>
      </c>
      <c r="J8" s="57">
        <v>10000</v>
      </c>
      <c r="L8" s="57" t="s">
        <v>245</v>
      </c>
      <c r="M8" s="73">
        <f>M7/1.1</f>
        <v>13636.363636363636</v>
      </c>
      <c r="O8" s="57" t="s">
        <v>256</v>
      </c>
      <c r="R8" s="57" t="s">
        <v>202</v>
      </c>
      <c r="S8" s="57" t="s">
        <v>257</v>
      </c>
    </row>
    <row r="9" spans="2:19">
      <c r="H9" s="57">
        <v>1</v>
      </c>
      <c r="I9" s="57" t="s">
        <v>247</v>
      </c>
      <c r="J9" s="57">
        <v>-5000</v>
      </c>
      <c r="M9" s="73">
        <f>M8*10%</f>
        <v>1363.6363636363637</v>
      </c>
      <c r="O9" s="57" t="s">
        <v>258</v>
      </c>
    </row>
    <row r="10" spans="2:19">
      <c r="M10" s="73"/>
    </row>
    <row r="11" spans="2:19">
      <c r="D11" s="57">
        <v>345</v>
      </c>
      <c r="G11" s="57" t="s">
        <v>259</v>
      </c>
      <c r="H11" s="57">
        <v>1</v>
      </c>
      <c r="I11" s="57" t="s">
        <v>260</v>
      </c>
      <c r="J11" s="57">
        <v>4000</v>
      </c>
      <c r="L11" s="57" t="s">
        <v>245</v>
      </c>
      <c r="M11" s="73">
        <v>3636</v>
      </c>
      <c r="R11" s="57" t="s">
        <v>261</v>
      </c>
    </row>
    <row r="12" spans="2:19">
      <c r="D12" s="57">
        <v>70000012</v>
      </c>
      <c r="L12" s="57" t="s">
        <v>262</v>
      </c>
      <c r="M12" s="73">
        <f>J11-M11</f>
        <v>364</v>
      </c>
      <c r="O12" s="57" t="s">
        <v>260</v>
      </c>
    </row>
    <row r="13" spans="2:19">
      <c r="M13" s="73"/>
    </row>
    <row r="14" spans="2:19">
      <c r="G14" s="57" t="s">
        <v>259</v>
      </c>
      <c r="H14" s="57">
        <v>1</v>
      </c>
      <c r="I14" s="57" t="s">
        <v>264</v>
      </c>
      <c r="J14" s="57">
        <v>10000</v>
      </c>
      <c r="L14" s="57" t="s">
        <v>245</v>
      </c>
      <c r="M14" s="73">
        <v>9091</v>
      </c>
      <c r="O14" s="57" t="s">
        <v>265</v>
      </c>
    </row>
    <row r="15" spans="2:19">
      <c r="L15" s="57" t="s">
        <v>262</v>
      </c>
      <c r="M15" s="73">
        <f>M14*10%</f>
        <v>909.1</v>
      </c>
      <c r="O15" s="57" t="s">
        <v>263</v>
      </c>
    </row>
    <row r="21" spans="1:33" s="86" customFormat="1" ht="17.399999999999999">
      <c r="A21" s="85" t="s">
        <v>279</v>
      </c>
      <c r="B21" s="84" t="s">
        <v>266</v>
      </c>
      <c r="C21" s="84" t="s">
        <v>267</v>
      </c>
      <c r="D21" s="84" t="s">
        <v>268</v>
      </c>
      <c r="E21" s="84" t="s">
        <v>269</v>
      </c>
      <c r="F21" s="84" t="s">
        <v>270</v>
      </c>
      <c r="G21" s="84" t="s">
        <v>271</v>
      </c>
      <c r="H21" s="84" t="s">
        <v>201</v>
      </c>
      <c r="I21" s="84" t="s">
        <v>272</v>
      </c>
      <c r="J21" s="84" t="s">
        <v>273</v>
      </c>
      <c r="K21" s="84" t="s">
        <v>274</v>
      </c>
      <c r="L21" s="84" t="s">
        <v>254</v>
      </c>
      <c r="M21" s="84" t="s">
        <v>275</v>
      </c>
      <c r="N21" s="84" t="s">
        <v>202</v>
      </c>
      <c r="O21" s="84" t="s">
        <v>205</v>
      </c>
      <c r="P21" s="84" t="s">
        <v>247</v>
      </c>
      <c r="Q21" s="84" t="s">
        <v>210</v>
      </c>
      <c r="R21" s="84" t="s">
        <v>212</v>
      </c>
      <c r="S21" s="84" t="s">
        <v>220</v>
      </c>
      <c r="T21" s="84" t="s">
        <v>276</v>
      </c>
      <c r="U21" s="84" t="s">
        <v>231</v>
      </c>
      <c r="V21" s="84" t="s">
        <v>277</v>
      </c>
      <c r="W21" s="84" t="s">
        <v>152</v>
      </c>
      <c r="X21" s="84" t="s">
        <v>153</v>
      </c>
      <c r="Y21" s="84" t="s">
        <v>154</v>
      </c>
      <c r="Z21" s="84" t="s">
        <v>155</v>
      </c>
      <c r="AA21" s="84" t="s">
        <v>156</v>
      </c>
      <c r="AB21" s="84" t="s">
        <v>157</v>
      </c>
      <c r="AC21" s="84" t="s">
        <v>158</v>
      </c>
      <c r="AD21" s="84" t="s">
        <v>159</v>
      </c>
      <c r="AE21" s="84" t="s">
        <v>278</v>
      </c>
      <c r="AF21" s="85" t="s">
        <v>279</v>
      </c>
    </row>
    <row r="22" spans="1:33" s="89" customFormat="1">
      <c r="A22" s="89" t="s">
        <v>287</v>
      </c>
      <c r="B22" s="87">
        <v>1</v>
      </c>
      <c r="C22" s="87" t="s">
        <v>280</v>
      </c>
      <c r="D22" s="88">
        <v>700012</v>
      </c>
      <c r="E22" s="88">
        <v>700012</v>
      </c>
      <c r="F22" s="88">
        <v>20201001</v>
      </c>
      <c r="G22" s="88" t="s">
        <v>208</v>
      </c>
      <c r="H22" s="88" t="s">
        <v>281</v>
      </c>
      <c r="I22" s="87">
        <v>10</v>
      </c>
      <c r="J22" s="87">
        <v>1</v>
      </c>
      <c r="K22" s="88" t="s">
        <v>282</v>
      </c>
      <c r="L22" s="88" t="s">
        <v>283</v>
      </c>
      <c r="M22" s="88" t="s">
        <v>208</v>
      </c>
      <c r="N22" s="88" t="s">
        <v>284</v>
      </c>
      <c r="O22" s="88" t="s">
        <v>208</v>
      </c>
      <c r="P22" s="88" t="s">
        <v>285</v>
      </c>
      <c r="Q22" s="88" t="s">
        <v>208</v>
      </c>
      <c r="R22" s="88" t="s">
        <v>208</v>
      </c>
      <c r="S22" s="90" t="s">
        <v>286</v>
      </c>
      <c r="T22" s="91">
        <v>13636</v>
      </c>
      <c r="U22" s="91">
        <v>1364</v>
      </c>
      <c r="V22" s="88">
        <v>20201012345</v>
      </c>
      <c r="W22" s="88"/>
      <c r="X22" s="88"/>
      <c r="Y22" s="88"/>
      <c r="Z22" s="88"/>
      <c r="AA22" s="88"/>
      <c r="AB22" s="88"/>
      <c r="AC22" s="88"/>
      <c r="AD22" s="88"/>
      <c r="AE22" s="88"/>
      <c r="AF22" s="89" t="s">
        <v>287</v>
      </c>
      <c r="AG22" s="89" t="s">
        <v>296</v>
      </c>
    </row>
    <row r="23" spans="1:33" s="89" customFormat="1">
      <c r="A23" s="89" t="s">
        <v>297</v>
      </c>
      <c r="B23" s="87" t="s">
        <v>194</v>
      </c>
      <c r="C23" s="87" t="s">
        <v>280</v>
      </c>
      <c r="D23" s="88">
        <v>700012</v>
      </c>
      <c r="E23" s="88">
        <v>700012</v>
      </c>
      <c r="F23" s="88">
        <v>20201001</v>
      </c>
      <c r="G23" s="88"/>
      <c r="H23" s="88"/>
      <c r="I23" s="87" t="s">
        <v>298</v>
      </c>
      <c r="J23" s="87"/>
      <c r="K23" s="88" t="s">
        <v>294</v>
      </c>
      <c r="L23" s="88" t="s">
        <v>194</v>
      </c>
      <c r="M23" s="88"/>
      <c r="N23" s="88"/>
      <c r="O23" s="88"/>
      <c r="P23" s="88"/>
      <c r="Q23" s="88"/>
      <c r="R23" s="88"/>
      <c r="S23" s="90"/>
      <c r="T23" s="91"/>
      <c r="U23" s="91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9" t="s">
        <v>297</v>
      </c>
    </row>
    <row r="24" spans="1:33" s="89" customFormat="1">
      <c r="A24" s="89" t="s">
        <v>287</v>
      </c>
      <c r="B24" s="87">
        <v>2</v>
      </c>
      <c r="C24" s="87" t="s">
        <v>288</v>
      </c>
      <c r="D24" s="88">
        <v>700012</v>
      </c>
      <c r="E24" s="88">
        <v>700012</v>
      </c>
      <c r="F24" s="88">
        <v>20201001</v>
      </c>
      <c r="G24" s="88" t="s">
        <v>289</v>
      </c>
      <c r="H24" s="88" t="s">
        <v>208</v>
      </c>
      <c r="I24" s="87">
        <v>10</v>
      </c>
      <c r="J24" s="87" t="s">
        <v>290</v>
      </c>
      <c r="K24" s="88" t="s">
        <v>282</v>
      </c>
      <c r="L24" s="88" t="s">
        <v>291</v>
      </c>
      <c r="M24" s="88"/>
      <c r="N24" s="88" t="s">
        <v>208</v>
      </c>
      <c r="O24" s="88" t="s">
        <v>208</v>
      </c>
      <c r="P24" s="88" t="s">
        <v>208</v>
      </c>
      <c r="Q24" s="88" t="s">
        <v>208</v>
      </c>
      <c r="R24" s="88" t="s">
        <v>208</v>
      </c>
      <c r="S24" s="90" t="s">
        <v>292</v>
      </c>
      <c r="T24" s="91">
        <v>3636</v>
      </c>
      <c r="U24" s="91">
        <v>364</v>
      </c>
      <c r="V24" s="88">
        <v>20201012345</v>
      </c>
      <c r="W24" s="88"/>
      <c r="X24" s="88"/>
      <c r="Y24" s="88"/>
      <c r="Z24" s="88"/>
      <c r="AA24" s="88"/>
      <c r="AB24" s="88"/>
      <c r="AC24" s="88"/>
      <c r="AD24" s="88"/>
      <c r="AE24" s="88"/>
      <c r="AF24" s="89" t="s">
        <v>287</v>
      </c>
      <c r="AG24" s="89" t="s">
        <v>208</v>
      </c>
    </row>
    <row r="25" spans="1:33" s="89" customFormat="1">
      <c r="A25" s="89" t="s">
        <v>287</v>
      </c>
      <c r="B25" s="87">
        <v>2</v>
      </c>
      <c r="C25" s="87" t="s">
        <v>288</v>
      </c>
      <c r="D25" s="88">
        <v>700012</v>
      </c>
      <c r="E25" s="88">
        <v>700012</v>
      </c>
      <c r="F25" s="88">
        <v>20201001</v>
      </c>
      <c r="G25" s="88" t="s">
        <v>289</v>
      </c>
      <c r="H25" s="88" t="s">
        <v>208</v>
      </c>
      <c r="I25" s="87">
        <v>10</v>
      </c>
      <c r="J25" s="87" t="s">
        <v>293</v>
      </c>
      <c r="K25" s="88" t="s">
        <v>282</v>
      </c>
      <c r="L25" s="88" t="s">
        <v>291</v>
      </c>
      <c r="M25" s="88"/>
      <c r="N25" s="88" t="s">
        <v>208</v>
      </c>
      <c r="O25" s="88" t="s">
        <v>208</v>
      </c>
      <c r="P25" s="88" t="s">
        <v>208</v>
      </c>
      <c r="Q25" s="88" t="s">
        <v>208</v>
      </c>
      <c r="R25" s="88" t="s">
        <v>208</v>
      </c>
      <c r="S25" s="90" t="s">
        <v>286</v>
      </c>
      <c r="T25" s="91">
        <v>9091</v>
      </c>
      <c r="U25" s="91">
        <v>909</v>
      </c>
      <c r="V25" s="88">
        <v>20201012345</v>
      </c>
      <c r="W25" s="88"/>
      <c r="X25" s="88"/>
      <c r="Y25" s="88"/>
      <c r="Z25" s="88"/>
      <c r="AA25" s="88"/>
      <c r="AB25" s="88"/>
      <c r="AC25" s="88"/>
      <c r="AD25" s="88"/>
      <c r="AE25" s="88"/>
      <c r="AF25" s="89" t="s">
        <v>287</v>
      </c>
      <c r="AG25" s="89" t="s">
        <v>295</v>
      </c>
    </row>
    <row r="26" spans="1:33">
      <c r="A26" s="79">
        <v>123</v>
      </c>
      <c r="B26" s="79">
        <v>2</v>
      </c>
      <c r="C26" s="87" t="s">
        <v>288</v>
      </c>
      <c r="D26" s="88">
        <v>700012</v>
      </c>
      <c r="E26" s="88">
        <v>700012</v>
      </c>
      <c r="F26" s="88">
        <v>20201001</v>
      </c>
      <c r="G26" s="88" t="s">
        <v>289</v>
      </c>
      <c r="K26" s="88" t="s">
        <v>294</v>
      </c>
      <c r="L26" s="88" t="s">
        <v>291</v>
      </c>
      <c r="AF26" s="57">
        <v>123</v>
      </c>
    </row>
    <row r="27" spans="1:33">
      <c r="A27" s="79">
        <v>123</v>
      </c>
      <c r="B27" s="79">
        <v>2</v>
      </c>
      <c r="C27" s="87" t="s">
        <v>288</v>
      </c>
      <c r="D27" s="88">
        <v>700012</v>
      </c>
      <c r="E27" s="88">
        <v>700012</v>
      </c>
      <c r="F27" s="88">
        <v>20201001</v>
      </c>
      <c r="G27" s="88" t="s">
        <v>289</v>
      </c>
      <c r="K27" s="88" t="s">
        <v>294</v>
      </c>
      <c r="L27" s="88" t="s">
        <v>291</v>
      </c>
      <c r="AF27" s="57">
        <v>123</v>
      </c>
    </row>
    <row r="28" spans="1:33">
      <c r="A28" s="57">
        <v>124</v>
      </c>
      <c r="B28" s="57">
        <v>3</v>
      </c>
      <c r="K28" s="88" t="s">
        <v>208</v>
      </c>
    </row>
    <row r="29" spans="1:33">
      <c r="A29" s="57">
        <v>124</v>
      </c>
      <c r="B29" s="57">
        <v>3</v>
      </c>
    </row>
    <row r="30" spans="1:33">
      <c r="A30" s="57">
        <v>124</v>
      </c>
      <c r="B30" s="57">
        <v>4</v>
      </c>
    </row>
    <row r="31" spans="1:33">
      <c r="A31" s="57">
        <v>124</v>
      </c>
      <c r="B31" s="57">
        <v>4</v>
      </c>
    </row>
    <row r="32" spans="1:33">
      <c r="A32" s="57">
        <v>124</v>
      </c>
      <c r="B32" s="57">
        <v>4</v>
      </c>
    </row>
    <row r="33" spans="1:2">
      <c r="A33" s="57">
        <v>124</v>
      </c>
      <c r="B33" s="57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2021-02-22T08:47:44Z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