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BACKUP\20210311\cwh-변경관리\01. 인터페이스\"/>
    </mc:Choice>
  </mc:AlternateContent>
  <xr:revisionPtr revIDLastSave="0" documentId="13_ncr:1_{D51F213D-0EF5-45B6-96E1-07C24E9F1132}" xr6:coauthVersionLast="45" xr6:coauthVersionMax="45" xr10:uidLastSave="{00000000-0000-0000-0000-000000000000}"/>
  <bookViews>
    <workbookView xWindow="-120" yWindow="-120" windowWidth="29040" windowHeight="15840" tabRatio="734" activeTab="2" xr2:uid="{00000000-000D-0000-FFFF-FFFF00000000}"/>
  </bookViews>
  <sheets>
    <sheet name="Doc. Control" sheetId="18" r:id="rId1"/>
    <sheet name="작성방법" sheetId="19" r:id="rId2"/>
    <sheet name="Mapping Spec" sheetId="17" r:id="rId3"/>
    <sheet name="코드집" sheetId="20" r:id="rId4"/>
    <sheet name="B2C가격구성" sheetId="21" r:id="rId5"/>
    <sheet name="세금구분 샘플" sheetId="22" r:id="rId6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22" l="1"/>
  <c r="K2" i="22" l="1"/>
  <c r="M15" i="22" l="1"/>
  <c r="M12" i="22"/>
  <c r="M8" i="22"/>
  <c r="M9" i="22" s="1"/>
  <c r="C4" i="22"/>
  <c r="F4" i="22" s="1"/>
  <c r="D3" i="22"/>
  <c r="N2" i="22"/>
  <c r="F2" i="22"/>
  <c r="D2" i="22"/>
  <c r="D4" i="22" l="1"/>
  <c r="L2" i="22"/>
  <c r="H25" i="21"/>
  <c r="G25" i="21"/>
  <c r="B15" i="21"/>
  <c r="B16" i="21" s="1"/>
  <c r="B9" i="21"/>
  <c r="B10" i="21" l="1"/>
  <c r="B13" i="21"/>
  <c r="B14" i="21" s="1"/>
  <c r="B11" i="21" l="1"/>
  <c r="B12" i="21" s="1"/>
</calcChain>
</file>

<file path=xl/sharedStrings.xml><?xml version="1.0" encoding="utf-8"?>
<sst xmlns="http://schemas.openxmlformats.org/spreadsheetml/2006/main" count="922" uniqueCount="471">
  <si>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</si>
  <si>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</si>
  <si>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</si>
  <si>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</si>
  <si>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</si>
  <si>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</si>
  <si>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</si>
  <si>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</si>
  <si>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</si>
  <si>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</si>
  <si>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</si>
  <si>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</si>
  <si>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</si>
  <si>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</si>
  <si>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</si>
  <si>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</si>
  <si>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</si>
  <si>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</si>
  <si>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</si>
  <si>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</si>
  <si>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</si>
  <si>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</si>
  <si>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</si>
  <si>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</si>
  <si>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</si>
  <si>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</si>
  <si>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</si>
  <si>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</si>
  <si>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</si>
  <si>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</si>
  <si>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</si>
  <si>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</si>
  <si>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</si>
  <si>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</si>
  <si>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</si>
  <si>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</si>
  <si>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</si>
  <si>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</si>
  <si>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</si>
  <si>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</si>
  <si>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</si>
  <si>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</si>
  <si>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</si>
  <si>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</si>
  <si>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</si>
  <si>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</si>
  <si>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</si>
  <si>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</si>
  <si>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</si>
  <si>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</si>
  <si>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</si>
  <si>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</si>
  <si>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</si>
  <si>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</si>
  <si>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</si>
  <si>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</si>
  <si>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</si>
  <si>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</si>
  <si>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</si>
  <si>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</si>
  <si>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</si>
  <si>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</si>
  <si>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</si>
  <si>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</si>
  <si>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</si>
  <si>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</si>
  <si>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</si>
  <si>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</si>
  <si>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</si>
  <si>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</si>
  <si>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</si>
  <si>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</si>
  <si>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</si>
  <si>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</si>
  <si>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</si>
  <si>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</si>
  <si>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</si>
  <si>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</si>
  <si>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</si>
  <si>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</si>
  <si>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</si>
  <si>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</si>
  <si>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</si>
  <si>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</si>
  <si>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</si>
  <si>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</si>
  <si>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</si>
  <si>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</si>
  <si>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</si>
  <si>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</si>
  <si>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</si>
  <si>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</si>
  <si>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</si>
  <si>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</si>
  <si>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</si>
  <si>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</si>
  <si>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</si>
  <si>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</si>
  <si>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</si>
  <si>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</si>
  <si>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</si>
  <si>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</si>
  <si>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</si>
  <si>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</si>
  <si>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</si>
  <si>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</si>
  <si>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</si>
  <si>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</si>
  <si>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</si>
  <si>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</si>
  <si>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</si>
  <si>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</si>
  <si>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</si>
  <si>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</si>
  <si>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</si>
  <si>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</si>
  <si>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</si>
  <si>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</si>
  <si>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</si>
  <si>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</si>
  <si>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</si>
  <si>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</si>
  <si>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</si>
  <si>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</si>
  <si>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</si>
  <si>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</si>
  <si>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</si>
  <si>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</si>
  <si>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</si>
  <si>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</si>
  <si>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</si>
  <si>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</si>
  <si>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</si>
  <si>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</si>
  <si>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</si>
  <si>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</si>
  <si>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</si>
  <si>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</si>
  <si>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</si>
  <si>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</si>
  <si>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</si>
  <si>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</si>
  <si>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</si>
  <si>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</si>
  <si>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</si>
  <si>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</si>
  <si>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</si>
  <si>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</si>
  <si>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</si>
  <si>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</si>
  <si>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</si>
  <si>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</si>
  <si>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</si>
  <si>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</si>
  <si>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</si>
  <si>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</si>
  <si>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</si>
  <si>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DATS</t>
    <phoneticPr fontId="3" type="noConversion"/>
  </si>
  <si>
    <t>B8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</si>
  <si>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</si>
  <si>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</si>
  <si>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</si>
  <si>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제품코드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</si>
  <si>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</si>
  <si>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</si>
  <si>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</si>
  <si>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</si>
  <si>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</si>
  <si>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</si>
  <si>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</si>
  <si>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</si>
  <si>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</si>
  <si>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A5</t>
  </si>
  <si>
    <t>A6</t>
  </si>
  <si>
    <t>A7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</si>
  <si>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</si>
  <si>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</si>
  <si>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</si>
  <si>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</si>
  <si>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</si>
  <si>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</si>
  <si>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</si>
  <si>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</si>
  <si>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</si>
  <si>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</si>
  <si>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</si>
  <si>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</si>
  <si>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</si>
  <si>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</si>
  <si>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</si>
  <si>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</si>
  <si>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</si>
  <si>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B2</t>
    <phoneticPr fontId="3" type="noConversion"/>
  </si>
  <si>
    <t>1</t>
    <phoneticPr fontId="3" type="noConversion"/>
  </si>
  <si>
    <t>일련번호</t>
    <phoneticPr fontId="3" type="noConversion"/>
  </si>
  <si>
    <t>SEQNO</t>
    <phoneticPr fontId="3" type="noConversion"/>
  </si>
  <si>
    <t>B23</t>
  </si>
  <si>
    <t>B24</t>
  </si>
  <si>
    <t>PRM관리</t>
    <phoneticPr fontId="13" type="noConversion"/>
  </si>
  <si>
    <t>SAP 받는자료</t>
    <phoneticPr fontId="13" type="noConversion"/>
  </si>
  <si>
    <t>항목</t>
    <phoneticPr fontId="13" type="noConversion"/>
  </si>
  <si>
    <t>금액</t>
    <phoneticPr fontId="13" type="noConversion"/>
  </si>
  <si>
    <t>비고</t>
    <phoneticPr fontId="13" type="noConversion"/>
  </si>
  <si>
    <t>소비자가</t>
    <phoneticPr fontId="13" type="noConversion"/>
  </si>
  <si>
    <t>부가세포함</t>
    <phoneticPr fontId="13" type="noConversion"/>
  </si>
  <si>
    <t>ZFP1</t>
    <phoneticPr fontId="13" type="noConversion"/>
  </si>
  <si>
    <t>할인액</t>
    <phoneticPr fontId="13" type="noConversion"/>
  </si>
  <si>
    <t>ZFD1</t>
    <phoneticPr fontId="13" type="noConversion"/>
  </si>
  <si>
    <t>고객마일리지</t>
    <phoneticPr fontId="13" type="noConversion"/>
  </si>
  <si>
    <t xml:space="preserve"> </t>
    <phoneticPr fontId="13" type="noConversion"/>
  </si>
  <si>
    <t>ZFM1</t>
    <phoneticPr fontId="13" type="noConversion"/>
  </si>
  <si>
    <t>쿠폰</t>
    <phoneticPr fontId="13" type="noConversion"/>
  </si>
  <si>
    <t>ZFM2</t>
    <phoneticPr fontId="13" type="noConversion"/>
  </si>
  <si>
    <t>택배비</t>
    <phoneticPr fontId="13" type="noConversion"/>
  </si>
  <si>
    <t>ZFH1</t>
    <phoneticPr fontId="13" type="noConversion"/>
  </si>
  <si>
    <t xml:space="preserve">부가세미포함 </t>
    <phoneticPr fontId="13" type="noConversion"/>
  </si>
  <si>
    <t>총매출액(BM제외)</t>
    <phoneticPr fontId="13" type="noConversion"/>
  </si>
  <si>
    <t>소비자가 + 할인액 + 쿠폰액 + 택배비(부가세포함)</t>
    <phoneticPr fontId="13" type="noConversion"/>
  </si>
  <si>
    <t>실판매금액(AR)</t>
    <phoneticPr fontId="13" type="noConversion"/>
  </si>
  <si>
    <t>실판매금(BM제외) + 고객마일리지</t>
    <phoneticPr fontId="13" type="noConversion"/>
  </si>
  <si>
    <t>ZFP2</t>
    <phoneticPr fontId="13" type="noConversion"/>
  </si>
  <si>
    <t>실판매금액</t>
    <phoneticPr fontId="13" type="noConversion"/>
  </si>
  <si>
    <t>실판매액 + 고객마일리지</t>
    <phoneticPr fontId="13" type="noConversion"/>
  </si>
  <si>
    <t>실판매(공급가액)</t>
    <phoneticPr fontId="13" type="noConversion"/>
  </si>
  <si>
    <t>실판매금액(AR) / 1.1</t>
    <phoneticPr fontId="13" type="noConversion"/>
  </si>
  <si>
    <t>ZFP3</t>
    <phoneticPr fontId="13" type="noConversion"/>
  </si>
  <si>
    <t>매출액(부가세)</t>
    <phoneticPr fontId="13" type="noConversion"/>
  </si>
  <si>
    <t>택배비제외</t>
    <phoneticPr fontId="13" type="noConversion"/>
  </si>
  <si>
    <t>(실판매액(BM제외) - 택배비(부가세제외) )  / 1.1</t>
    <phoneticPr fontId="13" type="noConversion"/>
  </si>
  <si>
    <t>실판매(부가세)</t>
    <phoneticPr fontId="13" type="noConversion"/>
  </si>
  <si>
    <t>실판매금액(AR) - 실판매(공급가액)</t>
    <phoneticPr fontId="13" type="noConversion"/>
  </si>
  <si>
    <t>ZFP4</t>
    <phoneticPr fontId="13" type="noConversion"/>
  </si>
  <si>
    <t>부가세</t>
    <phoneticPr fontId="13" type="noConversion"/>
  </si>
  <si>
    <t>택배비포함</t>
    <phoneticPr fontId="13" type="noConversion"/>
  </si>
  <si>
    <t>실판매액(BM제외) - 매출액(부가세/택배비제외) - 택배비(부가세제외)</t>
    <phoneticPr fontId="13" type="noConversion"/>
  </si>
  <si>
    <t>매출액-상품</t>
    <phoneticPr fontId="13" type="noConversion"/>
  </si>
  <si>
    <t>실판매액(BM제외-택배비) / 1.1</t>
    <phoneticPr fontId="13" type="noConversion"/>
  </si>
  <si>
    <t>부가세-상품</t>
    <phoneticPr fontId="13" type="noConversion"/>
  </si>
  <si>
    <t xml:space="preserve">실판매액(BM제외-택배비) - 매출액(부가세액) </t>
    <phoneticPr fontId="13" type="noConversion"/>
  </si>
  <si>
    <t>매출액-택배</t>
    <phoneticPr fontId="13" type="noConversion"/>
  </si>
  <si>
    <t>총매출</t>
    <phoneticPr fontId="13" type="noConversion"/>
  </si>
  <si>
    <t>부가세-택배</t>
    <phoneticPr fontId="13" type="noConversion"/>
  </si>
  <si>
    <t>차변항목</t>
    <phoneticPr fontId="13" type="noConversion"/>
  </si>
  <si>
    <t>차변금액</t>
    <phoneticPr fontId="13" type="noConversion"/>
  </si>
  <si>
    <t>대변금액</t>
    <phoneticPr fontId="13" type="noConversion"/>
  </si>
  <si>
    <t>외상매출금</t>
    <phoneticPr fontId="13" type="noConversion"/>
  </si>
  <si>
    <t>매출액</t>
    <phoneticPr fontId="13" type="noConversion"/>
  </si>
  <si>
    <t>예수부가세</t>
    <phoneticPr fontId="13" type="noConversion"/>
  </si>
  <si>
    <t>마일리지</t>
    <phoneticPr fontId="13" type="noConversion"/>
  </si>
  <si>
    <t>합계</t>
    <phoneticPr fontId="13" type="noConversion"/>
  </si>
  <si>
    <t>판매금액</t>
    <phoneticPr fontId="13" type="noConversion"/>
  </si>
  <si>
    <t>공급가</t>
    <phoneticPr fontId="13" type="noConversion"/>
  </si>
  <si>
    <t>세액</t>
    <phoneticPr fontId="13" type="noConversion"/>
  </si>
  <si>
    <t>공급가액</t>
    <phoneticPr fontId="13" type="noConversion"/>
  </si>
  <si>
    <t>부가세액</t>
    <phoneticPr fontId="13" type="noConversion"/>
  </si>
  <si>
    <t>수량</t>
    <phoneticPr fontId="13" type="noConversion"/>
  </si>
  <si>
    <t>카드</t>
    <phoneticPr fontId="13" type="noConversion"/>
  </si>
  <si>
    <t>SKU</t>
    <phoneticPr fontId="13" type="noConversion"/>
  </si>
  <si>
    <t>필요</t>
    <phoneticPr fontId="13" type="noConversion"/>
  </si>
  <si>
    <t>신용카드 매출</t>
    <phoneticPr fontId="13" type="noConversion"/>
  </si>
  <si>
    <t>메모조정 DR</t>
    <phoneticPr fontId="13" type="noConversion"/>
  </si>
  <si>
    <t>현금</t>
    <phoneticPr fontId="13" type="noConversion"/>
  </si>
  <si>
    <t>소비자가 필요없음</t>
    <phoneticPr fontId="13" type="noConversion"/>
  </si>
  <si>
    <t>VAT</t>
    <phoneticPr fontId="13" type="noConversion"/>
  </si>
  <si>
    <t>현금영수증</t>
    <phoneticPr fontId="13" type="noConversion"/>
  </si>
  <si>
    <t>상품권</t>
    <phoneticPr fontId="13" type="noConversion"/>
  </si>
  <si>
    <t>메모 SKU  금액증가</t>
    <phoneticPr fontId="13" type="noConversion"/>
  </si>
  <si>
    <t>일련번호</t>
    <phoneticPr fontId="13" type="noConversion"/>
  </si>
  <si>
    <t>주문유형</t>
    <phoneticPr fontId="13" type="noConversion"/>
  </si>
  <si>
    <t>판매처</t>
    <phoneticPr fontId="13" type="noConversion"/>
  </si>
  <si>
    <t>납품처</t>
    <phoneticPr fontId="13" type="noConversion"/>
  </si>
  <si>
    <t>출하요청일자</t>
    <phoneticPr fontId="13" type="noConversion"/>
  </si>
  <si>
    <t>오더사유</t>
    <phoneticPr fontId="13" type="noConversion"/>
  </si>
  <si>
    <t>지불수단</t>
    <phoneticPr fontId="13" type="noConversion"/>
  </si>
  <si>
    <t>세금분류</t>
    <phoneticPr fontId="13" type="noConversion"/>
  </si>
  <si>
    <t>제품코드</t>
    <phoneticPr fontId="13" type="noConversion"/>
  </si>
  <si>
    <t>저장위치</t>
    <phoneticPr fontId="13" type="noConversion"/>
  </si>
  <si>
    <t>실판매금액(부가세제외)</t>
    <phoneticPr fontId="13" type="noConversion"/>
  </si>
  <si>
    <t>프로모션1</t>
    <phoneticPr fontId="13" type="noConversion"/>
  </si>
  <si>
    <t>GW품의서번호</t>
    <phoneticPr fontId="13" type="noConversion"/>
  </si>
  <si>
    <t>원주문번호</t>
    <phoneticPr fontId="13" type="noConversion"/>
  </si>
  <si>
    <t>ZOR1</t>
    <phoneticPr fontId="13" type="noConversion"/>
  </si>
  <si>
    <t>18시까지 도착 되도록 부탁합니다.</t>
    <phoneticPr fontId="13" type="noConversion"/>
  </si>
  <si>
    <t>MS100001</t>
    <phoneticPr fontId="13" type="noConversion"/>
  </si>
  <si>
    <t>1</t>
    <phoneticPr fontId="13" type="noConversion"/>
  </si>
  <si>
    <t>29000</t>
    <phoneticPr fontId="13" type="noConversion"/>
  </si>
  <si>
    <t>-5000</t>
    <phoneticPr fontId="13" type="noConversion"/>
  </si>
  <si>
    <t>10000</t>
    <phoneticPr fontId="13" type="noConversion"/>
  </si>
  <si>
    <t>123</t>
    <phoneticPr fontId="13" type="noConversion"/>
  </si>
  <si>
    <t>ZDM1</t>
    <phoneticPr fontId="13" type="noConversion"/>
  </si>
  <si>
    <t>D01</t>
    <phoneticPr fontId="13" type="noConversion"/>
  </si>
  <si>
    <t>B</t>
    <phoneticPr fontId="13" type="noConversion"/>
  </si>
  <si>
    <t>0</t>
    <phoneticPr fontId="13" type="noConversion"/>
  </si>
  <si>
    <t>4000</t>
    <phoneticPr fontId="13" type="noConversion"/>
  </si>
  <si>
    <t>C</t>
    <phoneticPr fontId="13" type="noConversion"/>
  </si>
  <si>
    <t>MS100002</t>
    <phoneticPr fontId="13" type="noConversion"/>
  </si>
  <si>
    <t xml:space="preserve">  </t>
    <phoneticPr fontId="13" type="noConversion"/>
  </si>
  <si>
    <t>50자리</t>
    <phoneticPr fontId="13" type="noConversion"/>
  </si>
  <si>
    <t>123</t>
    <phoneticPr fontId="3" type="noConversion"/>
  </si>
  <si>
    <t>10</t>
    <phoneticPr fontId="3" type="noConversion"/>
  </si>
  <si>
    <t>오류메시지</t>
    <phoneticPr fontId="3" type="noConversion"/>
  </si>
  <si>
    <t>D6</t>
    <phoneticPr fontId="3" type="noConversion"/>
  </si>
  <si>
    <t>I_SYTID</t>
    <phoneticPr fontId="3" type="noConversion"/>
  </si>
  <si>
    <t>D6</t>
  </si>
  <si>
    <t>D7</t>
  </si>
  <si>
    <t>D8</t>
  </si>
  <si>
    <t>B25</t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</si>
  <si>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</si>
  <si>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</si>
  <si>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</si>
  <si>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매장코드</t>
    <phoneticPr fontId="3" type="noConversion"/>
  </si>
  <si>
    <t>PRM</t>
    <phoneticPr fontId="3" type="noConversion"/>
  </si>
  <si>
    <t>정한석</t>
    <phoneticPr fontId="3" type="noConversion"/>
  </si>
  <si>
    <t>O</t>
    <phoneticPr fontId="3" type="noConversion"/>
  </si>
  <si>
    <t>R01</t>
  </si>
  <si>
    <t xml:space="preserve">클레임반품 </t>
  </si>
  <si>
    <t>R02</t>
  </si>
  <si>
    <t>폐점반품</t>
  </si>
  <si>
    <t>R03</t>
  </si>
  <si>
    <t>환입반품</t>
  </si>
  <si>
    <t>R04</t>
  </si>
  <si>
    <t xml:space="preserve">온라인반품 </t>
  </si>
  <si>
    <t>R05</t>
  </si>
  <si>
    <t>점입점출</t>
  </si>
  <si>
    <t>21030101</t>
  </si>
  <si>
    <t>선수금</t>
  </si>
  <si>
    <t>21010309</t>
  </si>
  <si>
    <t>미지급금_현금마일리지</t>
  </si>
  <si>
    <t>41011001</t>
  </si>
  <si>
    <t>매출차감_매장</t>
  </si>
  <si>
    <t>판매촉진비_판촉행사_매장지원</t>
  </si>
  <si>
    <t>51230203</t>
  </si>
  <si>
    <t>21010311</t>
  </si>
  <si>
    <t>미지급금_판촉마일리지</t>
  </si>
  <si>
    <t>현금마일리지 적립-미출</t>
  </si>
  <si>
    <t>현금마일리지 적립-미배송건 환불 / 오입금 환불 / 대량리콜 반품</t>
  </si>
  <si>
    <t>현금마일리지 적립-판매 장려금 지급</t>
  </si>
  <si>
    <t>현금마일리지 적립-역매 장려금 지급</t>
  </si>
  <si>
    <t>현금마일리지 적립-매출활성화 행사 지원</t>
  </si>
  <si>
    <t>현금마일리지 적립-단골 매장 지정 인센티브 지급</t>
  </si>
  <si>
    <t>현금마일리지 적립-우수 매장 인센티브 지급</t>
  </si>
  <si>
    <t>현금마일리지 적립-코로나 대응 택배 서비스 지급</t>
  </si>
  <si>
    <t>현금마일리지 적립-코로나 관련 주문 마일리지 지원</t>
  </si>
  <si>
    <t>현금마일리지 적립-고객 멤버십 신규가입 인센티브 지급</t>
  </si>
  <si>
    <t>현금마일리지 적립-모바일 상품권 수수료 지원</t>
  </si>
  <si>
    <t>현금마일리지 적립-고객 멤버십 마일리지 매출 100% 정산</t>
  </si>
  <si>
    <t>현금마일리지 적립-모바일 상품권 매출 100% 지원</t>
  </si>
  <si>
    <t>현금마일리지 적립-선적립 지원</t>
  </si>
  <si>
    <t>현금마일리지 적립-부정 반품차감</t>
  </si>
  <si>
    <t>판촉마일리지 적립-판매장려금</t>
  </si>
  <si>
    <t>SD-회계펑션</t>
  </si>
  <si>
    <t>영업지원</t>
  </si>
  <si>
    <t>SD-CR/DR</t>
  </si>
  <si>
    <t>CM10</t>
  </si>
  <si>
    <t>CM11</t>
  </si>
  <si>
    <t>CM12</t>
  </si>
  <si>
    <t>CM13</t>
  </si>
  <si>
    <t>CM14</t>
  </si>
  <si>
    <t>CM15</t>
  </si>
  <si>
    <t>CM16</t>
  </si>
  <si>
    <t>CM02</t>
  </si>
  <si>
    <t>CM03</t>
  </si>
  <si>
    <t>CM04</t>
  </si>
  <si>
    <t>CM05</t>
  </si>
  <si>
    <t>CM06</t>
  </si>
  <si>
    <t>CM07</t>
  </si>
  <si>
    <t>CM08</t>
  </si>
  <si>
    <t>CM09</t>
  </si>
  <si>
    <t>차변-계정</t>
  </si>
  <si>
    <t>차변-계정명</t>
  </si>
  <si>
    <t>대변-계정</t>
  </si>
  <si>
    <t>대변-계정명</t>
  </si>
  <si>
    <t>가맹점 매장의 현금, 판촉 마일리지 증/차감 내역을 PRM 시스템에서 SAP로 전송</t>
    <phoneticPr fontId="3" type="noConversion"/>
  </si>
  <si>
    <t>SD0400</t>
    <phoneticPr fontId="3" type="noConversion"/>
  </si>
  <si>
    <t>SAP SD</t>
    <phoneticPr fontId="3" type="noConversion"/>
  </si>
  <si>
    <t>정한석</t>
    <phoneticPr fontId="3" type="noConversion"/>
  </si>
  <si>
    <t>ZCR2, ZDR2</t>
    <phoneticPr fontId="3" type="noConversion"/>
  </si>
  <si>
    <t>증액 : ZCR2, 차감 : ZDR2</t>
    <phoneticPr fontId="3" type="noConversion"/>
  </si>
  <si>
    <t>마일리지 유형</t>
    <phoneticPr fontId="3" type="noConversion"/>
  </si>
  <si>
    <t>코드집 참조</t>
    <phoneticPr fontId="3" type="noConversion"/>
  </si>
  <si>
    <t>마일리지 금액</t>
    <phoneticPr fontId="3" type="noConversion"/>
  </si>
  <si>
    <t>가맹점 마일리지 매출차감증액 IF수신(PRM-&gt;ERP)</t>
    <phoneticPr fontId="3" type="noConversion"/>
  </si>
  <si>
    <t>부가세 금액</t>
    <phoneticPr fontId="3" type="noConversion"/>
  </si>
  <si>
    <t>I_AUART</t>
    <phoneticPr fontId="3" type="noConversion"/>
  </si>
  <si>
    <t>I_MILTYP</t>
    <phoneticPr fontId="3" type="noConversion"/>
  </si>
  <si>
    <t>MIL_VAT</t>
    <phoneticPr fontId="3" type="noConversion"/>
  </si>
  <si>
    <t>MIL_AMT</t>
    <phoneticPr fontId="3" type="noConversion"/>
  </si>
  <si>
    <t>부가세 제외</t>
    <phoneticPr fontId="3" type="noConversion"/>
  </si>
  <si>
    <t>PRM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</si>
  <si>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</si>
  <si>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</si>
  <si>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</si>
  <si>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</si>
  <si>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ERR_YN</t>
    <phoneticPr fontId="3" type="noConversion"/>
  </si>
  <si>
    <t>ERR_DESC</t>
  </si>
  <si>
    <t xml:space="preserve"> 오류내용</t>
  </si>
  <si>
    <t>KUNAG</t>
    <phoneticPr fontId="3" type="noConversion"/>
  </si>
  <si>
    <t>SHOP_CD</t>
  </si>
  <si>
    <t>매장코드</t>
  </si>
  <si>
    <t>SALES_VAT</t>
  </si>
  <si>
    <t>DEC</t>
    <phoneticPr fontId="3" type="noConversion"/>
  </si>
  <si>
    <t>20,5</t>
    <phoneticPr fontId="3" type="noConversion"/>
  </si>
  <si>
    <t>B9</t>
  </si>
  <si>
    <t>매출부가세액</t>
    <phoneticPr fontId="3" type="noConversion"/>
  </si>
  <si>
    <t>PROM_CD1</t>
    <phoneticPr fontId="3" type="noConversion"/>
  </si>
  <si>
    <t>프로모션1</t>
    <phoneticPr fontId="3" type="noConversion"/>
  </si>
  <si>
    <t>PROM_CD2</t>
  </si>
  <si>
    <t>PROM_CD3</t>
  </si>
  <si>
    <t>PROM_CD4</t>
  </si>
  <si>
    <t>PROM_CD5</t>
  </si>
  <si>
    <t>PROM_CD6</t>
  </si>
  <si>
    <t>PROM_CD7</t>
  </si>
  <si>
    <t>PROM_CD8</t>
  </si>
  <si>
    <t>PROM_CD9</t>
  </si>
  <si>
    <t>SEQNO</t>
  </si>
  <si>
    <t>일련번호</t>
  </si>
  <si>
    <t>ITEM_CD</t>
  </si>
  <si>
    <t>품목코드</t>
  </si>
  <si>
    <t>MILG_AMT</t>
    <phoneticPr fontId="3" type="noConversion"/>
  </si>
  <si>
    <t>마일리지금액</t>
    <phoneticPr fontId="3" type="noConversion"/>
  </si>
  <si>
    <t>MILG_TP_CD</t>
  </si>
  <si>
    <t xml:space="preserve"> 마일리지유형코드</t>
  </si>
  <si>
    <t>IF_CHAIN_MILG_SALES_DEDUCT</t>
    <phoneticPr fontId="3" type="noConversion"/>
  </si>
  <si>
    <t>STOCK_CHK_DT</t>
    <phoneticPr fontId="3" type="noConversion"/>
  </si>
  <si>
    <t>재고 체크일</t>
    <phoneticPr fontId="3" type="noConversion"/>
  </si>
  <si>
    <t>DATS</t>
    <phoneticPr fontId="3" type="noConversion"/>
  </si>
  <si>
    <t>가맹점 매장의 현금, 판촉 마일리지 증/차감 내역을 PRM 시스템에서 SAP로 전송</t>
    <phoneticPr fontId="3" type="noConversion"/>
  </si>
  <si>
    <t>I_BUDAT</t>
    <phoneticPr fontId="3" type="noConversion"/>
  </si>
  <si>
    <t>프로모션 증정/할인 구분 어려움</t>
    <phoneticPr fontId="3" type="noConversion"/>
  </si>
  <si>
    <t xml:space="preserve">   → 통합하여 하나로 관리, 프로모션번호는 구분하여 입력</t>
    <phoneticPr fontId="3" type="noConversion"/>
  </si>
  <si>
    <t>귀속일</t>
    <phoneticPr fontId="3" type="noConversion"/>
  </si>
  <si>
    <t>귀속일? Or 적립일? : PRM은 적립일로 처리됨</t>
    <phoneticPr fontId="3" type="noConversion"/>
  </si>
  <si>
    <t xml:space="preserve">   → PRM에서는 적립일로 관리하고 SAP 전송시에는 귀속일로 전송</t>
    <phoneticPr fontId="3" type="noConversion"/>
  </si>
  <si>
    <t xml:space="preserve">        ex) 12/1~31 실적에 해당하는 마일리지는 PRM에서는 1/5에 적립하더라도 SAP 전송 전기일자는 12/31로 전송</t>
    <phoneticPr fontId="3" type="noConversion"/>
  </si>
  <si>
    <t>오더사유(반품)</t>
    <phoneticPr fontId="3" type="noConversion"/>
  </si>
  <si>
    <t>세금분류</t>
    <phoneticPr fontId="3" type="noConversion"/>
  </si>
  <si>
    <t>마일리지 적립</t>
    <phoneticPr fontId="3" type="noConversion"/>
  </si>
  <si>
    <t>오더사유코드</t>
    <phoneticPr fontId="3" type="noConversion"/>
  </si>
  <si>
    <t>오더사유명</t>
    <phoneticPr fontId="3" type="noConversion"/>
  </si>
  <si>
    <t>세금분류코드</t>
    <phoneticPr fontId="3" type="noConversion"/>
  </si>
  <si>
    <t>세금분류코드명</t>
    <phoneticPr fontId="3" type="noConversion"/>
  </si>
  <si>
    <t>코드</t>
    <phoneticPr fontId="3" type="noConversion"/>
  </si>
  <si>
    <t>내역</t>
    <phoneticPr fontId="3" type="noConversion"/>
  </si>
  <si>
    <t>처리방법</t>
    <phoneticPr fontId="3" type="noConversion"/>
  </si>
  <si>
    <t>처리부서</t>
    <phoneticPr fontId="3" type="noConversion"/>
  </si>
  <si>
    <t>자재구분</t>
    <phoneticPr fontId="3" type="noConversion"/>
  </si>
  <si>
    <t>0</t>
    <phoneticPr fontId="3" type="noConversion"/>
  </si>
  <si>
    <t>면세</t>
    <phoneticPr fontId="3" type="noConversion"/>
  </si>
  <si>
    <t>CM01</t>
    <phoneticPr fontId="3" type="noConversion"/>
  </si>
  <si>
    <t>1</t>
    <phoneticPr fontId="3" type="noConversion"/>
  </si>
  <si>
    <t>과세 대상</t>
    <phoneticPr fontId="3" type="noConversion"/>
  </si>
  <si>
    <t>2</t>
    <phoneticPr fontId="3" type="noConversion"/>
  </si>
  <si>
    <t>영세</t>
    <phoneticPr fontId="3" type="noConversion"/>
  </si>
  <si>
    <t>공통SKU 사용</t>
    <phoneticPr fontId="3" type="noConversion"/>
  </si>
  <si>
    <t>A</t>
    <phoneticPr fontId="3" type="noConversion"/>
  </si>
  <si>
    <t>B2B_국내</t>
    <phoneticPr fontId="3" type="noConversion"/>
  </si>
  <si>
    <t>공통SKU 사용</t>
    <phoneticPr fontId="3" type="noConversion"/>
  </si>
  <si>
    <t>B</t>
    <phoneticPr fontId="3" type="noConversion"/>
  </si>
  <si>
    <t>소비자_신용카드</t>
    <phoneticPr fontId="3" type="noConversion"/>
  </si>
  <si>
    <t>현금마일리지 적립-프로모션정산(증정/할인)</t>
    <phoneticPr fontId="3" type="noConversion"/>
  </si>
  <si>
    <t>SKU별 구분</t>
    <phoneticPr fontId="3" type="noConversion"/>
  </si>
  <si>
    <t>C</t>
    <phoneticPr fontId="3" type="noConversion"/>
  </si>
  <si>
    <t>소비자_일반</t>
    <phoneticPr fontId="3" type="noConversion"/>
  </si>
  <si>
    <t>공통SKU 사용</t>
    <phoneticPr fontId="3" type="noConversion"/>
  </si>
  <si>
    <t>D</t>
    <phoneticPr fontId="3" type="noConversion"/>
  </si>
  <si>
    <t>소비자_현금영수증</t>
    <phoneticPr fontId="3" type="noConversion"/>
  </si>
  <si>
    <t>공통SKU 사용</t>
    <phoneticPr fontId="3" type="noConversion"/>
  </si>
  <si>
    <t>PM01</t>
    <phoneticPr fontId="3" type="noConversion"/>
  </si>
  <si>
    <t>CMXX</t>
    <phoneticPr fontId="3" type="noConversion"/>
  </si>
  <si>
    <t xml:space="preserve">현금마일리지 적립-프로모션정산(할인) </t>
    <phoneticPr fontId="3" type="noConversion"/>
  </si>
  <si>
    <t>SKU별 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</si>
</sst>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  <numFmt numFmtId="186" formatCode="_-* #,##0.0_-;\-* #,##0.0_-;_-* &quot;-&quot;?_-;_-@_-"/>
    <numFmt numFmtId="187" formatCode="0_ "/>
  </numFmts>
  <fonts count="4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1"/>
      <color rgb="FFFF0000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trike/>
      <sz val="1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  <xf numFmtId="41" fontId="4" fillId="0" borderId="0" applyFont="0" applyFill="0" applyBorder="0" applyAlignment="0" applyProtection="0">
      <alignment vertical="center"/>
    </xf>
  </cellStyleXfs>
  <cellXfs count="25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0" fillId="0" borderId="0" xfId="0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" xfId="44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44" applyNumberFormat="1" applyFont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0" fillId="14" borderId="2" xfId="0" applyFill="1" applyBorder="1" applyAlignment="1">
      <alignment horizontal="center" vertical="center"/>
    </xf>
    <xf numFmtId="41" fontId="0" fillId="14" borderId="1" xfId="44" applyFont="1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41" fontId="0" fillId="0" borderId="0" xfId="44" applyFont="1">
      <alignment vertical="center"/>
    </xf>
    <xf numFmtId="43" fontId="0" fillId="0" borderId="0" xfId="0" applyNumberFormat="1" applyAlignment="1">
      <alignment vertical="center"/>
    </xf>
    <xf numFmtId="0" fontId="0" fillId="15" borderId="2" xfId="0" applyFill="1" applyBorder="1" applyAlignment="1">
      <alignment horizontal="center" vertical="center"/>
    </xf>
    <xf numFmtId="41" fontId="0" fillId="15" borderId="1" xfId="44" applyFont="1" applyFill="1" applyBorder="1">
      <alignment vertical="center"/>
    </xf>
    <xf numFmtId="0" fontId="0" fillId="15" borderId="1" xfId="0" applyFill="1" applyBorder="1" applyAlignment="1">
      <alignment vertical="center"/>
    </xf>
    <xf numFmtId="18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vertical="center"/>
    </xf>
    <xf numFmtId="3" fontId="0" fillId="0" borderId="0" xfId="0" applyNumberFormat="1" applyAlignment="1">
      <alignment vertical="center"/>
    </xf>
    <xf numFmtId="41" fontId="0" fillId="10" borderId="0" xfId="44" applyFont="1" applyFill="1">
      <alignment vertical="center"/>
    </xf>
    <xf numFmtId="0" fontId="0" fillId="14" borderId="0" xfId="0" applyFill="1" applyAlignment="1">
      <alignment vertical="center"/>
    </xf>
    <xf numFmtId="49" fontId="0" fillId="17" borderId="1" xfId="0" applyNumberFormat="1" applyFill="1" applyBorder="1" applyAlignment="1">
      <alignment vertical="center"/>
    </xf>
    <xf numFmtId="49" fontId="38" fillId="17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17" fillId="0" borderId="26" xfId="0" applyFont="1" applyFill="1" applyBorder="1" applyAlignment="1">
      <alignment horizontal="center" vertical="top" wrapText="1"/>
    </xf>
    <xf numFmtId="187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41" fontId="0" fillId="0" borderId="0" xfId="44" applyFont="1" applyAlignment="1">
      <alignment vertical="center"/>
    </xf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0" fontId="39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top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top" wrapText="1"/>
    </xf>
    <xf numFmtId="0" fontId="41" fillId="0" borderId="0" xfId="0" applyFont="1" applyAlignment="1">
      <alignment vertical="center"/>
    </xf>
    <xf numFmtId="49" fontId="42" fillId="0" borderId="0" xfId="0" applyNumberFormat="1" applyFont="1"/>
    <xf numFmtId="49" fontId="43" fillId="0" borderId="0" xfId="0" applyNumberFormat="1" applyFont="1"/>
    <xf numFmtId="49" fontId="43" fillId="14" borderId="1" xfId="0" applyNumberFormat="1" applyFont="1" applyFill="1" applyBorder="1"/>
    <xf numFmtId="49" fontId="43" fillId="0" borderId="1" xfId="0" applyNumberFormat="1" applyFont="1" applyBorder="1"/>
    <xf numFmtId="49" fontId="43" fillId="0" borderId="1" xfId="0" applyNumberFormat="1" applyFont="1" applyFill="1" applyBorder="1"/>
    <xf numFmtId="49" fontId="43" fillId="0" borderId="0" xfId="0" applyNumberFormat="1" applyFont="1" applyFill="1"/>
    <xf numFmtId="49" fontId="43" fillId="15" borderId="1" xfId="0" applyNumberFormat="1" applyFont="1" applyFill="1" applyBorder="1"/>
    <xf numFmtId="49" fontId="44" fillId="15" borderId="1" xfId="0" applyNumberFormat="1" applyFont="1" applyFill="1" applyBorder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5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쉼표 [0]" xfId="44" builtinId="6"/>
    <cellStyle name="스타일 1" xfId="1" xr:uid="{00000000-0005-0000-0000-00001D000000}"/>
    <cellStyle name="안건회계법인" xfId="15" xr:uid="{00000000-0005-0000-0000-00001E000000}"/>
    <cellStyle name="콤마 [0]_1202" xfId="16" xr:uid="{00000000-0005-0000-0000-00001F000000}"/>
    <cellStyle name="콤마_1202" xfId="17" xr:uid="{00000000-0005-0000-0000-000020000000}"/>
    <cellStyle name="표준" xfId="0" builtinId="0"/>
    <cellStyle name="표준 11" xfId="6" xr:uid="{00000000-0005-0000-0000-000022000000}"/>
    <cellStyle name="표준 2" xfId="2" xr:uid="{00000000-0005-0000-0000-000023000000}"/>
    <cellStyle name="표준 3" xfId="3" xr:uid="{00000000-0005-0000-0000-000024000000}"/>
    <cellStyle name="표준 4" xfId="4" xr:uid="{00000000-0005-0000-0000-000025000000}"/>
    <cellStyle name="표준 4 2" xfId="9" xr:uid="{00000000-0005-0000-0000-000026000000}"/>
    <cellStyle name="표준 4 3" xfId="41" xr:uid="{00000000-0005-0000-0000-000027000000}"/>
    <cellStyle name="표준 49" xfId="7" xr:uid="{00000000-0005-0000-0000-000028000000}"/>
    <cellStyle name="표준 7" xfId="8" xr:uid="{00000000-0005-0000-0000-000029000000}"/>
    <cellStyle name="標準_Akia(F）-8" xfId="18" xr:uid="{00000000-0005-0000-0000-00002A000000}"/>
    <cellStyle name="표준_MappingSpec서식(COSM1)" xfId="43" xr:uid="{00000000-0005-0000-0000-00002B000000}"/>
    <cellStyle name="표준_MS_FI_IF0001_20090211" xfId="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40252" y="3663952"/>
          <a:ext cx="816186" cy="1670801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526652" y="10987613"/>
          <a:ext cx="826821" cy="16708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1905</xdr:rowOff>
    </xdr:from>
    <xdr:to>
      <xdr:col>7</xdr:col>
      <xdr:colOff>822</xdr:colOff>
      <xdr:row>59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1430866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55735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1430866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55736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145" t="s">
        <v>2</v>
      </c>
      <c r="B1" s="145"/>
      <c r="C1" s="145"/>
      <c r="D1" s="145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79</v>
      </c>
      <c r="C12" s="20" t="s">
        <v>21</v>
      </c>
      <c r="D12" s="152" t="s">
        <v>22</v>
      </c>
      <c r="E12" s="153"/>
      <c r="F12" s="153"/>
      <c r="G12" s="153"/>
      <c r="H12" s="153"/>
      <c r="I12" s="154"/>
      <c r="J12" s="152" t="s">
        <v>23</v>
      </c>
      <c r="K12" s="153"/>
      <c r="L12" s="153"/>
      <c r="M12" s="154"/>
    </row>
    <row r="13" spans="1:13">
      <c r="B13" s="19">
        <v>1</v>
      </c>
      <c r="C13" s="18" t="s">
        <v>24</v>
      </c>
      <c r="D13" s="149" t="s">
        <v>25</v>
      </c>
      <c r="E13" s="150"/>
      <c r="F13" s="150"/>
      <c r="G13" s="150"/>
      <c r="H13" s="150"/>
      <c r="I13" s="151"/>
      <c r="J13" s="149" t="s">
        <v>26</v>
      </c>
      <c r="K13" s="150"/>
      <c r="L13" s="150"/>
      <c r="M13" s="151"/>
    </row>
    <row r="14" spans="1:13">
      <c r="B14" s="17">
        <v>2</v>
      </c>
      <c r="C14" s="16" t="s">
        <v>27</v>
      </c>
      <c r="D14" s="146" t="s">
        <v>28</v>
      </c>
      <c r="E14" s="147"/>
      <c r="F14" s="147"/>
      <c r="G14" s="147"/>
      <c r="H14" s="147"/>
      <c r="I14" s="148"/>
      <c r="J14" s="149" t="s">
        <v>29</v>
      </c>
      <c r="K14" s="150"/>
      <c r="L14" s="150"/>
      <c r="M14" s="151"/>
    </row>
    <row r="15" spans="1:13" ht="37.5" customHeight="1">
      <c r="B15" s="17">
        <v>3</v>
      </c>
      <c r="C15" s="16" t="s">
        <v>30</v>
      </c>
      <c r="D15" s="146" t="s">
        <v>31</v>
      </c>
      <c r="E15" s="147"/>
      <c r="F15" s="147"/>
      <c r="G15" s="147"/>
      <c r="H15" s="147"/>
      <c r="I15" s="148"/>
      <c r="J15" s="149" t="s">
        <v>80</v>
      </c>
      <c r="K15" s="150"/>
      <c r="L15" s="150"/>
      <c r="M15" s="151"/>
    </row>
    <row r="16" spans="1:13">
      <c r="B16" s="17">
        <v>4</v>
      </c>
      <c r="C16" s="16" t="s">
        <v>32</v>
      </c>
      <c r="D16" s="146" t="s">
        <v>33</v>
      </c>
      <c r="E16" s="147"/>
      <c r="F16" s="147"/>
      <c r="G16" s="147"/>
      <c r="H16" s="147"/>
      <c r="I16" s="148"/>
      <c r="J16" s="149"/>
      <c r="K16" s="150"/>
      <c r="L16" s="150"/>
      <c r="M16" s="151"/>
    </row>
    <row r="17" spans="2:13">
      <c r="B17" s="17">
        <v>5</v>
      </c>
      <c r="C17" s="16" t="s">
        <v>34</v>
      </c>
      <c r="D17" s="146" t="s">
        <v>35</v>
      </c>
      <c r="E17" s="147"/>
      <c r="F17" s="147"/>
      <c r="G17" s="147"/>
      <c r="H17" s="147"/>
      <c r="I17" s="148"/>
      <c r="J17" s="149"/>
      <c r="K17" s="150"/>
      <c r="L17" s="150"/>
      <c r="M17" s="151"/>
    </row>
    <row r="18" spans="2:13">
      <c r="B18" s="17">
        <v>6</v>
      </c>
      <c r="C18" s="16" t="s">
        <v>36</v>
      </c>
      <c r="D18" s="146" t="s">
        <v>37</v>
      </c>
      <c r="E18" s="147"/>
      <c r="F18" s="147"/>
      <c r="G18" s="147"/>
      <c r="H18" s="147"/>
      <c r="I18" s="148"/>
      <c r="J18" s="149"/>
      <c r="K18" s="150"/>
      <c r="L18" s="150"/>
      <c r="M18" s="151"/>
    </row>
    <row r="19" spans="2:13">
      <c r="B19" s="19">
        <v>7</v>
      </c>
      <c r="C19" s="16" t="s">
        <v>38</v>
      </c>
      <c r="D19" s="146" t="s">
        <v>39</v>
      </c>
      <c r="E19" s="147"/>
      <c r="F19" s="147"/>
      <c r="G19" s="147"/>
      <c r="H19" s="147"/>
      <c r="I19" s="148"/>
      <c r="J19" s="149" t="s">
        <v>40</v>
      </c>
      <c r="K19" s="150"/>
      <c r="L19" s="150"/>
      <c r="M19" s="151"/>
    </row>
    <row r="20" spans="2:13">
      <c r="B20" s="155">
        <v>8</v>
      </c>
      <c r="C20" s="157" t="s">
        <v>41</v>
      </c>
      <c r="D20" s="146" t="s">
        <v>42</v>
      </c>
      <c r="E20" s="147"/>
      <c r="F20" s="147"/>
      <c r="G20" s="147"/>
      <c r="H20" s="147"/>
      <c r="I20" s="148"/>
      <c r="J20" s="149"/>
      <c r="K20" s="150"/>
      <c r="L20" s="150"/>
      <c r="M20" s="151"/>
    </row>
    <row r="21" spans="2:13">
      <c r="B21" s="156"/>
      <c r="C21" s="158"/>
      <c r="D21" s="146" t="s">
        <v>43</v>
      </c>
      <c r="E21" s="147"/>
      <c r="F21" s="147"/>
      <c r="G21" s="147"/>
      <c r="H21" s="147"/>
      <c r="I21" s="148"/>
      <c r="J21" s="149"/>
      <c r="K21" s="150"/>
      <c r="L21" s="150"/>
      <c r="M21" s="151"/>
    </row>
    <row r="22" spans="2:13">
      <c r="B22" s="155">
        <v>9</v>
      </c>
      <c r="C22" s="157" t="s">
        <v>44</v>
      </c>
      <c r="D22" s="146" t="s">
        <v>45</v>
      </c>
      <c r="E22" s="147"/>
      <c r="F22" s="147"/>
      <c r="G22" s="147"/>
      <c r="H22" s="147"/>
      <c r="I22" s="148"/>
      <c r="J22" s="149"/>
      <c r="K22" s="150"/>
      <c r="L22" s="150"/>
      <c r="M22" s="151"/>
    </row>
    <row r="23" spans="2:13">
      <c r="B23" s="156"/>
      <c r="C23" s="158"/>
      <c r="D23" s="146" t="s">
        <v>46</v>
      </c>
      <c r="E23" s="147"/>
      <c r="F23" s="147"/>
      <c r="G23" s="147"/>
      <c r="H23" s="147"/>
      <c r="I23" s="148"/>
      <c r="J23" s="149"/>
      <c r="K23" s="150"/>
      <c r="L23" s="150"/>
      <c r="M23" s="151"/>
    </row>
    <row r="24" spans="2:13">
      <c r="B24" s="17">
        <v>10</v>
      </c>
      <c r="C24" s="16" t="s">
        <v>47</v>
      </c>
      <c r="D24" s="146" t="s">
        <v>48</v>
      </c>
      <c r="E24" s="147"/>
      <c r="F24" s="147"/>
      <c r="G24" s="147"/>
      <c r="H24" s="147"/>
      <c r="I24" s="148"/>
      <c r="J24" s="149" t="s">
        <v>49</v>
      </c>
      <c r="K24" s="150"/>
      <c r="L24" s="150"/>
      <c r="M24" s="151"/>
    </row>
    <row r="25" spans="2:13">
      <c r="B25" s="17">
        <v>11</v>
      </c>
      <c r="C25" s="16" t="s">
        <v>50</v>
      </c>
      <c r="D25" s="146" t="s">
        <v>51</v>
      </c>
      <c r="E25" s="147"/>
      <c r="F25" s="147"/>
      <c r="G25" s="147"/>
      <c r="H25" s="147"/>
      <c r="I25" s="148"/>
      <c r="J25" s="149" t="s">
        <v>52</v>
      </c>
      <c r="K25" s="150"/>
      <c r="L25" s="150"/>
      <c r="M25" s="151"/>
    </row>
    <row r="26" spans="2:13">
      <c r="B26" s="17">
        <v>12</v>
      </c>
      <c r="C26" s="16" t="s">
        <v>53</v>
      </c>
      <c r="D26" s="146" t="s">
        <v>54</v>
      </c>
      <c r="E26" s="147"/>
      <c r="F26" s="147"/>
      <c r="G26" s="147"/>
      <c r="H26" s="147"/>
      <c r="I26" s="148"/>
      <c r="J26" s="149" t="s">
        <v>55</v>
      </c>
      <c r="K26" s="150"/>
      <c r="L26" s="150"/>
      <c r="M26" s="151"/>
    </row>
    <row r="27" spans="2:13">
      <c r="B27" s="17">
        <v>13</v>
      </c>
      <c r="C27" s="16" t="s">
        <v>56</v>
      </c>
      <c r="D27" s="146" t="s">
        <v>57</v>
      </c>
      <c r="E27" s="147"/>
      <c r="F27" s="147"/>
      <c r="G27" s="147"/>
      <c r="H27" s="147"/>
      <c r="I27" s="148"/>
      <c r="J27" s="149" t="s">
        <v>58</v>
      </c>
      <c r="K27" s="150"/>
      <c r="L27" s="150"/>
      <c r="M27" s="151"/>
    </row>
    <row r="28" spans="2:13">
      <c r="B28" s="17">
        <v>14</v>
      </c>
      <c r="C28" s="16" t="s">
        <v>17</v>
      </c>
      <c r="D28" s="146" t="s">
        <v>59</v>
      </c>
      <c r="E28" s="147"/>
      <c r="F28" s="147"/>
      <c r="G28" s="147"/>
      <c r="H28" s="147"/>
      <c r="I28" s="148"/>
      <c r="J28" s="149" t="s">
        <v>81</v>
      </c>
      <c r="K28" s="150"/>
      <c r="L28" s="150"/>
      <c r="M28" s="151"/>
    </row>
    <row r="29" spans="2:13">
      <c r="B29" s="17">
        <v>15</v>
      </c>
      <c r="C29" s="16" t="s">
        <v>60</v>
      </c>
      <c r="D29" s="146" t="s">
        <v>61</v>
      </c>
      <c r="E29" s="147"/>
      <c r="F29" s="147"/>
      <c r="G29" s="147"/>
      <c r="H29" s="147"/>
      <c r="I29" s="148"/>
      <c r="J29" s="149" t="s">
        <v>62</v>
      </c>
      <c r="K29" s="150"/>
      <c r="L29" s="150"/>
      <c r="M29" s="151"/>
    </row>
    <row r="30" spans="2:13">
      <c r="B30" s="17">
        <v>16</v>
      </c>
      <c r="C30" s="16" t="s">
        <v>19</v>
      </c>
      <c r="D30" s="146" t="s">
        <v>63</v>
      </c>
      <c r="E30" s="147"/>
      <c r="F30" s="147"/>
      <c r="G30" s="147"/>
      <c r="H30" s="147"/>
      <c r="I30" s="148"/>
      <c r="J30" s="149" t="s">
        <v>64</v>
      </c>
      <c r="K30" s="150"/>
      <c r="L30" s="150"/>
      <c r="M30" s="151"/>
    </row>
    <row r="31" spans="2:13">
      <c r="B31" s="17">
        <v>17</v>
      </c>
      <c r="C31" s="16" t="s">
        <v>65</v>
      </c>
      <c r="D31" s="146" t="s">
        <v>66</v>
      </c>
      <c r="E31" s="159"/>
      <c r="F31" s="159"/>
      <c r="G31" s="159"/>
      <c r="H31" s="159"/>
      <c r="I31" s="160"/>
      <c r="J31" s="149" t="s">
        <v>67</v>
      </c>
      <c r="K31" s="159"/>
      <c r="L31" s="159"/>
      <c r="M31" s="160"/>
    </row>
    <row r="32" spans="2:13">
      <c r="B32" s="17">
        <v>18</v>
      </c>
      <c r="C32" s="16" t="s">
        <v>68</v>
      </c>
      <c r="D32" s="146" t="s">
        <v>69</v>
      </c>
      <c r="E32" s="147"/>
      <c r="F32" s="147"/>
      <c r="G32" s="147"/>
      <c r="H32" s="147"/>
      <c r="I32" s="148"/>
      <c r="J32" s="149" t="s">
        <v>70</v>
      </c>
      <c r="K32" s="150"/>
      <c r="L32" s="150"/>
      <c r="M32" s="151"/>
    </row>
    <row r="33" spans="2:13">
      <c r="B33" s="17">
        <v>19</v>
      </c>
      <c r="C33" s="16" t="s">
        <v>71</v>
      </c>
      <c r="D33" s="146" t="s">
        <v>72</v>
      </c>
      <c r="E33" s="147"/>
      <c r="F33" s="147"/>
      <c r="G33" s="147"/>
      <c r="H33" s="147"/>
      <c r="I33" s="148"/>
      <c r="J33" s="149" t="s">
        <v>73</v>
      </c>
      <c r="K33" s="150"/>
      <c r="L33" s="150"/>
      <c r="M33" s="151"/>
    </row>
    <row r="34" spans="2:13">
      <c r="B34" s="17">
        <v>20</v>
      </c>
      <c r="C34" s="16" t="s">
        <v>74</v>
      </c>
      <c r="D34" s="146" t="s">
        <v>75</v>
      </c>
      <c r="E34" s="147"/>
      <c r="F34" s="147"/>
      <c r="G34" s="147"/>
      <c r="H34" s="147"/>
      <c r="I34" s="148"/>
      <c r="J34" s="149" t="s">
        <v>76</v>
      </c>
      <c r="K34" s="150"/>
      <c r="L34" s="150"/>
      <c r="M34" s="151"/>
    </row>
    <row r="35" spans="2:13">
      <c r="B35" s="17">
        <v>21</v>
      </c>
      <c r="C35" s="16" t="s">
        <v>77</v>
      </c>
      <c r="D35" s="146" t="s">
        <v>78</v>
      </c>
      <c r="E35" s="147"/>
      <c r="F35" s="147"/>
      <c r="G35" s="147"/>
      <c r="H35" s="147"/>
      <c r="I35" s="148"/>
      <c r="J35" s="149"/>
      <c r="K35" s="150"/>
      <c r="L35" s="150"/>
      <c r="M35" s="151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Q99"/>
  <sheetViews>
    <sheetView showGridLines="0" tabSelected="1" topLeftCell="A28" zoomScale="90" zoomScaleNormal="90" workbookViewId="0">
      <selection activeCell="M43" sqref="M43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1.777343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1.6640625" style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8.21875" style="1" customWidth="1"/>
    <col min="14" max="14" width="9.44140625" style="1" customWidth="1"/>
    <col min="15" max="15" width="19" style="1" bestFit="1" customWidth="1"/>
    <col min="16" max="16" width="11.44140625" style="1" bestFit="1" customWidth="1"/>
    <col min="17" max="16384" width="8.88671875" style="1"/>
  </cols>
  <sheetData>
    <row r="1" spans="1:15" s="4" customFormat="1" ht="14.25" thickBot="1"/>
    <row r="2" spans="1:15" s="15" customFormat="1" ht="32.25" customHeight="1">
      <c r="A2" s="30"/>
      <c r="B2" s="225" t="s">
        <v>108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7"/>
    </row>
    <row r="3" spans="1:15" s="15" customFormat="1" ht="21" customHeight="1">
      <c r="B3" s="180" t="s">
        <v>24</v>
      </c>
      <c r="C3" s="181"/>
      <c r="D3" s="181"/>
      <c r="E3" s="182" t="s">
        <v>381</v>
      </c>
      <c r="F3" s="182"/>
      <c r="G3" s="182"/>
      <c r="H3" s="182"/>
      <c r="I3" s="182"/>
      <c r="J3" s="182"/>
      <c r="K3" s="182"/>
      <c r="L3" s="182"/>
      <c r="M3" s="182"/>
      <c r="N3" s="182"/>
      <c r="O3" s="183"/>
    </row>
    <row r="4" spans="1:15" s="15" customFormat="1" ht="21" customHeight="1">
      <c r="B4" s="180" t="s">
        <v>27</v>
      </c>
      <c r="C4" s="181"/>
      <c r="D4" s="181"/>
      <c r="E4" s="185" t="s">
        <v>426</v>
      </c>
      <c r="F4" s="186"/>
      <c r="G4" s="186"/>
      <c r="H4" s="186"/>
      <c r="I4" s="186"/>
      <c r="J4" s="186"/>
      <c r="K4" s="186"/>
      <c r="L4" s="186"/>
      <c r="M4" s="186"/>
      <c r="N4" s="186"/>
      <c r="O4" s="187"/>
    </row>
    <row r="5" spans="1:15" s="15" customFormat="1" ht="21" customHeight="1">
      <c r="B5" s="180" t="s">
        <v>30</v>
      </c>
      <c r="C5" s="184"/>
      <c r="D5" s="184"/>
      <c r="E5" s="185" t="s">
        <v>372</v>
      </c>
      <c r="F5" s="186"/>
      <c r="G5" s="186"/>
      <c r="H5" s="186"/>
      <c r="I5" s="186"/>
      <c r="J5" s="186"/>
      <c r="K5" s="186"/>
      <c r="L5" s="186"/>
      <c r="M5" s="186"/>
      <c r="N5" s="186"/>
      <c r="O5" s="187"/>
    </row>
    <row r="6" spans="1:15" s="15" customFormat="1" ht="21" customHeight="1">
      <c r="B6" s="180" t="s">
        <v>110</v>
      </c>
      <c r="C6" s="181"/>
      <c r="D6" s="181"/>
      <c r="E6" s="188" t="s">
        <v>312</v>
      </c>
      <c r="F6" s="188"/>
      <c r="G6" s="188"/>
      <c r="H6" s="188"/>
      <c r="I6" s="189" t="s">
        <v>34</v>
      </c>
      <c r="J6" s="189"/>
      <c r="K6" s="190">
        <v>44183</v>
      </c>
      <c r="L6" s="190"/>
      <c r="M6" s="190"/>
      <c r="N6" s="190"/>
      <c r="O6" s="191"/>
    </row>
    <row r="7" spans="1:15" s="15" customFormat="1" ht="21" customHeight="1">
      <c r="B7" s="180" t="s">
        <v>82</v>
      </c>
      <c r="C7" s="184"/>
      <c r="D7" s="184"/>
      <c r="E7" s="192" t="s">
        <v>373</v>
      </c>
      <c r="F7" s="192"/>
      <c r="G7" s="192"/>
      <c r="H7" s="192"/>
      <c r="I7" s="189" t="s">
        <v>38</v>
      </c>
      <c r="J7" s="189"/>
      <c r="K7" s="193" t="s">
        <v>83</v>
      </c>
      <c r="L7" s="193"/>
      <c r="M7" s="193"/>
      <c r="N7" s="193"/>
      <c r="O7" s="194"/>
    </row>
    <row r="8" spans="1:15" s="15" customFormat="1" ht="21" customHeight="1">
      <c r="B8" s="180" t="s">
        <v>84</v>
      </c>
      <c r="C8" s="181"/>
      <c r="D8" s="181"/>
      <c r="E8" s="200"/>
      <c r="F8" s="200"/>
      <c r="G8" s="200"/>
      <c r="H8" s="200"/>
      <c r="I8" s="189" t="s">
        <v>44</v>
      </c>
      <c r="J8" s="189"/>
      <c r="K8" s="201"/>
      <c r="L8" s="202"/>
      <c r="M8" s="202"/>
      <c r="N8" s="202"/>
      <c r="O8" s="203"/>
    </row>
    <row r="9" spans="1:15" s="15" customFormat="1" ht="21" customHeight="1">
      <c r="B9" s="180" t="s">
        <v>85</v>
      </c>
      <c r="C9" s="181"/>
      <c r="D9" s="181"/>
      <c r="E9" s="204"/>
      <c r="F9" s="204"/>
      <c r="G9" s="204"/>
      <c r="H9" s="204"/>
      <c r="I9" s="189" t="s">
        <v>50</v>
      </c>
      <c r="J9" s="189"/>
      <c r="K9" s="205"/>
      <c r="L9" s="205"/>
      <c r="M9" s="205"/>
      <c r="N9" s="205"/>
      <c r="O9" s="206"/>
    </row>
    <row r="10" spans="1:15" s="5" customFormat="1" ht="21" customHeight="1" thickBot="1">
      <c r="B10" s="195" t="s">
        <v>86</v>
      </c>
      <c r="C10" s="196"/>
      <c r="D10" s="196"/>
      <c r="E10" s="197" t="s">
        <v>156</v>
      </c>
      <c r="F10" s="197"/>
      <c r="G10" s="197"/>
      <c r="H10" s="197"/>
      <c r="I10" s="198" t="s">
        <v>87</v>
      </c>
      <c r="J10" s="198"/>
      <c r="K10" s="197" t="s">
        <v>156</v>
      </c>
      <c r="L10" s="197"/>
      <c r="M10" s="197"/>
      <c r="N10" s="197"/>
      <c r="O10" s="199"/>
    </row>
    <row r="11" spans="1:15" s="5" customFormat="1" ht="24" customHeight="1">
      <c r="B11" s="207" t="s">
        <v>20</v>
      </c>
      <c r="C11" s="208"/>
      <c r="D11" s="208"/>
      <c r="E11" s="208"/>
      <c r="F11" s="208"/>
      <c r="G11" s="208"/>
      <c r="H11" s="209"/>
      <c r="I11" s="208" t="s">
        <v>88</v>
      </c>
      <c r="J11" s="208"/>
      <c r="K11" s="208"/>
      <c r="L11" s="208"/>
      <c r="M11" s="208"/>
      <c r="N11" s="208"/>
      <c r="O11" s="211"/>
    </row>
    <row r="12" spans="1:15" s="5" customFormat="1" ht="13.5" customHeight="1">
      <c r="B12" s="212" t="s">
        <v>17</v>
      </c>
      <c r="C12" s="213"/>
      <c r="D12" s="213"/>
      <c r="E12" s="182"/>
      <c r="F12" s="214"/>
      <c r="G12" s="214"/>
      <c r="H12" s="210"/>
      <c r="I12" s="215" t="s">
        <v>17</v>
      </c>
      <c r="J12" s="215"/>
      <c r="K12" s="182" t="s">
        <v>374</v>
      </c>
      <c r="L12" s="182"/>
      <c r="M12" s="182"/>
      <c r="N12" s="182"/>
      <c r="O12" s="183"/>
    </row>
    <row r="13" spans="1:15" s="5" customFormat="1" ht="15.95" customHeight="1">
      <c r="B13" s="216" t="s">
        <v>89</v>
      </c>
      <c r="C13" s="213"/>
      <c r="D13" s="213"/>
      <c r="E13" s="182"/>
      <c r="F13" s="214"/>
      <c r="G13" s="214"/>
      <c r="H13" s="210"/>
      <c r="I13" s="215" t="s">
        <v>18</v>
      </c>
      <c r="J13" s="215"/>
      <c r="K13" s="182" t="s">
        <v>375</v>
      </c>
      <c r="L13" s="182"/>
      <c r="M13" s="182"/>
      <c r="N13" s="182"/>
      <c r="O13" s="183"/>
    </row>
    <row r="14" spans="1:15" s="5" customFormat="1" ht="15.95" customHeight="1" thickBot="1">
      <c r="B14" s="217" t="s">
        <v>19</v>
      </c>
      <c r="C14" s="218"/>
      <c r="D14" s="218"/>
      <c r="E14" s="219"/>
      <c r="F14" s="220"/>
      <c r="G14" s="220"/>
      <c r="H14" s="210"/>
      <c r="I14" s="221" t="s">
        <v>19</v>
      </c>
      <c r="J14" s="221"/>
      <c r="K14" s="219"/>
      <c r="L14" s="219"/>
      <c r="M14" s="219"/>
      <c r="N14" s="219"/>
      <c r="O14" s="222"/>
    </row>
    <row r="15" spans="1:15" s="5" customFormat="1" ht="15.95" customHeight="1">
      <c r="B15" s="172" t="s">
        <v>116</v>
      </c>
      <c r="C15" s="173"/>
      <c r="D15" s="174" t="s">
        <v>117</v>
      </c>
      <c r="E15" s="174"/>
      <c r="F15" s="174"/>
      <c r="G15" s="175"/>
      <c r="H15" s="210"/>
      <c r="I15" s="172" t="s">
        <v>116</v>
      </c>
      <c r="J15" s="173"/>
      <c r="K15" s="174" t="s">
        <v>117</v>
      </c>
      <c r="L15" s="174"/>
      <c r="M15" s="174"/>
      <c r="N15" s="174"/>
      <c r="O15" s="175"/>
    </row>
    <row r="16" spans="1:15" s="5" customFormat="1" ht="15.95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210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</row>
    <row r="17" spans="1:17" s="5" customFormat="1" ht="15.95" customHeight="1">
      <c r="B17" s="82" t="s">
        <v>146</v>
      </c>
      <c r="C17" s="64" t="s">
        <v>118</v>
      </c>
      <c r="D17" s="66"/>
      <c r="E17" s="64" t="s">
        <v>138</v>
      </c>
      <c r="F17" s="66" t="s">
        <v>133</v>
      </c>
      <c r="G17" s="71">
        <v>255</v>
      </c>
      <c r="H17" s="210"/>
      <c r="I17" s="76" t="s">
        <v>118</v>
      </c>
      <c r="J17" s="67"/>
      <c r="K17" s="64" t="s">
        <v>138</v>
      </c>
      <c r="L17" s="66" t="s">
        <v>133</v>
      </c>
      <c r="M17" s="71">
        <v>255</v>
      </c>
      <c r="N17" s="68"/>
      <c r="O17" s="69" t="s">
        <v>119</v>
      </c>
    </row>
    <row r="18" spans="1:17" s="5" customFormat="1" ht="15.95" customHeight="1">
      <c r="B18" s="63" t="s">
        <v>147</v>
      </c>
      <c r="C18" s="24" t="s">
        <v>120</v>
      </c>
      <c r="D18" s="65"/>
      <c r="E18" s="24" t="s">
        <v>132</v>
      </c>
      <c r="F18" s="65" t="s">
        <v>133</v>
      </c>
      <c r="G18" s="72">
        <v>1</v>
      </c>
      <c r="H18" s="210"/>
      <c r="I18" s="77" t="s">
        <v>120</v>
      </c>
      <c r="J18" s="21"/>
      <c r="K18" s="24" t="s">
        <v>132</v>
      </c>
      <c r="L18" s="65" t="s">
        <v>133</v>
      </c>
      <c r="M18" s="72">
        <v>1</v>
      </c>
      <c r="N18" s="70"/>
      <c r="O18" s="33" t="s">
        <v>137</v>
      </c>
    </row>
    <row r="19" spans="1:17" s="5" customFormat="1" ht="15.95" customHeight="1">
      <c r="B19" s="63" t="s">
        <v>148</v>
      </c>
      <c r="C19" s="24" t="s">
        <v>121</v>
      </c>
      <c r="D19" s="65"/>
      <c r="E19" s="24" t="s">
        <v>122</v>
      </c>
      <c r="F19" s="65" t="s">
        <v>136</v>
      </c>
      <c r="G19" s="72"/>
      <c r="H19" s="210"/>
      <c r="I19" s="77" t="s">
        <v>121</v>
      </c>
      <c r="J19" s="21"/>
      <c r="K19" s="24" t="s">
        <v>122</v>
      </c>
      <c r="L19" s="65" t="s">
        <v>136</v>
      </c>
      <c r="M19" s="72"/>
      <c r="N19" s="70"/>
      <c r="O19" s="33"/>
    </row>
    <row r="20" spans="1:17" s="5" customFormat="1" ht="15.95" customHeight="1">
      <c r="B20" s="63" t="s">
        <v>149</v>
      </c>
      <c r="C20" s="24" t="s">
        <v>123</v>
      </c>
      <c r="D20" s="65"/>
      <c r="E20" s="24" t="s">
        <v>124</v>
      </c>
      <c r="F20" s="65" t="s">
        <v>133</v>
      </c>
      <c r="G20" s="72">
        <v>10</v>
      </c>
      <c r="H20" s="210"/>
      <c r="I20" s="77" t="s">
        <v>123</v>
      </c>
      <c r="J20" s="21"/>
      <c r="K20" s="24" t="s">
        <v>124</v>
      </c>
      <c r="L20" s="65" t="s">
        <v>133</v>
      </c>
      <c r="M20" s="72">
        <v>10</v>
      </c>
      <c r="N20" s="70"/>
      <c r="O20" s="33" t="s">
        <v>134</v>
      </c>
    </row>
    <row r="21" spans="1:17" s="5" customFormat="1" ht="15.95" customHeight="1">
      <c r="B21" s="63" t="s">
        <v>150</v>
      </c>
      <c r="C21" s="24" t="s">
        <v>125</v>
      </c>
      <c r="D21" s="65"/>
      <c r="E21" s="24" t="s">
        <v>126</v>
      </c>
      <c r="F21" s="65" t="s">
        <v>133</v>
      </c>
      <c r="G21" s="72">
        <v>8</v>
      </c>
      <c r="H21" s="210"/>
      <c r="I21" s="77" t="s">
        <v>127</v>
      </c>
      <c r="J21" s="21"/>
      <c r="K21" s="24" t="s">
        <v>126</v>
      </c>
      <c r="L21" s="65" t="s">
        <v>133</v>
      </c>
      <c r="M21" s="72">
        <v>8</v>
      </c>
      <c r="N21" s="70"/>
      <c r="O21" s="33" t="s">
        <v>135</v>
      </c>
    </row>
    <row r="22" spans="1:17" s="5" customFormat="1" ht="15.95" customHeight="1">
      <c r="B22" s="63" t="s">
        <v>151</v>
      </c>
      <c r="C22" s="24" t="s">
        <v>128</v>
      </c>
      <c r="D22" s="65"/>
      <c r="E22" s="24" t="s">
        <v>129</v>
      </c>
      <c r="F22" s="65" t="s">
        <v>133</v>
      </c>
      <c r="G22" s="72">
        <v>255</v>
      </c>
      <c r="H22" s="210"/>
      <c r="I22" s="77" t="s">
        <v>128</v>
      </c>
      <c r="J22" s="21"/>
      <c r="K22" s="24" t="s">
        <v>129</v>
      </c>
      <c r="L22" s="65" t="s">
        <v>133</v>
      </c>
      <c r="M22" s="72">
        <v>255</v>
      </c>
      <c r="N22" s="70"/>
      <c r="O22" s="33"/>
    </row>
    <row r="23" spans="1:17" s="5" customFormat="1" ht="15.95" customHeight="1" thickBot="1">
      <c r="B23" s="83" t="s">
        <v>152</v>
      </c>
      <c r="C23" s="73" t="s">
        <v>130</v>
      </c>
      <c r="D23" s="74"/>
      <c r="E23" s="73" t="s">
        <v>131</v>
      </c>
      <c r="F23" s="74" t="s">
        <v>136</v>
      </c>
      <c r="G23" s="75"/>
      <c r="H23" s="210"/>
      <c r="I23" s="78" t="s">
        <v>130</v>
      </c>
      <c r="J23" s="79"/>
      <c r="K23" s="73" t="s">
        <v>131</v>
      </c>
      <c r="L23" s="74" t="s">
        <v>136</v>
      </c>
      <c r="M23" s="75"/>
      <c r="N23" s="80"/>
      <c r="O23" s="81" t="s">
        <v>119</v>
      </c>
    </row>
    <row r="24" spans="1:17" s="5" customFormat="1" ht="15.95" customHeight="1">
      <c r="B24" s="223" t="s">
        <v>8</v>
      </c>
      <c r="C24" s="224"/>
      <c r="D24" s="176"/>
      <c r="E24" s="176"/>
      <c r="F24" s="176"/>
      <c r="G24" s="176"/>
      <c r="H24" s="210"/>
      <c r="I24" s="177" t="s">
        <v>15</v>
      </c>
      <c r="J24" s="177"/>
      <c r="K24" s="178"/>
      <c r="L24" s="178"/>
      <c r="M24" s="178"/>
      <c r="N24" s="178"/>
      <c r="O24" s="179"/>
    </row>
    <row r="25" spans="1:17" s="5" customFormat="1" ht="15.95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210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1:17" s="5" customFormat="1" ht="15.95" customHeight="1">
      <c r="B26" s="47" t="s">
        <v>11</v>
      </c>
      <c r="C26" s="126" t="s">
        <v>389</v>
      </c>
      <c r="D26" s="127"/>
      <c r="E26" s="128" t="s">
        <v>390</v>
      </c>
      <c r="F26" s="129" t="s">
        <v>391</v>
      </c>
      <c r="G26" s="130">
        <v>3</v>
      </c>
      <c r="H26" s="210"/>
      <c r="I26" s="42" t="s">
        <v>302</v>
      </c>
      <c r="J26" s="36"/>
      <c r="K26" s="43" t="s">
        <v>160</v>
      </c>
      <c r="L26" s="44" t="s">
        <v>133</v>
      </c>
      <c r="M26" s="44">
        <v>3</v>
      </c>
      <c r="N26" s="45"/>
      <c r="O26" s="46" t="s">
        <v>311</v>
      </c>
    </row>
    <row r="27" spans="1:17" s="5" customFormat="1" ht="15.95" customHeight="1">
      <c r="B27" s="47" t="s">
        <v>192</v>
      </c>
      <c r="C27" s="133" t="s">
        <v>397</v>
      </c>
      <c r="D27" s="134"/>
      <c r="E27" s="133" t="s">
        <v>398</v>
      </c>
      <c r="F27" s="129" t="s">
        <v>391</v>
      </c>
      <c r="G27" s="129">
        <v>10</v>
      </c>
      <c r="H27" s="210"/>
      <c r="I27" s="42" t="s">
        <v>396</v>
      </c>
      <c r="J27" s="36"/>
      <c r="K27" s="43" t="s">
        <v>310</v>
      </c>
      <c r="L27" s="36" t="s">
        <v>133</v>
      </c>
      <c r="M27" s="36">
        <v>10</v>
      </c>
      <c r="N27" s="45"/>
      <c r="O27" s="49"/>
      <c r="P27" s="124" t="s">
        <v>313</v>
      </c>
      <c r="Q27" s="84"/>
    </row>
    <row r="28" spans="1:17" s="5" customFormat="1" ht="15.95" customHeight="1">
      <c r="B28" s="48" t="s">
        <v>12</v>
      </c>
      <c r="C28" s="131" t="s">
        <v>392</v>
      </c>
      <c r="D28" s="37"/>
      <c r="E28" s="43" t="s">
        <v>161</v>
      </c>
      <c r="F28" s="44" t="s">
        <v>133</v>
      </c>
      <c r="G28" s="44">
        <v>3</v>
      </c>
      <c r="H28" s="210"/>
      <c r="I28" s="43" t="s">
        <v>383</v>
      </c>
      <c r="J28" s="36"/>
      <c r="K28" s="43" t="s">
        <v>161</v>
      </c>
      <c r="L28" s="44" t="s">
        <v>133</v>
      </c>
      <c r="M28" s="44">
        <v>3</v>
      </c>
      <c r="N28" s="45"/>
      <c r="O28" s="46" t="s">
        <v>376</v>
      </c>
      <c r="Q28" s="5" t="s">
        <v>377</v>
      </c>
    </row>
    <row r="29" spans="1:17" s="5" customFormat="1" ht="15.95" customHeight="1">
      <c r="B29" s="47" t="s">
        <v>13</v>
      </c>
      <c r="C29" s="40" t="s">
        <v>420</v>
      </c>
      <c r="D29" s="37"/>
      <c r="E29" s="41" t="s">
        <v>421</v>
      </c>
      <c r="F29" s="44" t="s">
        <v>133</v>
      </c>
      <c r="G29" s="44">
        <v>4</v>
      </c>
      <c r="H29" s="210"/>
      <c r="I29" s="43" t="s">
        <v>384</v>
      </c>
      <c r="J29" s="36"/>
      <c r="K29" s="43" t="s">
        <v>378</v>
      </c>
      <c r="L29" s="44" t="s">
        <v>133</v>
      </c>
      <c r="M29" s="44">
        <v>4</v>
      </c>
      <c r="N29" s="45"/>
      <c r="O29" s="46" t="s">
        <v>379</v>
      </c>
    </row>
    <row r="30" spans="1:17" s="5" customFormat="1" ht="15.95" customHeight="1">
      <c r="B30" s="48" t="s">
        <v>14</v>
      </c>
      <c r="C30" s="40" t="s">
        <v>423</v>
      </c>
      <c r="D30" s="37"/>
      <c r="E30" s="41" t="s">
        <v>424</v>
      </c>
      <c r="F30" s="44" t="s">
        <v>425</v>
      </c>
      <c r="G30" s="44">
        <v>8</v>
      </c>
      <c r="H30" s="210"/>
      <c r="I30" s="135" t="s">
        <v>427</v>
      </c>
      <c r="J30" s="36"/>
      <c r="K30" s="43" t="s">
        <v>430</v>
      </c>
      <c r="L30" s="36" t="s">
        <v>157</v>
      </c>
      <c r="M30" s="36">
        <v>8</v>
      </c>
      <c r="N30" s="45"/>
      <c r="O30" s="46"/>
      <c r="Q30" s="136" t="s">
        <v>431</v>
      </c>
    </row>
    <row r="31" spans="1:17" s="5" customFormat="1" ht="15.95" customHeight="1">
      <c r="A31" s="5" t="s">
        <v>388</v>
      </c>
      <c r="B31" s="47" t="s">
        <v>172</v>
      </c>
      <c r="C31" s="40"/>
      <c r="D31" s="37"/>
      <c r="E31" s="41"/>
      <c r="F31" s="37"/>
      <c r="G31" s="37"/>
      <c r="H31" s="210"/>
      <c r="I31" s="42"/>
      <c r="J31" s="36"/>
      <c r="K31" s="43"/>
      <c r="L31" s="36"/>
      <c r="M31" s="36"/>
      <c r="N31" s="45"/>
      <c r="O31" s="46"/>
      <c r="Q31" s="136" t="s">
        <v>432</v>
      </c>
    </row>
    <row r="32" spans="1:17" s="5" customFormat="1" ht="15.95" customHeight="1">
      <c r="B32" s="48" t="s">
        <v>173</v>
      </c>
      <c r="C32" s="40"/>
      <c r="D32" s="37"/>
      <c r="E32" s="41"/>
      <c r="F32" s="37"/>
      <c r="G32" s="37"/>
      <c r="H32" s="210"/>
      <c r="I32" s="42"/>
      <c r="J32" s="36"/>
      <c r="K32" s="43"/>
      <c r="L32" s="36"/>
      <c r="M32" s="36"/>
      <c r="N32" s="45"/>
      <c r="O32" s="46"/>
      <c r="Q32" s="136" t="s">
        <v>433</v>
      </c>
    </row>
    <row r="33" spans="2:17" s="5" customFormat="1" ht="15.95" customHeight="1">
      <c r="B33" s="47" t="s">
        <v>174</v>
      </c>
      <c r="C33" s="40"/>
      <c r="D33" s="37"/>
      <c r="E33" s="41"/>
      <c r="F33" s="37"/>
      <c r="G33" s="37"/>
      <c r="H33" s="210"/>
      <c r="I33" s="42"/>
      <c r="J33" s="36"/>
      <c r="K33" s="43"/>
      <c r="L33" s="36"/>
      <c r="M33" s="36"/>
      <c r="N33" s="45"/>
      <c r="O33" s="46"/>
      <c r="Q33" s="136" t="s">
        <v>428</v>
      </c>
    </row>
    <row r="34" spans="2:17" s="5" customFormat="1" ht="15.95" customHeight="1">
      <c r="B34" s="161" t="s">
        <v>9</v>
      </c>
      <c r="C34" s="162"/>
      <c r="D34" s="163" t="s">
        <v>422</v>
      </c>
      <c r="E34" s="163"/>
      <c r="F34" s="163"/>
      <c r="G34" s="163"/>
      <c r="H34" s="210"/>
      <c r="I34" s="164" t="s">
        <v>9</v>
      </c>
      <c r="J34" s="164"/>
      <c r="K34" s="163" t="s">
        <v>307</v>
      </c>
      <c r="L34" s="163"/>
      <c r="M34" s="163"/>
      <c r="N34" s="163"/>
      <c r="O34" s="165"/>
      <c r="P34" s="124"/>
      <c r="Q34" s="136" t="s">
        <v>429</v>
      </c>
    </row>
    <row r="35" spans="2:17" s="5" customFormat="1" ht="15.95" customHeight="1">
      <c r="B35" s="31" t="s">
        <v>90</v>
      </c>
      <c r="C35" s="28" t="s">
        <v>91</v>
      </c>
      <c r="D35" s="28" t="s">
        <v>92</v>
      </c>
      <c r="E35" s="28" t="s">
        <v>93</v>
      </c>
      <c r="F35" s="28" t="s">
        <v>94</v>
      </c>
      <c r="G35" s="28" t="s">
        <v>95</v>
      </c>
      <c r="H35" s="210"/>
      <c r="I35" s="29" t="s">
        <v>91</v>
      </c>
      <c r="J35" s="29" t="s">
        <v>92</v>
      </c>
      <c r="K35" s="29" t="s">
        <v>93</v>
      </c>
      <c r="L35" s="29" t="s">
        <v>94</v>
      </c>
      <c r="M35" s="29" t="s">
        <v>95</v>
      </c>
      <c r="N35" s="29" t="s">
        <v>10</v>
      </c>
      <c r="O35" s="32" t="s">
        <v>16</v>
      </c>
      <c r="P35" s="124"/>
    </row>
    <row r="36" spans="2:17" s="5" customFormat="1" ht="15.95" customHeight="1">
      <c r="B36" s="47" t="s">
        <v>96</v>
      </c>
      <c r="C36" s="128" t="s">
        <v>414</v>
      </c>
      <c r="D36" s="134"/>
      <c r="E36" s="133" t="s">
        <v>415</v>
      </c>
      <c r="F36" s="134" t="s">
        <v>391</v>
      </c>
      <c r="G36" s="129">
        <v>10</v>
      </c>
      <c r="H36" s="210"/>
      <c r="I36" s="38" t="s">
        <v>195</v>
      </c>
      <c r="J36" s="37"/>
      <c r="K36" s="41" t="s">
        <v>194</v>
      </c>
      <c r="L36" s="37" t="s">
        <v>133</v>
      </c>
      <c r="M36" s="39">
        <v>10</v>
      </c>
      <c r="N36" s="45"/>
      <c r="O36" s="49"/>
      <c r="P36" s="124" t="s">
        <v>313</v>
      </c>
      <c r="Q36" s="84"/>
    </row>
    <row r="37" spans="2:17" s="5" customFormat="1" ht="15.95" customHeight="1">
      <c r="B37" s="47" t="s">
        <v>192</v>
      </c>
      <c r="C37" s="128" t="s">
        <v>416</v>
      </c>
      <c r="D37" s="134"/>
      <c r="E37" s="133" t="s">
        <v>417</v>
      </c>
      <c r="F37" s="134" t="s">
        <v>391</v>
      </c>
      <c r="G37" s="134">
        <v>20</v>
      </c>
      <c r="H37" s="210"/>
      <c r="I37" s="38" t="s">
        <v>159</v>
      </c>
      <c r="J37" s="37"/>
      <c r="K37" s="41" t="s">
        <v>162</v>
      </c>
      <c r="L37" s="37" t="s">
        <v>133</v>
      </c>
      <c r="M37" s="39">
        <v>40</v>
      </c>
      <c r="N37" s="45"/>
      <c r="O37" s="49"/>
      <c r="P37" s="124" t="s">
        <v>313</v>
      </c>
      <c r="Q37" s="84"/>
    </row>
    <row r="38" spans="2:17" s="5" customFormat="1" ht="15.95" customHeight="1">
      <c r="B38" s="47" t="s">
        <v>158</v>
      </c>
      <c r="C38" s="131" t="s">
        <v>418</v>
      </c>
      <c r="D38" s="37"/>
      <c r="E38" s="41" t="s">
        <v>419</v>
      </c>
      <c r="F38" s="37" t="s">
        <v>191</v>
      </c>
      <c r="G38" s="37" t="s">
        <v>401</v>
      </c>
      <c r="H38" s="210"/>
      <c r="I38" s="38" t="s">
        <v>386</v>
      </c>
      <c r="J38" s="37"/>
      <c r="K38" s="41" t="s">
        <v>380</v>
      </c>
      <c r="L38" s="37" t="s">
        <v>191</v>
      </c>
      <c r="M38" s="37">
        <v>15</v>
      </c>
      <c r="N38" s="50"/>
      <c r="O38" s="49"/>
      <c r="P38" s="124" t="s">
        <v>313</v>
      </c>
      <c r="Q38" s="5" t="s">
        <v>387</v>
      </c>
    </row>
    <row r="39" spans="2:17" s="5" customFormat="1" ht="15.95" customHeight="1">
      <c r="B39" s="47" t="s">
        <v>402</v>
      </c>
      <c r="C39" s="40" t="s">
        <v>399</v>
      </c>
      <c r="D39" s="37"/>
      <c r="E39" s="41" t="s">
        <v>403</v>
      </c>
      <c r="F39" s="37" t="s">
        <v>400</v>
      </c>
      <c r="G39" s="37" t="s">
        <v>401</v>
      </c>
      <c r="H39" s="210"/>
      <c r="I39" s="38" t="s">
        <v>385</v>
      </c>
      <c r="J39" s="37"/>
      <c r="K39" s="41" t="s">
        <v>382</v>
      </c>
      <c r="L39" s="37" t="s">
        <v>191</v>
      </c>
      <c r="M39" s="37">
        <v>15</v>
      </c>
      <c r="N39" s="50"/>
      <c r="O39" s="49"/>
      <c r="P39" s="124" t="s">
        <v>313</v>
      </c>
    </row>
    <row r="40" spans="2:17" s="5" customFormat="1" ht="15.95" customHeight="1">
      <c r="B40" s="47" t="s">
        <v>175</v>
      </c>
      <c r="C40" s="40" t="s">
        <v>404</v>
      </c>
      <c r="D40" s="37"/>
      <c r="E40" s="41" t="s">
        <v>405</v>
      </c>
      <c r="F40" s="37" t="s">
        <v>133</v>
      </c>
      <c r="G40" s="37">
        <v>20</v>
      </c>
      <c r="H40" s="210"/>
      <c r="I40" s="38" t="s">
        <v>182</v>
      </c>
      <c r="J40" s="37"/>
      <c r="K40" s="41" t="s">
        <v>163</v>
      </c>
      <c r="L40" s="37" t="s">
        <v>133</v>
      </c>
      <c r="M40" s="37">
        <v>10</v>
      </c>
      <c r="N40" s="50"/>
      <c r="O40" s="49"/>
      <c r="P40" s="124" t="s">
        <v>313</v>
      </c>
    </row>
    <row r="41" spans="2:17" s="5" customFormat="1" ht="15.95" customHeight="1">
      <c r="B41" s="47" t="s">
        <v>176</v>
      </c>
      <c r="C41" s="40" t="s">
        <v>406</v>
      </c>
      <c r="D41" s="37"/>
      <c r="E41" s="41" t="s">
        <v>164</v>
      </c>
      <c r="F41" s="37" t="s">
        <v>133</v>
      </c>
      <c r="G41" s="37">
        <v>20</v>
      </c>
      <c r="H41" s="210"/>
      <c r="I41" s="38" t="s">
        <v>183</v>
      </c>
      <c r="J41" s="37"/>
      <c r="K41" s="41" t="s">
        <v>164</v>
      </c>
      <c r="L41" s="37" t="s">
        <v>133</v>
      </c>
      <c r="M41" s="37">
        <v>10</v>
      </c>
      <c r="N41" s="50"/>
      <c r="O41" s="49"/>
      <c r="P41" s="124" t="s">
        <v>313</v>
      </c>
    </row>
    <row r="42" spans="2:17" s="5" customFormat="1" ht="15.95" customHeight="1">
      <c r="B42" s="47" t="s">
        <v>177</v>
      </c>
      <c r="C42" s="40" t="s">
        <v>407</v>
      </c>
      <c r="D42" s="37"/>
      <c r="E42" s="41" t="s">
        <v>165</v>
      </c>
      <c r="F42" s="37" t="s">
        <v>133</v>
      </c>
      <c r="G42" s="37">
        <v>20</v>
      </c>
      <c r="H42" s="210"/>
      <c r="I42" s="38" t="s">
        <v>184</v>
      </c>
      <c r="J42" s="37"/>
      <c r="K42" s="41" t="s">
        <v>165</v>
      </c>
      <c r="L42" s="37" t="s">
        <v>133</v>
      </c>
      <c r="M42" s="37">
        <v>10</v>
      </c>
      <c r="N42" s="50"/>
      <c r="O42" s="49"/>
      <c r="P42" s="124" t="s">
        <v>313</v>
      </c>
    </row>
    <row r="43" spans="2:17" s="5" customFormat="1" ht="15.95" customHeight="1">
      <c r="B43" s="47" t="s">
        <v>178</v>
      </c>
      <c r="C43" s="40" t="s">
        <v>408</v>
      </c>
      <c r="D43" s="37"/>
      <c r="E43" s="41" t="s">
        <v>166</v>
      </c>
      <c r="F43" s="37" t="s">
        <v>133</v>
      </c>
      <c r="G43" s="37">
        <v>20</v>
      </c>
      <c r="H43" s="210"/>
      <c r="I43" s="38" t="s">
        <v>185</v>
      </c>
      <c r="J43" s="37"/>
      <c r="K43" s="41" t="s">
        <v>166</v>
      </c>
      <c r="L43" s="37" t="s">
        <v>133</v>
      </c>
      <c r="M43" s="37">
        <v>10</v>
      </c>
      <c r="N43" s="50"/>
      <c r="O43" s="49"/>
      <c r="P43" s="124" t="s">
        <v>313</v>
      </c>
    </row>
    <row r="44" spans="2:17" s="5" customFormat="1" ht="15.95" customHeight="1">
      <c r="B44" s="47" t="s">
        <v>179</v>
      </c>
      <c r="C44" s="40" t="s">
        <v>409</v>
      </c>
      <c r="D44" s="37"/>
      <c r="E44" s="41" t="s">
        <v>167</v>
      </c>
      <c r="F44" s="37" t="s">
        <v>133</v>
      </c>
      <c r="G44" s="37">
        <v>20</v>
      </c>
      <c r="H44" s="210"/>
      <c r="I44" s="38" t="s">
        <v>186</v>
      </c>
      <c r="J44" s="37"/>
      <c r="K44" s="41" t="s">
        <v>167</v>
      </c>
      <c r="L44" s="37" t="s">
        <v>133</v>
      </c>
      <c r="M44" s="37">
        <v>10</v>
      </c>
      <c r="N44" s="50"/>
      <c r="O44" s="49"/>
      <c r="P44" s="124" t="s">
        <v>313</v>
      </c>
    </row>
    <row r="45" spans="2:17" s="5" customFormat="1" ht="15.95" customHeight="1">
      <c r="B45" s="47" t="s">
        <v>180</v>
      </c>
      <c r="C45" s="40" t="s">
        <v>410</v>
      </c>
      <c r="D45" s="37"/>
      <c r="E45" s="41" t="s">
        <v>168</v>
      </c>
      <c r="F45" s="37" t="s">
        <v>133</v>
      </c>
      <c r="G45" s="37">
        <v>20</v>
      </c>
      <c r="H45" s="210"/>
      <c r="I45" s="38" t="s">
        <v>187</v>
      </c>
      <c r="J45" s="37"/>
      <c r="K45" s="41" t="s">
        <v>168</v>
      </c>
      <c r="L45" s="37" t="s">
        <v>133</v>
      </c>
      <c r="M45" s="37">
        <v>10</v>
      </c>
      <c r="N45" s="50"/>
      <c r="O45" s="49"/>
      <c r="P45" s="124" t="s">
        <v>313</v>
      </c>
    </row>
    <row r="46" spans="2:17" s="5" customFormat="1" ht="15.95" customHeight="1">
      <c r="B46" s="47" t="s">
        <v>181</v>
      </c>
      <c r="C46" s="40" t="s">
        <v>411</v>
      </c>
      <c r="D46" s="37"/>
      <c r="E46" s="41" t="s">
        <v>169</v>
      </c>
      <c r="F46" s="37" t="s">
        <v>133</v>
      </c>
      <c r="G46" s="37">
        <v>20</v>
      </c>
      <c r="H46" s="210"/>
      <c r="I46" s="38" t="s">
        <v>188</v>
      </c>
      <c r="J46" s="37"/>
      <c r="K46" s="41" t="s">
        <v>169</v>
      </c>
      <c r="L46" s="37" t="s">
        <v>133</v>
      </c>
      <c r="M46" s="37">
        <v>10</v>
      </c>
      <c r="N46" s="50"/>
      <c r="O46" s="49"/>
      <c r="P46" s="124" t="s">
        <v>313</v>
      </c>
    </row>
    <row r="47" spans="2:17" s="5" customFormat="1" ht="15.95" customHeight="1">
      <c r="B47" s="47" t="s">
        <v>196</v>
      </c>
      <c r="C47" s="40" t="s">
        <v>412</v>
      </c>
      <c r="D47" s="37"/>
      <c r="E47" s="41" t="s">
        <v>170</v>
      </c>
      <c r="F47" s="37" t="s">
        <v>133</v>
      </c>
      <c r="G47" s="37">
        <v>20</v>
      </c>
      <c r="H47" s="210"/>
      <c r="I47" s="38" t="s">
        <v>189</v>
      </c>
      <c r="J47" s="37"/>
      <c r="K47" s="41" t="s">
        <v>170</v>
      </c>
      <c r="L47" s="37" t="s">
        <v>133</v>
      </c>
      <c r="M47" s="37">
        <v>10</v>
      </c>
      <c r="N47" s="50"/>
      <c r="O47" s="49"/>
      <c r="P47" s="124" t="s">
        <v>313</v>
      </c>
    </row>
    <row r="48" spans="2:17" s="5" customFormat="1" ht="15.95" customHeight="1">
      <c r="B48" s="47" t="s">
        <v>197</v>
      </c>
      <c r="C48" s="40" t="s">
        <v>413</v>
      </c>
      <c r="D48" s="37"/>
      <c r="E48" s="41" t="s">
        <v>171</v>
      </c>
      <c r="F48" s="37" t="s">
        <v>133</v>
      </c>
      <c r="G48" s="37">
        <v>20</v>
      </c>
      <c r="H48" s="210"/>
      <c r="I48" s="38" t="s">
        <v>190</v>
      </c>
      <c r="J48" s="37"/>
      <c r="K48" s="41" t="s">
        <v>171</v>
      </c>
      <c r="L48" s="37" t="s">
        <v>133</v>
      </c>
      <c r="M48" s="37">
        <v>10</v>
      </c>
      <c r="N48" s="50"/>
      <c r="O48" s="49"/>
      <c r="P48" s="124" t="s">
        <v>313</v>
      </c>
    </row>
    <row r="49" spans="2:17" s="5" customFormat="1" ht="15.95" customHeight="1">
      <c r="B49" s="47" t="s">
        <v>306</v>
      </c>
      <c r="C49" s="40"/>
      <c r="D49" s="37"/>
      <c r="E49" s="41"/>
      <c r="F49" s="37"/>
      <c r="G49" s="37"/>
      <c r="H49" s="210"/>
      <c r="I49" s="38"/>
      <c r="J49" s="37"/>
      <c r="K49" s="41"/>
      <c r="L49" s="37"/>
      <c r="M49" s="37"/>
      <c r="N49" s="50"/>
      <c r="O49" s="49"/>
      <c r="P49" s="124"/>
    </row>
    <row r="50" spans="2:17" s="5" customFormat="1" ht="7.9" customHeight="1">
      <c r="B50" s="247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9"/>
      <c r="P50" s="124"/>
      <c r="Q50" s="5" t="s">
        <v>156</v>
      </c>
    </row>
    <row r="51" spans="2:17" s="5" customFormat="1" ht="16.149999999999999" customHeight="1" thickBot="1">
      <c r="B51" s="166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8"/>
      <c r="P51" s="124"/>
    </row>
    <row r="52" spans="2:17" s="5" customFormat="1" ht="15.95" customHeight="1">
      <c r="B52" s="172" t="s">
        <v>116</v>
      </c>
      <c r="C52" s="173"/>
      <c r="D52" s="174" t="s">
        <v>117</v>
      </c>
      <c r="E52" s="174"/>
      <c r="F52" s="174"/>
      <c r="G52" s="175"/>
      <c r="H52" s="169"/>
      <c r="I52" s="172" t="s">
        <v>116</v>
      </c>
      <c r="J52" s="173"/>
      <c r="K52" s="174" t="s">
        <v>117</v>
      </c>
      <c r="L52" s="174"/>
      <c r="M52" s="174"/>
      <c r="N52" s="174"/>
      <c r="O52" s="175"/>
      <c r="P52" s="124"/>
    </row>
    <row r="53" spans="2:17" s="5" customFormat="1" ht="15.95" customHeight="1">
      <c r="B53" s="60" t="s">
        <v>90</v>
      </c>
      <c r="C53" s="61" t="s">
        <v>91</v>
      </c>
      <c r="D53" s="61" t="s">
        <v>92</v>
      </c>
      <c r="E53" s="61" t="s">
        <v>93</v>
      </c>
      <c r="F53" s="61" t="s">
        <v>94</v>
      </c>
      <c r="G53" s="62" t="s">
        <v>95</v>
      </c>
      <c r="H53" s="170"/>
      <c r="I53" s="60" t="s">
        <v>91</v>
      </c>
      <c r="J53" s="61" t="s">
        <v>92</v>
      </c>
      <c r="K53" s="61" t="s">
        <v>93</v>
      </c>
      <c r="L53" s="61" t="s">
        <v>94</v>
      </c>
      <c r="M53" s="61" t="s">
        <v>95</v>
      </c>
      <c r="N53" s="61" t="s">
        <v>10</v>
      </c>
      <c r="O53" s="62" t="s">
        <v>16</v>
      </c>
      <c r="P53" s="124"/>
    </row>
    <row r="54" spans="2:17" s="5" customFormat="1" ht="15.95" customHeight="1">
      <c r="B54" s="82" t="s">
        <v>139</v>
      </c>
      <c r="C54" s="64" t="s">
        <v>118</v>
      </c>
      <c r="D54" s="66"/>
      <c r="E54" s="64" t="s">
        <v>138</v>
      </c>
      <c r="F54" s="66" t="s">
        <v>133</v>
      </c>
      <c r="G54" s="71">
        <v>255</v>
      </c>
      <c r="H54" s="170"/>
      <c r="I54" s="76" t="s">
        <v>118</v>
      </c>
      <c r="J54" s="67"/>
      <c r="K54" s="64" t="s">
        <v>138</v>
      </c>
      <c r="L54" s="66" t="s">
        <v>133</v>
      </c>
      <c r="M54" s="71">
        <v>255</v>
      </c>
      <c r="N54" s="68"/>
      <c r="O54" s="69" t="s">
        <v>119</v>
      </c>
      <c r="P54" s="124"/>
    </row>
    <row r="55" spans="2:17" s="5" customFormat="1" ht="15.95" customHeight="1">
      <c r="B55" s="63" t="s">
        <v>140</v>
      </c>
      <c r="C55" s="24" t="s">
        <v>120</v>
      </c>
      <c r="D55" s="65"/>
      <c r="E55" s="24" t="s">
        <v>132</v>
      </c>
      <c r="F55" s="65" t="s">
        <v>133</v>
      </c>
      <c r="G55" s="72">
        <v>1</v>
      </c>
      <c r="H55" s="170"/>
      <c r="I55" s="77" t="s">
        <v>120</v>
      </c>
      <c r="J55" s="21"/>
      <c r="K55" s="24" t="s">
        <v>132</v>
      </c>
      <c r="L55" s="65" t="s">
        <v>133</v>
      </c>
      <c r="M55" s="72">
        <v>1</v>
      </c>
      <c r="N55" s="70"/>
      <c r="O55" s="33" t="s">
        <v>137</v>
      </c>
      <c r="P55" s="124"/>
    </row>
    <row r="56" spans="2:17" s="5" customFormat="1" ht="15.95" customHeight="1">
      <c r="B56" s="63" t="s">
        <v>141</v>
      </c>
      <c r="C56" s="24" t="s">
        <v>121</v>
      </c>
      <c r="D56" s="65"/>
      <c r="E56" s="24" t="s">
        <v>122</v>
      </c>
      <c r="F56" s="65" t="s">
        <v>136</v>
      </c>
      <c r="G56" s="72"/>
      <c r="H56" s="170"/>
      <c r="I56" s="77" t="s">
        <v>121</v>
      </c>
      <c r="J56" s="21"/>
      <c r="K56" s="24" t="s">
        <v>122</v>
      </c>
      <c r="L56" s="65" t="s">
        <v>136</v>
      </c>
      <c r="M56" s="72"/>
      <c r="N56" s="70"/>
      <c r="O56" s="33"/>
      <c r="P56" s="124"/>
    </row>
    <row r="57" spans="2:17" s="5" customFormat="1" ht="15.95" customHeight="1">
      <c r="B57" s="63" t="s">
        <v>142</v>
      </c>
      <c r="C57" s="24" t="s">
        <v>123</v>
      </c>
      <c r="D57" s="65"/>
      <c r="E57" s="24" t="s">
        <v>124</v>
      </c>
      <c r="F57" s="65" t="s">
        <v>133</v>
      </c>
      <c r="G57" s="72">
        <v>10</v>
      </c>
      <c r="H57" s="170"/>
      <c r="I57" s="77" t="s">
        <v>123</v>
      </c>
      <c r="J57" s="21"/>
      <c r="K57" s="24" t="s">
        <v>124</v>
      </c>
      <c r="L57" s="65" t="s">
        <v>133</v>
      </c>
      <c r="M57" s="72">
        <v>10</v>
      </c>
      <c r="N57" s="70"/>
      <c r="O57" s="33" t="s">
        <v>134</v>
      </c>
      <c r="P57" s="124"/>
    </row>
    <row r="58" spans="2:17" s="5" customFormat="1" ht="15.95" customHeight="1">
      <c r="B58" s="63" t="s">
        <v>143</v>
      </c>
      <c r="C58" s="24" t="s">
        <v>125</v>
      </c>
      <c r="D58" s="65"/>
      <c r="E58" s="24" t="s">
        <v>126</v>
      </c>
      <c r="F58" s="65" t="s">
        <v>133</v>
      </c>
      <c r="G58" s="72">
        <v>8</v>
      </c>
      <c r="H58" s="170"/>
      <c r="I58" s="77" t="s">
        <v>125</v>
      </c>
      <c r="J58" s="21"/>
      <c r="K58" s="24" t="s">
        <v>126</v>
      </c>
      <c r="L58" s="65" t="s">
        <v>133</v>
      </c>
      <c r="M58" s="72">
        <v>8</v>
      </c>
      <c r="N58" s="70"/>
      <c r="O58" s="33" t="s">
        <v>135</v>
      </c>
      <c r="P58" s="124"/>
    </row>
    <row r="59" spans="2:17" s="5" customFormat="1" ht="15.95" customHeight="1">
      <c r="B59" s="63" t="s">
        <v>144</v>
      </c>
      <c r="C59" s="24" t="s">
        <v>128</v>
      </c>
      <c r="D59" s="65"/>
      <c r="E59" s="24" t="s">
        <v>129</v>
      </c>
      <c r="F59" s="65" t="s">
        <v>133</v>
      </c>
      <c r="G59" s="72">
        <v>255</v>
      </c>
      <c r="H59" s="170"/>
      <c r="I59" s="77" t="s">
        <v>128</v>
      </c>
      <c r="J59" s="21"/>
      <c r="K59" s="24" t="s">
        <v>129</v>
      </c>
      <c r="L59" s="65" t="s">
        <v>133</v>
      </c>
      <c r="M59" s="72">
        <v>255</v>
      </c>
      <c r="N59" s="70"/>
      <c r="O59" s="33"/>
      <c r="P59" s="124"/>
    </row>
    <row r="60" spans="2:17" s="5" customFormat="1" ht="15.95" customHeight="1" thickBot="1">
      <c r="B60" s="83" t="s">
        <v>145</v>
      </c>
      <c r="C60" s="73" t="s">
        <v>130</v>
      </c>
      <c r="D60" s="74"/>
      <c r="E60" s="73" t="s">
        <v>131</v>
      </c>
      <c r="F60" s="74" t="s">
        <v>136</v>
      </c>
      <c r="G60" s="75"/>
      <c r="H60" s="170"/>
      <c r="I60" s="78" t="s">
        <v>130</v>
      </c>
      <c r="J60" s="79"/>
      <c r="K60" s="73" t="s">
        <v>131</v>
      </c>
      <c r="L60" s="74" t="s">
        <v>136</v>
      </c>
      <c r="M60" s="75"/>
      <c r="N60" s="80"/>
      <c r="O60" s="81" t="s">
        <v>119</v>
      </c>
      <c r="P60" s="124"/>
    </row>
    <row r="61" spans="2:17" s="5" customFormat="1" ht="15.95" customHeight="1">
      <c r="B61" s="161" t="s">
        <v>15</v>
      </c>
      <c r="C61" s="162"/>
      <c r="D61" s="163"/>
      <c r="E61" s="163"/>
      <c r="F61" s="163"/>
      <c r="G61" s="163"/>
      <c r="H61" s="170"/>
      <c r="I61" s="164" t="s">
        <v>8</v>
      </c>
      <c r="J61" s="164"/>
      <c r="K61" s="250"/>
      <c r="L61" s="250"/>
      <c r="M61" s="250"/>
      <c r="N61" s="250"/>
      <c r="O61" s="251"/>
      <c r="P61" s="124"/>
    </row>
    <row r="62" spans="2:17" s="5" customFormat="1" ht="15.95" customHeight="1">
      <c r="B62" s="31" t="s">
        <v>90</v>
      </c>
      <c r="C62" s="28" t="s">
        <v>91</v>
      </c>
      <c r="D62" s="28" t="s">
        <v>92</v>
      </c>
      <c r="E62" s="28" t="s">
        <v>93</v>
      </c>
      <c r="F62" s="28" t="s">
        <v>94</v>
      </c>
      <c r="G62" s="28" t="s">
        <v>95</v>
      </c>
      <c r="H62" s="170"/>
      <c r="I62" s="29" t="s">
        <v>91</v>
      </c>
      <c r="J62" s="29" t="s">
        <v>92</v>
      </c>
      <c r="K62" s="29" t="s">
        <v>93</v>
      </c>
      <c r="L62" s="29" t="s">
        <v>94</v>
      </c>
      <c r="M62" s="29" t="s">
        <v>95</v>
      </c>
      <c r="N62" s="29" t="s">
        <v>10</v>
      </c>
      <c r="O62" s="32" t="s">
        <v>16</v>
      </c>
      <c r="P62" s="124"/>
    </row>
    <row r="63" spans="2:17" s="5" customFormat="1">
      <c r="B63" s="58" t="s">
        <v>98</v>
      </c>
      <c r="C63" s="132" t="s">
        <v>393</v>
      </c>
      <c r="D63" s="36"/>
      <c r="E63" s="43" t="s">
        <v>155</v>
      </c>
      <c r="F63" s="52" t="s">
        <v>133</v>
      </c>
      <c r="G63" s="52">
        <v>1</v>
      </c>
      <c r="H63" s="170"/>
      <c r="I63" s="56" t="s">
        <v>153</v>
      </c>
      <c r="J63" s="36"/>
      <c r="K63" s="43" t="s">
        <v>155</v>
      </c>
      <c r="L63" s="52" t="s">
        <v>133</v>
      </c>
      <c r="M63" s="52">
        <v>1</v>
      </c>
      <c r="N63" s="53"/>
      <c r="O63" s="54"/>
      <c r="P63" s="124"/>
    </row>
    <row r="64" spans="2:17" s="5" customFormat="1" ht="15.95" customHeight="1">
      <c r="B64" s="59" t="s">
        <v>99</v>
      </c>
      <c r="C64" s="57" t="s">
        <v>394</v>
      </c>
      <c r="D64" s="36"/>
      <c r="E64" s="43" t="s">
        <v>395</v>
      </c>
      <c r="F64" s="52" t="s">
        <v>133</v>
      </c>
      <c r="G64" s="36">
        <v>2000</v>
      </c>
      <c r="H64" s="170"/>
      <c r="I64" s="57" t="s">
        <v>154</v>
      </c>
      <c r="J64" s="36"/>
      <c r="K64" s="43" t="s">
        <v>300</v>
      </c>
      <c r="L64" s="36" t="s">
        <v>133</v>
      </c>
      <c r="M64" s="36">
        <v>1000</v>
      </c>
      <c r="N64" s="55"/>
      <c r="O64" s="46"/>
      <c r="P64" s="124"/>
    </row>
    <row r="65" spans="2:16" s="5" customFormat="1" ht="15.95" customHeight="1">
      <c r="B65" s="34"/>
      <c r="C65" s="23"/>
      <c r="D65" s="21"/>
      <c r="E65" s="24"/>
      <c r="F65" s="21"/>
      <c r="G65" s="21"/>
      <c r="H65" s="170"/>
      <c r="I65" s="22"/>
      <c r="J65" s="21"/>
      <c r="K65" s="24"/>
      <c r="L65" s="21"/>
      <c r="M65" s="25"/>
      <c r="N65" s="26"/>
      <c r="O65" s="33"/>
      <c r="P65" s="124"/>
    </row>
    <row r="66" spans="2:16" s="5" customFormat="1" ht="15.95" customHeight="1">
      <c r="B66" s="161" t="s">
        <v>9</v>
      </c>
      <c r="C66" s="162"/>
      <c r="D66" s="163" t="s">
        <v>115</v>
      </c>
      <c r="E66" s="163"/>
      <c r="F66" s="163"/>
      <c r="G66" s="163"/>
      <c r="H66" s="170"/>
      <c r="I66" s="164" t="s">
        <v>9</v>
      </c>
      <c r="J66" s="164"/>
      <c r="K66" s="163" t="s">
        <v>308</v>
      </c>
      <c r="L66" s="163"/>
      <c r="M66" s="163"/>
      <c r="N66" s="163"/>
      <c r="O66" s="165"/>
      <c r="P66" s="124"/>
    </row>
    <row r="67" spans="2:16" s="5" customFormat="1" ht="15.95" customHeight="1">
      <c r="B67" s="31" t="s">
        <v>90</v>
      </c>
      <c r="C67" s="28" t="s">
        <v>91</v>
      </c>
      <c r="D67" s="28" t="s">
        <v>92</v>
      </c>
      <c r="E67" s="28" t="s">
        <v>93</v>
      </c>
      <c r="F67" s="28" t="s">
        <v>94</v>
      </c>
      <c r="G67" s="28" t="s">
        <v>95</v>
      </c>
      <c r="H67" s="170"/>
      <c r="I67" s="29" t="s">
        <v>91</v>
      </c>
      <c r="J67" s="29" t="s">
        <v>92</v>
      </c>
      <c r="K67" s="29" t="s">
        <v>93</v>
      </c>
      <c r="L67" s="29" t="s">
        <v>94</v>
      </c>
      <c r="M67" s="29" t="s">
        <v>95</v>
      </c>
      <c r="N67" s="29" t="s">
        <v>10</v>
      </c>
      <c r="O67" s="32" t="s">
        <v>16</v>
      </c>
      <c r="P67" s="124"/>
    </row>
    <row r="68" spans="2:16" s="5" customFormat="1" ht="15.95" customHeight="1">
      <c r="B68" s="58" t="s">
        <v>100</v>
      </c>
      <c r="C68" s="56"/>
      <c r="D68" s="36"/>
      <c r="E68" s="42"/>
      <c r="F68" s="52"/>
      <c r="G68" s="52"/>
      <c r="H68" s="170"/>
      <c r="I68" s="38"/>
      <c r="J68" s="37"/>
      <c r="K68" s="41"/>
      <c r="L68" s="37"/>
      <c r="M68" s="39"/>
      <c r="N68" s="55"/>
      <c r="O68" s="46"/>
      <c r="P68" s="124"/>
    </row>
    <row r="69" spans="2:16" s="5" customFormat="1" ht="15.95" customHeight="1">
      <c r="B69" s="58" t="s">
        <v>101</v>
      </c>
      <c r="C69" s="56"/>
      <c r="D69" s="36"/>
      <c r="E69" s="42"/>
      <c r="F69" s="52"/>
      <c r="G69" s="52"/>
      <c r="H69" s="170"/>
      <c r="I69" s="38"/>
      <c r="J69" s="37"/>
      <c r="K69" s="43"/>
      <c r="L69" s="36"/>
      <c r="M69" s="36"/>
      <c r="N69" s="55"/>
      <c r="O69" s="46"/>
      <c r="P69" s="124"/>
    </row>
    <row r="70" spans="2:16" s="5" customFormat="1" ht="15.75" customHeight="1">
      <c r="B70" s="58" t="s">
        <v>103</v>
      </c>
      <c r="C70" s="57"/>
      <c r="D70" s="36"/>
      <c r="E70" s="43"/>
      <c r="F70" s="36"/>
      <c r="G70" s="36"/>
      <c r="H70" s="170"/>
      <c r="I70" s="43"/>
      <c r="J70" s="36"/>
      <c r="K70" s="43"/>
      <c r="L70" s="36"/>
      <c r="M70" s="44"/>
      <c r="N70" s="55"/>
      <c r="O70" s="46"/>
      <c r="P70" s="124"/>
    </row>
    <row r="71" spans="2:16" s="5" customFormat="1" ht="15.75" customHeight="1">
      <c r="B71" s="58" t="s">
        <v>104</v>
      </c>
      <c r="C71" s="57"/>
      <c r="D71" s="36"/>
      <c r="E71" s="43"/>
      <c r="F71" s="36"/>
      <c r="G71" s="36"/>
      <c r="H71" s="170"/>
      <c r="I71" s="42"/>
      <c r="J71" s="36"/>
      <c r="K71" s="43"/>
      <c r="L71" s="36"/>
      <c r="M71" s="36"/>
      <c r="N71" s="51"/>
      <c r="O71" s="123"/>
      <c r="P71" s="124"/>
    </row>
    <row r="72" spans="2:16" s="15" customFormat="1" ht="15" customHeight="1">
      <c r="B72" s="58" t="s">
        <v>105</v>
      </c>
      <c r="C72" s="57"/>
      <c r="D72" s="36"/>
      <c r="E72" s="43"/>
      <c r="F72" s="36"/>
      <c r="G72" s="36"/>
      <c r="H72" s="170"/>
      <c r="I72" s="42"/>
      <c r="J72" s="36"/>
      <c r="K72" s="43"/>
      <c r="L72" s="36"/>
      <c r="M72" s="36"/>
      <c r="N72" s="55"/>
      <c r="O72" s="46"/>
      <c r="P72" s="125"/>
    </row>
    <row r="73" spans="2:16" s="15" customFormat="1">
      <c r="B73" s="58" t="s">
        <v>301</v>
      </c>
      <c r="C73" s="57"/>
      <c r="D73" s="36"/>
      <c r="E73" s="43"/>
      <c r="F73" s="36"/>
      <c r="G73" s="36"/>
      <c r="H73" s="171"/>
      <c r="I73" s="42"/>
      <c r="J73" s="36"/>
      <c r="K73" s="43" t="s">
        <v>156</v>
      </c>
      <c r="L73" s="36"/>
      <c r="M73" s="36"/>
      <c r="N73" s="51"/>
      <c r="O73" s="46"/>
      <c r="P73" s="125"/>
    </row>
    <row r="74" spans="2:16" s="5" customFormat="1" ht="15.95" customHeight="1">
      <c r="B74" s="161" t="s">
        <v>9</v>
      </c>
      <c r="C74" s="162"/>
      <c r="D74" s="163" t="s">
        <v>114</v>
      </c>
      <c r="E74" s="163"/>
      <c r="F74" s="163"/>
      <c r="G74" s="163"/>
      <c r="H74" s="118"/>
      <c r="I74" s="164" t="s">
        <v>9</v>
      </c>
      <c r="J74" s="164"/>
      <c r="K74" s="163" t="s">
        <v>309</v>
      </c>
      <c r="L74" s="163"/>
      <c r="M74" s="163"/>
      <c r="N74" s="163"/>
      <c r="O74" s="165"/>
      <c r="P74" s="124"/>
    </row>
    <row r="75" spans="2:16" s="5" customFormat="1" ht="15.95" customHeight="1">
      <c r="B75" s="31" t="s">
        <v>90</v>
      </c>
      <c r="C75" s="28" t="s">
        <v>91</v>
      </c>
      <c r="D75" s="28" t="s">
        <v>92</v>
      </c>
      <c r="E75" s="28" t="s">
        <v>93</v>
      </c>
      <c r="F75" s="28" t="s">
        <v>94</v>
      </c>
      <c r="G75" s="28" t="s">
        <v>95</v>
      </c>
      <c r="H75" s="118"/>
      <c r="I75" s="29" t="s">
        <v>91</v>
      </c>
      <c r="J75" s="29" t="s">
        <v>92</v>
      </c>
      <c r="K75" s="29" t="s">
        <v>93</v>
      </c>
      <c r="L75" s="29" t="s">
        <v>94</v>
      </c>
      <c r="M75" s="29" t="s">
        <v>95</v>
      </c>
      <c r="N75" s="29" t="s">
        <v>10</v>
      </c>
      <c r="O75" s="32" t="s">
        <v>16</v>
      </c>
      <c r="P75" s="124"/>
    </row>
    <row r="76" spans="2:16" s="5" customFormat="1" ht="15.95" customHeight="1">
      <c r="B76" s="58" t="s">
        <v>100</v>
      </c>
      <c r="C76" s="56"/>
      <c r="D76" s="36"/>
      <c r="E76" s="42"/>
      <c r="F76" s="52"/>
      <c r="G76" s="52"/>
      <c r="H76" s="118"/>
      <c r="I76" s="38"/>
      <c r="J76" s="37"/>
      <c r="K76" s="41"/>
      <c r="L76" s="37"/>
      <c r="M76" s="39"/>
      <c r="N76" s="55"/>
      <c r="O76" s="46"/>
      <c r="P76" s="124"/>
    </row>
    <row r="77" spans="2:16" s="5" customFormat="1" ht="15.95" customHeight="1">
      <c r="B77" s="58" t="s">
        <v>101</v>
      </c>
      <c r="C77" s="56"/>
      <c r="D77" s="36"/>
      <c r="E77" s="42"/>
      <c r="F77" s="52"/>
      <c r="G77" s="52"/>
      <c r="H77" s="118"/>
      <c r="I77" s="38"/>
      <c r="J77" s="37"/>
      <c r="K77" s="43"/>
      <c r="L77" s="36"/>
      <c r="M77" s="36"/>
      <c r="N77" s="55"/>
      <c r="O77" s="46"/>
      <c r="P77" s="124"/>
    </row>
    <row r="78" spans="2:16" s="5" customFormat="1" ht="15.75" customHeight="1">
      <c r="B78" s="58" t="s">
        <v>103</v>
      </c>
      <c r="C78" s="57"/>
      <c r="D78" s="36"/>
      <c r="E78" s="43"/>
      <c r="F78" s="36"/>
      <c r="G78" s="36"/>
      <c r="H78" s="118"/>
      <c r="I78" s="43"/>
      <c r="J78" s="36"/>
      <c r="K78" s="43"/>
      <c r="L78" s="36"/>
      <c r="M78" s="44"/>
      <c r="N78" s="55"/>
      <c r="O78" s="46"/>
      <c r="P78" s="124"/>
    </row>
    <row r="79" spans="2:16" s="5" customFormat="1" ht="15.75" customHeight="1">
      <c r="B79" s="58" t="s">
        <v>104</v>
      </c>
      <c r="C79" s="57"/>
      <c r="D79" s="36"/>
      <c r="E79" s="43"/>
      <c r="F79" s="36"/>
      <c r="G79" s="36"/>
      <c r="H79" s="122"/>
      <c r="I79" s="43"/>
      <c r="J79" s="36"/>
      <c r="K79" s="43"/>
      <c r="L79" s="36"/>
      <c r="M79" s="44"/>
      <c r="N79" s="55"/>
      <c r="O79" s="46"/>
      <c r="P79" s="124"/>
    </row>
    <row r="80" spans="2:16" s="5" customFormat="1" ht="15.75" customHeight="1">
      <c r="B80" s="58" t="s">
        <v>105</v>
      </c>
      <c r="C80" s="57"/>
      <c r="D80" s="36"/>
      <c r="E80" s="43"/>
      <c r="F80" s="36"/>
      <c r="G80" s="36"/>
      <c r="H80" s="122"/>
      <c r="I80" s="43"/>
      <c r="J80" s="36"/>
      <c r="K80" s="43"/>
      <c r="L80" s="36"/>
      <c r="M80" s="44"/>
      <c r="N80" s="55"/>
      <c r="O80" s="46"/>
      <c r="P80" s="124"/>
    </row>
    <row r="81" spans="2:16" s="5" customFormat="1" ht="15.75" customHeight="1">
      <c r="B81" s="58" t="s">
        <v>303</v>
      </c>
      <c r="C81" s="57"/>
      <c r="D81" s="36"/>
      <c r="E81" s="43"/>
      <c r="F81" s="36"/>
      <c r="G81" s="36"/>
      <c r="H81" s="118"/>
      <c r="I81" s="42"/>
      <c r="J81" s="36"/>
      <c r="K81" s="43"/>
      <c r="L81" s="36"/>
      <c r="M81" s="44"/>
      <c r="N81" s="51"/>
      <c r="O81" s="46"/>
      <c r="P81" s="124"/>
    </row>
    <row r="82" spans="2:16" s="15" customFormat="1" ht="15" customHeight="1">
      <c r="B82" s="58" t="s">
        <v>304</v>
      </c>
      <c r="C82" s="57"/>
      <c r="D82" s="36"/>
      <c r="E82" s="43"/>
      <c r="F82" s="36"/>
      <c r="G82" s="36"/>
      <c r="H82" s="118"/>
      <c r="I82" s="42"/>
      <c r="J82" s="36"/>
      <c r="K82" s="43"/>
      <c r="L82" s="36"/>
      <c r="M82" s="44"/>
      <c r="N82" s="55"/>
      <c r="O82" s="46"/>
      <c r="P82" s="125"/>
    </row>
    <row r="83" spans="2:16" s="15" customFormat="1">
      <c r="B83" s="58" t="s">
        <v>305</v>
      </c>
      <c r="C83" s="57"/>
      <c r="D83" s="36"/>
      <c r="E83" s="43"/>
      <c r="F83" s="36"/>
      <c r="G83" s="36"/>
      <c r="H83" s="118"/>
      <c r="I83" s="42"/>
      <c r="J83" s="36"/>
      <c r="K83" s="43" t="s">
        <v>156</v>
      </c>
      <c r="L83" s="36"/>
      <c r="M83" s="36"/>
      <c r="N83" s="51"/>
      <c r="O83" s="46"/>
      <c r="P83" s="125"/>
    </row>
    <row r="84" spans="2:16" s="5" customFormat="1" ht="21.75" customHeight="1">
      <c r="B84" s="232" t="s">
        <v>111</v>
      </c>
      <c r="C84" s="233"/>
      <c r="D84" s="27" t="s">
        <v>106</v>
      </c>
      <c r="E84" s="234" t="s">
        <v>107</v>
      </c>
      <c r="F84" s="235"/>
      <c r="G84" s="235"/>
      <c r="H84" s="235"/>
      <c r="I84" s="235"/>
      <c r="J84" s="235"/>
      <c r="K84" s="235"/>
      <c r="L84" s="235"/>
      <c r="M84" s="235"/>
      <c r="N84" s="235"/>
      <c r="O84" s="236"/>
    </row>
    <row r="85" spans="2:16" s="5" customFormat="1" ht="21" customHeight="1">
      <c r="B85" s="232"/>
      <c r="C85" s="233"/>
      <c r="D85" s="35" t="s">
        <v>97</v>
      </c>
      <c r="E85" s="237"/>
      <c r="F85" s="238"/>
      <c r="G85" s="238"/>
      <c r="H85" s="238"/>
      <c r="I85" s="238"/>
      <c r="J85" s="238"/>
      <c r="K85" s="238"/>
      <c r="L85" s="238"/>
      <c r="M85" s="238"/>
      <c r="N85" s="238"/>
      <c r="O85" s="239"/>
    </row>
    <row r="86" spans="2:16" s="5" customFormat="1" ht="18.75" customHeight="1">
      <c r="B86" s="232"/>
      <c r="C86" s="233"/>
      <c r="D86" s="35" t="s">
        <v>102</v>
      </c>
      <c r="E86" s="237"/>
      <c r="F86" s="238"/>
      <c r="G86" s="238"/>
      <c r="H86" s="238"/>
      <c r="I86" s="238"/>
      <c r="J86" s="238"/>
      <c r="K86" s="238"/>
      <c r="L86" s="238"/>
      <c r="M86" s="238"/>
      <c r="N86" s="238"/>
      <c r="O86" s="239"/>
    </row>
    <row r="87" spans="2:16" s="5" customFormat="1" ht="42.75" customHeight="1">
      <c r="B87" s="246" t="s">
        <v>112</v>
      </c>
      <c r="C87" s="189"/>
      <c r="D87" s="189"/>
      <c r="E87" s="243"/>
      <c r="F87" s="244"/>
      <c r="G87" s="244"/>
      <c r="H87" s="244"/>
      <c r="I87" s="244"/>
      <c r="J87" s="244"/>
      <c r="K87" s="244"/>
      <c r="L87" s="244"/>
      <c r="M87" s="244"/>
      <c r="N87" s="244"/>
      <c r="O87" s="245"/>
    </row>
    <row r="88" spans="2:16" s="5" customFormat="1" ht="44.25" customHeight="1">
      <c r="B88" s="240" t="s">
        <v>113</v>
      </c>
      <c r="C88" s="241"/>
      <c r="D88" s="242"/>
      <c r="E88" s="243"/>
      <c r="F88" s="244"/>
      <c r="G88" s="244"/>
      <c r="H88" s="244"/>
      <c r="I88" s="244"/>
      <c r="J88" s="244"/>
      <c r="K88" s="244"/>
      <c r="L88" s="244"/>
      <c r="M88" s="244"/>
      <c r="N88" s="244"/>
      <c r="O88" s="245"/>
    </row>
    <row r="89" spans="2:16" s="5" customFormat="1" ht="48" customHeight="1" thickBot="1">
      <c r="B89" s="228" t="s">
        <v>77</v>
      </c>
      <c r="C89" s="198"/>
      <c r="D89" s="198"/>
      <c r="E89" s="229"/>
      <c r="F89" s="230"/>
      <c r="G89" s="230"/>
      <c r="H89" s="230"/>
      <c r="I89" s="230"/>
      <c r="J89" s="230"/>
      <c r="K89" s="230"/>
      <c r="L89" s="230"/>
      <c r="M89" s="230"/>
      <c r="N89" s="230"/>
      <c r="O89" s="231"/>
    </row>
    <row r="90" spans="2:16" s="3" customFormat="1" ht="14.1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6" s="2" customFormat="1" ht="27.9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6" s="2" customFormat="1" ht="27.9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6" s="2" customFormat="1" ht="27.9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6" s="2" customFormat="1" ht="27.9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6" s="2" customFormat="1" ht="30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6" s="2" customFormat="1" ht="4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s="2" customFormat="1" ht="27.9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25.5" customHeight="1"/>
    <row r="99" spans="2:13" ht="27" customHeight="1"/>
  </sheetData>
  <mergeCells count="83">
    <mergeCell ref="B2:O2"/>
    <mergeCell ref="B89:D89"/>
    <mergeCell ref="E89:O89"/>
    <mergeCell ref="B84:C86"/>
    <mergeCell ref="E84:O84"/>
    <mergeCell ref="E85:O85"/>
    <mergeCell ref="E86:O86"/>
    <mergeCell ref="B88:D88"/>
    <mergeCell ref="E88:O88"/>
    <mergeCell ref="B87:D87"/>
    <mergeCell ref="E87:O87"/>
    <mergeCell ref="B50:O50"/>
    <mergeCell ref="B61:C61"/>
    <mergeCell ref="D61:G61"/>
    <mergeCell ref="I61:J61"/>
    <mergeCell ref="K61:O61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34:C34"/>
    <mergeCell ref="D34:G34"/>
    <mergeCell ref="I34:J34"/>
    <mergeCell ref="K34:O3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B15:C15"/>
    <mergeCell ref="D15:G15"/>
    <mergeCell ref="I15:J15"/>
    <mergeCell ref="K15:O15"/>
    <mergeCell ref="D24:G24"/>
    <mergeCell ref="I24:J24"/>
    <mergeCell ref="K24:O24"/>
    <mergeCell ref="B74:C74"/>
    <mergeCell ref="D74:G74"/>
    <mergeCell ref="I74:J74"/>
    <mergeCell ref="K74:O74"/>
    <mergeCell ref="B51:O51"/>
    <mergeCell ref="B66:C66"/>
    <mergeCell ref="D66:G66"/>
    <mergeCell ref="I66:J66"/>
    <mergeCell ref="K66:O66"/>
    <mergeCell ref="H52:H73"/>
    <mergeCell ref="B52:C52"/>
    <mergeCell ref="D52:G52"/>
    <mergeCell ref="I52:J52"/>
    <mergeCell ref="K52:O5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zoomScale="85" zoomScaleNormal="85" workbookViewId="0"/>
  </sheetViews>
  <sheetFormatPr defaultColWidth="8.77734375" defaultRowHeight="16.5"/>
  <cols>
    <col min="1" max="1" width="13.109375" style="138" bestFit="1" customWidth="1"/>
    <col min="2" max="2" width="11.109375" style="138" bestFit="1" customWidth="1"/>
    <col min="3" max="3" width="8.77734375" style="138"/>
    <col min="4" max="4" width="13.109375" style="138" bestFit="1" customWidth="1"/>
    <col min="5" max="5" width="17.33203125" style="138" bestFit="1" customWidth="1"/>
    <col min="6" max="7" width="8.77734375" style="138"/>
    <col min="8" max="8" width="57.44140625" style="138" bestFit="1" customWidth="1"/>
    <col min="9" max="9" width="12.109375" style="138" bestFit="1" customWidth="1"/>
    <col min="10" max="10" width="9.44140625" style="138" customWidth="1"/>
    <col min="11" max="11" width="12.6640625" style="138" bestFit="1" customWidth="1"/>
    <col min="12" max="12" width="9.44140625" style="138" bestFit="1" customWidth="1"/>
    <col min="13" max="13" width="28.109375" style="138" bestFit="1" customWidth="1"/>
    <col min="14" max="14" width="9.44140625" style="138" bestFit="1" customWidth="1"/>
    <col min="15" max="15" width="28.109375" style="138" bestFit="1" customWidth="1"/>
    <col min="16" max="16384" width="8.77734375" style="138"/>
  </cols>
  <sheetData>
    <row r="1" spans="1:15">
      <c r="A1" s="137" t="s">
        <v>434</v>
      </c>
      <c r="D1" s="137" t="s">
        <v>435</v>
      </c>
      <c r="G1" s="137" t="s">
        <v>436</v>
      </c>
    </row>
    <row r="2" spans="1:15">
      <c r="A2" s="139" t="s">
        <v>437</v>
      </c>
      <c r="B2" s="139" t="s">
        <v>438</v>
      </c>
      <c r="D2" s="139" t="s">
        <v>439</v>
      </c>
      <c r="E2" s="139" t="s">
        <v>440</v>
      </c>
      <c r="G2" s="139" t="s">
        <v>441</v>
      </c>
      <c r="H2" s="139" t="s">
        <v>442</v>
      </c>
      <c r="I2" s="139" t="s">
        <v>443</v>
      </c>
      <c r="J2" s="139" t="s">
        <v>444</v>
      </c>
      <c r="K2" s="139" t="s">
        <v>445</v>
      </c>
      <c r="L2" s="139" t="s">
        <v>368</v>
      </c>
      <c r="M2" s="139" t="s">
        <v>369</v>
      </c>
      <c r="N2" s="139" t="s">
        <v>370</v>
      </c>
      <c r="O2" s="139" t="s">
        <v>371</v>
      </c>
    </row>
    <row r="3" spans="1:15">
      <c r="A3" s="140" t="s">
        <v>314</v>
      </c>
      <c r="B3" s="140" t="s">
        <v>315</v>
      </c>
      <c r="D3" s="141" t="s">
        <v>446</v>
      </c>
      <c r="E3" s="141" t="s">
        <v>447</v>
      </c>
      <c r="G3" s="140" t="s">
        <v>448</v>
      </c>
      <c r="H3" s="140" t="s">
        <v>334</v>
      </c>
      <c r="I3" s="140" t="s">
        <v>350</v>
      </c>
      <c r="J3" s="140" t="s">
        <v>351</v>
      </c>
      <c r="K3" s="140"/>
      <c r="L3" s="140" t="s">
        <v>324</v>
      </c>
      <c r="M3" s="140" t="s">
        <v>325</v>
      </c>
      <c r="N3" s="140" t="s">
        <v>326</v>
      </c>
      <c r="O3" s="140" t="s">
        <v>327</v>
      </c>
    </row>
    <row r="4" spans="1:15">
      <c r="A4" s="140" t="s">
        <v>316</v>
      </c>
      <c r="B4" s="140" t="s">
        <v>317</v>
      </c>
      <c r="D4" s="140" t="s">
        <v>449</v>
      </c>
      <c r="E4" s="141" t="s">
        <v>450</v>
      </c>
      <c r="G4" s="140" t="s">
        <v>360</v>
      </c>
      <c r="H4" s="140" t="s">
        <v>335</v>
      </c>
      <c r="I4" s="140" t="s">
        <v>350</v>
      </c>
      <c r="J4" s="140" t="s">
        <v>351</v>
      </c>
      <c r="K4" s="140"/>
      <c r="L4" s="140" t="s">
        <v>324</v>
      </c>
      <c r="M4" s="140" t="s">
        <v>325</v>
      </c>
      <c r="N4" s="140" t="s">
        <v>326</v>
      </c>
      <c r="O4" s="140" t="s">
        <v>327</v>
      </c>
    </row>
    <row r="5" spans="1:15">
      <c r="A5" s="140" t="s">
        <v>318</v>
      </c>
      <c r="B5" s="140" t="s">
        <v>319</v>
      </c>
      <c r="D5" s="140" t="s">
        <v>451</v>
      </c>
      <c r="E5" s="141" t="s">
        <v>452</v>
      </c>
      <c r="G5" s="140" t="s">
        <v>361</v>
      </c>
      <c r="H5" s="140" t="s">
        <v>336</v>
      </c>
      <c r="I5" s="140" t="s">
        <v>352</v>
      </c>
      <c r="J5" s="140" t="s">
        <v>351</v>
      </c>
      <c r="K5" s="140" t="s">
        <v>453</v>
      </c>
      <c r="L5" s="140" t="s">
        <v>328</v>
      </c>
      <c r="M5" s="140" t="s">
        <v>329</v>
      </c>
      <c r="N5" s="140" t="s">
        <v>326</v>
      </c>
      <c r="O5" s="140" t="s">
        <v>327</v>
      </c>
    </row>
    <row r="6" spans="1:15">
      <c r="A6" s="140" t="s">
        <v>320</v>
      </c>
      <c r="B6" s="140" t="s">
        <v>321</v>
      </c>
      <c r="D6" s="140" t="s">
        <v>454</v>
      </c>
      <c r="E6" s="141" t="s">
        <v>455</v>
      </c>
      <c r="G6" s="140" t="s">
        <v>362</v>
      </c>
      <c r="H6" s="140" t="s">
        <v>337</v>
      </c>
      <c r="I6" s="140" t="s">
        <v>352</v>
      </c>
      <c r="J6" s="140" t="s">
        <v>351</v>
      </c>
      <c r="K6" s="140" t="s">
        <v>456</v>
      </c>
      <c r="L6" s="140" t="s">
        <v>328</v>
      </c>
      <c r="M6" s="140" t="s">
        <v>329</v>
      </c>
      <c r="N6" s="140" t="s">
        <v>326</v>
      </c>
      <c r="O6" s="140" t="s">
        <v>327</v>
      </c>
    </row>
    <row r="7" spans="1:15">
      <c r="A7" s="140" t="s">
        <v>322</v>
      </c>
      <c r="B7" s="140" t="s">
        <v>323</v>
      </c>
      <c r="D7" s="140" t="s">
        <v>457</v>
      </c>
      <c r="E7" s="141" t="s">
        <v>458</v>
      </c>
      <c r="G7" s="140" t="s">
        <v>363</v>
      </c>
      <c r="H7" s="140" t="s">
        <v>459</v>
      </c>
      <c r="I7" s="140" t="s">
        <v>352</v>
      </c>
      <c r="J7" s="140" t="s">
        <v>351</v>
      </c>
      <c r="K7" s="140" t="s">
        <v>460</v>
      </c>
      <c r="L7" s="140" t="s">
        <v>328</v>
      </c>
      <c r="M7" s="140" t="s">
        <v>329</v>
      </c>
      <c r="N7" s="140" t="s">
        <v>326</v>
      </c>
      <c r="O7" s="140" t="s">
        <v>327</v>
      </c>
    </row>
    <row r="8" spans="1:15">
      <c r="D8" s="140" t="s">
        <v>461</v>
      </c>
      <c r="E8" s="141" t="s">
        <v>462</v>
      </c>
      <c r="G8" s="140" t="s">
        <v>364</v>
      </c>
      <c r="H8" s="140" t="s">
        <v>338</v>
      </c>
      <c r="I8" s="140" t="s">
        <v>352</v>
      </c>
      <c r="J8" s="140" t="s">
        <v>351</v>
      </c>
      <c r="K8" s="140" t="s">
        <v>463</v>
      </c>
      <c r="L8" s="140" t="s">
        <v>328</v>
      </c>
      <c r="M8" s="140" t="s">
        <v>329</v>
      </c>
      <c r="N8" s="140" t="s">
        <v>326</v>
      </c>
      <c r="O8" s="140" t="s">
        <v>327</v>
      </c>
    </row>
    <row r="9" spans="1:15">
      <c r="D9" s="140" t="s">
        <v>464</v>
      </c>
      <c r="E9" s="141" t="s">
        <v>465</v>
      </c>
      <c r="G9" s="140" t="s">
        <v>365</v>
      </c>
      <c r="H9" s="140" t="s">
        <v>339</v>
      </c>
      <c r="I9" s="140" t="s">
        <v>352</v>
      </c>
      <c r="J9" s="140" t="s">
        <v>351</v>
      </c>
      <c r="K9" s="140" t="s">
        <v>466</v>
      </c>
      <c r="L9" s="140" t="s">
        <v>328</v>
      </c>
      <c r="M9" s="140" t="s">
        <v>329</v>
      </c>
      <c r="N9" s="140" t="s">
        <v>326</v>
      </c>
      <c r="O9" s="140" t="s">
        <v>327</v>
      </c>
    </row>
    <row r="10" spans="1:15">
      <c r="E10" s="142"/>
      <c r="G10" s="140" t="s">
        <v>366</v>
      </c>
      <c r="H10" s="140" t="s">
        <v>340</v>
      </c>
      <c r="I10" s="140" t="s">
        <v>352</v>
      </c>
      <c r="J10" s="140" t="s">
        <v>351</v>
      </c>
      <c r="K10" s="140" t="s">
        <v>466</v>
      </c>
      <c r="L10" s="140" t="s">
        <v>328</v>
      </c>
      <c r="M10" s="140" t="s">
        <v>329</v>
      </c>
      <c r="N10" s="140" t="s">
        <v>326</v>
      </c>
      <c r="O10" s="140" t="s">
        <v>327</v>
      </c>
    </row>
    <row r="11" spans="1:15">
      <c r="E11" s="142"/>
      <c r="G11" s="140" t="s">
        <v>367</v>
      </c>
      <c r="H11" s="140" t="s">
        <v>341</v>
      </c>
      <c r="I11" s="140" t="s">
        <v>352</v>
      </c>
      <c r="J11" s="140" t="s">
        <v>351</v>
      </c>
      <c r="K11" s="140" t="s">
        <v>466</v>
      </c>
      <c r="L11" s="140" t="s">
        <v>328</v>
      </c>
      <c r="M11" s="140" t="s">
        <v>329</v>
      </c>
      <c r="N11" s="140" t="s">
        <v>326</v>
      </c>
      <c r="O11" s="140" t="s">
        <v>327</v>
      </c>
    </row>
    <row r="12" spans="1:15">
      <c r="E12" s="142"/>
      <c r="G12" s="140" t="s">
        <v>353</v>
      </c>
      <c r="H12" s="140" t="s">
        <v>342</v>
      </c>
      <c r="I12" s="140" t="s">
        <v>352</v>
      </c>
      <c r="J12" s="140" t="s">
        <v>351</v>
      </c>
      <c r="K12" s="140" t="s">
        <v>466</v>
      </c>
      <c r="L12" s="140" t="s">
        <v>328</v>
      </c>
      <c r="M12" s="140" t="s">
        <v>329</v>
      </c>
      <c r="N12" s="140" t="s">
        <v>326</v>
      </c>
      <c r="O12" s="140" t="s">
        <v>327</v>
      </c>
    </row>
    <row r="13" spans="1:15">
      <c r="E13" s="142"/>
      <c r="G13" s="140" t="s">
        <v>354</v>
      </c>
      <c r="H13" s="140" t="s">
        <v>343</v>
      </c>
      <c r="I13" s="140" t="s">
        <v>352</v>
      </c>
      <c r="J13" s="140" t="s">
        <v>351</v>
      </c>
      <c r="K13" s="140" t="s">
        <v>466</v>
      </c>
      <c r="L13" s="140" t="s">
        <v>328</v>
      </c>
      <c r="M13" s="140" t="s">
        <v>329</v>
      </c>
      <c r="N13" s="140" t="s">
        <v>326</v>
      </c>
      <c r="O13" s="140" t="s">
        <v>327</v>
      </c>
    </row>
    <row r="14" spans="1:15">
      <c r="E14" s="142"/>
      <c r="G14" s="140" t="s">
        <v>355</v>
      </c>
      <c r="H14" s="140" t="s">
        <v>344</v>
      </c>
      <c r="I14" s="140" t="s">
        <v>352</v>
      </c>
      <c r="J14" s="140" t="s">
        <v>351</v>
      </c>
      <c r="K14" s="140" t="s">
        <v>466</v>
      </c>
      <c r="L14" s="140" t="s">
        <v>328</v>
      </c>
      <c r="M14" s="140" t="s">
        <v>329</v>
      </c>
      <c r="N14" s="140" t="s">
        <v>326</v>
      </c>
      <c r="O14" s="140" t="s">
        <v>327</v>
      </c>
    </row>
    <row r="15" spans="1:15">
      <c r="E15" s="142"/>
      <c r="G15" s="140" t="s">
        <v>356</v>
      </c>
      <c r="H15" s="140" t="s">
        <v>345</v>
      </c>
      <c r="I15" s="140" t="s">
        <v>350</v>
      </c>
      <c r="J15" s="140" t="s">
        <v>351</v>
      </c>
      <c r="K15" s="140"/>
      <c r="L15" s="140">
        <v>51230203</v>
      </c>
      <c r="M15" s="140" t="s">
        <v>330</v>
      </c>
      <c r="N15" s="140" t="s">
        <v>326</v>
      </c>
      <c r="O15" s="140" t="s">
        <v>327</v>
      </c>
    </row>
    <row r="16" spans="1:15">
      <c r="E16" s="142"/>
      <c r="G16" s="140" t="s">
        <v>357</v>
      </c>
      <c r="H16" s="140" t="s">
        <v>346</v>
      </c>
      <c r="I16" s="140" t="s">
        <v>350</v>
      </c>
      <c r="J16" s="140" t="s">
        <v>351</v>
      </c>
      <c r="K16" s="140"/>
      <c r="L16" s="140">
        <v>51230203</v>
      </c>
      <c r="M16" s="140" t="s">
        <v>330</v>
      </c>
      <c r="N16" s="140" t="s">
        <v>326</v>
      </c>
      <c r="O16" s="140" t="s">
        <v>327</v>
      </c>
    </row>
    <row r="17" spans="5:15">
      <c r="E17" s="142"/>
      <c r="G17" s="140" t="s">
        <v>358</v>
      </c>
      <c r="H17" s="140" t="s">
        <v>347</v>
      </c>
      <c r="I17" s="140" t="s">
        <v>350</v>
      </c>
      <c r="J17" s="140" t="s">
        <v>351</v>
      </c>
      <c r="K17" s="140"/>
      <c r="L17" s="140">
        <v>51230203</v>
      </c>
      <c r="M17" s="140" t="s">
        <v>330</v>
      </c>
      <c r="N17" s="140" t="s">
        <v>326</v>
      </c>
      <c r="O17" s="140" t="s">
        <v>327</v>
      </c>
    </row>
    <row r="18" spans="5:15">
      <c r="E18" s="142"/>
      <c r="G18" s="140" t="s">
        <v>359</v>
      </c>
      <c r="H18" s="140" t="s">
        <v>348</v>
      </c>
      <c r="I18" s="140" t="s">
        <v>350</v>
      </c>
      <c r="J18" s="140" t="s">
        <v>351</v>
      </c>
      <c r="K18" s="140"/>
      <c r="L18" s="140">
        <v>21010309</v>
      </c>
      <c r="M18" s="140" t="s">
        <v>327</v>
      </c>
      <c r="N18" s="140" t="s">
        <v>331</v>
      </c>
      <c r="O18" s="140" t="s">
        <v>330</v>
      </c>
    </row>
    <row r="19" spans="5:15">
      <c r="E19" s="142"/>
      <c r="G19" s="140" t="s">
        <v>467</v>
      </c>
      <c r="H19" s="140" t="s">
        <v>349</v>
      </c>
      <c r="I19" s="140" t="s">
        <v>352</v>
      </c>
      <c r="J19" s="140" t="s">
        <v>351</v>
      </c>
      <c r="K19" s="140" t="s">
        <v>466</v>
      </c>
      <c r="L19" s="140" t="s">
        <v>328</v>
      </c>
      <c r="M19" s="140" t="s">
        <v>329</v>
      </c>
      <c r="N19" s="140" t="s">
        <v>332</v>
      </c>
      <c r="O19" s="140" t="s">
        <v>333</v>
      </c>
    </row>
    <row r="20" spans="5:15">
      <c r="E20" s="142"/>
      <c r="G20" s="140"/>
      <c r="H20" s="140"/>
      <c r="I20" s="140"/>
      <c r="J20" s="140"/>
      <c r="K20" s="140"/>
      <c r="L20" s="140"/>
      <c r="M20" s="140"/>
      <c r="N20" s="140"/>
      <c r="O20" s="140"/>
    </row>
    <row r="21" spans="5:15">
      <c r="G21" s="143" t="s">
        <v>468</v>
      </c>
      <c r="H21" s="144" t="s">
        <v>469</v>
      </c>
      <c r="I21" s="143" t="s">
        <v>352</v>
      </c>
      <c r="J21" s="143" t="s">
        <v>351</v>
      </c>
      <c r="K21" s="143" t="s">
        <v>470</v>
      </c>
      <c r="L21" s="143" t="s">
        <v>328</v>
      </c>
      <c r="M21" s="143" t="s">
        <v>329</v>
      </c>
      <c r="N21" s="143" t="s">
        <v>326</v>
      </c>
      <c r="O21" s="143" t="s">
        <v>327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C24" sqref="C24"/>
    </sheetView>
  </sheetViews>
  <sheetFormatPr defaultRowHeight="13.5"/>
  <cols>
    <col min="1" max="1" width="17.88671875" bestFit="1" customWidth="1"/>
    <col min="2" max="2" width="11.109375" bestFit="1" customWidth="1"/>
    <col min="3" max="3" width="49.109375" bestFit="1" customWidth="1"/>
    <col min="6" max="6" width="16.5546875" customWidth="1"/>
    <col min="7" max="7" width="13.88671875" customWidth="1"/>
    <col min="8" max="8" width="25.33203125" customWidth="1"/>
  </cols>
  <sheetData>
    <row r="1" spans="1:14">
      <c r="A1" s="85" t="s">
        <v>198</v>
      </c>
      <c r="B1" s="85"/>
      <c r="C1" s="85"/>
      <c r="D1" s="85"/>
      <c r="E1" s="85"/>
      <c r="F1" s="85" t="s">
        <v>199</v>
      </c>
      <c r="G1" s="85"/>
      <c r="H1" s="85"/>
      <c r="I1" s="85"/>
      <c r="J1" s="85"/>
      <c r="K1" s="85"/>
      <c r="L1" s="85"/>
      <c r="M1" s="85"/>
      <c r="N1" s="85"/>
    </row>
    <row r="2" spans="1:14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4">
      <c r="A3" s="86" t="s">
        <v>200</v>
      </c>
      <c r="B3" s="87" t="s">
        <v>201</v>
      </c>
      <c r="C3" s="87" t="s">
        <v>202</v>
      </c>
      <c r="D3" s="85"/>
      <c r="E3" s="85"/>
      <c r="F3" s="87" t="s">
        <v>200</v>
      </c>
      <c r="G3" s="87" t="s">
        <v>201</v>
      </c>
      <c r="H3" s="87" t="s">
        <v>202</v>
      </c>
      <c r="I3" s="85"/>
      <c r="J3" s="85"/>
      <c r="K3" s="85"/>
      <c r="L3" s="85"/>
      <c r="M3" s="85"/>
      <c r="N3" s="85"/>
    </row>
    <row r="4" spans="1:14">
      <c r="A4" s="88" t="s">
        <v>203</v>
      </c>
      <c r="B4" s="89">
        <v>512000</v>
      </c>
      <c r="C4" s="90" t="s">
        <v>204</v>
      </c>
      <c r="D4" s="85"/>
      <c r="E4" s="85" t="s">
        <v>205</v>
      </c>
      <c r="F4" s="91" t="s">
        <v>203</v>
      </c>
      <c r="G4" s="89">
        <v>512000</v>
      </c>
      <c r="H4" s="92" t="s">
        <v>204</v>
      </c>
      <c r="I4" s="93"/>
      <c r="J4" s="93"/>
      <c r="K4" s="85"/>
      <c r="L4" s="85"/>
      <c r="M4" s="85"/>
      <c r="N4" s="85"/>
    </row>
    <row r="5" spans="1:14">
      <c r="A5" s="88" t="s">
        <v>206</v>
      </c>
      <c r="B5" s="89">
        <v>-1000</v>
      </c>
      <c r="C5" s="94" t="s">
        <v>204</v>
      </c>
      <c r="D5" s="85"/>
      <c r="E5" s="85" t="s">
        <v>207</v>
      </c>
      <c r="F5" s="91" t="s">
        <v>206</v>
      </c>
      <c r="G5" s="89">
        <v>-1000</v>
      </c>
      <c r="H5" s="95" t="s">
        <v>204</v>
      </c>
      <c r="I5" s="93"/>
      <c r="J5" s="85"/>
      <c r="K5" s="85"/>
      <c r="L5" s="85"/>
      <c r="M5" s="85"/>
      <c r="N5" s="85"/>
    </row>
    <row r="6" spans="1:14">
      <c r="A6" s="88" t="s">
        <v>208</v>
      </c>
      <c r="B6" s="89">
        <v>-500</v>
      </c>
      <c r="C6" s="94" t="s">
        <v>209</v>
      </c>
      <c r="D6" s="85"/>
      <c r="E6" s="85" t="s">
        <v>210</v>
      </c>
      <c r="F6" s="91" t="s">
        <v>208</v>
      </c>
      <c r="G6" s="89">
        <v>-500</v>
      </c>
      <c r="H6" s="95" t="s">
        <v>209</v>
      </c>
      <c r="I6" s="93"/>
      <c r="J6" s="85"/>
      <c r="K6" s="85"/>
      <c r="L6" s="85"/>
      <c r="M6" s="85"/>
      <c r="N6" s="85"/>
    </row>
    <row r="7" spans="1:14">
      <c r="A7" s="88" t="s">
        <v>211</v>
      </c>
      <c r="B7" s="89">
        <v>-1500</v>
      </c>
      <c r="C7" s="94" t="s">
        <v>204</v>
      </c>
      <c r="D7" s="85"/>
      <c r="E7" s="85" t="s">
        <v>212</v>
      </c>
      <c r="F7" s="91" t="s">
        <v>211</v>
      </c>
      <c r="G7" s="89">
        <v>-1500</v>
      </c>
      <c r="H7" s="95" t="s">
        <v>204</v>
      </c>
      <c r="I7" s="93"/>
      <c r="J7" s="85"/>
      <c r="K7" s="85"/>
      <c r="L7" s="85"/>
      <c r="M7" s="85"/>
      <c r="N7" s="85"/>
    </row>
    <row r="8" spans="1:14">
      <c r="A8" s="88" t="s">
        <v>213</v>
      </c>
      <c r="B8" s="89">
        <v>2500</v>
      </c>
      <c r="C8" s="94" t="s">
        <v>204</v>
      </c>
      <c r="D8" s="85"/>
      <c r="E8" s="85" t="s">
        <v>214</v>
      </c>
      <c r="F8" s="96" t="s">
        <v>213</v>
      </c>
      <c r="G8" s="89">
        <v>2273</v>
      </c>
      <c r="H8" s="95" t="s">
        <v>215</v>
      </c>
      <c r="I8" s="93" t="s">
        <v>209</v>
      </c>
      <c r="J8" s="97" t="s">
        <v>209</v>
      </c>
      <c r="K8" s="85"/>
      <c r="L8" s="85"/>
      <c r="M8" s="85"/>
      <c r="N8" s="85"/>
    </row>
    <row r="9" spans="1:14">
      <c r="A9" s="98" t="s">
        <v>216</v>
      </c>
      <c r="B9" s="99">
        <f>B4+B5+B7+B8</f>
        <v>512000</v>
      </c>
      <c r="C9" s="99" t="s">
        <v>217</v>
      </c>
      <c r="D9" s="85"/>
      <c r="E9" s="85"/>
      <c r="F9" s="100"/>
      <c r="G9" s="99"/>
      <c r="H9" s="99"/>
      <c r="I9" s="93"/>
      <c r="J9" s="85"/>
      <c r="K9" s="85"/>
      <c r="L9" s="85"/>
      <c r="M9" s="85"/>
      <c r="N9" s="85"/>
    </row>
    <row r="10" spans="1:14">
      <c r="A10" s="88" t="s">
        <v>218</v>
      </c>
      <c r="B10" s="89">
        <f>B9+B6</f>
        <v>511500</v>
      </c>
      <c r="C10" s="94" t="s">
        <v>219</v>
      </c>
      <c r="D10" s="85"/>
      <c r="E10" s="85" t="s">
        <v>220</v>
      </c>
      <c r="F10" s="91" t="s">
        <v>221</v>
      </c>
      <c r="G10" s="89">
        <v>511500</v>
      </c>
      <c r="H10" s="94" t="s">
        <v>222</v>
      </c>
      <c r="I10" s="93"/>
      <c r="J10" s="101"/>
      <c r="K10" s="85"/>
      <c r="L10" s="85"/>
      <c r="M10" s="85"/>
      <c r="N10" s="85"/>
    </row>
    <row r="11" spans="1:14">
      <c r="A11" s="88" t="s">
        <v>223</v>
      </c>
      <c r="B11" s="89">
        <f>B10/1.1</f>
        <v>464999.99999999994</v>
      </c>
      <c r="C11" s="94" t="s">
        <v>224</v>
      </c>
      <c r="D11" s="85"/>
      <c r="E11" s="85" t="s">
        <v>225</v>
      </c>
      <c r="F11" s="96" t="s">
        <v>226</v>
      </c>
      <c r="G11" s="89">
        <v>463182</v>
      </c>
      <c r="H11" s="94" t="s">
        <v>227</v>
      </c>
      <c r="I11" s="94" t="s">
        <v>228</v>
      </c>
      <c r="J11" s="102"/>
      <c r="K11" s="85"/>
      <c r="L11" s="85"/>
      <c r="M11" s="85"/>
      <c r="N11" s="85"/>
    </row>
    <row r="12" spans="1:14">
      <c r="A12" s="88" t="s">
        <v>229</v>
      </c>
      <c r="B12" s="89">
        <f>B10-B11</f>
        <v>46500.000000000058</v>
      </c>
      <c r="C12" s="94" t="s">
        <v>230</v>
      </c>
      <c r="D12" s="85"/>
      <c r="E12" s="85" t="s">
        <v>231</v>
      </c>
      <c r="F12" s="96" t="s">
        <v>232</v>
      </c>
      <c r="G12" s="89">
        <v>46545</v>
      </c>
      <c r="H12" s="94" t="s">
        <v>233</v>
      </c>
      <c r="I12" s="94" t="s">
        <v>234</v>
      </c>
      <c r="J12" s="102"/>
      <c r="K12" s="85"/>
      <c r="L12" s="85"/>
      <c r="M12" s="85"/>
      <c r="N12" s="85"/>
    </row>
    <row r="13" spans="1:14">
      <c r="A13" s="103" t="s">
        <v>235</v>
      </c>
      <c r="B13" s="104">
        <f xml:space="preserve"> (B9-B8) / 1.1</f>
        <v>463181.81818181812</v>
      </c>
      <c r="C13" s="105" t="s">
        <v>236</v>
      </c>
      <c r="D13" s="85"/>
      <c r="E13" s="85"/>
      <c r="F13" s="85"/>
      <c r="G13" s="97"/>
      <c r="H13" s="97"/>
      <c r="I13" s="106"/>
      <c r="J13" s="85"/>
      <c r="K13" s="85"/>
      <c r="L13" s="85"/>
      <c r="M13" s="85"/>
      <c r="N13" s="85"/>
    </row>
    <row r="14" spans="1:14">
      <c r="A14" s="103" t="s">
        <v>237</v>
      </c>
      <c r="B14" s="104">
        <f>B9-B8-B13</f>
        <v>46318.181818181882</v>
      </c>
      <c r="C14" s="105" t="s">
        <v>238</v>
      </c>
      <c r="D14" s="85"/>
      <c r="E14" s="85"/>
      <c r="F14" s="85"/>
      <c r="G14" s="97" t="s">
        <v>209</v>
      </c>
      <c r="H14" s="97" t="s">
        <v>209</v>
      </c>
      <c r="I14" s="97"/>
      <c r="J14" s="97"/>
      <c r="K14" s="85"/>
      <c r="L14" s="85"/>
      <c r="M14" s="85"/>
      <c r="N14" s="85"/>
    </row>
    <row r="15" spans="1:14">
      <c r="A15" s="103" t="s">
        <v>239</v>
      </c>
      <c r="B15" s="104">
        <f>B8/1.1</f>
        <v>2272.7272727272725</v>
      </c>
      <c r="C15" s="105" t="s">
        <v>209</v>
      </c>
      <c r="D15" s="85"/>
      <c r="E15" s="85"/>
      <c r="F15" s="107" t="s">
        <v>240</v>
      </c>
      <c r="G15" s="99">
        <v>512000</v>
      </c>
      <c r="H15" s="102" t="s">
        <v>204</v>
      </c>
      <c r="I15" s="97"/>
      <c r="J15" s="97"/>
      <c r="K15" s="85"/>
      <c r="L15" s="85"/>
      <c r="M15" s="85"/>
      <c r="N15" s="85"/>
    </row>
    <row r="16" spans="1:14">
      <c r="A16" s="103" t="s">
        <v>241</v>
      </c>
      <c r="B16" s="104">
        <f>B15*0.1</f>
        <v>227.27272727272725</v>
      </c>
      <c r="C16" s="105" t="s">
        <v>209</v>
      </c>
      <c r="D16" s="102"/>
      <c r="E16" s="102" t="s">
        <v>209</v>
      </c>
      <c r="F16" s="85"/>
      <c r="G16" s="93"/>
      <c r="H16" s="85"/>
      <c r="I16" s="102"/>
      <c r="J16" s="85"/>
      <c r="K16" s="85"/>
      <c r="L16" s="85"/>
      <c r="M16" s="85"/>
      <c r="N16" s="85"/>
    </row>
    <row r="17" spans="1:14">
      <c r="A17" s="85"/>
      <c r="B17" s="85"/>
      <c r="C17" s="102"/>
      <c r="D17" s="85"/>
      <c r="E17" s="85"/>
      <c r="F17" s="85"/>
      <c r="G17" s="85"/>
      <c r="H17" s="85"/>
      <c r="I17" s="97"/>
      <c r="J17" s="85"/>
      <c r="K17" s="85"/>
      <c r="L17" s="85"/>
      <c r="M17" s="85"/>
      <c r="N17" s="85"/>
    </row>
    <row r="18" spans="1:14">
      <c r="A18" s="107"/>
      <c r="B18" s="106"/>
      <c r="C18" s="93" t="s">
        <v>209</v>
      </c>
      <c r="D18" s="85"/>
      <c r="E18" s="85"/>
      <c r="F18" s="108" t="s">
        <v>242</v>
      </c>
      <c r="G18" s="108" t="s">
        <v>243</v>
      </c>
      <c r="H18" s="108" t="s">
        <v>244</v>
      </c>
      <c r="I18" s="85"/>
      <c r="J18" s="85"/>
      <c r="K18" s="85"/>
      <c r="L18" s="85"/>
      <c r="M18" s="85"/>
      <c r="N18" s="85"/>
    </row>
    <row r="19" spans="1:14">
      <c r="A19" s="107"/>
      <c r="B19" s="102"/>
      <c r="C19" s="97"/>
      <c r="D19" s="85"/>
      <c r="E19" s="85"/>
      <c r="F19" s="85" t="s">
        <v>245</v>
      </c>
      <c r="G19" s="101">
        <v>511500</v>
      </c>
      <c r="H19" s="101">
        <v>463182</v>
      </c>
      <c r="I19" s="85" t="s">
        <v>246</v>
      </c>
      <c r="J19" s="85"/>
      <c r="K19" s="85"/>
      <c r="L19" s="85"/>
      <c r="M19" s="85"/>
      <c r="N19" s="85"/>
    </row>
    <row r="20" spans="1:14">
      <c r="A20" s="85"/>
      <c r="B20" s="85"/>
      <c r="C20" s="97"/>
      <c r="D20" s="85"/>
      <c r="E20" s="85"/>
      <c r="F20" s="85"/>
      <c r="G20" s="101"/>
      <c r="H20" s="101">
        <v>2273</v>
      </c>
      <c r="I20" s="85" t="s">
        <v>213</v>
      </c>
      <c r="J20" s="85"/>
      <c r="K20" s="85"/>
      <c r="L20" s="93"/>
      <c r="M20" s="85"/>
      <c r="N20" s="85"/>
    </row>
    <row r="21" spans="1:14">
      <c r="A21" s="85"/>
      <c r="B21" s="85"/>
      <c r="C21" s="97"/>
      <c r="D21" s="85"/>
      <c r="E21" s="85"/>
      <c r="F21" s="85" t="s">
        <v>209</v>
      </c>
      <c r="G21" s="101" t="s">
        <v>209</v>
      </c>
      <c r="H21" s="101">
        <v>46545</v>
      </c>
      <c r="I21" s="85" t="s">
        <v>247</v>
      </c>
      <c r="J21" s="85"/>
      <c r="K21" s="93"/>
      <c r="L21" s="85"/>
      <c r="M21" s="85"/>
      <c r="N21" s="85"/>
    </row>
    <row r="22" spans="1:14">
      <c r="A22" s="85"/>
      <c r="B22" s="85"/>
      <c r="C22" s="106"/>
      <c r="D22" s="85"/>
      <c r="E22" s="85"/>
      <c r="F22" s="85" t="s">
        <v>209</v>
      </c>
      <c r="G22" s="101" t="s">
        <v>209</v>
      </c>
      <c r="H22" s="101">
        <v>-500</v>
      </c>
      <c r="I22" s="85" t="s">
        <v>248</v>
      </c>
      <c r="J22" s="85"/>
      <c r="K22" s="85"/>
      <c r="L22" s="85"/>
      <c r="M22" s="85"/>
      <c r="N22" s="85"/>
    </row>
    <row r="23" spans="1:14">
      <c r="A23" s="85"/>
      <c r="B23" s="85"/>
      <c r="C23" s="109"/>
      <c r="D23" s="85"/>
      <c r="E23" s="85"/>
      <c r="F23" s="85"/>
      <c r="G23" s="101"/>
      <c r="H23" s="101"/>
      <c r="I23" s="85" t="s">
        <v>209</v>
      </c>
      <c r="J23" s="85"/>
      <c r="K23" s="85"/>
      <c r="L23" s="85"/>
      <c r="M23" s="85"/>
      <c r="N23" s="85"/>
    </row>
    <row r="24" spans="1:14">
      <c r="A24" s="85"/>
      <c r="B24" s="85"/>
      <c r="C24" s="109"/>
      <c r="D24" s="85"/>
      <c r="E24" s="85"/>
      <c r="F24" s="85"/>
      <c r="G24" s="85"/>
      <c r="H24" s="101"/>
      <c r="I24" s="85" t="s">
        <v>209</v>
      </c>
      <c r="J24" s="85"/>
      <c r="K24" s="93"/>
      <c r="L24" s="85"/>
      <c r="M24" s="85"/>
      <c r="N24" s="85"/>
    </row>
    <row r="25" spans="1:14">
      <c r="A25" s="85"/>
      <c r="B25" s="85"/>
      <c r="C25" s="109"/>
      <c r="D25" s="85"/>
      <c r="E25" s="85"/>
      <c r="F25" s="108" t="s">
        <v>249</v>
      </c>
      <c r="G25" s="110">
        <f>SUM(G19:G24)</f>
        <v>511500</v>
      </c>
      <c r="H25" s="110">
        <f>SUM(H19:H22)</f>
        <v>511500</v>
      </c>
      <c r="I25" s="93"/>
      <c r="J25" s="85"/>
      <c r="K25" s="85"/>
      <c r="L25" s="85"/>
      <c r="M25" s="85"/>
      <c r="N25" s="8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3"/>
  <sheetViews>
    <sheetView zoomScale="80" zoomScaleNormal="80" workbookViewId="0">
      <selection activeCell="H32" sqref="H32"/>
    </sheetView>
  </sheetViews>
  <sheetFormatPr defaultColWidth="8.77734375" defaultRowHeight="13.5"/>
  <cols>
    <col min="1" max="3" width="8.77734375" style="85"/>
    <col min="4" max="4" width="11.109375" style="85" customWidth="1"/>
    <col min="5" max="5" width="8.77734375" style="85"/>
    <col min="6" max="7" width="13.109375" style="85" customWidth="1"/>
    <col min="8" max="8" width="33.5546875" style="85" bestFit="1" customWidth="1"/>
    <col min="9" max="9" width="8.77734375" style="85"/>
    <col min="10" max="10" width="14.44140625" style="85" customWidth="1"/>
    <col min="11" max="11" width="11.109375" style="85" customWidth="1"/>
    <col min="12" max="12" width="8.77734375" style="85"/>
    <col min="13" max="13" width="10" style="85" bestFit="1" customWidth="1"/>
    <col min="14" max="14" width="8.77734375" style="85"/>
    <col min="15" max="15" width="13.44140625" style="85" customWidth="1"/>
    <col min="16" max="16" width="10" style="85" bestFit="1" customWidth="1"/>
    <col min="17" max="18" width="8.77734375" style="85"/>
    <col min="19" max="19" width="10.88671875" style="85" customWidth="1"/>
    <col min="20" max="20" width="13.88671875" style="85" customWidth="1"/>
    <col min="21" max="21" width="14.44140625" style="85" customWidth="1"/>
    <col min="22" max="22" width="15.77734375" style="85" customWidth="1"/>
    <col min="23" max="16384" width="8.77734375" style="85"/>
  </cols>
  <sheetData>
    <row r="1" spans="2:19">
      <c r="B1" s="85" t="s">
        <v>203</v>
      </c>
      <c r="C1" s="85" t="s">
        <v>250</v>
      </c>
      <c r="E1" s="85" t="s">
        <v>251</v>
      </c>
      <c r="F1" s="85" t="s">
        <v>252</v>
      </c>
      <c r="I1" s="85" t="s">
        <v>203</v>
      </c>
      <c r="J1" s="85" t="s">
        <v>248</v>
      </c>
      <c r="K1" s="85" t="s">
        <v>250</v>
      </c>
      <c r="M1" s="85" t="s">
        <v>253</v>
      </c>
      <c r="N1" s="85" t="s">
        <v>254</v>
      </c>
    </row>
    <row r="2" spans="2:19">
      <c r="B2" s="85">
        <v>29000</v>
      </c>
      <c r="C2" s="85">
        <v>29000</v>
      </c>
      <c r="D2" s="85">
        <f>C2/1.1</f>
        <v>26363.63636363636</v>
      </c>
      <c r="E2" s="85">
        <v>26364</v>
      </c>
      <c r="F2" s="85">
        <f>C2-E2</f>
        <v>2636</v>
      </c>
      <c r="I2" s="85">
        <v>29000</v>
      </c>
      <c r="J2" s="85">
        <v>-5000</v>
      </c>
      <c r="K2" s="85">
        <f>I2+J2</f>
        <v>24000</v>
      </c>
      <c r="L2" s="85">
        <f>K2/1.1</f>
        <v>21818.181818181816</v>
      </c>
      <c r="M2" s="85">
        <v>21818</v>
      </c>
      <c r="N2" s="85">
        <f>K2-M2</f>
        <v>2182</v>
      </c>
      <c r="O2" s="85" t="s">
        <v>209</v>
      </c>
    </row>
    <row r="3" spans="2:19">
      <c r="C3" s="111">
        <v>5000</v>
      </c>
      <c r="D3" s="111">
        <f>C3/1.1</f>
        <v>4545.454545454545</v>
      </c>
      <c r="E3" s="111">
        <v>4545</v>
      </c>
      <c r="F3" s="111">
        <v>455</v>
      </c>
      <c r="I3" s="85">
        <v>29000</v>
      </c>
      <c r="J3" s="85">
        <v>-5000</v>
      </c>
      <c r="K3" s="85">
        <v>29000</v>
      </c>
    </row>
    <row r="4" spans="2:19">
      <c r="C4" s="111">
        <f>C2-C3</f>
        <v>24000</v>
      </c>
      <c r="D4" s="111">
        <f>C4/1.1</f>
        <v>21818.181818181816</v>
      </c>
      <c r="E4" s="111">
        <v>21818</v>
      </c>
      <c r="F4" s="111">
        <f>C4-E4</f>
        <v>2182</v>
      </c>
      <c r="P4" s="121">
        <f>I2/1.1</f>
        <v>26363.63636363636</v>
      </c>
    </row>
    <row r="6" spans="2:19">
      <c r="D6" s="85">
        <v>328</v>
      </c>
    </row>
    <row r="7" spans="2:19">
      <c r="D7" s="85">
        <v>70000009</v>
      </c>
      <c r="J7" s="85" t="s">
        <v>221</v>
      </c>
      <c r="M7" s="85">
        <v>15000</v>
      </c>
    </row>
    <row r="8" spans="2:19">
      <c r="H8" s="85" t="s">
        <v>255</v>
      </c>
      <c r="I8" s="85" t="s">
        <v>256</v>
      </c>
      <c r="J8" s="85">
        <v>10000</v>
      </c>
      <c r="L8" s="85" t="s">
        <v>246</v>
      </c>
      <c r="M8" s="101">
        <f>M7/1.1</f>
        <v>13636.363636363636</v>
      </c>
      <c r="O8" s="85" t="s">
        <v>257</v>
      </c>
      <c r="R8" s="85" t="s">
        <v>203</v>
      </c>
      <c r="S8" s="85" t="s">
        <v>258</v>
      </c>
    </row>
    <row r="9" spans="2:19">
      <c r="H9" s="85">
        <v>1</v>
      </c>
      <c r="I9" s="85" t="s">
        <v>248</v>
      </c>
      <c r="J9" s="85">
        <v>-5000</v>
      </c>
      <c r="M9" s="101">
        <f>M8*10%</f>
        <v>1363.6363636363637</v>
      </c>
      <c r="O9" s="85" t="s">
        <v>259</v>
      </c>
    </row>
    <row r="10" spans="2:19">
      <c r="M10" s="101"/>
    </row>
    <row r="11" spans="2:19">
      <c r="D11" s="85">
        <v>345</v>
      </c>
      <c r="G11" s="85" t="s">
        <v>260</v>
      </c>
      <c r="H11" s="85">
        <v>1</v>
      </c>
      <c r="I11" s="85" t="s">
        <v>261</v>
      </c>
      <c r="J11" s="85">
        <v>4000</v>
      </c>
      <c r="L11" s="85" t="s">
        <v>246</v>
      </c>
      <c r="M11" s="101">
        <v>3636</v>
      </c>
      <c r="R11" s="85" t="s">
        <v>262</v>
      </c>
    </row>
    <row r="12" spans="2:19">
      <c r="D12" s="85">
        <v>70000012</v>
      </c>
      <c r="L12" s="85" t="s">
        <v>263</v>
      </c>
      <c r="M12" s="101">
        <f>J11-M11</f>
        <v>364</v>
      </c>
      <c r="O12" s="85" t="s">
        <v>261</v>
      </c>
    </row>
    <row r="13" spans="2:19">
      <c r="M13" s="101"/>
    </row>
    <row r="14" spans="2:19">
      <c r="G14" s="85" t="s">
        <v>260</v>
      </c>
      <c r="H14" s="85">
        <v>1</v>
      </c>
      <c r="I14" s="85" t="s">
        <v>265</v>
      </c>
      <c r="J14" s="85">
        <v>10000</v>
      </c>
      <c r="L14" s="85" t="s">
        <v>246</v>
      </c>
      <c r="M14" s="101">
        <v>9091</v>
      </c>
      <c r="O14" s="85" t="s">
        <v>266</v>
      </c>
    </row>
    <row r="15" spans="2:19">
      <c r="L15" s="85" t="s">
        <v>263</v>
      </c>
      <c r="M15" s="101">
        <f>M14*10%</f>
        <v>909.1</v>
      </c>
      <c r="O15" s="85" t="s">
        <v>264</v>
      </c>
    </row>
    <row r="21" spans="1:33" s="114" customFormat="1" ht="16.5">
      <c r="A21" s="113" t="s">
        <v>280</v>
      </c>
      <c r="B21" s="112" t="s">
        <v>267</v>
      </c>
      <c r="C21" s="112" t="s">
        <v>268</v>
      </c>
      <c r="D21" s="112" t="s">
        <v>269</v>
      </c>
      <c r="E21" s="112" t="s">
        <v>270</v>
      </c>
      <c r="F21" s="112" t="s">
        <v>271</v>
      </c>
      <c r="G21" s="112" t="s">
        <v>272</v>
      </c>
      <c r="H21" s="112" t="s">
        <v>202</v>
      </c>
      <c r="I21" s="112" t="s">
        <v>273</v>
      </c>
      <c r="J21" s="112" t="s">
        <v>274</v>
      </c>
      <c r="K21" s="112" t="s">
        <v>275</v>
      </c>
      <c r="L21" s="112" t="s">
        <v>255</v>
      </c>
      <c r="M21" s="112" t="s">
        <v>276</v>
      </c>
      <c r="N21" s="112" t="s">
        <v>203</v>
      </c>
      <c r="O21" s="112" t="s">
        <v>206</v>
      </c>
      <c r="P21" s="112" t="s">
        <v>248</v>
      </c>
      <c r="Q21" s="112" t="s">
        <v>211</v>
      </c>
      <c r="R21" s="112" t="s">
        <v>213</v>
      </c>
      <c r="S21" s="112" t="s">
        <v>221</v>
      </c>
      <c r="T21" s="112" t="s">
        <v>277</v>
      </c>
      <c r="U21" s="112" t="s">
        <v>232</v>
      </c>
      <c r="V21" s="112" t="s">
        <v>278</v>
      </c>
      <c r="W21" s="112" t="s">
        <v>164</v>
      </c>
      <c r="X21" s="112" t="s">
        <v>165</v>
      </c>
      <c r="Y21" s="112" t="s">
        <v>166</v>
      </c>
      <c r="Z21" s="112" t="s">
        <v>167</v>
      </c>
      <c r="AA21" s="112" t="s">
        <v>168</v>
      </c>
      <c r="AB21" s="112" t="s">
        <v>169</v>
      </c>
      <c r="AC21" s="112" t="s">
        <v>170</v>
      </c>
      <c r="AD21" s="112" t="s">
        <v>171</v>
      </c>
      <c r="AE21" s="112" t="s">
        <v>279</v>
      </c>
      <c r="AF21" s="113" t="s">
        <v>280</v>
      </c>
    </row>
    <row r="22" spans="1:33" s="117" customFormat="1">
      <c r="A22" s="117" t="s">
        <v>288</v>
      </c>
      <c r="B22" s="115">
        <v>1</v>
      </c>
      <c r="C22" s="115" t="s">
        <v>281</v>
      </c>
      <c r="D22" s="116">
        <v>700012</v>
      </c>
      <c r="E22" s="116">
        <v>700012</v>
      </c>
      <c r="F22" s="116">
        <v>20201001</v>
      </c>
      <c r="G22" s="116" t="s">
        <v>209</v>
      </c>
      <c r="H22" s="116" t="s">
        <v>282</v>
      </c>
      <c r="I22" s="115">
        <v>10</v>
      </c>
      <c r="J22" s="115">
        <v>1</v>
      </c>
      <c r="K22" s="116" t="s">
        <v>283</v>
      </c>
      <c r="L22" s="116" t="s">
        <v>284</v>
      </c>
      <c r="M22" s="116" t="s">
        <v>209</v>
      </c>
      <c r="N22" s="116" t="s">
        <v>285</v>
      </c>
      <c r="O22" s="116" t="s">
        <v>209</v>
      </c>
      <c r="P22" s="116" t="s">
        <v>286</v>
      </c>
      <c r="Q22" s="116" t="s">
        <v>209</v>
      </c>
      <c r="R22" s="116" t="s">
        <v>209</v>
      </c>
      <c r="S22" s="119" t="s">
        <v>287</v>
      </c>
      <c r="T22" s="120">
        <v>13636</v>
      </c>
      <c r="U22" s="120">
        <v>1364</v>
      </c>
      <c r="V22" s="116">
        <v>20201012345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7" t="s">
        <v>288</v>
      </c>
      <c r="AG22" s="117" t="s">
        <v>297</v>
      </c>
    </row>
    <row r="23" spans="1:33" s="117" customFormat="1">
      <c r="A23" s="117" t="s">
        <v>298</v>
      </c>
      <c r="B23" s="115" t="s">
        <v>193</v>
      </c>
      <c r="C23" s="115" t="s">
        <v>281</v>
      </c>
      <c r="D23" s="116">
        <v>700012</v>
      </c>
      <c r="E23" s="116">
        <v>700012</v>
      </c>
      <c r="F23" s="116">
        <v>20201001</v>
      </c>
      <c r="G23" s="116"/>
      <c r="H23" s="116"/>
      <c r="I23" s="115" t="s">
        <v>299</v>
      </c>
      <c r="J23" s="115"/>
      <c r="K23" s="116" t="s">
        <v>295</v>
      </c>
      <c r="L23" s="116" t="s">
        <v>193</v>
      </c>
      <c r="M23" s="116"/>
      <c r="N23" s="116"/>
      <c r="O23" s="116"/>
      <c r="P23" s="116"/>
      <c r="Q23" s="116"/>
      <c r="R23" s="116"/>
      <c r="S23" s="119"/>
      <c r="T23" s="120"/>
      <c r="U23" s="120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7" t="s">
        <v>298</v>
      </c>
    </row>
    <row r="24" spans="1:33" s="117" customFormat="1">
      <c r="A24" s="117" t="s">
        <v>288</v>
      </c>
      <c r="B24" s="115">
        <v>2</v>
      </c>
      <c r="C24" s="115" t="s">
        <v>289</v>
      </c>
      <c r="D24" s="116">
        <v>700012</v>
      </c>
      <c r="E24" s="116">
        <v>700012</v>
      </c>
      <c r="F24" s="116">
        <v>20201001</v>
      </c>
      <c r="G24" s="116" t="s">
        <v>290</v>
      </c>
      <c r="H24" s="116" t="s">
        <v>209</v>
      </c>
      <c r="I24" s="115">
        <v>10</v>
      </c>
      <c r="J24" s="115" t="s">
        <v>291</v>
      </c>
      <c r="K24" s="116" t="s">
        <v>283</v>
      </c>
      <c r="L24" s="116" t="s">
        <v>292</v>
      </c>
      <c r="M24" s="116"/>
      <c r="N24" s="116" t="s">
        <v>209</v>
      </c>
      <c r="O24" s="116" t="s">
        <v>209</v>
      </c>
      <c r="P24" s="116" t="s">
        <v>209</v>
      </c>
      <c r="Q24" s="116" t="s">
        <v>209</v>
      </c>
      <c r="R24" s="116" t="s">
        <v>209</v>
      </c>
      <c r="S24" s="119" t="s">
        <v>293</v>
      </c>
      <c r="T24" s="120">
        <v>3636</v>
      </c>
      <c r="U24" s="120">
        <v>364</v>
      </c>
      <c r="V24" s="116">
        <v>20201012345</v>
      </c>
      <c r="W24" s="116"/>
      <c r="X24" s="116"/>
      <c r="Y24" s="116"/>
      <c r="Z24" s="116"/>
      <c r="AA24" s="116"/>
      <c r="AB24" s="116"/>
      <c r="AC24" s="116"/>
      <c r="AD24" s="116"/>
      <c r="AE24" s="116"/>
      <c r="AF24" s="117" t="s">
        <v>288</v>
      </c>
      <c r="AG24" s="117" t="s">
        <v>209</v>
      </c>
    </row>
    <row r="25" spans="1:33" s="117" customFormat="1">
      <c r="A25" s="117" t="s">
        <v>288</v>
      </c>
      <c r="B25" s="115">
        <v>2</v>
      </c>
      <c r="C25" s="115" t="s">
        <v>289</v>
      </c>
      <c r="D25" s="116">
        <v>700012</v>
      </c>
      <c r="E25" s="116">
        <v>700012</v>
      </c>
      <c r="F25" s="116">
        <v>20201001</v>
      </c>
      <c r="G25" s="116" t="s">
        <v>290</v>
      </c>
      <c r="H25" s="116" t="s">
        <v>209</v>
      </c>
      <c r="I25" s="115">
        <v>10</v>
      </c>
      <c r="J25" s="115" t="s">
        <v>294</v>
      </c>
      <c r="K25" s="116" t="s">
        <v>283</v>
      </c>
      <c r="L25" s="116" t="s">
        <v>292</v>
      </c>
      <c r="M25" s="116"/>
      <c r="N25" s="116" t="s">
        <v>209</v>
      </c>
      <c r="O25" s="116" t="s">
        <v>209</v>
      </c>
      <c r="P25" s="116" t="s">
        <v>209</v>
      </c>
      <c r="Q25" s="116" t="s">
        <v>209</v>
      </c>
      <c r="R25" s="116" t="s">
        <v>209</v>
      </c>
      <c r="S25" s="119" t="s">
        <v>287</v>
      </c>
      <c r="T25" s="120">
        <v>9091</v>
      </c>
      <c r="U25" s="120">
        <v>909</v>
      </c>
      <c r="V25" s="116">
        <v>20201012345</v>
      </c>
      <c r="W25" s="116"/>
      <c r="X25" s="116"/>
      <c r="Y25" s="116"/>
      <c r="Z25" s="116"/>
      <c r="AA25" s="116"/>
      <c r="AB25" s="116"/>
      <c r="AC25" s="116"/>
      <c r="AD25" s="116"/>
      <c r="AE25" s="116"/>
      <c r="AF25" s="117" t="s">
        <v>288</v>
      </c>
      <c r="AG25" s="117" t="s">
        <v>296</v>
      </c>
    </row>
    <row r="26" spans="1:33">
      <c r="A26" s="107">
        <v>123</v>
      </c>
      <c r="B26" s="107">
        <v>2</v>
      </c>
      <c r="C26" s="115" t="s">
        <v>289</v>
      </c>
      <c r="D26" s="116">
        <v>700012</v>
      </c>
      <c r="E26" s="116">
        <v>700012</v>
      </c>
      <c r="F26" s="116">
        <v>20201001</v>
      </c>
      <c r="G26" s="116" t="s">
        <v>290</v>
      </c>
      <c r="K26" s="116" t="s">
        <v>295</v>
      </c>
      <c r="L26" s="116" t="s">
        <v>292</v>
      </c>
      <c r="AF26" s="85">
        <v>123</v>
      </c>
    </row>
    <row r="27" spans="1:33">
      <c r="A27" s="107">
        <v>123</v>
      </c>
      <c r="B27" s="107">
        <v>2</v>
      </c>
      <c r="C27" s="115" t="s">
        <v>289</v>
      </c>
      <c r="D27" s="116">
        <v>700012</v>
      </c>
      <c r="E27" s="116">
        <v>700012</v>
      </c>
      <c r="F27" s="116">
        <v>20201001</v>
      </c>
      <c r="G27" s="116" t="s">
        <v>290</v>
      </c>
      <c r="K27" s="116" t="s">
        <v>295</v>
      </c>
      <c r="L27" s="116" t="s">
        <v>292</v>
      </c>
      <c r="AF27" s="85">
        <v>123</v>
      </c>
    </row>
    <row r="28" spans="1:33">
      <c r="A28" s="85">
        <v>124</v>
      </c>
      <c r="B28" s="85">
        <v>3</v>
      </c>
      <c r="K28" s="116" t="s">
        <v>209</v>
      </c>
    </row>
    <row r="29" spans="1:33">
      <c r="A29" s="85">
        <v>124</v>
      </c>
      <c r="B29" s="85">
        <v>3</v>
      </c>
    </row>
    <row r="30" spans="1:33">
      <c r="A30" s="85">
        <v>124</v>
      </c>
      <c r="B30" s="85">
        <v>4</v>
      </c>
    </row>
    <row r="31" spans="1:33">
      <c r="A31" s="85">
        <v>124</v>
      </c>
      <c r="B31" s="85">
        <v>4</v>
      </c>
    </row>
    <row r="32" spans="1:33">
      <c r="A32" s="85">
        <v>124</v>
      </c>
      <c r="B32" s="85">
        <v>4</v>
      </c>
    </row>
    <row r="33" spans="1:2">
      <c r="A33" s="85">
        <v>124</v>
      </c>
      <c r="B33" s="85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Doc. Control</vt:lpstr>
      <vt:lpstr>작성방법</vt:lpstr>
      <vt:lpstr>Mapping Spec</vt:lpstr>
      <vt:lpstr>코드집</vt:lpstr>
      <vt:lpstr>B2C가격구성</vt:lpstr>
      <vt:lpstr>세금구분 샘플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소순용</cp:lastModifiedBy>
  <cp:lastPrinted>2020-11-11T04:29:33Z</cp:lastPrinted>
  <dcterms:created xsi:type="dcterms:W3CDTF">2003-04-30T04:56:53Z</dcterms:created>
  <dcterms:modified xsi:type="dcterms:W3CDTF">2021-03-25T09:15:27Z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