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000389\Desktop\Videos Austral\"/>
    </mc:Choice>
  </mc:AlternateContent>
  <xr:revisionPtr revIDLastSave="0" documentId="8_{88D0A59E-50FD-4414-9427-245B42FF5F20}" xr6:coauthVersionLast="47" xr6:coauthVersionMax="47" xr10:uidLastSave="{00000000-0000-0000-0000-000000000000}"/>
  <bookViews>
    <workbookView xWindow="-2010" yWindow="2560" windowWidth="7500" windowHeight="6000" activeTab="2" xr2:uid="{BA6D7ECE-EE72-42FC-88E6-1B13DFCA646F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4" i="3"/>
  <c r="E11" i="3"/>
  <c r="G11" i="2"/>
  <c r="G10" i="2"/>
  <c r="H6" i="2"/>
  <c r="H4" i="2"/>
  <c r="E3" i="2"/>
  <c r="E4" i="2"/>
  <c r="E2" i="2"/>
  <c r="B13" i="1"/>
  <c r="B12" i="1"/>
  <c r="C9" i="1"/>
  <c r="C8" i="1" s="1"/>
  <c r="E21" i="1"/>
  <c r="E19" i="1"/>
  <c r="G14" i="1"/>
  <c r="G13" i="1"/>
  <c r="C7" i="1"/>
  <c r="G10" i="1"/>
  <c r="G9" i="1"/>
</calcChain>
</file>

<file path=xl/sharedStrings.xml><?xml version="1.0" encoding="utf-8"?>
<sst xmlns="http://schemas.openxmlformats.org/spreadsheetml/2006/main" count="53" uniqueCount="49">
  <si>
    <t>E(Ganancia)</t>
  </si>
  <si>
    <t>800 piezas</t>
  </si>
  <si>
    <t>Longitud</t>
  </si>
  <si>
    <t>N(5,08; 0,16)</t>
  </si>
  <si>
    <t>4,8 - 5,2</t>
  </si>
  <si>
    <t>Ganancia</t>
  </si>
  <si>
    <t>&gt;5,2</t>
  </si>
  <si>
    <t>&lt; 4,8</t>
  </si>
  <si>
    <t>Proba</t>
  </si>
  <si>
    <t>P(L &lt; 4,8)</t>
  </si>
  <si>
    <t>P( (L - 5,08)/0,16 &lt; (4,8-5,08)/0,16)</t>
  </si>
  <si>
    <t>P(Z&lt;-1,75)</t>
  </si>
  <si>
    <t>P(L &gt; 5,2)</t>
  </si>
  <si>
    <t>P(Z &gt; (5,2-5,08)/0,16)</t>
  </si>
  <si>
    <t>P(Z&gt;0,75)</t>
  </si>
  <si>
    <t>1- P(Z&lt;0,75)</t>
  </si>
  <si>
    <t>p(z&lt;0,75)</t>
  </si>
  <si>
    <t>1- p(z&lt;0,75)</t>
  </si>
  <si>
    <t>E(G)</t>
  </si>
  <si>
    <t>E(800*G)</t>
  </si>
  <si>
    <t>E(X)</t>
  </si>
  <si>
    <t>Sumatoria x * p(X=x)</t>
  </si>
  <si>
    <t>IC</t>
  </si>
  <si>
    <t>alfa</t>
  </si>
  <si>
    <t>1-alfa</t>
  </si>
  <si>
    <t>Peso 20 bolsas</t>
  </si>
  <si>
    <t>Suma de diferencias al cuadrado</t>
  </si>
  <si>
    <t>x-raya</t>
  </si>
  <si>
    <t>desvio muestral</t>
  </si>
  <si>
    <t>varianza muestral</t>
  </si>
  <si>
    <t>Distribución t con 19 GL</t>
  </si>
  <si>
    <t>t(0,95;19)</t>
  </si>
  <si>
    <t>t(0,05; 19)</t>
  </si>
  <si>
    <t>LI</t>
  </si>
  <si>
    <t>LS</t>
  </si>
  <si>
    <t>Distribuyo el alfa porque es a dos colas</t>
  </si>
  <si>
    <t>Test de hipótesis</t>
  </si>
  <si>
    <t>H0</t>
  </si>
  <si>
    <t>H1</t>
  </si>
  <si>
    <t>&gt;=</t>
  </si>
  <si>
    <t>&lt;</t>
  </si>
  <si>
    <t>El monto promedio de deudores es inferior a 2400?</t>
  </si>
  <si>
    <t>n</t>
  </si>
  <si>
    <t>s</t>
  </si>
  <si>
    <t>t-student</t>
  </si>
  <si>
    <t>t-critico</t>
  </si>
  <si>
    <t>t observado</t>
  </si>
  <si>
    <t>No tengo evidencia estadística para rechazar H0</t>
  </si>
  <si>
    <t>P-VALOR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</si>
</sst>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1" xfId="0" applyBorder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8139-01B1-43AE-8F59-BFDD96635D80}">
  <dimension ref="A1:G21"/>
  <sheetViews>
    <sheetView workbookViewId="0">
      <selection activeCell="H12" sqref="H12"/>
    </sheetView>
  </sheetViews>
  <sheetFormatPr baseColWidth="10" defaultRowHeight="14.5" x14ac:dyDescent="0.35"/>
  <cols>
    <col min="2" max="2" width="11.54296875" bestFit="1" customWidth="1"/>
  </cols>
  <sheetData>
    <row r="1" spans="1:7" x14ac:dyDescent="0.35">
      <c r="A1" t="s">
        <v>0</v>
      </c>
      <c r="C1" t="s">
        <v>1</v>
      </c>
    </row>
    <row r="4" spans="1:7" x14ac:dyDescent="0.35">
      <c r="A4" t="s">
        <v>2</v>
      </c>
      <c r="B4" t="s">
        <v>3</v>
      </c>
    </row>
    <row r="5" spans="1:7" x14ac:dyDescent="0.35">
      <c r="E5" t="s">
        <v>9</v>
      </c>
    </row>
    <row r="6" spans="1:7" x14ac:dyDescent="0.35">
      <c r="A6" t="s">
        <v>2</v>
      </c>
      <c r="B6" s="2" t="s">
        <v>5</v>
      </c>
      <c r="C6" s="2" t="s">
        <v>8</v>
      </c>
      <c r="E6" t="s">
        <v>10</v>
      </c>
    </row>
    <row r="7" spans="1:7" x14ac:dyDescent="0.35">
      <c r="A7" t="s">
        <v>7</v>
      </c>
      <c r="B7" s="2">
        <v>-11</v>
      </c>
      <c r="C7" s="2">
        <f>_xlfn.NORM.S.DIST(-1.75,TRUE)</f>
        <v>4.00591568638171E-2</v>
      </c>
      <c r="E7" t="s">
        <v>11</v>
      </c>
    </row>
    <row r="8" spans="1:7" x14ac:dyDescent="0.35">
      <c r="A8" t="s">
        <v>4</v>
      </c>
      <c r="B8" s="2">
        <v>18</v>
      </c>
      <c r="C8" s="2">
        <f>1-C7-C9</f>
        <v>0.73331349075931462</v>
      </c>
    </row>
    <row r="9" spans="1:7" x14ac:dyDescent="0.35">
      <c r="A9" t="s">
        <v>6</v>
      </c>
      <c r="B9" s="2">
        <v>15</v>
      </c>
      <c r="C9" s="2">
        <f>+E21</f>
        <v>0.22662735237686826</v>
      </c>
      <c r="G9">
        <f>4.8-5.08</f>
        <v>-0.28000000000000025</v>
      </c>
    </row>
    <row r="10" spans="1:7" x14ac:dyDescent="0.35">
      <c r="G10">
        <f>+G9/0.16</f>
        <v>-1.7500000000000016</v>
      </c>
    </row>
    <row r="12" spans="1:7" x14ac:dyDescent="0.35">
      <c r="A12" t="s">
        <v>18</v>
      </c>
      <c r="B12">
        <f>+B7*C7+B8*C8+B9*C9</f>
        <v>16.158402393818697</v>
      </c>
      <c r="E12" t="s">
        <v>12</v>
      </c>
    </row>
    <row r="13" spans="1:7" x14ac:dyDescent="0.35">
      <c r="A13" t="s">
        <v>19</v>
      </c>
      <c r="B13" s="1">
        <f>800*B12</f>
        <v>12926.721915054957</v>
      </c>
      <c r="E13" t="s">
        <v>13</v>
      </c>
      <c r="G13">
        <f>5.2-5.08</f>
        <v>0.12000000000000011</v>
      </c>
    </row>
    <row r="14" spans="1:7" x14ac:dyDescent="0.35">
      <c r="G14">
        <f>+G13/0.16</f>
        <v>0.75000000000000067</v>
      </c>
    </row>
    <row r="15" spans="1:7" x14ac:dyDescent="0.35">
      <c r="E15" t="s">
        <v>14</v>
      </c>
    </row>
    <row r="16" spans="1:7" x14ac:dyDescent="0.35">
      <c r="A16" t="s">
        <v>20</v>
      </c>
      <c r="B16" t="s">
        <v>21</v>
      </c>
    </row>
    <row r="17" spans="4:5" x14ac:dyDescent="0.35">
      <c r="E17" t="s">
        <v>15</v>
      </c>
    </row>
    <row r="19" spans="4:5" x14ac:dyDescent="0.35">
      <c r="D19" t="s">
        <v>16</v>
      </c>
      <c r="E19">
        <f>_xlfn.NORM.S.DIST(0.75,TRUE)</f>
        <v>0.77337264762313174</v>
      </c>
    </row>
    <row r="21" spans="4:5" x14ac:dyDescent="0.35">
      <c r="D21" t="s">
        <v>17</v>
      </c>
      <c r="E21">
        <f>1-E19</f>
        <v>0.22662735237686826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60C4-1C9E-4C9D-BFDD-F1C6EEE04AA5}">
  <dimension ref="A1:H11"/>
  <sheetViews>
    <sheetView topLeftCell="D1" workbookViewId="0">
      <selection activeCell="G8" sqref="G8"/>
    </sheetView>
  </sheetViews>
  <sheetFormatPr baseColWidth="10" defaultRowHeight="14.5" x14ac:dyDescent="0.35"/>
  <cols>
    <col min="1" max="1" width="28.08984375" bestFit="1" customWidth="1"/>
    <col min="4" max="4" width="15.6328125" bestFit="1" customWidth="1"/>
  </cols>
  <sheetData>
    <row r="1" spans="1:8" x14ac:dyDescent="0.35">
      <c r="A1" t="s">
        <v>22</v>
      </c>
      <c r="G1" t="s">
        <v>35</v>
      </c>
    </row>
    <row r="2" spans="1:8" x14ac:dyDescent="0.35">
      <c r="A2" t="s">
        <v>23</v>
      </c>
      <c r="B2">
        <v>0.1</v>
      </c>
      <c r="D2" s="3" t="s">
        <v>27</v>
      </c>
      <c r="E2" s="3">
        <f>345/20</f>
        <v>17.25</v>
      </c>
      <c r="G2" t="s">
        <v>30</v>
      </c>
    </row>
    <row r="3" spans="1:8" x14ac:dyDescent="0.35">
      <c r="A3" t="s">
        <v>24</v>
      </c>
      <c r="B3">
        <v>0.9</v>
      </c>
      <c r="D3" t="s">
        <v>29</v>
      </c>
      <c r="E3">
        <f>+B8/(20-1)</f>
        <v>16</v>
      </c>
    </row>
    <row r="4" spans="1:8" x14ac:dyDescent="0.35">
      <c r="D4" s="3" t="s">
        <v>28</v>
      </c>
      <c r="E4" s="3">
        <f>+SQRT(E3)</f>
        <v>4</v>
      </c>
      <c r="G4" t="s">
        <v>32</v>
      </c>
      <c r="H4">
        <f>_xlfn.T.INV(0.05,19)</f>
        <v>-1.7291328115213698</v>
      </c>
    </row>
    <row r="6" spans="1:8" x14ac:dyDescent="0.35">
      <c r="A6" t="s">
        <v>25</v>
      </c>
      <c r="B6">
        <v>345</v>
      </c>
      <c r="G6" t="s">
        <v>31</v>
      </c>
      <c r="H6">
        <f>_xlfn.T.INV(0.95,19)</f>
        <v>1.7291328115213698</v>
      </c>
    </row>
    <row r="8" spans="1:8" x14ac:dyDescent="0.35">
      <c r="A8" t="s">
        <v>26</v>
      </c>
      <c r="B8">
        <v>304</v>
      </c>
    </row>
    <row r="9" spans="1:8" x14ac:dyDescent="0.35">
      <c r="F9" t="s">
        <v>22</v>
      </c>
    </row>
    <row r="10" spans="1:8" x14ac:dyDescent="0.35">
      <c r="F10" s="2" t="s">
        <v>33</v>
      </c>
      <c r="G10" s="2">
        <f>+E2+H4*E4/SQRT(20)</f>
        <v>15.703416596525155</v>
      </c>
    </row>
    <row r="11" spans="1:8" x14ac:dyDescent="0.35">
      <c r="F11" s="2" t="s">
        <v>34</v>
      </c>
      <c r="G11" s="2">
        <f>+E2+H6*E4/SQRT(20)</f>
        <v>18.796583403474845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8CBC-09F4-45A3-8F06-9E39B171C0BD}">
  <dimension ref="A1:E14"/>
  <sheetViews>
    <sheetView tabSelected="1" workbookViewId="0">
      <selection activeCell="E13" sqref="E13"/>
    </sheetView>
  </sheetViews>
  <sheetFormatPr baseColWidth="10" defaultRowHeight="14.5" x14ac:dyDescent="0.35"/>
  <sheetData>
    <row r="1" spans="1:5" x14ac:dyDescent="0.35">
      <c r="A1" t="s">
        <v>36</v>
      </c>
      <c r="D1" t="s">
        <v>41</v>
      </c>
    </row>
    <row r="3" spans="1:5" x14ac:dyDescent="0.35">
      <c r="A3" t="s">
        <v>23</v>
      </c>
      <c r="B3">
        <v>0.01</v>
      </c>
    </row>
    <row r="5" spans="1:5" x14ac:dyDescent="0.35">
      <c r="A5" t="s">
        <v>37</v>
      </c>
      <c r="B5" t="s">
        <v>39</v>
      </c>
      <c r="C5">
        <v>2400</v>
      </c>
      <c r="E5" t="s">
        <v>47</v>
      </c>
    </row>
    <row r="6" spans="1:5" x14ac:dyDescent="0.35">
      <c r="A6" t="s">
        <v>38</v>
      </c>
      <c r="B6" t="s">
        <v>40</v>
      </c>
      <c r="C6">
        <v>2400</v>
      </c>
    </row>
    <row r="9" spans="1:5" x14ac:dyDescent="0.35">
      <c r="A9" t="s">
        <v>42</v>
      </c>
      <c r="B9">
        <v>25</v>
      </c>
      <c r="D9" t="s">
        <v>44</v>
      </c>
    </row>
    <row r="10" spans="1:5" x14ac:dyDescent="0.35">
      <c r="A10" t="s">
        <v>27</v>
      </c>
      <c r="B10">
        <v>2345</v>
      </c>
    </row>
    <row r="11" spans="1:5" x14ac:dyDescent="0.35">
      <c r="A11" t="s">
        <v>43</v>
      </c>
      <c r="B11">
        <v>434</v>
      </c>
      <c r="D11" t="s">
        <v>45</v>
      </c>
      <c r="E11">
        <f>_xlfn.T.INV(0.01,24)</f>
        <v>-2.492159473157757</v>
      </c>
    </row>
    <row r="12" spans="1:5" x14ac:dyDescent="0.35">
      <c r="D12" t="s">
        <v>46</v>
      </c>
      <c r="E12">
        <f>+(B10-C5)/(B11/SQRT(B9))</f>
        <v>-0.63364055299539168</v>
      </c>
    </row>
    <row r="14" spans="1:5" x14ac:dyDescent="0.35">
      <c r="D14" t="s">
        <v>48</v>
      </c>
      <c r="E14">
        <f>_xlfn.T.DIST(E12,24,TRUE)</f>
        <v>0.26615412165284275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>Banco Galicia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Ezequiel Levinis</dc:creator>
  <cp:lastModifiedBy>Gustavo Ezequiel Levinis</cp:lastModifiedBy>
  <dcterms:created xsi:type="dcterms:W3CDTF">2022-10-15T12:10:33Z</dcterms:created>
  <dcterms:modified xsi:type="dcterms:W3CDTF">2022-10-15T15:18:01Z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af87d-ad1c-46d8-9efe-d658b1e3c1c4_Enabled">
    <vt:lpwstr>true</vt:lpwstr>
  </property>
  <property fmtid="{D5CDD505-2E9C-101B-9397-08002B2CF9AE}" pid="3" name="MSIP_Label_d90af87d-ad1c-46d8-9efe-d658b1e3c1c4_SetDate">
    <vt:lpwstr>2022-10-15T15:17:52Z</vt:lpwstr>
  </property>
  <property fmtid="{D5CDD505-2E9C-101B-9397-08002B2CF9AE}" pid="4" name="MSIP_Label_d90af87d-ad1c-46d8-9efe-d658b1e3c1c4_Method">
    <vt:lpwstr>Standard</vt:lpwstr>
  </property>
  <property fmtid="{D5CDD505-2E9C-101B-9397-08002B2CF9AE}" pid="5" name="MSIP_Label_d90af87d-ad1c-46d8-9efe-d658b1e3c1c4_Name">
    <vt:lpwstr>General</vt:lpwstr>
  </property>
  <property fmtid="{D5CDD505-2E9C-101B-9397-08002B2CF9AE}" pid="6" name="MSIP_Label_d90af87d-ad1c-46d8-9efe-d658b1e3c1c4_SiteId">
    <vt:lpwstr>934de3fe-416c-4e4c-b035-32df9344eac4</vt:lpwstr>
  </property>
  <property fmtid="{D5CDD505-2E9C-101B-9397-08002B2CF9AE}" pid="7" name="MSIP_Label_d90af87d-ad1c-46d8-9efe-d658b1e3c1c4_ActionId">
    <vt:lpwstr>4d446944-13d5-448b-8010-06e341177304</vt:lpwstr>
  </property>
  <property fmtid="{D5CDD505-2E9C-101B-9397-08002B2CF9AE}" pid="8" name="MSIP_Label_d90af87d-ad1c-46d8-9efe-d658b1e3c1c4_ContentBits">
    <vt:lpwstr>0</vt:lpwstr>
  </property>
</Properties>
</file>