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000389\Desktop\"/>
    </mc:Choice>
  </mc:AlternateContent>
  <xr:revisionPtr revIDLastSave="0" documentId="8_{8657D1FC-3B29-41F1-92CF-2116CF02990E}" xr6:coauthVersionLast="47" xr6:coauthVersionMax="47" xr10:uidLastSave="{00000000-0000-0000-0000-000000000000}"/>
  <bookViews>
    <workbookView xWindow="-110" yWindow="-110" windowWidth="19420" windowHeight="10420" firstSheet="1" activeTab="1" xr2:uid="{45A2C6C2-1702-41ED-A014-C1033F083EC3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E18" i="4" s="1"/>
  <c r="E19" i="4" s="1"/>
  <c r="E20" i="4" s="1"/>
  <c r="E16" i="4"/>
  <c r="E15" i="4"/>
  <c r="D21" i="4"/>
  <c r="D20" i="4"/>
  <c r="D19" i="4"/>
  <c r="D18" i="4"/>
  <c r="D17" i="4"/>
  <c r="D16" i="4"/>
  <c r="D15" i="4"/>
  <c r="E11" i="4"/>
  <c r="E5" i="4"/>
  <c r="E2" i="4"/>
  <c r="B5" i="4"/>
  <c r="B3" i="4"/>
  <c r="G17" i="3"/>
  <c r="G13" i="3"/>
  <c r="C17" i="3"/>
  <c r="D13" i="3"/>
  <c r="G10" i="2"/>
  <c r="G21" i="2" s="1"/>
  <c r="G20" i="2"/>
  <c r="G9" i="2"/>
  <c r="B11" i="1"/>
  <c r="G8" i="1"/>
  <c r="E3" i="1"/>
  <c r="E4" i="1"/>
  <c r="G7" i="1"/>
  <c r="B3" i="1"/>
  <c r="B2" i="1"/>
</calcChain>
</file>

<file path=xl/sharedStrings.xml><?xml version="1.0" encoding="utf-8"?>
<sst xmlns="http://schemas.openxmlformats.org/spreadsheetml/2006/main" count="69" uniqueCount="58">
  <si>
    <t>P(R/A)</t>
  </si>
  <si>
    <t>P(NR/NA)</t>
  </si>
  <si>
    <t>P(A)</t>
  </si>
  <si>
    <t>P(A/R)</t>
  </si>
  <si>
    <t>P( A Y R)</t>
  </si>
  <si>
    <t>P( R )</t>
  </si>
  <si>
    <t>P(R/A) * P(A)</t>
  </si>
  <si>
    <t>P(R/A)* P(A) + P (R / NA) * P(NA)</t>
  </si>
  <si>
    <t>P(NA)</t>
  </si>
  <si>
    <t>P(R/NA)</t>
  </si>
  <si>
    <t>Media poblacional</t>
  </si>
  <si>
    <t>mu</t>
  </si>
  <si>
    <t>sigma</t>
  </si>
  <si>
    <t>desvío poblacional</t>
  </si>
  <si>
    <t>Muestra</t>
  </si>
  <si>
    <t>n</t>
  </si>
  <si>
    <t>x-raya</t>
  </si>
  <si>
    <t>El nuevo tratamiento, ¿es más efectivo?</t>
  </si>
  <si>
    <t>H0</t>
  </si>
  <si>
    <t>H1</t>
  </si>
  <si>
    <t>MU</t>
  </si>
  <si>
    <t>&lt;=</t>
  </si>
  <si>
    <t>&gt;</t>
  </si>
  <si>
    <t>El nuevo tratamiento, ¿es igual o más efectivo?</t>
  </si>
  <si>
    <t>&lt;</t>
  </si>
  <si>
    <t>alfa</t>
  </si>
  <si>
    <t>Z - crítico</t>
  </si>
  <si>
    <t>z - obs</t>
  </si>
  <si>
    <t>El tratamiento nuevo es más efectivo que el tratamiento anterior</t>
  </si>
  <si>
    <t>z- crítico</t>
  </si>
  <si>
    <t>El tratamiento nuevo es igual o más efectivo que el tratamiento anterior</t>
  </si>
  <si>
    <t>X- raya - Mu / (desvio / raiz n)</t>
  </si>
  <si>
    <t>=&gt;</t>
  </si>
  <si>
    <t>P70</t>
  </si>
  <si>
    <t>P95</t>
  </si>
  <si>
    <t>Nota del examen (X)</t>
  </si>
  <si>
    <t>P(X &lt; P70) = 0,7</t>
  </si>
  <si>
    <t>P( (X - 25) / 4 &lt; (P70 - 25)/4 ) = 0,7</t>
  </si>
  <si>
    <t>P( Z &lt; (P70 - 25)/4 ) = 0,7</t>
  </si>
  <si>
    <t>P70 Normal estándar</t>
  </si>
  <si>
    <t>(p70 - 25) /4 = 0,52440051</t>
  </si>
  <si>
    <t>P(X&lt;P95) = 0,95</t>
  </si>
  <si>
    <t>P(Z&lt;(P95-25)/4) = 0,95</t>
  </si>
  <si>
    <t>P95 Normal estándar</t>
  </si>
  <si>
    <t>Poisson</t>
  </si>
  <si>
    <t>lambda 10 minutos</t>
  </si>
  <si>
    <t>lambda de 1 minuto</t>
  </si>
  <si>
    <t>P(x = 0)</t>
  </si>
  <si>
    <t>5 llamados en una hora</t>
  </si>
  <si>
    <t>lambda una hora</t>
  </si>
  <si>
    <t>P(y = 5)</t>
  </si>
  <si>
    <t>x= Cantidad llamados en un minuto</t>
  </si>
  <si>
    <t>y: Cantidad de llamados por hora</t>
  </si>
  <si>
    <t>Recibir como máximo 5 llamados</t>
  </si>
  <si>
    <t>p(y&lt;=5)</t>
  </si>
  <si>
    <t>P(Y=y)</t>
  </si>
  <si>
    <t>y</t>
  </si>
  <si>
    <t>F(y)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</si>
</sst>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quotePrefix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12</xdr:row>
      <xdr:rowOff>114300</xdr:rowOff>
    </xdr:from>
    <xdr:to>
      <xdr:col>9</xdr:col>
      <xdr:colOff>476250</xdr:colOff>
      <xdr:row>12</xdr:row>
      <xdr:rowOff>127000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7814787-A284-78C9-B637-E55F4043BCA5}"/>
            </a:ext>
          </a:extLst>
        </xdr:cNvPr>
        <xdr:cNvCxnSpPr/>
      </xdr:nvCxnSpPr>
      <xdr:spPr>
        <a:xfrm flipV="1">
          <a:off x="4730750" y="2324100"/>
          <a:ext cx="26035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9</xdr:row>
      <xdr:rowOff>177800</xdr:rowOff>
    </xdr:from>
    <xdr:to>
      <xdr:col>8</xdr:col>
      <xdr:colOff>609600</xdr:colOff>
      <xdr:row>14</xdr:row>
      <xdr:rowOff>120650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18176CC-C41E-5D06-EFF1-C8450A479B3A}"/>
            </a:ext>
          </a:extLst>
        </xdr:cNvPr>
        <xdr:cNvCxnSpPr/>
      </xdr:nvCxnSpPr>
      <xdr:spPr>
        <a:xfrm flipH="1">
          <a:off x="6686550" y="1835150"/>
          <a:ext cx="19050" cy="86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139700</xdr:rowOff>
    </xdr:from>
    <xdr:to>
      <xdr:col>9</xdr:col>
      <xdr:colOff>6350</xdr:colOff>
      <xdr:row>13</xdr:row>
      <xdr:rowOff>88900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7483619-3B30-495C-B7BD-CAE8E29D6ADC}"/>
            </a:ext>
          </a:extLst>
        </xdr:cNvPr>
        <xdr:cNvCxnSpPr/>
      </xdr:nvCxnSpPr>
      <xdr:spPr>
        <a:xfrm flipH="1">
          <a:off x="6858000" y="216535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146050</xdr:rowOff>
    </xdr:from>
    <xdr:to>
      <xdr:col>9</xdr:col>
      <xdr:colOff>120650</xdr:colOff>
      <xdr:row>13</xdr:row>
      <xdr:rowOff>95250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651B4870-DC4C-466F-B8D0-86CA962BCE15}"/>
            </a:ext>
          </a:extLst>
        </xdr:cNvPr>
        <xdr:cNvCxnSpPr/>
      </xdr:nvCxnSpPr>
      <xdr:spPr>
        <a:xfrm flipH="1">
          <a:off x="6972300" y="217170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11</xdr:row>
      <xdr:rowOff>158750</xdr:rowOff>
    </xdr:from>
    <xdr:to>
      <xdr:col>9</xdr:col>
      <xdr:colOff>254000</xdr:colOff>
      <xdr:row>13</xdr:row>
      <xdr:rowOff>107950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E577A48-995B-4D5E-B1EF-C7CB41ABF5A4}"/>
            </a:ext>
          </a:extLst>
        </xdr:cNvPr>
        <xdr:cNvCxnSpPr/>
      </xdr:nvCxnSpPr>
      <xdr:spPr>
        <a:xfrm flipH="1">
          <a:off x="7105650" y="218440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120650</xdr:rowOff>
    </xdr:from>
    <xdr:to>
      <xdr:col>11</xdr:col>
      <xdr:colOff>317500</xdr:colOff>
      <xdr:row>32</xdr:row>
      <xdr:rowOff>133350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6A3A7602-2449-4BCA-81F7-1BE6FBA77FCA}"/>
            </a:ext>
          </a:extLst>
        </xdr:cNvPr>
        <xdr:cNvCxnSpPr/>
      </xdr:nvCxnSpPr>
      <xdr:spPr>
        <a:xfrm flipV="1">
          <a:off x="6096000" y="6013450"/>
          <a:ext cx="26035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30</xdr:row>
      <xdr:rowOff>38100</xdr:rowOff>
    </xdr:from>
    <xdr:to>
      <xdr:col>9</xdr:col>
      <xdr:colOff>6350</xdr:colOff>
      <xdr:row>34</xdr:row>
      <xdr:rowOff>165100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968A9546-1C31-4A36-AFA8-281F5E8AFDA5}"/>
            </a:ext>
          </a:extLst>
        </xdr:cNvPr>
        <xdr:cNvCxnSpPr/>
      </xdr:nvCxnSpPr>
      <xdr:spPr>
        <a:xfrm flipH="1">
          <a:off x="6845300" y="5562600"/>
          <a:ext cx="19050" cy="86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577850</xdr:colOff>
      <xdr:row>32</xdr:row>
      <xdr:rowOff>0</xdr:rowOff>
    </xdr:from>
    <xdr:to>
      <xdr:col>8</xdr:col>
      <xdr:colOff>584200</xdr:colOff>
      <xdr:row>33</xdr:row>
      <xdr:rowOff>133350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C4C893A5-6A8A-41B0-A239-74162BA3D75B}"/>
            </a:ext>
          </a:extLst>
        </xdr:cNvPr>
        <xdr:cNvCxnSpPr/>
      </xdr:nvCxnSpPr>
      <xdr:spPr>
        <a:xfrm flipH="1">
          <a:off x="6673850" y="589280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431800</xdr:colOff>
      <xdr:row>31</xdr:row>
      <xdr:rowOff>152400</xdr:rowOff>
    </xdr:from>
    <xdr:to>
      <xdr:col>8</xdr:col>
      <xdr:colOff>438150</xdr:colOff>
      <xdr:row>33</xdr:row>
      <xdr:rowOff>101600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F3FF580F-A00C-48CE-BE82-1067CEA65207}"/>
            </a:ext>
          </a:extLst>
        </xdr:cNvPr>
        <xdr:cNvCxnSpPr/>
      </xdr:nvCxnSpPr>
      <xdr:spPr>
        <a:xfrm flipH="1">
          <a:off x="6527800" y="586105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215900</xdr:colOff>
      <xdr:row>32</xdr:row>
      <xdr:rowOff>44450</xdr:rowOff>
    </xdr:from>
    <xdr:to>
      <xdr:col>8</xdr:col>
      <xdr:colOff>222250</xdr:colOff>
      <xdr:row>33</xdr:row>
      <xdr:rowOff>177800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7602FAC3-E584-4D24-91E0-5568B0238DAB}"/>
            </a:ext>
          </a:extLst>
        </xdr:cNvPr>
        <xdr:cNvCxnSpPr/>
      </xdr:nvCxnSpPr>
      <xdr:spPr>
        <a:xfrm flipH="1">
          <a:off x="6311900" y="5937250"/>
          <a:ext cx="635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327-BBDD-4FDE-AD35-FECFBBC9D26C}">
  <dimension ref="A2:G11"/>
  <sheetViews>
    <sheetView workbookViewId="0">
      <selection activeCell="D12" sqref="D12"/>
    </sheetView>
  </sheetViews>
  <sheetFormatPr baseColWidth="10" defaultRowHeight="14.5" x14ac:dyDescent="0.35"/>
  <sheetData>
    <row r="2" spans="1:7" x14ac:dyDescent="0.35">
      <c r="A2" t="s">
        <v>0</v>
      </c>
      <c r="B2">
        <f>1/1000</f>
        <v>1E-3</v>
      </c>
    </row>
    <row r="3" spans="1:7" x14ac:dyDescent="0.35">
      <c r="A3" t="s">
        <v>1</v>
      </c>
      <c r="B3">
        <f>1/1000000</f>
        <v>9.9999999999999995E-7</v>
      </c>
      <c r="D3" t="s">
        <v>9</v>
      </c>
      <c r="E3">
        <f>1-B3</f>
        <v>0.99999899999999997</v>
      </c>
    </row>
    <row r="4" spans="1:7" x14ac:dyDescent="0.35">
      <c r="A4" t="s">
        <v>2</v>
      </c>
      <c r="B4">
        <v>0.95</v>
      </c>
      <c r="D4" t="s">
        <v>8</v>
      </c>
      <c r="E4">
        <f>1-B4</f>
        <v>5.0000000000000044E-2</v>
      </c>
    </row>
    <row r="7" spans="1:7" x14ac:dyDescent="0.35">
      <c r="B7" t="s">
        <v>3</v>
      </c>
      <c r="C7" s="2" t="s">
        <v>4</v>
      </c>
      <c r="E7" s="1" t="s">
        <v>6</v>
      </c>
      <c r="G7">
        <f>+B2*B4</f>
        <v>9.5E-4</v>
      </c>
    </row>
    <row r="8" spans="1:7" x14ac:dyDescent="0.35">
      <c r="C8" s="2" t="s">
        <v>5</v>
      </c>
      <c r="E8" s="1" t="s">
        <v>7</v>
      </c>
      <c r="G8">
        <f>+G7+E3*E4</f>
        <v>5.0949950000000042E-2</v>
      </c>
    </row>
    <row r="11" spans="1:7" x14ac:dyDescent="0.35">
      <c r="A11" t="s">
        <v>3</v>
      </c>
      <c r="B11" s="3">
        <f>+G7/G8</f>
        <v>1.8645749407016087E-2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092E-4A8C-42F4-B9C3-141B1CC11A8E}">
  <dimension ref="A2:G23"/>
  <sheetViews>
    <sheetView tabSelected="1" topLeftCell="E8" workbookViewId="0">
      <selection activeCell="K14" sqref="K14"/>
    </sheetView>
  </sheetViews>
  <sheetFormatPr baseColWidth="10" defaultRowHeight="14.5" x14ac:dyDescent="0.35"/>
  <sheetData>
    <row r="2" spans="1:7" x14ac:dyDescent="0.35">
      <c r="A2" t="s">
        <v>11</v>
      </c>
      <c r="B2" t="s">
        <v>10</v>
      </c>
      <c r="D2">
        <v>4.2</v>
      </c>
    </row>
    <row r="3" spans="1:7" x14ac:dyDescent="0.35">
      <c r="A3" t="s">
        <v>12</v>
      </c>
      <c r="B3" t="s">
        <v>13</v>
      </c>
      <c r="D3">
        <v>1.1000000000000001</v>
      </c>
    </row>
    <row r="6" spans="1:7" x14ac:dyDescent="0.35">
      <c r="A6" t="s">
        <v>14</v>
      </c>
      <c r="E6" t="s">
        <v>25</v>
      </c>
      <c r="F6">
        <v>0.05</v>
      </c>
    </row>
    <row r="7" spans="1:7" x14ac:dyDescent="0.35">
      <c r="A7" t="s">
        <v>15</v>
      </c>
      <c r="B7">
        <v>80</v>
      </c>
    </row>
    <row r="8" spans="1:7" x14ac:dyDescent="0.35">
      <c r="A8" t="s">
        <v>16</v>
      </c>
      <c r="B8">
        <v>4.5</v>
      </c>
    </row>
    <row r="9" spans="1:7" x14ac:dyDescent="0.35">
      <c r="F9" t="s">
        <v>26</v>
      </c>
      <c r="G9">
        <f>_xlfn.NORM.S.INV(0.95)</f>
        <v>1.6448536269514715</v>
      </c>
    </row>
    <row r="10" spans="1:7" x14ac:dyDescent="0.35">
      <c r="A10" t="s">
        <v>17</v>
      </c>
      <c r="F10" t="s">
        <v>27</v>
      </c>
      <c r="G10">
        <f>+(B8-D12)/(D3/SQRT(B7))</f>
        <v>2.4393468845452233</v>
      </c>
    </row>
    <row r="12" spans="1:7" x14ac:dyDescent="0.35">
      <c r="A12" t="s">
        <v>18</v>
      </c>
      <c r="B12" t="s">
        <v>20</v>
      </c>
      <c r="C12" t="s">
        <v>21</v>
      </c>
      <c r="D12">
        <v>4.2</v>
      </c>
      <c r="G12" t="s">
        <v>31</v>
      </c>
    </row>
    <row r="13" spans="1:7" x14ac:dyDescent="0.35">
      <c r="A13" t="s">
        <v>19</v>
      </c>
      <c r="B13" t="s">
        <v>20</v>
      </c>
      <c r="C13" t="s">
        <v>22</v>
      </c>
      <c r="D13">
        <v>4.2</v>
      </c>
    </row>
    <row r="15" spans="1:7" x14ac:dyDescent="0.35">
      <c r="A15" t="s">
        <v>28</v>
      </c>
    </row>
    <row r="18" spans="1:7" x14ac:dyDescent="0.35">
      <c r="A18" t="s">
        <v>23</v>
      </c>
    </row>
    <row r="20" spans="1:7" x14ac:dyDescent="0.35">
      <c r="A20" t="s">
        <v>18</v>
      </c>
      <c r="B20" t="s">
        <v>20</v>
      </c>
      <c r="C20" s="4" t="s">
        <v>32</v>
      </c>
      <c r="D20">
        <v>4.2</v>
      </c>
      <c r="F20" t="s">
        <v>29</v>
      </c>
      <c r="G20">
        <f>_xlfn.NORM.S.INV(0.05)</f>
        <v>-1.6448536269514726</v>
      </c>
    </row>
    <row r="21" spans="1:7" x14ac:dyDescent="0.35">
      <c r="A21" t="s">
        <v>19</v>
      </c>
      <c r="B21" t="s">
        <v>20</v>
      </c>
      <c r="C21" t="s">
        <v>24</v>
      </c>
      <c r="D21">
        <v>4.2</v>
      </c>
      <c r="F21" t="s">
        <v>27</v>
      </c>
      <c r="G21">
        <f>+G10</f>
        <v>2.4393468845452233</v>
      </c>
    </row>
    <row r="23" spans="1:7" x14ac:dyDescent="0.35">
      <c r="A2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48BE-80A1-4904-ADE7-0BE75DB62F22}">
  <dimension ref="A1:G17"/>
  <sheetViews>
    <sheetView workbookViewId="0">
      <selection activeCell="F14" sqref="F14"/>
    </sheetView>
  </sheetViews>
  <sheetFormatPr baseColWidth="10" defaultRowHeight="14.5" x14ac:dyDescent="0.35"/>
  <sheetData>
    <row r="1" spans="1:7" x14ac:dyDescent="0.35">
      <c r="A1" t="s">
        <v>35</v>
      </c>
      <c r="C1" t="s">
        <v>11</v>
      </c>
      <c r="D1">
        <v>25</v>
      </c>
    </row>
    <row r="2" spans="1:7" x14ac:dyDescent="0.35">
      <c r="C2" t="s">
        <v>12</v>
      </c>
      <c r="D2">
        <v>4</v>
      </c>
    </row>
    <row r="4" spans="1:7" x14ac:dyDescent="0.35">
      <c r="A4" t="s">
        <v>33</v>
      </c>
    </row>
    <row r="5" spans="1:7" x14ac:dyDescent="0.35">
      <c r="A5" t="s">
        <v>34</v>
      </c>
    </row>
    <row r="7" spans="1:7" x14ac:dyDescent="0.35">
      <c r="B7" t="s">
        <v>36</v>
      </c>
      <c r="F7" t="s">
        <v>41</v>
      </c>
    </row>
    <row r="9" spans="1:7" x14ac:dyDescent="0.35">
      <c r="B9" t="s">
        <v>37</v>
      </c>
      <c r="F9" t="s">
        <v>42</v>
      </c>
    </row>
    <row r="11" spans="1:7" x14ac:dyDescent="0.35">
      <c r="B11" t="s">
        <v>38</v>
      </c>
    </row>
    <row r="13" spans="1:7" x14ac:dyDescent="0.35">
      <c r="B13" t="s">
        <v>39</v>
      </c>
      <c r="D13">
        <f>+_xlfn.NORM.S.INV(0.7)</f>
        <v>0.52440051270804078</v>
      </c>
      <c r="F13" t="s">
        <v>43</v>
      </c>
      <c r="G13">
        <f>_xlfn.NORM.S.INV(0.95)</f>
        <v>1.6448536269514715</v>
      </c>
    </row>
    <row r="15" spans="1:7" x14ac:dyDescent="0.35">
      <c r="C15" t="s">
        <v>40</v>
      </c>
    </row>
    <row r="17" spans="2:7" x14ac:dyDescent="0.35">
      <c r="B17" t="s">
        <v>33</v>
      </c>
      <c r="C17">
        <f>+D13*4+25</f>
        <v>27.097602050832162</v>
      </c>
      <c r="F17" t="s">
        <v>34</v>
      </c>
      <c r="G17">
        <f>+G13*4+25</f>
        <v>31.579414507805886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41F7-FF5A-47F0-BE5B-9500C4C6C235}">
  <dimension ref="A1:E21"/>
  <sheetViews>
    <sheetView workbookViewId="0"/>
  </sheetViews>
  <sheetFormatPr baseColWidth="10" defaultRowHeight="14.5" x14ac:dyDescent="0.35"/>
  <cols>
    <col min="1" max="1" width="22.90625" bestFit="1" customWidth="1"/>
    <col min="4" max="4" width="20.453125" bestFit="1" customWidth="1"/>
    <col min="5" max="5" width="11.1796875" bestFit="1" customWidth="1"/>
  </cols>
  <sheetData>
    <row r="1" spans="1:5" x14ac:dyDescent="0.35">
      <c r="A1" t="s">
        <v>44</v>
      </c>
      <c r="D1" t="s">
        <v>48</v>
      </c>
    </row>
    <row r="2" spans="1:5" x14ac:dyDescent="0.35">
      <c r="A2" t="s">
        <v>45</v>
      </c>
      <c r="B2">
        <v>3</v>
      </c>
      <c r="D2" t="s">
        <v>49</v>
      </c>
      <c r="E2">
        <f>+B2*6</f>
        <v>18</v>
      </c>
    </row>
    <row r="3" spans="1:5" x14ac:dyDescent="0.35">
      <c r="A3" t="s">
        <v>46</v>
      </c>
      <c r="B3">
        <f>+B2/10</f>
        <v>0.3</v>
      </c>
    </row>
    <row r="5" spans="1:5" x14ac:dyDescent="0.35">
      <c r="A5" t="s">
        <v>47</v>
      </c>
      <c r="B5">
        <f>_xlfn.POISSON.DIST(0,B3,FALSE)</f>
        <v>0.74081822068171788</v>
      </c>
      <c r="D5" t="s">
        <v>50</v>
      </c>
      <c r="E5">
        <f>_xlfn.POISSON.DIST(5,E2,FALSE)</f>
        <v>2.3981735305214275E-4</v>
      </c>
    </row>
    <row r="7" spans="1:5" x14ac:dyDescent="0.35">
      <c r="A7" t="s">
        <v>51</v>
      </c>
      <c r="D7" t="s">
        <v>52</v>
      </c>
    </row>
    <row r="10" spans="1:5" x14ac:dyDescent="0.35">
      <c r="D10" t="s">
        <v>53</v>
      </c>
    </row>
    <row r="11" spans="1:5" x14ac:dyDescent="0.35">
      <c r="D11" t="s">
        <v>54</v>
      </c>
      <c r="E11" s="5">
        <f>_xlfn.POISSON.DIST(5,E2,TRUE)</f>
        <v>3.2399345110116962E-4</v>
      </c>
    </row>
    <row r="14" spans="1:5" x14ac:dyDescent="0.35">
      <c r="C14" s="1" t="s">
        <v>56</v>
      </c>
      <c r="D14" t="s">
        <v>55</v>
      </c>
      <c r="E14" t="s">
        <v>57</v>
      </c>
    </row>
    <row r="15" spans="1:5" x14ac:dyDescent="0.35">
      <c r="C15">
        <v>0</v>
      </c>
      <c r="D15">
        <f>_xlfn.POISSON.DIST(C15,$E$2,FALSE)</f>
        <v>1.5229979744712629E-8</v>
      </c>
      <c r="E15">
        <f>+D15</f>
        <v>1.5229979744712629E-8</v>
      </c>
    </row>
    <row r="16" spans="1:5" x14ac:dyDescent="0.35">
      <c r="C16">
        <v>1</v>
      </c>
      <c r="D16">
        <f t="shared" ref="D16:D21" si="0">_xlfn.POISSON.DIST(C16,$E$2,FALSE)</f>
        <v>2.7413963540482727E-7</v>
      </c>
      <c r="E16">
        <f>+E15+D16</f>
        <v>2.8936961514953989E-7</v>
      </c>
    </row>
    <row r="17" spans="3:5" x14ac:dyDescent="0.35">
      <c r="C17">
        <v>2</v>
      </c>
      <c r="D17">
        <f t="shared" si="0"/>
        <v>2.4672567186434503E-6</v>
      </c>
      <c r="E17">
        <f t="shared" ref="E17:E20" si="1">+E16+D17</f>
        <v>2.7566263337929903E-6</v>
      </c>
    </row>
    <row r="18" spans="3:5" x14ac:dyDescent="0.35">
      <c r="C18">
        <v>3</v>
      </c>
      <c r="D18">
        <f t="shared" si="0"/>
        <v>1.480354031186069E-5</v>
      </c>
      <c r="E18">
        <f t="shared" si="1"/>
        <v>1.7560166645653678E-5</v>
      </c>
    </row>
    <row r="19" spans="3:5" x14ac:dyDescent="0.35">
      <c r="C19">
        <v>4</v>
      </c>
      <c r="D19">
        <f t="shared" si="0"/>
        <v>6.6615931403373114E-5</v>
      </c>
      <c r="E19">
        <f t="shared" si="1"/>
        <v>8.4176098049026785E-5</v>
      </c>
    </row>
    <row r="20" spans="3:5" x14ac:dyDescent="0.35">
      <c r="C20">
        <v>5</v>
      </c>
      <c r="D20">
        <f t="shared" si="0"/>
        <v>2.3981735305214275E-4</v>
      </c>
      <c r="E20" s="5">
        <f t="shared" si="1"/>
        <v>3.2399345110116951E-4</v>
      </c>
    </row>
    <row r="21" spans="3:5" x14ac:dyDescent="0.35">
      <c r="C21">
        <v>6</v>
      </c>
      <c r="D21">
        <f t="shared" si="0"/>
        <v>7.1945205915642854E-4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>Banco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Ezequiel Levinis</dc:creator>
  <cp:lastModifiedBy>Gustavo Ezequiel Levinis</cp:lastModifiedBy>
  <dcterms:created xsi:type="dcterms:W3CDTF">2022-10-13T21:11:47Z</dcterms:created>
  <dcterms:modified xsi:type="dcterms:W3CDTF">2022-10-13T22:49:18Z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2022-10-13T22:49:17Z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05849d8b-b213-420c-bf5a-91152e02efaf</vt:lpwstr>
  </property>
  <property fmtid="{D5CDD505-2E9C-101B-9397-08002B2CF9AE}" pid="8" name="MSIP_Label_d90af87d-ad1c-46d8-9efe-d658b1e3c1c4_ContentBits">
    <vt:lpwstr>0</vt:lpwstr>
  </property>
</Properties>
</file>