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mcf05\Documents\Pacific cod\Analysis\Bayenv\results\"/>
    </mc:Choice>
  </mc:AlternateContent>
  <xr:revisionPtr revIDLastSave="0" documentId="13_ncr:1_{ACCCA25F-C4B1-47C1-87B3-04F9C3D6F6A0}" xr6:coauthVersionLast="46" xr6:coauthVersionMax="46" xr10:uidLastSave="{00000000-0000-0000-0000-000000000000}"/>
  <bookViews>
    <workbookView xWindow="-108" yWindow="-108" windowWidth="23256" windowHeight="12576" xr2:uid="{2A87B858-3785-4127-96C5-6C1833E36798}"/>
  </bookViews>
  <sheets>
    <sheet name="README" sheetId="1" r:id="rId1"/>
    <sheet name="all_locus_ids" sheetId="2" r:id="rId2"/>
    <sheet name="all_annotated" sheetId="3" r:id="rId3"/>
    <sheet name="bayenv_protein_fx" sheetId="4" r:id="rId4"/>
    <sheet name="outliers_protein_fx" sheetId="5" r:id="rId5"/>
    <sheet name="bayenv_fx_TableS" sheetId="6" r:id="rId6"/>
    <sheet name="outliers_fx_TableS" sheetId="7" r:id="rId7"/>
  </sheets>
  <definedNames>
    <definedName name="_xlnm._FilterDatabase" localSheetId="2" hidden="1">all_annotated!$F$2:$J$31</definedName>
    <definedName name="_xlnm._FilterDatabase" localSheetId="3" hidden="1">bayenv_protein_fx!$A$2:$J$60</definedName>
    <definedName name="_xlnm._FilterDatabase" localSheetId="4" hidden="1">outliers_protein_fx!$A$2:$G$28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7" l="1"/>
  <c r="H4" i="7"/>
  <c r="G7" i="7"/>
  <c r="H7" i="7" s="1"/>
  <c r="G15" i="7"/>
  <c r="H15" i="7"/>
  <c r="G20" i="7"/>
  <c r="G32" i="7" s="1"/>
  <c r="H20" i="7"/>
  <c r="H30" i="7"/>
  <c r="M3" i="6"/>
  <c r="N3" i="6"/>
  <c r="W3" i="6"/>
  <c r="X3" i="6" s="1"/>
  <c r="AA3" i="6"/>
  <c r="W4" i="6"/>
  <c r="X4" i="6"/>
  <c r="W5" i="6"/>
  <c r="X5" i="6"/>
  <c r="M6" i="6"/>
  <c r="N6" i="6"/>
  <c r="N36" i="6" s="1"/>
  <c r="W6" i="6"/>
  <c r="X6" i="6" s="1"/>
  <c r="W7" i="6"/>
  <c r="W8" i="6"/>
  <c r="X8" i="6" s="1"/>
  <c r="W9" i="6"/>
  <c r="X9" i="6"/>
  <c r="W10" i="6"/>
  <c r="X10" i="6"/>
  <c r="W11" i="6"/>
  <c r="X11" i="6"/>
  <c r="W12" i="6"/>
  <c r="X12" i="6" s="1"/>
  <c r="W13" i="6"/>
  <c r="W14" i="6"/>
  <c r="X14" i="6"/>
  <c r="W15" i="6"/>
  <c r="X15" i="6" s="1"/>
  <c r="X16" i="6"/>
  <c r="M17" i="6"/>
  <c r="N17" i="6" s="1"/>
  <c r="W17" i="6"/>
  <c r="W18" i="6"/>
  <c r="X17" i="6" s="1"/>
  <c r="X18" i="6"/>
  <c r="W19" i="6"/>
  <c r="W20" i="6"/>
  <c r="X19" i="6" s="1"/>
  <c r="W21" i="6"/>
  <c r="X20" i="6" s="1"/>
  <c r="M22" i="6"/>
  <c r="N22" i="6"/>
  <c r="W22" i="6"/>
  <c r="X21" i="6" s="1"/>
  <c r="W23" i="6"/>
  <c r="X22" i="6" s="1"/>
  <c r="W24" i="6"/>
  <c r="X23" i="6" s="1"/>
  <c r="W25" i="6"/>
  <c r="X24" i="6" s="1"/>
  <c r="X25" i="6"/>
  <c r="W26" i="6"/>
  <c r="W27" i="6"/>
  <c r="X26" i="6" s="1"/>
  <c r="W28" i="6"/>
  <c r="X27" i="6" s="1"/>
  <c r="W29" i="6"/>
  <c r="X28" i="6" s="1"/>
  <c r="X29" i="6"/>
  <c r="W30" i="6"/>
  <c r="W31" i="6"/>
  <c r="X30" i="6" s="1"/>
  <c r="N32" i="6"/>
  <c r="W32" i="6"/>
  <c r="X31" i="6" s="1"/>
  <c r="W33" i="6"/>
  <c r="X32" i="6" s="1"/>
  <c r="W34" i="6"/>
  <c r="X33" i="6" s="1"/>
  <c r="X34" i="6"/>
  <c r="W35" i="6"/>
  <c r="W36" i="6"/>
  <c r="X35" i="6" s="1"/>
  <c r="X36" i="6"/>
  <c r="W37" i="6"/>
  <c r="W38" i="6"/>
  <c r="X37" i="6" s="1"/>
  <c r="W39" i="6"/>
  <c r="X38" i="6" s="1"/>
  <c r="W40" i="6"/>
  <c r="X39" i="6" s="1"/>
  <c r="X40" i="6"/>
  <c r="W41" i="6"/>
  <c r="W42" i="6"/>
  <c r="X41" i="6" s="1"/>
  <c r="W43" i="6"/>
  <c r="X42" i="6" s="1"/>
  <c r="W44" i="6"/>
  <c r="X43" i="6" s="1"/>
  <c r="X44" i="6"/>
  <c r="W45" i="6"/>
  <c r="W46" i="6"/>
  <c r="X45" i="6" s="1"/>
  <c r="W47" i="6"/>
  <c r="X46" i="6" s="1"/>
  <c r="W48" i="6"/>
  <c r="X47" i="6" s="1"/>
  <c r="X48" i="6"/>
  <c r="W49" i="6"/>
  <c r="W50" i="6"/>
  <c r="X49" i="6" s="1"/>
  <c r="I1" i="4"/>
  <c r="J1" i="4"/>
  <c r="H32" i="7" l="1"/>
</calcChain>
</file>

<file path=xl/sharedStrings.xml><?xml version="1.0" encoding="utf-8"?>
<sst xmlns="http://schemas.openxmlformats.org/spreadsheetml/2006/main" count="1151" uniqueCount="274">
  <si>
    <t>All + B10</t>
  </si>
  <si>
    <t>All - B10</t>
  </si>
  <si>
    <t>Bayenv</t>
  </si>
  <si>
    <t>B10000</t>
  </si>
  <si>
    <t>B1000</t>
  </si>
  <si>
    <t>B100</t>
  </si>
  <si>
    <t>B10</t>
  </si>
  <si>
    <t>OutFLANK</t>
  </si>
  <si>
    <t>Zdhhc1: Probable palmitoyltransferase ZDHHC1 (Mus musculus)</t>
  </si>
  <si>
    <t>GAMO_00016799</t>
  </si>
  <si>
    <t>LG14</t>
  </si>
  <si>
    <t>ADD2: Beta-adducin (Homo sapiens)</t>
  </si>
  <si>
    <t>GAMO_00042274</t>
  </si>
  <si>
    <t>LG06</t>
  </si>
  <si>
    <t>Trim3: Tripartite motif-containing protein 3 (Mus musculus)</t>
  </si>
  <si>
    <t>GAMO_00007316</t>
  </si>
  <si>
    <t>LG07</t>
  </si>
  <si>
    <t>gdf6b: Growth/differentiation factor 6-B (Danio rerio)</t>
  </si>
  <si>
    <t>GAMO_00071946</t>
  </si>
  <si>
    <t>LG22</t>
  </si>
  <si>
    <t>Ptprq: Phosphatidylinositol phosphatase PTPRQ (Rattus norvegicus)</t>
  </si>
  <si>
    <t>GAMO_00044599</t>
  </si>
  <si>
    <t>LG09</t>
  </si>
  <si>
    <t>ROCK2: Rho-associated protein kinase 2 (Bos taurus)</t>
  </si>
  <si>
    <t>GAMO_00067102</t>
  </si>
  <si>
    <t>LG21</t>
  </si>
  <si>
    <t>unknown function</t>
  </si>
  <si>
    <t>GAMO_00047980</t>
  </si>
  <si>
    <t>LG10</t>
  </si>
  <si>
    <t>DCN: Decorin (Pan troglodytes)</t>
  </si>
  <si>
    <t>GAMO_00074817</t>
  </si>
  <si>
    <t>LG19</t>
  </si>
  <si>
    <t>GAMO_00037168</t>
  </si>
  <si>
    <t>LG13</t>
  </si>
  <si>
    <t>GAMO_00009199</t>
  </si>
  <si>
    <t>LG16</t>
  </si>
  <si>
    <t>CSMD3: CUB and sushi domain-containing protein 3 (Homo sapiens)</t>
  </si>
  <si>
    <t>GAMO_00021589</t>
  </si>
  <si>
    <t>LG11</t>
  </si>
  <si>
    <t>GAMO_00066967</t>
  </si>
  <si>
    <t>ADCY2: Adenylate cyclase type 2 (Homo sapiens)</t>
  </si>
  <si>
    <t>GAMO_00016360</t>
  </si>
  <si>
    <t>MEM245: Transmembrane protein 245 (Bos taurus)</t>
  </si>
  <si>
    <t>GAMO_00019716</t>
  </si>
  <si>
    <t>GOLIM4: Golgi integral membrane protein 4 (Homo sapiens)</t>
  </si>
  <si>
    <t>GAMO_00009513</t>
  </si>
  <si>
    <t>Kmt2b: Histone-lysine N-methyltransferase 2B (Mus musculus)</t>
  </si>
  <si>
    <t>GAMO_00021759</t>
  </si>
  <si>
    <t>Senp6: Sentrin-specific protease 6 (Mus musculus)</t>
  </si>
  <si>
    <t>GAMO_00069441</t>
  </si>
  <si>
    <t xml:space="preserve"> Antxr1: Anthrax toxin receptor 1 (Mus musculus)</t>
  </si>
  <si>
    <t>GAMO_00041250</t>
  </si>
  <si>
    <t>GAMO_00046519</t>
  </si>
  <si>
    <t>TMPO: Lamina-associated polypeptide 2%2C isoforms beta/gamma (Homo sapiens)</t>
  </si>
  <si>
    <t>GAMO_00046127</t>
  </si>
  <si>
    <t>Fndc1: Fibronectin type III domain-containing protein 1 (Rattus norvegicus)</t>
  </si>
  <si>
    <t>GAMO_00066962</t>
  </si>
  <si>
    <t>plekhh1: Pleckstrin homology domain-containing family H member 1 (Danio rerio)</t>
  </si>
  <si>
    <t>GAMO_00056874</t>
  </si>
  <si>
    <t>LG05</t>
  </si>
  <si>
    <t>Vmn2r26: Vomeronasal type-2 receptor 26 (Mus musculus)</t>
  </si>
  <si>
    <t>GAMO_00010294</t>
  </si>
  <si>
    <t>Cit: Citron Rho-interacting kinase (Mus musculus)</t>
  </si>
  <si>
    <t>GAMO_00038654</t>
  </si>
  <si>
    <t>Kmt2a: Histone-lysine N-methyltransferase 2A (Mus musculus)</t>
  </si>
  <si>
    <t>GAMO_00009696</t>
  </si>
  <si>
    <t>Sema4d: Semaphorin-4D (Mus musculus)</t>
  </si>
  <si>
    <t>GAMO_00073724</t>
  </si>
  <si>
    <t xml:space="preserve"> PARD6B: Partitioning defective 6 homolog beta (Homo sapiens)</t>
  </si>
  <si>
    <t>GAMO_00026365</t>
  </si>
  <si>
    <t>LG01</t>
  </si>
  <si>
    <t>slu7: Pre-mRNA-splicing factor SLU7 (Danio rerio)</t>
  </si>
  <si>
    <t>GAMO_00050082</t>
  </si>
  <si>
    <t>Alg3: Dol-P-Man:Man(5)GlcNAc(2)-PP-Dol alpha-1%2C3-mannosyltransferase (Mus musculus)</t>
  </si>
  <si>
    <t>GAMO_00031358</t>
  </si>
  <si>
    <t>LG08</t>
  </si>
  <si>
    <t>GPC3: Glypican-3 (Pan troglodytes)</t>
  </si>
  <si>
    <t>GAMO_00049482</t>
  </si>
  <si>
    <t>Kmt2a: Histone-lysine N-methyltransferase 2A (Mus</t>
  </si>
  <si>
    <t>FRMPD3: FERM and PDZ domain-containing protein 3 (Homo sapiens)</t>
  </si>
  <si>
    <t>GAMO_00049207</t>
  </si>
  <si>
    <t>GAMO_00031452</t>
  </si>
  <si>
    <t>MRPS25: 28S ribosomal protein S25%2C mitochondrial (Bos taurus)</t>
  </si>
  <si>
    <t>GAMO_00024609</t>
  </si>
  <si>
    <t>UBR5: E3 ubiquitin-protein ligase UBR5 (Homo sapiens)</t>
  </si>
  <si>
    <t>GAMO_00020848</t>
  </si>
  <si>
    <t>Rbsn: Rabenosyn-5 (Mus musculus)</t>
  </si>
  <si>
    <t>GAMO_00024607</t>
  </si>
  <si>
    <t>clptm1: Cleft lip and palate transmembrane protein 1 homolog (Danio rerio)</t>
  </si>
  <si>
    <t>GAMO_00011693</t>
  </si>
  <si>
    <t>Protein of unknown function</t>
  </si>
  <si>
    <t>GAMO_00077682</t>
  </si>
  <si>
    <t>LG17</t>
  </si>
  <si>
    <t>TMEM255B: Transmembrane protein 255B (Homo sapiens)</t>
  </si>
  <si>
    <t>GAMO_00009992</t>
  </si>
  <si>
    <t>GAMO_00077064</t>
  </si>
  <si>
    <t>GAMO_00072684</t>
  </si>
  <si>
    <t>Dnah2: Dynein heavy chain 2%2C axonemal (Mus musculus)</t>
  </si>
  <si>
    <t>GAMO_00076571</t>
  </si>
  <si>
    <t>GAMO_00048067</t>
  </si>
  <si>
    <t>Myof: Myoferlin (Mus musculus)</t>
  </si>
  <si>
    <t>GAMO_00076044</t>
  </si>
  <si>
    <t>GAMO_00074869</t>
  </si>
  <si>
    <t>DHX38: Pre-mRNA-splicing factor ATP-dependent RNA helicase PRP16 (Bos taurus)</t>
  </si>
  <si>
    <t>GAMO_00017719</t>
  </si>
  <si>
    <t>API5: Apoptosis inhibitor 5 (Gallus gallus)</t>
  </si>
  <si>
    <t>GAMO_00045254</t>
  </si>
  <si>
    <t>PLEKHA7: Pleckstrin homology domain-containing family A member 7 (Homo sapiens)</t>
  </si>
  <si>
    <t>GAMO_00017638</t>
  </si>
  <si>
    <t>GAMO_00013201</t>
  </si>
  <si>
    <t>LG03</t>
  </si>
  <si>
    <t>DDB1: DNA damage-binding protein 1 (Gallus gallus)</t>
  </si>
  <si>
    <t>GAMO_00017255</t>
  </si>
  <si>
    <t>GAMO_00069505</t>
  </si>
  <si>
    <t>GAMO_00021564</t>
  </si>
  <si>
    <t>GAMO_00020938</t>
  </si>
  <si>
    <t xml:space="preserve"> LRP4: Low-density lipoprotein receptor-related protein 4 (Homo sapiens)</t>
  </si>
  <si>
    <t>GAMO_00018710</t>
  </si>
  <si>
    <t>TMEM245: Transmembrane protein 245 (Bos taurus)</t>
  </si>
  <si>
    <t>GAMO_00019717</t>
  </si>
  <si>
    <t>RACGAP1: Rac GTPase-activating protein 1 (Homo sapiens)</t>
  </si>
  <si>
    <t>GAMO_00051939</t>
  </si>
  <si>
    <t>LG20</t>
  </si>
  <si>
    <t>CFTR: Cystic fibrosis transmembrane conductance regulator (Squalus acanthias)</t>
  </si>
  <si>
    <t>GAMO_00047138</t>
  </si>
  <si>
    <t>GAMO_00002776</t>
  </si>
  <si>
    <t>LG04</t>
  </si>
  <si>
    <t>CTTNBP2: Cortactin-binding protein 2 (Dasypus novemcinctus)</t>
  </si>
  <si>
    <t>GAMO_00047134</t>
  </si>
  <si>
    <t>kdelc1: KDEL motif-containing protein 1 (Danio rerio)</t>
  </si>
  <si>
    <t>GAMO_00020251</t>
  </si>
  <si>
    <t>GAMO_00046518</t>
  </si>
  <si>
    <t>GAMO_00073405</t>
  </si>
  <si>
    <t>Col26a1: Collagen alpha-1(XXVI) chain (Mus musculus)</t>
  </si>
  <si>
    <t>GAMO_00041452</t>
  </si>
  <si>
    <t>Similar to</t>
  </si>
  <si>
    <t>Gene ID</t>
  </si>
  <si>
    <t>Map Quality</t>
  </si>
  <si>
    <t>Annotation LG</t>
  </si>
  <si>
    <t>Locus ID</t>
  </si>
  <si>
    <t>Similar Gene</t>
  </si>
  <si>
    <t>Atlantic cod Gene ID</t>
  </si>
  <si>
    <t>Alignment Linkage Group</t>
  </si>
  <si>
    <t>Locus</t>
  </si>
  <si>
    <t>Known Proteins</t>
  </si>
  <si>
    <t>Protein-Coding</t>
  </si>
  <si>
    <t>Outliers</t>
  </si>
  <si>
    <t>NA</t>
  </si>
  <si>
    <t>Mean Sea Surface Temp., Minimum Temp. at Depth</t>
  </si>
  <si>
    <t>Immune</t>
  </si>
  <si>
    <r>
      <t>Gene Ontology (GO) annotations related to this gene include </t>
    </r>
    <r>
      <rPr>
        <i/>
        <sz val="8"/>
        <color rgb="FF333333"/>
        <rFont val="Segoe UI"/>
        <family val="2"/>
      </rPr>
      <t>protein-cysteine S-palmitoyltransferase activity</t>
    </r>
    <r>
      <rPr>
        <sz val="8"/>
        <color rgb="FF333333"/>
        <rFont val="Segoe UI"/>
        <family val="2"/>
      </rPr>
      <t> and </t>
    </r>
    <r>
      <rPr>
        <i/>
        <sz val="8"/>
        <color rgb="FF333333"/>
        <rFont val="Segoe UI"/>
        <family val="2"/>
      </rPr>
      <t>palmitoyltransferase activity</t>
    </r>
    <r>
      <rPr>
        <sz val="8"/>
        <color rgb="FF333333"/>
        <rFont val="Segoe UI"/>
        <family val="2"/>
      </rPr>
      <t xml:space="preserve">. regulating its association with endosome membranes. Could also be involved in DNA virus-triggered and CGAS-mediated innate immune response through the regulation of MITA activation by cGAMP (PubMed:25299331). </t>
    </r>
  </si>
  <si>
    <t>Mean Sea Surface Temp., Minimum Temp. at Depth, Mean Temp. at Depth</t>
  </si>
  <si>
    <t>Other Cellular Functions</t>
  </si>
  <si>
    <t xml:space="preserve">belong to a family of membrane skeletal proteins involved in the assembly of spectrin-actin network in erythrocytes and at sites of cell-cell contact in epithelial tissues. Membrane-cytoskeleton-associated protein that promotes the assembly of the spectrin-actin network. Binds to the erythrocyte membrane receptor SLC2A1/GLUT1 and may therefore provide a link between the spectrin cytoskeleton to the plasma membrane. Gene Ontology (GO) annotations related to this gene include protein homodimerization activity and actin binding. </t>
  </si>
  <si>
    <t>LG15</t>
  </si>
  <si>
    <t>Mean Sea Surface Temp.</t>
  </si>
  <si>
    <t>Probably involved in vesicular trafficking via its association with the CART complex (PubMed:15772161). The CART complex is necessary for efficient transferrin receptor recycling but not for EGFR degradation (PubMed:15772161). Positively regulates motility of microtubule-dependent motor protein KIF21B (By similarity). It is similar to a rat protein which is a specific partner for the tail domain of myosin V, a class of myosins which are involved in the targeted transport of organelles.</t>
  </si>
  <si>
    <t>Minimum Temp. at Depth</t>
  </si>
  <si>
    <t>Reproduction &amp; Early Development</t>
  </si>
  <si>
    <t xml:space="preserve">This gene encodes a secreted ligand of the TGF-beta (transforming growth factor-beta) superfamily of proteins. Ligands of this family bind various TGF-beta receptors leading to recruitment and activation of SMAD family transcription factors that regulate gene expression. Growth factor that controls proliferation and cellular differentiation in the retina and bone formation. Plays a key role in regulating apoptosis during retinal development. Establishes dorsal-ventral positional information in the retina and controls the formation of the retinotectal map (PubMed:23307924). Required for normal formation of bones and joints in the limbs, skull, digits and axial skeleton. Plays a key role in establishing boundaries between skeletal elements during development. Regulation of GDF6 expression seems to be a mechanism for evolving species-specific changes in skeletal structures. </t>
  </si>
  <si>
    <t xml:space="preserve">This locus encodes a member of the type III receptor-like protein-tyrosine phosphatase family. The encoded protein catalyzes the dephosphorylation of phosphotyrosine and phosphatidylinositol and plays roles in cellular proliferation and differentiation. required for auditory function. </t>
  </si>
  <si>
    <t>Sensory</t>
  </si>
  <si>
    <t>Protein kinase which is a key regulator of actin cytoskeleton and cell polarity. Involved in regulation of smooth muscle contraction, actin cytoskeleton organization, stress fiber and focal adhesion formation, neurite retraction, cell adhesion and motility. Plays an important role in the timely initiation of centrosome duplication. Inhibits keratinocyte terminal differentiation. May regulate closure of the eyelids and ventral body wall through organization of actomyosin bundles. Plays a critical role in the regulation of spine and synaptic properties in the hippocampus. Plays an important role in generating the circadian rhythm of the aortic myofilament Ca(2+) sensitivity and vascular contractility by modulating the myosin light chain phosphorylation.</t>
  </si>
  <si>
    <t xml:space="preserve">This gene encodes a member of the small leucine-rich proteoglycan family of proteins. This protein plays a role in collagen fibril assembly. Binding of this protein to multiple cell surface receptors mediates its role in tumor suppression. May affect the rate of fibrils formation. Among its related pathways are Chondroitin sulfate/dermatan sulfate metabolism and Degradation of the extracellular matrix. </t>
  </si>
  <si>
    <t>Mean Sea Surface Temp., Mean Temp. at Depth</t>
  </si>
  <si>
    <r>
      <t>Protein Coding gene. Diseases associated with CSMD3 include </t>
    </r>
    <r>
      <rPr>
        <sz val="8"/>
        <color rgb="FF0077CC"/>
        <rFont val="Segoe UI"/>
        <family val="2"/>
      </rPr>
      <t>Familial Adult Myoclonic Epilepsy</t>
    </r>
    <r>
      <rPr>
        <sz val="8"/>
        <color rgb="FF333333"/>
        <rFont val="Segoe UI"/>
        <family val="2"/>
      </rPr>
      <t> and </t>
    </r>
    <r>
      <rPr>
        <sz val="8"/>
        <color rgb="FF0077CC"/>
        <rFont val="Segoe UI"/>
        <family val="2"/>
      </rPr>
      <t>Trichorhinophalangeal Syndrome, Type Ii</t>
    </r>
    <r>
      <rPr>
        <sz val="8"/>
        <color rgb="FF333333"/>
        <rFont val="Segoe UI"/>
        <family val="2"/>
      </rPr>
      <t>. </t>
    </r>
  </si>
  <si>
    <t xml:space="preserve">This gene encodes a member of the family of adenylate cyclases, which are membrane-associated enzymes that catalyze the formation of the secondary messenger cyclic adenosine monophosphate (cAMP).  Catalyzes the formation of the signaling molecule cAMP in response to G-protein signaling (PubMed:15385642). Down-stream signaling cascades mediate changes in gene expression patterns and lead to increased IL6 production. Functions in signaling cascades downstream of the muscarinic acetylcholine receptors (By similarity). </t>
  </si>
  <si>
    <t>The Golgi complex plays a key role in the sorting and modification of proteins exported from the endoplasmic reticulum. Plays a role in endosome to Golgi protein trafficking; mediates protein transport along the late endosome-bypass pathway from the early endosome to the Golgi.</t>
  </si>
  <si>
    <t xml:space="preserve">Involved in chromosome alignment and spindle assembly, by regulating the kinetochore CENPH-CENPI-CENPK complex. Desumoylates PML and CENPI, protecting them from degradation by the ubiquitin ligase RNF4, which targets polysumoylated proteins for proteasomal degradation. Desumoylates also RPA1, thus preventing recruitment of RAD51 to the DNA damage foci to initiate DNA repair through homologous recombination. </t>
  </si>
  <si>
    <t xml:space="preserve">This gene encodes a type I transmembrane protein and is a tumor-specific endothelial marker that has been implicated in colorectal cancer. The encoded protein has been shown to also be a docking protein or receptor for Bacillus anthracis toxin, the causative agent of the disease, anthrax. The binding of the protective antigen (PA) component, of the tripartite anthrax toxin, to this receptor protein mediates delivery of toxin components to the cytosol of cells. Plays a role in cell attachment and migration. Interacts with extracellular matrix proteins and with the actin cytoskeleton. Mediates adhesion of cells to type 1 collagen and gelatin, reorganization of the actin cytoskeleton and promotes cell spreading. Plays a role in the angiogenic response of cultured umbilical vein endothelial cells. </t>
  </si>
  <si>
    <t>Through alternative splicing, this gene encodes several distinct LEM domain containing protein isoforms. LEM domain proteins include inner nuclear membrane and intranuclear proteins, and are involved in a variety of cellular functions including gene expression, chromatin organization, and replication and cell cycle control. May be involved in the structural organization of the nucleus and in the post-mitotic nuclear assembly. May be involved in the control of initiation of DNA replication through its interaction with NAKAP95. LAP2B_HUMAN,P42167
Thymopoietin (TP) and Thymopentin (TP5) may play a role in T-cell development and function. TP5 is an immunomodulating pentapeptide</t>
  </si>
  <si>
    <t>Protein Coding gene. Diseases associated with PLEKHH1 include Mowat-Wilson Syndrome. </t>
  </si>
  <si>
    <t xml:space="preserve">This gene encodes a serine/threonine-protein kinase that functions in cell division. Together with the kinesin KIF14, this protein localizes to the central spindle and midbody, and functions to promote efficient cytokinesis. This protein is involved in central nervous system development. Plays an important role in the regulation of cytokinesis and the development of the central nervous system. </t>
  </si>
  <si>
    <t>Reproduction &amp; Early Development; Immune System</t>
  </si>
  <si>
    <r>
      <t>Among its related pathways are </t>
    </r>
    <r>
      <rPr>
        <sz val="8"/>
        <color rgb="FF0077CC"/>
        <rFont val="Segoe UI"/>
        <family val="2"/>
      </rPr>
      <t>Guidance Cues and Growth Cone Motility</t>
    </r>
    <r>
      <rPr>
        <sz val="8"/>
        <color rgb="FF333333"/>
        <rFont val="Segoe UI"/>
        <family val="2"/>
      </rPr>
      <t> and </t>
    </r>
    <r>
      <rPr>
        <sz val="8"/>
        <color rgb="FF0077CC"/>
        <rFont val="Segoe UI"/>
        <family val="2"/>
      </rPr>
      <t>Axon guidance</t>
    </r>
    <r>
      <rPr>
        <sz val="8"/>
        <color rgb="FF333333"/>
        <rFont val="Segoe UI"/>
        <family val="2"/>
      </rPr>
      <t>. Gene Ontology (GO) annotations related to this gene include </t>
    </r>
    <r>
      <rPr>
        <i/>
        <sz val="8"/>
        <color rgb="FF333333"/>
        <rFont val="Segoe UI"/>
        <family val="2"/>
      </rPr>
      <t>signaling receptor binding</t>
    </r>
    <r>
      <rPr>
        <sz val="8"/>
        <color rgb="FF333333"/>
        <rFont val="Segoe UI"/>
        <family val="2"/>
      </rPr>
      <t> and </t>
    </r>
    <r>
      <rPr>
        <i/>
        <sz val="8"/>
        <color rgb="FF333333"/>
        <rFont val="Segoe UI"/>
        <family val="2"/>
      </rPr>
      <t>transmembrane signaling receptor activity</t>
    </r>
    <r>
      <rPr>
        <sz val="8"/>
        <color rgb="FF333333"/>
        <rFont val="Segoe UI"/>
        <family val="2"/>
      </rPr>
      <t>. Cell surface receptor for PLXNB1 and PLXNB2 that plays an important role in cell-cell signaling (PubMed:20877282). Regulates GABAergic synapse development (By similarity). Promotes the development of inhibitory synapses in a PLXNB1-dependent manner (By similarity). Modulates the complexity and arborization of developing neurites in hippocampal neurons by activating PLXNB1 and interaction with PLXNB1 mediates activation of RHOA (PubMed:19788569). Promotes the migration of cerebellar granule cells (PubMed:16055703). Plays a role in the immune system; induces B-cells to aggregate and improves their viability (in vitro) (PubMed:8876214). Induces endothelial cell migration</t>
    </r>
  </si>
  <si>
    <t xml:space="preserve"> This cytoplasmic protein is involved in asymmetrical cell division and cell polarization processes as a member of a multi-protein complex.</t>
  </si>
  <si>
    <t>Among its related pathways are Transport to the Golgi and subsequent modification and Metabolism of proteins. Gene Ontology (GO) annotations related to this gene include transferase activity, transferring hexosyl groups and dol-P-Man:Man(5)GlcNAc(2)-PP-Dol alpha-1,3-mannosyltransferase activity. Diseases associated with ALG3 include Congenital Disorder Of Glycosylation, Type Id and Granulomatous Disease, Chronic, Autosomal Recessive, Cytochrome B-Positive, Type Ii.</t>
  </si>
  <si>
    <t>LG18</t>
  </si>
  <si>
    <t>This gene potentially has a role in regulation of cell proliferation or differentiation.  Involved in maturation and/or transcriptional regulation of mRNA by activating CDK9 by polyubiquitination. May play a role in control of cell cycle progression. May have tumor suppressor function. Plays an essential role in extraembryonic development (a membrane which assists in the development of the embryo - sace supports and protects the fetus against mechanical shock)</t>
  </si>
  <si>
    <r>
      <t>Protein Coding gene. Diseases associated with CLPTM1 include </t>
    </r>
    <r>
      <rPr>
        <sz val="8"/>
        <color rgb="FF0077CC"/>
        <rFont val="Segoe UI"/>
        <family val="2"/>
      </rPr>
      <t>Cleft Lip</t>
    </r>
    <r>
      <rPr>
        <sz val="8"/>
        <color rgb="FF333333"/>
        <rFont val="Segoe UI"/>
        <family val="2"/>
      </rPr>
      <t> and </t>
    </r>
    <r>
      <rPr>
        <sz val="8"/>
        <color rgb="FF0077CC"/>
        <rFont val="Segoe UI"/>
        <family val="2"/>
      </rPr>
      <t>Cleft Lip/Palate-Ectodermal Dysplasia Syndrome</t>
    </r>
    <r>
      <rPr>
        <sz val="8"/>
        <color rgb="FF333333"/>
        <rFont val="Segoe UI"/>
        <family val="2"/>
      </rPr>
      <t xml:space="preserve">. May play a role in T-cell development. </t>
    </r>
  </si>
  <si>
    <t>Diseases associated with TMEM255B include Hematuria, Benign Familial (a renal disease, associated with hearing loss and ocular anomalies, that does not result in renal failure)</t>
  </si>
  <si>
    <t>LG02</t>
  </si>
  <si>
    <t xml:space="preserve">This gene encodes an apoptosis inhibitory protein whose expression prevents apoptosis after growth factor deprivation. may have a role in protein assembly. Its depletion enhances the cytotoxic action of the chemotherapeutic drugs. </t>
  </si>
  <si>
    <t>encodes a member of the low-density lipoprotein receptor-related protein family. Mediates SOST-dependent inhibition of bone formation. Functions as a specific facilitator of SOST-mediated inhibition of Wnt signaling. Plays a key role in the formation and the maintenance of the neuromuscular junction (NMJ), the synapse between motor neuron and skeletal muscle. Directly binds AGRIN and recruits it to the MUSK signaling complex. Alternatively, may be involved in the negative regulation of the canonical Wnt signaling pathway. More generally, has been proposed to function as a cell surface endocytic receptor binding and internalizing extracellular ligands for degradation by lysosomes. May play an essential role in the process of digit differentiation (By similarity). Wnt signaling: cell-cell communication identified for its role in carcinogenesis and embryonic development. controls tissue regeneration.</t>
  </si>
  <si>
    <t xml:space="preserve">encodes a GTPase-activating protein (GAP) that is a compoment of the centralspindlin complex. This protein plays a regulatory role in cytokinesis, cell growth, and differentiation. Plays key roles in controlling cell growth and differentiation of hematopoietic cells through mechanisms other than regulating Rac GTPase activity. Also involved in the regulation of growth-related processes in adipocytes and myoblasts. May be involved in regulating spermatogenesis and in the RACGAP1 pathway in neuronal proliferation. Essential for the early stages of embryogenesis. </t>
  </si>
  <si>
    <t>Maximum Sea Surface Temp.</t>
  </si>
  <si>
    <t>Protein glucosyltransferase that catalyzes the transfer of glucose from UDP-glucose to a serine residue. May regulate the transport of NOTCH1 and NOTCH3 to the plasma membrane and thereby the Notch signaling pathway. The Notch signaling pathway is a highly conserved cell signaling system that promotes signaling during neurogenesis, and plays a major role in the regulation of embryonic development</t>
  </si>
  <si>
    <t>Required for zonula adherens biogenesis and maintenance (PubMed:19041755). Adherens junctions (zonula adherens) are protein complexes that occur at cell-cell junctions in epithelial or endothelial tissues.</t>
  </si>
  <si>
    <t>Outflank</t>
  </si>
  <si>
    <t>Bayescan</t>
  </si>
  <si>
    <t>Environmental Variable</t>
  </si>
  <si>
    <t>Category</t>
  </si>
  <si>
    <t>Function (Gene Cards)</t>
  </si>
  <si>
    <t>Annotation Linkage Group</t>
  </si>
  <si>
    <t>Alignments within Genes of Known Function</t>
  </si>
  <si>
    <t>cellular response to hypoxia, positive regulation of cardiac muscle cell apoptotic process</t>
  </si>
  <si>
    <t>Plays a role in cytotoxic granule exocytosis in lymphocytes. Required for both granule maturation and granule docking and priming at the immunologic synapse. Regulates assembly of recycling and late endosomal structures, leading to the formation of an endosomal exocytic compartment that fuses with perforin-containing granules at the immunologic synapse and licences them for exocytosis</t>
  </si>
  <si>
    <t>Unc13d: Protein unc-13 homolog D (Mus musculus)</t>
  </si>
  <si>
    <t>GAMO_00065636</t>
  </si>
  <si>
    <t xml:space="preserve">	Pheromone response. Expressed in the basal epithelium of the vomeronasal organ. Located to vomeronasal sensory neurons that project their axons to six to ten glomeruli that reside in globally conserved areas within the caudal accessory olfactory bulb (AOB).</t>
  </si>
  <si>
    <t>The Golgi complex plays a key role in the sorting and modification of proteins exported from the endoplasmic reticulum. The protein encoded by this gene is a type II Golgi-resident protein. It may process proteins synthesized in the rough endoplasmic reticulum and assist in the transport of protein cargo through the Golgi apparatus.</t>
  </si>
  <si>
    <t xml:space="preserve">he protein encoded by this gene is a splicing factor that has been found to be essential during the second catalytic step in the pre-mRNA splicing process. </t>
  </si>
  <si>
    <t xml:space="preserve">These proteins may play a role in the control of cell division and growth regulation. The protein encoded by this gene can bind to and inhibit the dipeptidyl peptidase activity of CD26, and it can induce apoptosis in certain cell types. Positively regulates the canonical Wnt signaling pathway by binding to the Wnt receptor Frizzled and stimulating the binding of the Frizzled receptor to Wnt ligands (PubMed:16227623, PubMed:24496449). Positively regulates the non-canonical Wnt signaling pathway (By similarity). Plays a role in limb patterning and skeletal development by controlling the cellular response to BMP4 (By similarity). Modulates the effects of growth factors BMP2, BMP7 and FGF7 on renal branching morphogenesis (By similarity). Required for coronary vascular development (By similarity). </t>
  </si>
  <si>
    <t> Among its related pathways are Innate Immune System. This gene encodes a protein that contains a PDZ (post synaptic density protein (PSD95), Drosophila disc large tumor suppressor (Dlg1), and zonula occludens-1 protein (zo-1) domain at the N-terminus followed by a FERM domain. The encoded protein is involved in signal transduction.</t>
  </si>
  <si>
    <t xml:space="preserve"> help in protein synthesis within the mitochondrion.  Among different species, the proteins comprising the mitoribosome differ greatly in sequence, and sometimes in biochemical properties, which prevents easy recognition by sequence homology. </t>
  </si>
  <si>
    <t xml:space="preserve">The encoded protein interacts with Ras-related proteins that regulate membrane trafficking.  Required for endosome fusion either homotypically or with clathrin coated vesicles. Plays a role in the lysosomal trafficking of CTSD/cathepsin D from the Golgi to lysosomes. Also promotes the recycling of transferrin directly from early endosomes to the plasma membrane.  </t>
  </si>
  <si>
    <t>Force generating protein of respiratory cilia. Produces force towards the minus ends of microtubules. Dynein has ATPase activity; the force-producing power stroke is thought to occur on release of ADP. Involved in sperm motility; implicated in sperm flagellar assembly (By similarity). </t>
  </si>
  <si>
    <t xml:space="preserve">Calcium/phospholipid-binding protein that plays a role in the plasmalemma repair mechanism of endothelial cells that permits rapid resealing of membranes disrupted by mechanical stress. Mice lacking Myof display fewer large multinucleated myotubes and are impaired in their ability to regenerate skeletal muscle after injury. </t>
  </si>
  <si>
    <t>Protein, which is both involved in DNA repair and protein ubiquitination. Among its related pathways are Transcription-Coupled Nucleotide Excision Repair (TC-NER) and Nucleotide excision repair.</t>
  </si>
  <si>
    <t>Immune; Other Cellular Functions</t>
  </si>
  <si>
    <t xml:space="preserve">Epithelial ion channel that plays an important role in the regulation of epithelial ion and water transport and fluid homeostasis. Mediates the transport of chloride ions across the cell membrane (By similarity). Channel activity is coupled to ATP hydrolysis. The ion channel is also permeable to HCO3-; selectivity depends on the extracellular chloride concentration. Exerts its function also by modulating the activity of other ion channels and transporters. </t>
  </si>
  <si>
    <t>Regulates the dendritic spine distribution of CTTN/cortactin in hippocampal neurons, thus controls dendritic spinogenesis and dendritic spine maintenance.</t>
  </si>
  <si>
    <t>associated with asthma and aspirin intolerance. Related pathways include degradation of the extracellular matrix and collagen chain trimerization. Cell substrate adhesion</t>
  </si>
  <si>
    <t>CANDIDATE OUTLIERS</t>
  </si>
  <si>
    <t>BAYENV</t>
  </si>
  <si>
    <t>14 (22%)</t>
  </si>
  <si>
    <t>3,4,8,9,10,13,16,17,19,21,22</t>
  </si>
  <si>
    <t>Mean Sea Surface Temperature, Minimum Temperature at Depth</t>
  </si>
  <si>
    <t>Unknown</t>
  </si>
  <si>
    <t>11 (17%)</t>
  </si>
  <si>
    <t>API5, Agl3 TMEM255B, TMPO, Antxr1, ADCY2, CSMD3, DCN, Trim3, ADD2, Senp6</t>
  </si>
  <si>
    <t>Protein assembly; protein modification &amp; metabolism; chromatin organization; cell attachment and migration; gene expression and cellular signaling; organelle transport; DNA repair</t>
  </si>
  <si>
    <t>Mean Sea Surface Temperature, Mean &amp; Min. Temperature at Depth</t>
  </si>
  <si>
    <t>4 (6%)</t>
  </si>
  <si>
    <t>clptm1, Sema4d, TMPO, Zdhhc1</t>
  </si>
  <si>
    <t>T-cell development; induction of B-cells; DNA virus-triggered and CGAS-mediated innate immune response</t>
  </si>
  <si>
    <t>Gene encodes a protein with known function</t>
  </si>
  <si>
    <t>12 (19%)</t>
  </si>
  <si>
    <t>PLEKHA7, PARD6B, kdelc1, RACGAP1, LRP4, DHX38, UBR5, Kmt2a/b, Sema4d, Cit, plekhh1, Ptprq, gdf6b</t>
  </si>
  <si>
    <t>Biogenesis and maintenance of zonula adherens; Notch signaling pathway; cytokinesis, cell growth, and differentiation; regulation of spermatogenesis; cell-cell communication during embryonic development; extraembryonic development; cell division and polarization; Synapse and central nervous system development</t>
  </si>
  <si>
    <t>Mean &amp; Max. Sea Surface Temperature, Mean &amp; Min. Temperature at Depth</t>
  </si>
  <si>
    <t>(Encodes protein, not a candidate outlier)</t>
  </si>
  <si>
    <t>Gene encodes a protein</t>
  </si>
  <si>
    <t>Aligned within Gene</t>
  </si>
  <si>
    <t>m</t>
  </si>
  <si>
    <t>3 (5%)</t>
  </si>
  <si>
    <t>ROCK2, gdf6b</t>
  </si>
  <si>
    <t>Generating circadian rhythm; retinal development</t>
  </si>
  <si>
    <t>Mean Sea Surface Temperature</t>
  </si>
  <si>
    <t>(Aligned, not a candidate outlier)</t>
  </si>
  <si>
    <t>Total aligned</t>
  </si>
  <si>
    <t>No. (%) Aligned Loci</t>
  </si>
  <si>
    <t>Linkage Group</t>
  </si>
  <si>
    <t>Genes</t>
  </si>
  <si>
    <t>Specific Functions</t>
  </si>
  <si>
    <t>General Function</t>
  </si>
  <si>
    <t xml:space="preserve">Aligned </t>
  </si>
  <si>
    <t>5 (22%)</t>
  </si>
  <si>
    <t>9, 11, 17</t>
  </si>
  <si>
    <t>Other</t>
  </si>
  <si>
    <t>11 (48%)</t>
  </si>
  <si>
    <t>Col26a1, ADD2, CFTR, TMEM245, DDB1, Myof, Rbsn, MRPS25, slu7, GOLIM4, Fndc1</t>
  </si>
  <si>
    <t>fluid homeostasis, ion and water transport; cellular response to hypoxia; metal ion binding; DNA repair; protein synthesis, sorting, and modification; plasmalemma repair and regeneration of skeletal muscle</t>
  </si>
  <si>
    <t>2 (7%)</t>
  </si>
  <si>
    <t>FRMPD3; Unc13d</t>
  </si>
  <si>
    <t>Innate immune system signal transduction; exocytosis in lymphosites and granule maturation, docking at immunologic synapse</t>
  </si>
  <si>
    <t>Repro</t>
  </si>
  <si>
    <t>7 (30%)</t>
  </si>
  <si>
    <t>Kmtb2a/b, DHX38, PLEKHA7, CTTNBP2, Dnah2, GPC3</t>
  </si>
  <si>
    <t>Spinogenesis; sperm motility and sperm flagellar assembly; cell division, growth, and differentiation; oocyte growth and survival; embryogenesis</t>
  </si>
  <si>
    <t>1 (4%)</t>
  </si>
  <si>
    <t>Vmn2r26</t>
  </si>
  <si>
    <t>Pheromone response</t>
  </si>
  <si>
    <t xml:space="preserve">Korea Pcod Outlier Summary - for Fisher et al. </t>
  </si>
  <si>
    <t xml:space="preserve">This spreadsheet contains summary information for loci putatively under selection, identified using Bayenv ("Bayenv" sheets) and OutFLANK / Bayescan ("outliers" sheets). </t>
  </si>
  <si>
    <t>all_locus_ids</t>
  </si>
  <si>
    <t>Locus IDs identified by program, and summary counts</t>
  </si>
  <si>
    <t>all_annotated</t>
  </si>
  <si>
    <t>All loci with short annotations from A.cod genome*</t>
  </si>
  <si>
    <t>*aligned within protein-coding gene, with a mapping quality &gt; 10</t>
  </si>
  <si>
    <t>protein_fx</t>
  </si>
  <si>
    <t>Detailed protein function information for annotated loci</t>
  </si>
  <si>
    <t>fx_TableS</t>
  </si>
  <si>
    <t>Summarized protein function information used in supplemental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</si>
</sst>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color rgb="FF333333"/>
      <name val="Segoe UI"/>
      <family val="2"/>
    </font>
    <font>
      <i/>
      <sz val="8"/>
      <color rgb="FF333333"/>
      <name val="Segoe UI"/>
      <family val="2"/>
    </font>
    <font>
      <sz val="8"/>
      <color rgb="FF0077CC"/>
      <name val="Segoe UI"/>
      <family val="2"/>
    </font>
    <font>
      <u/>
      <sz val="11"/>
      <color theme="10"/>
      <name val="Calibri"/>
      <family val="2"/>
      <scheme val="minor"/>
    </font>
    <font>
      <sz val="8"/>
      <color rgb="FF222222"/>
      <name val="Verdana"/>
      <family val="2"/>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0" tint="-0.14999847407452621"/>
        <bgColor indexed="64"/>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style="thin">
        <color indexed="64"/>
      </left>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0" fillId="0" borderId="1" xfId="0" applyBorder="1" applyAlignment="1">
      <alignment horizontal="right" wrapText="1"/>
    </xf>
    <xf numFmtId="0" fontId="0" fillId="0" borderId="0" xfId="0" applyAlignment="1">
      <alignment horizontal="right" wrapText="1"/>
    </xf>
    <xf numFmtId="0" fontId="1" fillId="0" borderId="0" xfId="0" applyFont="1"/>
    <xf numFmtId="0" fontId="0" fillId="2" borderId="0" xfId="0" applyFill="1"/>
    <xf numFmtId="49" fontId="0" fillId="0" borderId="0" xfId="0" applyNumberFormat="1"/>
    <xf numFmtId="0" fontId="0" fillId="3" borderId="0" xfId="0" applyFill="1"/>
    <xf numFmtId="49" fontId="0" fillId="3" borderId="0" xfId="0" applyNumberFormat="1" applyFill="1"/>
    <xf numFmtId="0" fontId="1" fillId="2" borderId="0" xfId="0" applyFont="1" applyFill="1"/>
    <xf numFmtId="0" fontId="0" fillId="0" borderId="0" xfId="0" applyAlignment="1">
      <alignment wrapText="1"/>
    </xf>
    <xf numFmtId="0" fontId="0" fillId="2" borderId="0" xfId="0" applyFill="1" applyAlignment="1">
      <alignment wrapText="1"/>
    </xf>
    <xf numFmtId="0" fontId="2" fillId="0" borderId="0" xfId="0" applyFont="1" applyAlignment="1">
      <alignment wrapText="1"/>
    </xf>
    <xf numFmtId="0" fontId="5" fillId="0" borderId="0" xfId="1"/>
    <xf numFmtId="0" fontId="2" fillId="0" borderId="0" xfId="0" applyFont="1" applyAlignment="1">
      <alignment horizontal="center" wrapText="1"/>
    </xf>
    <xf numFmtId="0" fontId="6" fillId="0" borderId="0" xfId="0" applyFont="1" applyAlignment="1">
      <alignment wrapText="1"/>
    </xf>
    <xf numFmtId="0" fontId="0" fillId="0" borderId="0" xfId="0" applyAlignment="1">
      <alignment horizontal="center"/>
    </xf>
    <xf numFmtId="0" fontId="7" fillId="0" borderId="2" xfId="0" applyFont="1" applyBorder="1" applyAlignment="1">
      <alignment horizontal="center"/>
    </xf>
    <xf numFmtId="0" fontId="7" fillId="0" borderId="3" xfId="0" applyFont="1" applyBorder="1"/>
    <xf numFmtId="0" fontId="0" fillId="4" borderId="0" xfId="0" applyFill="1"/>
    <xf numFmtId="0" fontId="0" fillId="0" borderId="0" xfId="0" applyAlignment="1">
      <alignment horizontal="right"/>
    </xf>
    <xf numFmtId="0" fontId="0" fillId="0" borderId="0" xfId="0" applyAlignment="1">
      <alignment horizontal="left" vertical="top" wrapText="1"/>
    </xf>
    <xf numFmtId="0" fontId="0" fillId="0" borderId="4" xfId="0" applyBorder="1"/>
    <xf numFmtId="0" fontId="1" fillId="0" borderId="5" xfId="0" applyFont="1" applyBorder="1"/>
    <xf numFmtId="0" fontId="0" fillId="0" borderId="6" xfId="0" applyBorder="1"/>
    <xf numFmtId="0" fontId="0" fillId="0" borderId="7" xfId="0" applyBorder="1"/>
    <xf numFmtId="0" fontId="1" fillId="0" borderId="7" xfId="0" applyFont="1" applyBorder="1"/>
    <xf numFmtId="0" fontId="1" fillId="0" borderId="0" xfId="0" applyFont="1" applyAlignment="1">
      <alignment wrapText="1"/>
    </xf>
    <xf numFmtId="0" fontId="0" fillId="0" borderId="8" xfId="0" applyBorder="1"/>
    <xf numFmtId="0" fontId="1" fillId="0" borderId="9" xfId="0" applyFont="1" applyBorder="1"/>
    <xf numFmtId="0" fontId="0" fillId="0" borderId="0" xfId="0" applyAlignment="1">
      <alignment horizontal="left"/>
    </xf>
    <xf numFmtId="0" fontId="8" fillId="0" borderId="9" xfId="0" applyFont="1" applyBorder="1"/>
    <xf numFmtId="0" fontId="0" fillId="0" borderId="10" xfId="0" applyBorder="1"/>
    <xf numFmtId="0" fontId="0" fillId="0" borderId="5" xfId="0" applyBorder="1" applyAlignment="1">
      <alignment horizontal="left" vertical="top" wrapText="1"/>
    </xf>
    <xf numFmtId="0" fontId="0" fillId="0" borderId="11" xfId="0" applyBorder="1" applyAlignment="1">
      <alignment horizontal="left" vertical="top" wrapText="1"/>
    </xf>
    <xf numFmtId="0" fontId="0" fillId="0" borderId="4"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malacards.org/card/mowat_wilson_syndrom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62DF5-920B-4545-96BD-64AE5F33A276}">
  <dimension ref="B1:G16"/>
  <sheetViews>
    <sheetView tabSelected="1" workbookViewId="0">
      <selection activeCell="G14" sqref="G14"/>
    </sheetView>
  </sheetViews>
  <sheetFormatPr defaultRowHeight="14.4" x14ac:dyDescent="0.3"/>
  <cols>
    <col min="4" max="4" width="11.21875" customWidth="1"/>
    <col min="5" max="5" width="12.33203125" customWidth="1"/>
    <col min="6" max="6" width="13.6640625" customWidth="1"/>
    <col min="7" max="7" width="20.77734375" customWidth="1"/>
  </cols>
  <sheetData>
    <row r="1" spans="2:7" ht="15" thickBot="1" x14ac:dyDescent="0.35"/>
    <row r="2" spans="2:7" ht="18" x14ac:dyDescent="0.35">
      <c r="B2" s="30" t="s">
        <v>263</v>
      </c>
      <c r="C2" s="31"/>
      <c r="D2" s="31"/>
      <c r="E2" s="31"/>
      <c r="F2" s="31"/>
      <c r="G2" s="27"/>
    </row>
    <row r="3" spans="2:7" ht="34.799999999999997" customHeight="1" thickBot="1" x14ac:dyDescent="0.35">
      <c r="B3" s="32" t="s">
        <v>264</v>
      </c>
      <c r="C3" s="33"/>
      <c r="D3" s="33"/>
      <c r="E3" s="33"/>
      <c r="F3" s="33"/>
      <c r="G3" s="34"/>
    </row>
    <row r="4" spans="2:7" x14ac:dyDescent="0.3">
      <c r="B4" s="15" t="s">
        <v>265</v>
      </c>
      <c r="C4" s="15"/>
      <c r="D4" s="29" t="s">
        <v>266</v>
      </c>
      <c r="E4" s="29"/>
      <c r="F4" s="29"/>
      <c r="G4" s="29"/>
    </row>
    <row r="5" spans="2:7" x14ac:dyDescent="0.3">
      <c r="B5" s="15" t="s">
        <v>267</v>
      </c>
      <c r="C5" s="15"/>
      <c r="D5" s="29" t="s">
        <v>268</v>
      </c>
      <c r="E5" s="29"/>
      <c r="F5" s="29"/>
      <c r="G5" s="29"/>
    </row>
    <row r="6" spans="2:7" x14ac:dyDescent="0.3">
      <c r="B6" s="15" t="s">
        <v>270</v>
      </c>
      <c r="C6" s="15"/>
      <c r="D6" s="29" t="s">
        <v>271</v>
      </c>
      <c r="E6" s="29"/>
      <c r="F6" s="29"/>
      <c r="G6" s="29"/>
    </row>
    <row r="7" spans="2:7" x14ac:dyDescent="0.3">
      <c r="B7" s="15" t="s">
        <v>272</v>
      </c>
      <c r="C7" s="15"/>
      <c r="D7" s="29" t="s">
        <v>273</v>
      </c>
      <c r="E7" s="29"/>
      <c r="F7" s="29"/>
      <c r="G7" s="29"/>
    </row>
    <row r="16" spans="2:7" x14ac:dyDescent="0.3">
      <c r="B16" t="s">
        <v>269</v>
      </c>
    </row>
  </sheetData>
  <mergeCells count="9">
    <mergeCell ref="B7:C7"/>
    <mergeCell ref="D7:G7"/>
    <mergeCell ref="B3:G3"/>
    <mergeCell ref="B4:C4"/>
    <mergeCell ref="D4:G4"/>
    <mergeCell ref="B5:C5"/>
    <mergeCell ref="B6:C6"/>
    <mergeCell ref="D6:G6"/>
    <mergeCell ref="D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9FBB8-9CD0-4113-A17C-920F2B4989D1}">
  <dimension ref="A1:K149"/>
  <sheetViews>
    <sheetView workbookViewId="0">
      <selection activeCell="R10" sqref="R10"/>
    </sheetView>
  </sheetViews>
  <sheetFormatPr defaultRowHeight="14.4" x14ac:dyDescent="0.3"/>
  <cols>
    <col min="6" max="6" width="11.44140625" customWidth="1"/>
  </cols>
  <sheetData>
    <row r="1" spans="1:11" ht="15.6" x14ac:dyDescent="0.3">
      <c r="A1" s="16" t="s">
        <v>213</v>
      </c>
      <c r="B1" s="16"/>
      <c r="C1" s="16"/>
      <c r="D1" s="16"/>
      <c r="E1" s="16"/>
      <c r="F1" s="17" t="s">
        <v>214</v>
      </c>
    </row>
    <row r="2" spans="1:11" ht="15" thickBot="1" x14ac:dyDescent="0.35">
      <c r="A2" s="3" t="s">
        <v>7</v>
      </c>
      <c r="B2" s="3" t="s">
        <v>6</v>
      </c>
      <c r="C2" s="3" t="s">
        <v>5</v>
      </c>
      <c r="D2" s="3" t="s">
        <v>4</v>
      </c>
      <c r="E2" s="3" t="s">
        <v>3</v>
      </c>
      <c r="F2" s="3" t="s">
        <v>2</v>
      </c>
      <c r="I2" s="3" t="s">
        <v>1</v>
      </c>
      <c r="K2" s="3" t="s">
        <v>0</v>
      </c>
    </row>
    <row r="3" spans="1:11" ht="15" thickBot="1" x14ac:dyDescent="0.35">
      <c r="A3">
        <v>10203</v>
      </c>
      <c r="B3" s="1">
        <v>10123</v>
      </c>
      <c r="C3" s="1">
        <v>10203</v>
      </c>
      <c r="D3" s="1">
        <v>10203</v>
      </c>
      <c r="E3" s="1">
        <v>10203</v>
      </c>
      <c r="F3">
        <v>10123</v>
      </c>
      <c r="I3">
        <v>10123</v>
      </c>
      <c r="K3">
        <v>10123</v>
      </c>
    </row>
    <row r="4" spans="1:11" ht="15" thickBot="1" x14ac:dyDescent="0.35">
      <c r="A4">
        <v>14546</v>
      </c>
      <c r="B4" s="1">
        <v>10203</v>
      </c>
      <c r="C4" s="1">
        <v>14316</v>
      </c>
      <c r="D4" s="1">
        <v>14546</v>
      </c>
      <c r="E4" s="1">
        <v>14546</v>
      </c>
      <c r="F4">
        <v>10203</v>
      </c>
      <c r="I4">
        <v>10203</v>
      </c>
      <c r="K4">
        <v>10203</v>
      </c>
    </row>
    <row r="5" spans="1:11" ht="15" thickBot="1" x14ac:dyDescent="0.35">
      <c r="A5">
        <v>17767</v>
      </c>
      <c r="B5" s="1">
        <v>11114</v>
      </c>
      <c r="C5" s="1">
        <v>14546</v>
      </c>
      <c r="D5" s="1">
        <v>16976</v>
      </c>
      <c r="E5" s="1">
        <v>19221</v>
      </c>
      <c r="F5">
        <v>10376</v>
      </c>
      <c r="I5">
        <v>10376</v>
      </c>
      <c r="K5">
        <v>10376</v>
      </c>
    </row>
    <row r="6" spans="1:11" ht="15" thickBot="1" x14ac:dyDescent="0.35">
      <c r="A6">
        <v>18723</v>
      </c>
      <c r="B6" s="1">
        <v>11320</v>
      </c>
      <c r="C6" s="1">
        <v>15585</v>
      </c>
      <c r="D6" s="1">
        <v>18636</v>
      </c>
      <c r="E6" s="1">
        <v>19944</v>
      </c>
      <c r="F6">
        <v>10452</v>
      </c>
      <c r="I6">
        <v>10452</v>
      </c>
      <c r="K6">
        <v>10452</v>
      </c>
    </row>
    <row r="7" spans="1:11" ht="15" thickBot="1" x14ac:dyDescent="0.35">
      <c r="A7">
        <v>1904</v>
      </c>
      <c r="B7" s="1">
        <v>11368</v>
      </c>
      <c r="C7" s="1">
        <v>16378</v>
      </c>
      <c r="D7" s="1">
        <v>1904</v>
      </c>
      <c r="E7" s="1">
        <v>2694</v>
      </c>
      <c r="F7">
        <v>10801</v>
      </c>
      <c r="I7">
        <v>10801</v>
      </c>
      <c r="K7">
        <v>10801</v>
      </c>
    </row>
    <row r="8" spans="1:11" ht="15" thickBot="1" x14ac:dyDescent="0.35">
      <c r="A8">
        <v>19221</v>
      </c>
      <c r="B8" s="1">
        <v>11536</v>
      </c>
      <c r="C8" s="1">
        <v>16976</v>
      </c>
      <c r="D8" s="1">
        <v>19221</v>
      </c>
      <c r="E8" s="1">
        <v>8290</v>
      </c>
      <c r="F8">
        <v>1104</v>
      </c>
      <c r="I8">
        <v>1104</v>
      </c>
      <c r="K8">
        <v>1104</v>
      </c>
    </row>
    <row r="9" spans="1:11" ht="15" thickBot="1" x14ac:dyDescent="0.35">
      <c r="A9">
        <v>2606</v>
      </c>
      <c r="B9" s="1">
        <v>11591</v>
      </c>
      <c r="C9" s="1">
        <v>18636</v>
      </c>
      <c r="D9" s="1">
        <v>19944</v>
      </c>
      <c r="F9">
        <v>11138</v>
      </c>
      <c r="I9">
        <v>11138</v>
      </c>
      <c r="K9">
        <v>11138</v>
      </c>
    </row>
    <row r="10" spans="1:11" ht="15" thickBot="1" x14ac:dyDescent="0.35">
      <c r="A10">
        <v>2694</v>
      </c>
      <c r="B10" s="1">
        <v>11833</v>
      </c>
      <c r="C10" s="1">
        <v>18723</v>
      </c>
      <c r="D10" s="1">
        <v>2694</v>
      </c>
      <c r="F10">
        <v>11320</v>
      </c>
      <c r="I10">
        <v>11320</v>
      </c>
      <c r="K10">
        <v>11320</v>
      </c>
    </row>
    <row r="11" spans="1:11" ht="15" thickBot="1" x14ac:dyDescent="0.35">
      <c r="A11">
        <v>3405</v>
      </c>
      <c r="B11" s="1">
        <v>1185</v>
      </c>
      <c r="C11" s="1">
        <v>1904</v>
      </c>
      <c r="D11" s="1">
        <v>3179</v>
      </c>
      <c r="F11">
        <v>11560</v>
      </c>
      <c r="I11">
        <v>11560</v>
      </c>
      <c r="K11">
        <v>11560</v>
      </c>
    </row>
    <row r="12" spans="1:11" ht="15" thickBot="1" x14ac:dyDescent="0.35">
      <c r="A12">
        <v>3699</v>
      </c>
      <c r="B12" s="1">
        <v>12640</v>
      </c>
      <c r="C12" s="1">
        <v>19221</v>
      </c>
      <c r="D12" s="1">
        <v>5400</v>
      </c>
      <c r="F12">
        <v>1185</v>
      </c>
      <c r="I12">
        <v>1185</v>
      </c>
      <c r="K12">
        <v>1185</v>
      </c>
    </row>
    <row r="13" spans="1:11" ht="15" thickBot="1" x14ac:dyDescent="0.35">
      <c r="B13" s="1">
        <v>12688</v>
      </c>
      <c r="C13" s="1">
        <v>19489</v>
      </c>
      <c r="D13" s="1">
        <v>74</v>
      </c>
      <c r="F13">
        <v>12640</v>
      </c>
      <c r="I13">
        <v>12640</v>
      </c>
      <c r="K13">
        <v>12640</v>
      </c>
    </row>
    <row r="14" spans="1:11" ht="15" thickBot="1" x14ac:dyDescent="0.35">
      <c r="B14" s="1">
        <v>12796</v>
      </c>
      <c r="C14" s="1">
        <v>19944</v>
      </c>
      <c r="D14" s="1">
        <v>8290</v>
      </c>
      <c r="F14">
        <v>12796</v>
      </c>
      <c r="I14">
        <v>12796</v>
      </c>
      <c r="K14">
        <v>12796</v>
      </c>
    </row>
    <row r="15" spans="1:11" ht="15" thickBot="1" x14ac:dyDescent="0.35">
      <c r="B15" s="1">
        <v>13486</v>
      </c>
      <c r="C15" s="1">
        <v>20970</v>
      </c>
      <c r="F15">
        <v>12981</v>
      </c>
      <c r="I15">
        <v>12981</v>
      </c>
      <c r="K15">
        <v>12981</v>
      </c>
    </row>
    <row r="16" spans="1:11" ht="15" thickBot="1" x14ac:dyDescent="0.35">
      <c r="B16" s="1">
        <v>14078</v>
      </c>
      <c r="C16" s="1">
        <v>2098</v>
      </c>
      <c r="F16">
        <v>13564</v>
      </c>
      <c r="I16">
        <v>13564</v>
      </c>
      <c r="K16">
        <v>13564</v>
      </c>
    </row>
    <row r="17" spans="2:11" ht="15" thickBot="1" x14ac:dyDescent="0.35">
      <c r="B17" s="1">
        <v>14223</v>
      </c>
      <c r="C17" s="1">
        <v>22902</v>
      </c>
      <c r="F17">
        <v>14316</v>
      </c>
      <c r="I17">
        <v>14316</v>
      </c>
      <c r="K17">
        <v>14316</v>
      </c>
    </row>
    <row r="18" spans="2:11" ht="15" thickBot="1" x14ac:dyDescent="0.35">
      <c r="B18" s="1">
        <v>14316</v>
      </c>
      <c r="C18" s="1">
        <v>24927</v>
      </c>
      <c r="F18">
        <v>14515</v>
      </c>
      <c r="I18">
        <v>14515</v>
      </c>
      <c r="K18">
        <v>14515</v>
      </c>
    </row>
    <row r="19" spans="2:11" ht="15" thickBot="1" x14ac:dyDescent="0.35">
      <c r="B19" s="1">
        <v>14546</v>
      </c>
      <c r="C19" s="1">
        <v>2694</v>
      </c>
      <c r="F19">
        <v>14546</v>
      </c>
      <c r="I19">
        <v>14546</v>
      </c>
      <c r="K19">
        <v>14546</v>
      </c>
    </row>
    <row r="20" spans="2:11" ht="15" thickBot="1" x14ac:dyDescent="0.35">
      <c r="B20" s="1">
        <v>14845</v>
      </c>
      <c r="C20" s="1">
        <v>2705</v>
      </c>
      <c r="F20">
        <v>14590</v>
      </c>
      <c r="I20">
        <v>14590</v>
      </c>
      <c r="K20">
        <v>14590</v>
      </c>
    </row>
    <row r="21" spans="2:11" ht="15" thickBot="1" x14ac:dyDescent="0.35">
      <c r="B21" s="1">
        <v>15298</v>
      </c>
      <c r="C21" s="1">
        <v>3179</v>
      </c>
      <c r="F21">
        <v>14635</v>
      </c>
      <c r="I21">
        <v>14635</v>
      </c>
      <c r="K21">
        <v>14635</v>
      </c>
    </row>
    <row r="22" spans="2:11" ht="15" thickBot="1" x14ac:dyDescent="0.35">
      <c r="B22" s="1">
        <v>15585</v>
      </c>
      <c r="C22" s="1">
        <v>3313</v>
      </c>
      <c r="F22">
        <v>14899</v>
      </c>
      <c r="I22">
        <v>14899</v>
      </c>
      <c r="K22">
        <v>14899</v>
      </c>
    </row>
    <row r="23" spans="2:11" ht="15" thickBot="1" x14ac:dyDescent="0.35">
      <c r="B23" s="1">
        <v>15815</v>
      </c>
      <c r="C23" s="1">
        <v>3699</v>
      </c>
      <c r="F23">
        <v>14980</v>
      </c>
      <c r="I23">
        <v>14980</v>
      </c>
      <c r="K23">
        <v>14980</v>
      </c>
    </row>
    <row r="24" spans="2:11" ht="15" thickBot="1" x14ac:dyDescent="0.35">
      <c r="B24" s="1">
        <v>15946</v>
      </c>
      <c r="C24" s="1">
        <v>453</v>
      </c>
      <c r="F24">
        <v>1506</v>
      </c>
      <c r="I24">
        <v>1506</v>
      </c>
      <c r="K24">
        <v>1506</v>
      </c>
    </row>
    <row r="25" spans="2:11" ht="15" thickBot="1" x14ac:dyDescent="0.35">
      <c r="B25" s="1">
        <v>16013</v>
      </c>
      <c r="C25" s="1">
        <v>5400</v>
      </c>
      <c r="F25">
        <v>15584</v>
      </c>
      <c r="I25">
        <v>15584</v>
      </c>
      <c r="K25">
        <v>15584</v>
      </c>
    </row>
    <row r="26" spans="2:11" ht="15" thickBot="1" x14ac:dyDescent="0.35">
      <c r="B26" s="1">
        <v>16378</v>
      </c>
      <c r="C26" s="1">
        <v>5808</v>
      </c>
      <c r="F26">
        <v>15585</v>
      </c>
      <c r="I26">
        <v>15585</v>
      </c>
      <c r="K26">
        <v>15585</v>
      </c>
    </row>
    <row r="27" spans="2:11" ht="15" thickBot="1" x14ac:dyDescent="0.35">
      <c r="B27" s="1">
        <v>16516</v>
      </c>
      <c r="C27" s="1">
        <v>7310</v>
      </c>
      <c r="F27">
        <v>15983</v>
      </c>
      <c r="I27">
        <v>15983</v>
      </c>
      <c r="K27">
        <v>15983</v>
      </c>
    </row>
    <row r="28" spans="2:11" ht="15" thickBot="1" x14ac:dyDescent="0.35">
      <c r="B28" s="1">
        <v>16557</v>
      </c>
      <c r="C28" s="1">
        <v>74</v>
      </c>
      <c r="F28">
        <v>16006</v>
      </c>
      <c r="I28">
        <v>16006</v>
      </c>
      <c r="K28">
        <v>16006</v>
      </c>
    </row>
    <row r="29" spans="2:11" ht="15" thickBot="1" x14ac:dyDescent="0.35">
      <c r="B29" s="1">
        <v>16976</v>
      </c>
      <c r="C29" s="1">
        <v>8245</v>
      </c>
      <c r="F29">
        <v>16013</v>
      </c>
      <c r="I29">
        <v>16013</v>
      </c>
      <c r="K29">
        <v>16013</v>
      </c>
    </row>
    <row r="30" spans="2:11" ht="15" thickBot="1" x14ac:dyDescent="0.35">
      <c r="B30" s="1">
        <v>17724</v>
      </c>
      <c r="C30" s="1">
        <v>8290</v>
      </c>
      <c r="F30">
        <v>16208</v>
      </c>
      <c r="I30">
        <v>16208</v>
      </c>
      <c r="K30">
        <v>16208</v>
      </c>
    </row>
    <row r="31" spans="2:11" ht="15" thickBot="1" x14ac:dyDescent="0.35">
      <c r="B31" s="1">
        <v>18456</v>
      </c>
      <c r="C31" s="1">
        <v>9203</v>
      </c>
      <c r="F31">
        <v>16378</v>
      </c>
      <c r="I31">
        <v>16378</v>
      </c>
      <c r="K31">
        <v>16378</v>
      </c>
    </row>
    <row r="32" spans="2:11" ht="15" thickBot="1" x14ac:dyDescent="0.35">
      <c r="B32" s="1">
        <v>18636</v>
      </c>
      <c r="F32">
        <v>16409</v>
      </c>
      <c r="I32">
        <v>16409</v>
      </c>
      <c r="K32">
        <v>16409</v>
      </c>
    </row>
    <row r="33" spans="2:11" ht="15" thickBot="1" x14ac:dyDescent="0.35">
      <c r="B33" s="1">
        <v>18723</v>
      </c>
      <c r="F33">
        <v>16976</v>
      </c>
      <c r="I33">
        <v>16976</v>
      </c>
      <c r="K33">
        <v>16976</v>
      </c>
    </row>
    <row r="34" spans="2:11" ht="15" thickBot="1" x14ac:dyDescent="0.35">
      <c r="B34" s="1">
        <v>18851</v>
      </c>
      <c r="F34">
        <v>17767</v>
      </c>
      <c r="I34">
        <v>17767</v>
      </c>
      <c r="K34">
        <v>17767</v>
      </c>
    </row>
    <row r="35" spans="2:11" ht="15" thickBot="1" x14ac:dyDescent="0.35">
      <c r="B35" s="1">
        <v>1904</v>
      </c>
      <c r="F35">
        <v>18456</v>
      </c>
      <c r="I35">
        <v>18456</v>
      </c>
      <c r="K35">
        <v>18456</v>
      </c>
    </row>
    <row r="36" spans="2:11" ht="15" thickBot="1" x14ac:dyDescent="0.35">
      <c r="B36" s="1">
        <v>19147</v>
      </c>
      <c r="F36">
        <v>18626</v>
      </c>
      <c r="I36">
        <v>18626</v>
      </c>
      <c r="K36">
        <v>18626</v>
      </c>
    </row>
    <row r="37" spans="2:11" ht="15" thickBot="1" x14ac:dyDescent="0.35">
      <c r="B37" s="1">
        <v>19221</v>
      </c>
      <c r="F37">
        <v>18636</v>
      </c>
      <c r="I37">
        <v>18636</v>
      </c>
      <c r="K37">
        <v>18636</v>
      </c>
    </row>
    <row r="38" spans="2:11" ht="15" thickBot="1" x14ac:dyDescent="0.35">
      <c r="B38" s="1">
        <v>19489</v>
      </c>
      <c r="F38">
        <v>1904</v>
      </c>
      <c r="I38">
        <v>1904</v>
      </c>
      <c r="K38">
        <v>1904</v>
      </c>
    </row>
    <row r="39" spans="2:11" ht="15" thickBot="1" x14ac:dyDescent="0.35">
      <c r="B39" s="1">
        <v>19821</v>
      </c>
      <c r="F39">
        <v>19147</v>
      </c>
      <c r="I39">
        <v>19147</v>
      </c>
      <c r="K39">
        <v>19147</v>
      </c>
    </row>
    <row r="40" spans="2:11" ht="15" thickBot="1" x14ac:dyDescent="0.35">
      <c r="B40" s="1">
        <v>19944</v>
      </c>
      <c r="F40">
        <v>19221</v>
      </c>
      <c r="I40">
        <v>19221</v>
      </c>
      <c r="K40">
        <v>19221</v>
      </c>
    </row>
    <row r="41" spans="2:11" ht="15" thickBot="1" x14ac:dyDescent="0.35">
      <c r="B41" s="1">
        <v>20428</v>
      </c>
      <c r="F41">
        <v>19489</v>
      </c>
      <c r="I41">
        <v>19489</v>
      </c>
      <c r="K41">
        <v>19489</v>
      </c>
    </row>
    <row r="42" spans="2:11" ht="15" thickBot="1" x14ac:dyDescent="0.35">
      <c r="B42" s="1">
        <v>2045</v>
      </c>
      <c r="F42">
        <v>19742</v>
      </c>
      <c r="I42">
        <v>19742</v>
      </c>
      <c r="K42">
        <v>19742</v>
      </c>
    </row>
    <row r="43" spans="2:11" ht="15" thickBot="1" x14ac:dyDescent="0.35">
      <c r="B43" s="1">
        <v>2049</v>
      </c>
      <c r="F43">
        <v>19836</v>
      </c>
      <c r="I43">
        <v>19836</v>
      </c>
      <c r="K43">
        <v>19836</v>
      </c>
    </row>
    <row r="44" spans="2:11" ht="15" thickBot="1" x14ac:dyDescent="0.35">
      <c r="B44" s="1">
        <v>20546</v>
      </c>
      <c r="F44">
        <v>19944</v>
      </c>
      <c r="I44">
        <v>19944</v>
      </c>
      <c r="K44">
        <v>19944</v>
      </c>
    </row>
    <row r="45" spans="2:11" ht="15" thickBot="1" x14ac:dyDescent="0.35">
      <c r="B45" s="1">
        <v>20896</v>
      </c>
      <c r="F45">
        <v>20119</v>
      </c>
      <c r="I45">
        <v>20119</v>
      </c>
      <c r="K45">
        <v>20119</v>
      </c>
    </row>
    <row r="46" spans="2:11" ht="15" thickBot="1" x14ac:dyDescent="0.35">
      <c r="B46" s="1">
        <v>20970</v>
      </c>
      <c r="F46">
        <v>20428</v>
      </c>
      <c r="I46">
        <v>20428</v>
      </c>
      <c r="K46">
        <v>20428</v>
      </c>
    </row>
    <row r="47" spans="2:11" ht="15" thickBot="1" x14ac:dyDescent="0.35">
      <c r="B47" s="1">
        <v>2098</v>
      </c>
      <c r="F47">
        <v>2098</v>
      </c>
      <c r="I47">
        <v>2098</v>
      </c>
      <c r="K47">
        <v>2098</v>
      </c>
    </row>
    <row r="48" spans="2:11" ht="15" thickBot="1" x14ac:dyDescent="0.35">
      <c r="B48" s="1">
        <v>21666</v>
      </c>
      <c r="F48">
        <v>2101</v>
      </c>
      <c r="I48">
        <v>2101</v>
      </c>
      <c r="K48">
        <v>2101</v>
      </c>
    </row>
    <row r="49" spans="2:11" ht="15" thickBot="1" x14ac:dyDescent="0.35">
      <c r="B49" s="1">
        <v>21890</v>
      </c>
      <c r="F49">
        <v>21666</v>
      </c>
      <c r="I49">
        <v>21666</v>
      </c>
      <c r="K49">
        <v>21666</v>
      </c>
    </row>
    <row r="50" spans="2:11" ht="15" thickBot="1" x14ac:dyDescent="0.35">
      <c r="B50" s="1">
        <v>21922</v>
      </c>
      <c r="F50">
        <v>21723</v>
      </c>
      <c r="I50">
        <v>21723</v>
      </c>
      <c r="K50">
        <v>21723</v>
      </c>
    </row>
    <row r="51" spans="2:11" ht="15" thickBot="1" x14ac:dyDescent="0.35">
      <c r="B51" s="1">
        <v>22644</v>
      </c>
      <c r="F51">
        <v>22003</v>
      </c>
      <c r="I51">
        <v>22003</v>
      </c>
      <c r="K51">
        <v>22003</v>
      </c>
    </row>
    <row r="52" spans="2:11" ht="15" thickBot="1" x14ac:dyDescent="0.35">
      <c r="B52" s="1">
        <v>22902</v>
      </c>
      <c r="F52">
        <v>22242</v>
      </c>
      <c r="I52">
        <v>22242</v>
      </c>
      <c r="K52">
        <v>22242</v>
      </c>
    </row>
    <row r="53" spans="2:11" ht="15" thickBot="1" x14ac:dyDescent="0.35">
      <c r="B53" s="1">
        <v>22969</v>
      </c>
      <c r="F53">
        <v>22451</v>
      </c>
      <c r="I53">
        <v>22451</v>
      </c>
      <c r="K53">
        <v>22451</v>
      </c>
    </row>
    <row r="54" spans="2:11" ht="15" thickBot="1" x14ac:dyDescent="0.35">
      <c r="B54" s="1">
        <v>23057</v>
      </c>
      <c r="F54">
        <v>22644</v>
      </c>
      <c r="I54">
        <v>22644</v>
      </c>
      <c r="K54">
        <v>22644</v>
      </c>
    </row>
    <row r="55" spans="2:11" ht="15" thickBot="1" x14ac:dyDescent="0.35">
      <c r="B55" s="1">
        <v>2333</v>
      </c>
      <c r="F55">
        <v>22824</v>
      </c>
      <c r="I55">
        <v>22824</v>
      </c>
      <c r="K55">
        <v>22824</v>
      </c>
    </row>
    <row r="56" spans="2:11" ht="15" thickBot="1" x14ac:dyDescent="0.35">
      <c r="B56" s="1">
        <v>23543</v>
      </c>
      <c r="F56">
        <v>22902</v>
      </c>
      <c r="I56">
        <v>22902</v>
      </c>
      <c r="K56">
        <v>22902</v>
      </c>
    </row>
    <row r="57" spans="2:11" ht="15" thickBot="1" x14ac:dyDescent="0.35">
      <c r="B57" s="1">
        <v>2360</v>
      </c>
      <c r="F57">
        <v>22980</v>
      </c>
      <c r="I57">
        <v>22980</v>
      </c>
      <c r="K57">
        <v>22980</v>
      </c>
    </row>
    <row r="58" spans="2:11" ht="15" thickBot="1" x14ac:dyDescent="0.35">
      <c r="B58" s="1">
        <v>23844</v>
      </c>
      <c r="F58">
        <v>2360</v>
      </c>
      <c r="I58">
        <v>2360</v>
      </c>
      <c r="K58">
        <v>2360</v>
      </c>
    </row>
    <row r="59" spans="2:11" ht="15" thickBot="1" x14ac:dyDescent="0.35">
      <c r="B59" s="1">
        <v>24117</v>
      </c>
      <c r="F59">
        <v>24117</v>
      </c>
      <c r="I59">
        <v>24117</v>
      </c>
      <c r="K59">
        <v>24117</v>
      </c>
    </row>
    <row r="60" spans="2:11" ht="15" thickBot="1" x14ac:dyDescent="0.35">
      <c r="B60" s="1">
        <v>24927</v>
      </c>
      <c r="F60">
        <v>24213</v>
      </c>
      <c r="I60">
        <v>24213</v>
      </c>
      <c r="K60">
        <v>24213</v>
      </c>
    </row>
    <row r="61" spans="2:11" ht="15" thickBot="1" x14ac:dyDescent="0.35">
      <c r="B61" s="1">
        <v>25028</v>
      </c>
      <c r="F61">
        <v>2580</v>
      </c>
      <c r="I61">
        <v>2580</v>
      </c>
      <c r="K61">
        <v>2580</v>
      </c>
    </row>
    <row r="62" spans="2:11" ht="15" thickBot="1" x14ac:dyDescent="0.35">
      <c r="B62" s="1">
        <v>2606</v>
      </c>
      <c r="F62">
        <v>2606</v>
      </c>
      <c r="I62">
        <v>2606</v>
      </c>
      <c r="K62">
        <v>2606</v>
      </c>
    </row>
    <row r="63" spans="2:11" ht="15" thickBot="1" x14ac:dyDescent="0.35">
      <c r="B63" s="1">
        <v>2694</v>
      </c>
      <c r="F63">
        <v>3133</v>
      </c>
      <c r="I63">
        <v>3133</v>
      </c>
      <c r="K63">
        <v>3133</v>
      </c>
    </row>
    <row r="64" spans="2:11" ht="15" thickBot="1" x14ac:dyDescent="0.35">
      <c r="B64" s="1">
        <v>2705</v>
      </c>
      <c r="F64">
        <v>3156</v>
      </c>
      <c r="I64">
        <v>3156</v>
      </c>
      <c r="K64">
        <v>3156</v>
      </c>
    </row>
    <row r="65" spans="2:11" ht="15" thickBot="1" x14ac:dyDescent="0.35">
      <c r="B65" s="1">
        <v>2766</v>
      </c>
      <c r="F65">
        <v>3313</v>
      </c>
      <c r="I65">
        <v>3313</v>
      </c>
      <c r="K65">
        <v>3313</v>
      </c>
    </row>
    <row r="66" spans="2:11" ht="15" thickBot="1" x14ac:dyDescent="0.35">
      <c r="B66" s="1">
        <v>2873</v>
      </c>
      <c r="F66">
        <v>3405</v>
      </c>
      <c r="I66">
        <v>3405</v>
      </c>
      <c r="K66">
        <v>3405</v>
      </c>
    </row>
    <row r="67" spans="2:11" ht="15" thickBot="1" x14ac:dyDescent="0.35">
      <c r="B67" s="1">
        <v>3133</v>
      </c>
      <c r="F67">
        <v>3699</v>
      </c>
      <c r="I67">
        <v>3699</v>
      </c>
      <c r="K67">
        <v>3699</v>
      </c>
    </row>
    <row r="68" spans="2:11" ht="15" thickBot="1" x14ac:dyDescent="0.35">
      <c r="B68" s="1">
        <v>3156</v>
      </c>
      <c r="F68">
        <v>4199</v>
      </c>
      <c r="I68">
        <v>4199</v>
      </c>
      <c r="K68">
        <v>4199</v>
      </c>
    </row>
    <row r="69" spans="2:11" ht="15" thickBot="1" x14ac:dyDescent="0.35">
      <c r="B69" s="1">
        <v>3179</v>
      </c>
      <c r="F69">
        <v>4462</v>
      </c>
      <c r="I69">
        <v>4462</v>
      </c>
      <c r="K69">
        <v>4462</v>
      </c>
    </row>
    <row r="70" spans="2:11" ht="15" thickBot="1" x14ac:dyDescent="0.35">
      <c r="B70" s="1">
        <v>3313</v>
      </c>
      <c r="F70">
        <v>4635</v>
      </c>
      <c r="I70">
        <v>4635</v>
      </c>
      <c r="K70">
        <v>4635</v>
      </c>
    </row>
    <row r="71" spans="2:11" ht="15" thickBot="1" x14ac:dyDescent="0.35">
      <c r="B71" s="1">
        <v>3363</v>
      </c>
      <c r="F71">
        <v>4752</v>
      </c>
      <c r="I71">
        <v>4752</v>
      </c>
      <c r="K71">
        <v>4752</v>
      </c>
    </row>
    <row r="72" spans="2:11" ht="15" thickBot="1" x14ac:dyDescent="0.35">
      <c r="B72" s="1">
        <v>3405</v>
      </c>
      <c r="F72">
        <v>5365</v>
      </c>
      <c r="I72">
        <v>5365</v>
      </c>
      <c r="K72">
        <v>5365</v>
      </c>
    </row>
    <row r="73" spans="2:11" ht="15" thickBot="1" x14ac:dyDescent="0.35">
      <c r="B73" s="1">
        <v>3548</v>
      </c>
      <c r="F73">
        <v>5400</v>
      </c>
      <c r="I73">
        <v>5400</v>
      </c>
      <c r="K73">
        <v>5400</v>
      </c>
    </row>
    <row r="74" spans="2:11" ht="15" thickBot="1" x14ac:dyDescent="0.35">
      <c r="B74" s="1">
        <v>3699</v>
      </c>
      <c r="F74">
        <v>5721</v>
      </c>
      <c r="I74">
        <v>5721</v>
      </c>
      <c r="K74">
        <v>5721</v>
      </c>
    </row>
    <row r="75" spans="2:11" ht="15" thickBot="1" x14ac:dyDescent="0.35">
      <c r="B75" s="1">
        <v>4036</v>
      </c>
      <c r="F75">
        <v>5819</v>
      </c>
      <c r="I75">
        <v>5819</v>
      </c>
      <c r="K75">
        <v>5819</v>
      </c>
    </row>
    <row r="76" spans="2:11" ht="15" thickBot="1" x14ac:dyDescent="0.35">
      <c r="B76" s="1">
        <v>4359</v>
      </c>
      <c r="F76">
        <v>6245</v>
      </c>
      <c r="I76">
        <v>6245</v>
      </c>
      <c r="K76">
        <v>6245</v>
      </c>
    </row>
    <row r="77" spans="2:11" ht="15" thickBot="1" x14ac:dyDescent="0.35">
      <c r="B77" s="1">
        <v>453</v>
      </c>
      <c r="F77">
        <v>6276</v>
      </c>
      <c r="I77">
        <v>6276</v>
      </c>
      <c r="K77">
        <v>6276</v>
      </c>
    </row>
    <row r="78" spans="2:11" ht="15" thickBot="1" x14ac:dyDescent="0.35">
      <c r="B78" s="1">
        <v>4635</v>
      </c>
      <c r="F78">
        <v>6279</v>
      </c>
      <c r="I78">
        <v>6279</v>
      </c>
      <c r="K78">
        <v>6279</v>
      </c>
    </row>
    <row r="79" spans="2:11" ht="15" thickBot="1" x14ac:dyDescent="0.35">
      <c r="B79" s="1">
        <v>5400</v>
      </c>
      <c r="F79">
        <v>6808</v>
      </c>
      <c r="I79">
        <v>6808</v>
      </c>
      <c r="K79">
        <v>6808</v>
      </c>
    </row>
    <row r="80" spans="2:11" ht="15" thickBot="1" x14ac:dyDescent="0.35">
      <c r="B80" s="1">
        <v>5808</v>
      </c>
      <c r="F80">
        <v>7121</v>
      </c>
      <c r="I80">
        <v>7121</v>
      </c>
      <c r="K80">
        <v>7121</v>
      </c>
    </row>
    <row r="81" spans="2:11" ht="15" thickBot="1" x14ac:dyDescent="0.35">
      <c r="B81" s="1">
        <v>5891</v>
      </c>
      <c r="F81">
        <v>74</v>
      </c>
      <c r="I81">
        <v>74</v>
      </c>
      <c r="K81">
        <v>74</v>
      </c>
    </row>
    <row r="82" spans="2:11" ht="15" thickBot="1" x14ac:dyDescent="0.35">
      <c r="B82" s="1">
        <v>6279</v>
      </c>
      <c r="F82">
        <v>8063</v>
      </c>
      <c r="I82">
        <v>8063</v>
      </c>
      <c r="K82">
        <v>8063</v>
      </c>
    </row>
    <row r="83" spans="2:11" ht="15" thickBot="1" x14ac:dyDescent="0.35">
      <c r="B83" s="1">
        <v>6562</v>
      </c>
      <c r="F83">
        <v>8245</v>
      </c>
      <c r="I83">
        <v>8245</v>
      </c>
      <c r="K83">
        <v>8245</v>
      </c>
    </row>
    <row r="84" spans="2:11" ht="15" thickBot="1" x14ac:dyDescent="0.35">
      <c r="B84" s="1">
        <v>7121</v>
      </c>
      <c r="F84">
        <v>8918</v>
      </c>
      <c r="I84">
        <v>8918</v>
      </c>
      <c r="K84">
        <v>8918</v>
      </c>
    </row>
    <row r="85" spans="2:11" ht="15" thickBot="1" x14ac:dyDescent="0.35">
      <c r="B85" s="1">
        <v>7138</v>
      </c>
      <c r="F85">
        <v>8946</v>
      </c>
      <c r="I85">
        <v>8946</v>
      </c>
      <c r="K85">
        <v>8946</v>
      </c>
    </row>
    <row r="86" spans="2:11" ht="15" thickBot="1" x14ac:dyDescent="0.35">
      <c r="B86" s="1">
        <v>7216</v>
      </c>
      <c r="F86">
        <v>9203</v>
      </c>
      <c r="I86">
        <v>9203</v>
      </c>
      <c r="K86">
        <v>9203</v>
      </c>
    </row>
    <row r="87" spans="2:11" ht="15" thickBot="1" x14ac:dyDescent="0.35">
      <c r="B87" s="1">
        <v>7310</v>
      </c>
      <c r="F87">
        <v>959</v>
      </c>
      <c r="I87">
        <v>959</v>
      </c>
      <c r="K87">
        <v>959</v>
      </c>
    </row>
    <row r="88" spans="2:11" ht="15" thickBot="1" x14ac:dyDescent="0.35">
      <c r="B88" s="1">
        <v>74</v>
      </c>
      <c r="F88">
        <v>9693</v>
      </c>
      <c r="I88">
        <v>9693</v>
      </c>
      <c r="K88">
        <v>9693</v>
      </c>
    </row>
    <row r="89" spans="2:11" ht="15" thickBot="1" x14ac:dyDescent="0.35">
      <c r="B89" s="1">
        <v>8245</v>
      </c>
      <c r="F89">
        <v>9837</v>
      </c>
      <c r="I89">
        <v>9837</v>
      </c>
      <c r="K89">
        <v>9837</v>
      </c>
    </row>
    <row r="90" spans="2:11" ht="15" thickBot="1" x14ac:dyDescent="0.35">
      <c r="B90" s="1">
        <v>8264</v>
      </c>
      <c r="I90">
        <v>18723</v>
      </c>
      <c r="K90">
        <v>18723</v>
      </c>
    </row>
    <row r="91" spans="2:11" ht="15" thickBot="1" x14ac:dyDescent="0.35">
      <c r="B91" s="1">
        <v>8290</v>
      </c>
      <c r="I91">
        <v>2694</v>
      </c>
      <c r="K91">
        <v>2694</v>
      </c>
    </row>
    <row r="92" spans="2:11" ht="15" thickBot="1" x14ac:dyDescent="0.35">
      <c r="B92" s="1">
        <v>8417</v>
      </c>
      <c r="I92" s="2">
        <v>20970</v>
      </c>
      <c r="K92" s="2">
        <v>20970</v>
      </c>
    </row>
    <row r="93" spans="2:11" ht="15" thickBot="1" x14ac:dyDescent="0.35">
      <c r="B93" s="1">
        <v>8759</v>
      </c>
      <c r="I93" s="2">
        <v>24927</v>
      </c>
      <c r="K93" s="2">
        <v>24927</v>
      </c>
    </row>
    <row r="94" spans="2:11" ht="15" thickBot="1" x14ac:dyDescent="0.35">
      <c r="B94" s="1">
        <v>8946</v>
      </c>
      <c r="I94" s="2">
        <v>2705</v>
      </c>
      <c r="K94" s="2">
        <v>2705</v>
      </c>
    </row>
    <row r="95" spans="2:11" ht="15" thickBot="1" x14ac:dyDescent="0.35">
      <c r="B95" s="1">
        <v>9040</v>
      </c>
      <c r="I95" s="2">
        <v>3179</v>
      </c>
      <c r="K95" s="2">
        <v>3179</v>
      </c>
    </row>
    <row r="96" spans="2:11" ht="15" thickBot="1" x14ac:dyDescent="0.35">
      <c r="B96" s="1">
        <v>9203</v>
      </c>
      <c r="I96" s="2">
        <v>453</v>
      </c>
      <c r="K96" s="2">
        <v>453</v>
      </c>
    </row>
    <row r="97" spans="2:11" ht="15" thickBot="1" x14ac:dyDescent="0.35">
      <c r="B97" s="1">
        <v>9347</v>
      </c>
      <c r="I97" s="2">
        <v>5808</v>
      </c>
      <c r="K97" s="2">
        <v>5808</v>
      </c>
    </row>
    <row r="98" spans="2:11" ht="15" thickBot="1" x14ac:dyDescent="0.35">
      <c r="B98" s="1">
        <v>9410</v>
      </c>
      <c r="I98" s="2">
        <v>7310</v>
      </c>
      <c r="K98" s="2">
        <v>7310</v>
      </c>
    </row>
    <row r="99" spans="2:11" ht="15" thickBot="1" x14ac:dyDescent="0.35">
      <c r="B99" s="1">
        <v>9465</v>
      </c>
      <c r="I99" s="2">
        <v>8290</v>
      </c>
      <c r="K99" s="2">
        <v>8290</v>
      </c>
    </row>
    <row r="100" spans="2:11" ht="15" thickBot="1" x14ac:dyDescent="0.35">
      <c r="B100" s="1">
        <v>9470</v>
      </c>
      <c r="K100" s="1">
        <v>11114</v>
      </c>
    </row>
    <row r="101" spans="2:11" ht="15" thickBot="1" x14ac:dyDescent="0.35">
      <c r="B101" s="1">
        <v>9663</v>
      </c>
      <c r="K101" s="1">
        <v>11368</v>
      </c>
    </row>
    <row r="102" spans="2:11" ht="15" thickBot="1" x14ac:dyDescent="0.35">
      <c r="B102" s="1">
        <v>9860</v>
      </c>
      <c r="K102" s="1">
        <v>11536</v>
      </c>
    </row>
    <row r="103" spans="2:11" ht="15" thickBot="1" x14ac:dyDescent="0.35">
      <c r="K103" s="1">
        <v>11591</v>
      </c>
    </row>
    <row r="104" spans="2:11" ht="15" thickBot="1" x14ac:dyDescent="0.35">
      <c r="K104" s="1">
        <v>11833</v>
      </c>
    </row>
    <row r="105" spans="2:11" ht="15" thickBot="1" x14ac:dyDescent="0.35">
      <c r="K105" s="1">
        <v>12688</v>
      </c>
    </row>
    <row r="106" spans="2:11" ht="15" thickBot="1" x14ac:dyDescent="0.35">
      <c r="K106" s="1">
        <v>13486</v>
      </c>
    </row>
    <row r="107" spans="2:11" ht="15" thickBot="1" x14ac:dyDescent="0.35">
      <c r="K107" s="1">
        <v>14078</v>
      </c>
    </row>
    <row r="108" spans="2:11" ht="15" thickBot="1" x14ac:dyDescent="0.35">
      <c r="K108" s="1">
        <v>14223</v>
      </c>
    </row>
    <row r="109" spans="2:11" ht="15" thickBot="1" x14ac:dyDescent="0.35">
      <c r="K109" s="1">
        <v>14845</v>
      </c>
    </row>
    <row r="110" spans="2:11" ht="15" thickBot="1" x14ac:dyDescent="0.35">
      <c r="K110" s="1">
        <v>15298</v>
      </c>
    </row>
    <row r="111" spans="2:11" ht="15" thickBot="1" x14ac:dyDescent="0.35">
      <c r="K111" s="1">
        <v>15815</v>
      </c>
    </row>
    <row r="112" spans="2:11" ht="15" thickBot="1" x14ac:dyDescent="0.35">
      <c r="K112" s="1">
        <v>15946</v>
      </c>
    </row>
    <row r="113" spans="11:11" ht="15" thickBot="1" x14ac:dyDescent="0.35">
      <c r="K113" s="1">
        <v>16516</v>
      </c>
    </row>
    <row r="114" spans="11:11" ht="15" thickBot="1" x14ac:dyDescent="0.35">
      <c r="K114" s="1">
        <v>16557</v>
      </c>
    </row>
    <row r="115" spans="11:11" ht="15" thickBot="1" x14ac:dyDescent="0.35">
      <c r="K115" s="1">
        <v>17724</v>
      </c>
    </row>
    <row r="116" spans="11:11" ht="15" thickBot="1" x14ac:dyDescent="0.35">
      <c r="K116" s="1">
        <v>18851</v>
      </c>
    </row>
    <row r="117" spans="11:11" ht="15" thickBot="1" x14ac:dyDescent="0.35">
      <c r="K117" s="1">
        <v>19821</v>
      </c>
    </row>
    <row r="118" spans="11:11" ht="15" thickBot="1" x14ac:dyDescent="0.35">
      <c r="K118" s="1">
        <v>2045</v>
      </c>
    </row>
    <row r="119" spans="11:11" ht="15" thickBot="1" x14ac:dyDescent="0.35">
      <c r="K119" s="1">
        <v>2049</v>
      </c>
    </row>
    <row r="120" spans="11:11" ht="15" thickBot="1" x14ac:dyDescent="0.35">
      <c r="K120" s="1">
        <v>20546</v>
      </c>
    </row>
    <row r="121" spans="11:11" ht="15" thickBot="1" x14ac:dyDescent="0.35">
      <c r="K121" s="1">
        <v>20896</v>
      </c>
    </row>
    <row r="122" spans="11:11" ht="15" thickBot="1" x14ac:dyDescent="0.35">
      <c r="K122" s="1">
        <v>21890</v>
      </c>
    </row>
    <row r="123" spans="11:11" ht="15" thickBot="1" x14ac:dyDescent="0.35">
      <c r="K123" s="1">
        <v>21922</v>
      </c>
    </row>
    <row r="124" spans="11:11" ht="15" thickBot="1" x14ac:dyDescent="0.35">
      <c r="K124" s="1">
        <v>22969</v>
      </c>
    </row>
    <row r="125" spans="11:11" ht="15" thickBot="1" x14ac:dyDescent="0.35">
      <c r="K125" s="1">
        <v>23057</v>
      </c>
    </row>
    <row r="126" spans="11:11" ht="15" thickBot="1" x14ac:dyDescent="0.35">
      <c r="K126" s="1">
        <v>2333</v>
      </c>
    </row>
    <row r="127" spans="11:11" ht="15" thickBot="1" x14ac:dyDescent="0.35">
      <c r="K127" s="1">
        <v>23543</v>
      </c>
    </row>
    <row r="128" spans="11:11" ht="15" thickBot="1" x14ac:dyDescent="0.35">
      <c r="K128" s="1">
        <v>23844</v>
      </c>
    </row>
    <row r="129" spans="11:11" ht="15" thickBot="1" x14ac:dyDescent="0.35">
      <c r="K129" s="1">
        <v>25028</v>
      </c>
    </row>
    <row r="130" spans="11:11" ht="15" thickBot="1" x14ac:dyDescent="0.35">
      <c r="K130" s="1">
        <v>2766</v>
      </c>
    </row>
    <row r="131" spans="11:11" ht="15" thickBot="1" x14ac:dyDescent="0.35">
      <c r="K131" s="1">
        <v>2873</v>
      </c>
    </row>
    <row r="132" spans="11:11" ht="15" thickBot="1" x14ac:dyDescent="0.35">
      <c r="K132" s="1">
        <v>3363</v>
      </c>
    </row>
    <row r="133" spans="11:11" ht="15" thickBot="1" x14ac:dyDescent="0.35">
      <c r="K133" s="1">
        <v>3548</v>
      </c>
    </row>
    <row r="134" spans="11:11" ht="15" thickBot="1" x14ac:dyDescent="0.35">
      <c r="K134" s="1">
        <v>4036</v>
      </c>
    </row>
    <row r="135" spans="11:11" ht="15" thickBot="1" x14ac:dyDescent="0.35">
      <c r="K135" s="1">
        <v>4359</v>
      </c>
    </row>
    <row r="136" spans="11:11" ht="15" thickBot="1" x14ac:dyDescent="0.35">
      <c r="K136" s="1">
        <v>5891</v>
      </c>
    </row>
    <row r="137" spans="11:11" ht="15" thickBot="1" x14ac:dyDescent="0.35">
      <c r="K137" s="1">
        <v>6562</v>
      </c>
    </row>
    <row r="138" spans="11:11" ht="15" thickBot="1" x14ac:dyDescent="0.35">
      <c r="K138" s="1">
        <v>7138</v>
      </c>
    </row>
    <row r="139" spans="11:11" ht="15" thickBot="1" x14ac:dyDescent="0.35">
      <c r="K139" s="1">
        <v>7216</v>
      </c>
    </row>
    <row r="140" spans="11:11" ht="15" thickBot="1" x14ac:dyDescent="0.35">
      <c r="K140" s="1">
        <v>8264</v>
      </c>
    </row>
    <row r="141" spans="11:11" ht="15" thickBot="1" x14ac:dyDescent="0.35">
      <c r="K141" s="1">
        <v>8417</v>
      </c>
    </row>
    <row r="142" spans="11:11" ht="15" thickBot="1" x14ac:dyDescent="0.35">
      <c r="K142" s="1">
        <v>8759</v>
      </c>
    </row>
    <row r="143" spans="11:11" ht="15" thickBot="1" x14ac:dyDescent="0.35">
      <c r="K143" s="1">
        <v>9040</v>
      </c>
    </row>
    <row r="144" spans="11:11" ht="15" thickBot="1" x14ac:dyDescent="0.35">
      <c r="K144" s="1">
        <v>9347</v>
      </c>
    </row>
    <row r="145" spans="11:11" ht="15" thickBot="1" x14ac:dyDescent="0.35">
      <c r="K145" s="1">
        <v>9410</v>
      </c>
    </row>
    <row r="146" spans="11:11" ht="15" thickBot="1" x14ac:dyDescent="0.35">
      <c r="K146" s="1">
        <v>9465</v>
      </c>
    </row>
    <row r="147" spans="11:11" ht="15" thickBot="1" x14ac:dyDescent="0.35">
      <c r="K147" s="1">
        <v>9470</v>
      </c>
    </row>
    <row r="148" spans="11:11" ht="15" thickBot="1" x14ac:dyDescent="0.35">
      <c r="K148" s="1">
        <v>9663</v>
      </c>
    </row>
    <row r="149" spans="11:11" ht="15" thickBot="1" x14ac:dyDescent="0.35">
      <c r="K149" s="1">
        <v>9860</v>
      </c>
    </row>
  </sheetData>
  <mergeCells count="1">
    <mergeCell ref="A1:E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72E7-20AD-4650-982A-60CF29ED9B32}">
  <dimension ref="A1:O59"/>
  <sheetViews>
    <sheetView workbookViewId="0">
      <selection activeCell="I13" sqref="I13"/>
    </sheetView>
  </sheetViews>
  <sheetFormatPr defaultRowHeight="14.4" x14ac:dyDescent="0.3"/>
  <cols>
    <col min="1" max="1" width="7.33203125" customWidth="1"/>
    <col min="2" max="2" width="6.109375" customWidth="1"/>
    <col min="3" max="3" width="15.33203125" customWidth="1"/>
    <col min="4" max="4" width="36.88671875" customWidth="1"/>
    <col min="5" max="5" width="8.88671875" style="4"/>
    <col min="9" max="9" width="22.44140625" customWidth="1"/>
    <col min="10" max="10" width="19.33203125" customWidth="1"/>
    <col min="11" max="11" width="8.88671875" style="4"/>
    <col min="14" max="14" width="13.109375" customWidth="1"/>
  </cols>
  <sheetData>
    <row r="1" spans="1:15" x14ac:dyDescent="0.3">
      <c r="A1" s="3" t="s">
        <v>2</v>
      </c>
      <c r="E1" s="8"/>
      <c r="F1" s="3" t="s">
        <v>146</v>
      </c>
      <c r="N1" s="3" t="s">
        <v>145</v>
      </c>
      <c r="O1" s="3" t="s">
        <v>144</v>
      </c>
    </row>
    <row r="2" spans="1:15" x14ac:dyDescent="0.3">
      <c r="A2" s="3" t="s">
        <v>143</v>
      </c>
      <c r="B2" s="3" t="s">
        <v>142</v>
      </c>
      <c r="C2" s="3" t="s">
        <v>141</v>
      </c>
      <c r="D2" s="3" t="s">
        <v>140</v>
      </c>
      <c r="F2" s="3" t="s">
        <v>139</v>
      </c>
      <c r="G2" s="3" t="s">
        <v>138</v>
      </c>
      <c r="H2" s="3" t="s">
        <v>137</v>
      </c>
      <c r="I2" s="3" t="s">
        <v>136</v>
      </c>
      <c r="J2" s="3" t="s">
        <v>135</v>
      </c>
      <c r="N2">
        <v>74</v>
      </c>
      <c r="O2">
        <v>74</v>
      </c>
    </row>
    <row r="3" spans="1:15" x14ac:dyDescent="0.3">
      <c r="A3">
        <v>74</v>
      </c>
      <c r="B3" t="s">
        <v>10</v>
      </c>
      <c r="C3" t="s">
        <v>108</v>
      </c>
      <c r="D3" t="s">
        <v>107</v>
      </c>
      <c r="F3">
        <v>19920</v>
      </c>
      <c r="G3" t="s">
        <v>13</v>
      </c>
      <c r="H3">
        <v>42</v>
      </c>
      <c r="I3" s="5" t="s">
        <v>134</v>
      </c>
      <c r="J3" s="5" t="s">
        <v>133</v>
      </c>
      <c r="N3">
        <v>453</v>
      </c>
      <c r="O3">
        <v>453</v>
      </c>
    </row>
    <row r="4" spans="1:15" x14ac:dyDescent="0.3">
      <c r="A4">
        <v>959</v>
      </c>
      <c r="B4" t="s">
        <v>25</v>
      </c>
      <c r="C4" t="s">
        <v>24</v>
      </c>
      <c r="D4" t="s">
        <v>23</v>
      </c>
      <c r="F4">
        <v>22902</v>
      </c>
      <c r="G4" t="s">
        <v>13</v>
      </c>
      <c r="H4">
        <v>40</v>
      </c>
      <c r="I4" s="5" t="s">
        <v>12</v>
      </c>
      <c r="J4" s="5" t="s">
        <v>11</v>
      </c>
      <c r="N4">
        <v>959</v>
      </c>
      <c r="O4">
        <v>959</v>
      </c>
    </row>
    <row r="5" spans="1:15" x14ac:dyDescent="0.3">
      <c r="A5">
        <v>1104</v>
      </c>
      <c r="B5" t="s">
        <v>31</v>
      </c>
      <c r="C5" t="s">
        <v>132</v>
      </c>
      <c r="D5" t="s">
        <v>26</v>
      </c>
      <c r="F5">
        <v>14316</v>
      </c>
      <c r="G5" t="s">
        <v>22</v>
      </c>
      <c r="H5">
        <v>42</v>
      </c>
      <c r="I5" s="5" t="s">
        <v>131</v>
      </c>
      <c r="J5" s="5" t="s">
        <v>90</v>
      </c>
      <c r="N5">
        <v>1104</v>
      </c>
      <c r="O5">
        <v>1506</v>
      </c>
    </row>
    <row r="6" spans="1:15" x14ac:dyDescent="0.3">
      <c r="A6">
        <v>1506</v>
      </c>
      <c r="B6" t="s">
        <v>38</v>
      </c>
      <c r="C6" t="s">
        <v>130</v>
      </c>
      <c r="D6" t="s">
        <v>129</v>
      </c>
      <c r="F6" s="6">
        <v>23949</v>
      </c>
      <c r="G6" s="6" t="s">
        <v>22</v>
      </c>
      <c r="H6" s="6">
        <v>42</v>
      </c>
      <c r="I6" s="7" t="s">
        <v>128</v>
      </c>
      <c r="J6" s="7" t="s">
        <v>127</v>
      </c>
      <c r="K6" s="6"/>
      <c r="L6" s="6"/>
      <c r="N6">
        <v>1506</v>
      </c>
      <c r="O6">
        <v>2360</v>
      </c>
    </row>
    <row r="7" spans="1:15" x14ac:dyDescent="0.3">
      <c r="A7">
        <v>2101</v>
      </c>
      <c r="B7" t="s">
        <v>126</v>
      </c>
      <c r="C7" t="s">
        <v>125</v>
      </c>
      <c r="D7" t="s">
        <v>26</v>
      </c>
      <c r="F7" s="6">
        <v>23949</v>
      </c>
      <c r="G7" s="6" t="s">
        <v>22</v>
      </c>
      <c r="H7" s="6">
        <v>42</v>
      </c>
      <c r="I7" s="7" t="s">
        <v>124</v>
      </c>
      <c r="J7" s="7" t="s">
        <v>123</v>
      </c>
      <c r="K7" s="6"/>
      <c r="L7" s="6"/>
      <c r="N7">
        <v>2101</v>
      </c>
      <c r="O7">
        <v>2705</v>
      </c>
    </row>
    <row r="8" spans="1:15" x14ac:dyDescent="0.3">
      <c r="A8">
        <v>2360</v>
      </c>
      <c r="B8" t="s">
        <v>122</v>
      </c>
      <c r="C8" t="s">
        <v>121</v>
      </c>
      <c r="D8" t="s">
        <v>120</v>
      </c>
      <c r="F8">
        <v>16976</v>
      </c>
      <c r="G8" t="s">
        <v>38</v>
      </c>
      <c r="H8">
        <v>23</v>
      </c>
      <c r="I8" s="5" t="s">
        <v>119</v>
      </c>
      <c r="J8" s="5" t="s">
        <v>118</v>
      </c>
      <c r="N8">
        <v>2360</v>
      </c>
      <c r="O8">
        <v>2848</v>
      </c>
    </row>
    <row r="9" spans="1:15" x14ac:dyDescent="0.3">
      <c r="A9">
        <v>3133</v>
      </c>
      <c r="B9" t="s">
        <v>10</v>
      </c>
      <c r="C9" t="s">
        <v>117</v>
      </c>
      <c r="D9" t="s">
        <v>116</v>
      </c>
      <c r="F9">
        <v>5808</v>
      </c>
      <c r="G9" t="s">
        <v>38</v>
      </c>
      <c r="H9">
        <v>42</v>
      </c>
      <c r="I9" s="5" t="s">
        <v>115</v>
      </c>
      <c r="J9" s="5" t="s">
        <v>90</v>
      </c>
      <c r="N9">
        <v>2705</v>
      </c>
      <c r="O9">
        <v>3133</v>
      </c>
    </row>
    <row r="10" spans="1:15" x14ac:dyDescent="0.3">
      <c r="A10">
        <v>3405</v>
      </c>
      <c r="B10" t="s">
        <v>92</v>
      </c>
      <c r="C10" t="s">
        <v>91</v>
      </c>
      <c r="D10" t="s">
        <v>26</v>
      </c>
      <c r="F10">
        <v>6537</v>
      </c>
      <c r="G10" t="s">
        <v>38</v>
      </c>
      <c r="H10">
        <v>42</v>
      </c>
      <c r="I10" s="5" t="s">
        <v>114</v>
      </c>
      <c r="J10" s="5" t="s">
        <v>90</v>
      </c>
      <c r="N10">
        <v>2848</v>
      </c>
      <c r="O10">
        <v>3313</v>
      </c>
    </row>
    <row r="11" spans="1:15" x14ac:dyDescent="0.3">
      <c r="A11">
        <v>3699</v>
      </c>
      <c r="B11" t="s">
        <v>10</v>
      </c>
      <c r="C11" t="s">
        <v>104</v>
      </c>
      <c r="D11" t="s">
        <v>103</v>
      </c>
      <c r="F11">
        <v>15585</v>
      </c>
      <c r="G11" t="s">
        <v>38</v>
      </c>
      <c r="H11">
        <v>42</v>
      </c>
      <c r="I11" s="5" t="s">
        <v>47</v>
      </c>
      <c r="J11" s="5" t="s">
        <v>46</v>
      </c>
      <c r="N11">
        <v>3133</v>
      </c>
      <c r="O11">
        <v>3699</v>
      </c>
    </row>
    <row r="12" spans="1:15" x14ac:dyDescent="0.3">
      <c r="A12">
        <v>4199</v>
      </c>
      <c r="B12" t="s">
        <v>25</v>
      </c>
      <c r="C12" t="s">
        <v>113</v>
      </c>
      <c r="D12" t="s">
        <v>26</v>
      </c>
      <c r="F12">
        <v>2848</v>
      </c>
      <c r="G12" t="s">
        <v>10</v>
      </c>
      <c r="H12">
        <v>42</v>
      </c>
      <c r="I12" s="5" t="s">
        <v>112</v>
      </c>
      <c r="J12" s="5" t="s">
        <v>111</v>
      </c>
      <c r="N12">
        <v>3313</v>
      </c>
      <c r="O12">
        <v>3983</v>
      </c>
    </row>
    <row r="13" spans="1:15" x14ac:dyDescent="0.3">
      <c r="A13">
        <v>4635</v>
      </c>
      <c r="B13" t="s">
        <v>110</v>
      </c>
      <c r="C13" t="s">
        <v>109</v>
      </c>
      <c r="D13" t="s">
        <v>26</v>
      </c>
      <c r="F13">
        <v>74</v>
      </c>
      <c r="G13" t="s">
        <v>10</v>
      </c>
      <c r="H13">
        <v>42</v>
      </c>
      <c r="I13" s="5" t="s">
        <v>108</v>
      </c>
      <c r="J13" s="5" t="s">
        <v>107</v>
      </c>
      <c r="N13">
        <v>3405</v>
      </c>
      <c r="O13">
        <v>5365</v>
      </c>
    </row>
    <row r="14" spans="1:15" x14ac:dyDescent="0.3">
      <c r="A14">
        <v>5365</v>
      </c>
      <c r="B14" t="s">
        <v>22</v>
      </c>
      <c r="C14" t="s">
        <v>106</v>
      </c>
      <c r="D14" t="s">
        <v>105</v>
      </c>
      <c r="F14">
        <v>3699</v>
      </c>
      <c r="G14" t="s">
        <v>10</v>
      </c>
      <c r="H14">
        <v>42</v>
      </c>
      <c r="I14" s="5" t="s">
        <v>104</v>
      </c>
      <c r="J14" s="5" t="s">
        <v>103</v>
      </c>
      <c r="N14">
        <v>3699</v>
      </c>
      <c r="O14">
        <v>8245</v>
      </c>
    </row>
    <row r="15" spans="1:15" x14ac:dyDescent="0.3">
      <c r="A15">
        <v>5819</v>
      </c>
      <c r="B15" t="s">
        <v>31</v>
      </c>
      <c r="C15" t="s">
        <v>102</v>
      </c>
      <c r="D15" t="s">
        <v>26</v>
      </c>
      <c r="F15">
        <v>22812</v>
      </c>
      <c r="G15" t="s">
        <v>92</v>
      </c>
      <c r="H15">
        <v>42</v>
      </c>
      <c r="I15" s="5" t="s">
        <v>101</v>
      </c>
      <c r="J15" s="5" t="s">
        <v>100</v>
      </c>
      <c r="N15">
        <v>3983</v>
      </c>
      <c r="O15">
        <v>8290</v>
      </c>
    </row>
    <row r="16" spans="1:15" x14ac:dyDescent="0.3">
      <c r="A16">
        <v>6276</v>
      </c>
      <c r="B16" t="s">
        <v>28</v>
      </c>
      <c r="C16" t="s">
        <v>99</v>
      </c>
      <c r="D16" t="s">
        <v>26</v>
      </c>
      <c r="F16">
        <v>16452</v>
      </c>
      <c r="G16" t="s">
        <v>92</v>
      </c>
      <c r="H16">
        <v>42</v>
      </c>
      <c r="I16" s="5" t="s">
        <v>98</v>
      </c>
      <c r="J16" s="5" t="s">
        <v>97</v>
      </c>
      <c r="N16">
        <v>4199</v>
      </c>
      <c r="O16">
        <v>8918</v>
      </c>
    </row>
    <row r="17" spans="1:15" x14ac:dyDescent="0.3">
      <c r="A17">
        <v>8063</v>
      </c>
      <c r="B17" t="s">
        <v>19</v>
      </c>
      <c r="C17" t="s">
        <v>96</v>
      </c>
      <c r="D17" t="s">
        <v>26</v>
      </c>
      <c r="F17">
        <v>17678</v>
      </c>
      <c r="G17" t="s">
        <v>92</v>
      </c>
      <c r="H17">
        <v>42</v>
      </c>
      <c r="I17" s="5" t="s">
        <v>95</v>
      </c>
      <c r="J17" s="5" t="s">
        <v>90</v>
      </c>
      <c r="N17">
        <v>4635</v>
      </c>
      <c r="O17">
        <v>8946</v>
      </c>
    </row>
    <row r="18" spans="1:15" x14ac:dyDescent="0.3">
      <c r="A18">
        <v>8245</v>
      </c>
      <c r="B18" t="s">
        <v>35</v>
      </c>
      <c r="C18" t="s">
        <v>94</v>
      </c>
      <c r="D18" t="s">
        <v>93</v>
      </c>
      <c r="F18">
        <v>3405</v>
      </c>
      <c r="G18" t="s">
        <v>92</v>
      </c>
      <c r="H18">
        <v>24</v>
      </c>
      <c r="I18" s="5" t="s">
        <v>91</v>
      </c>
      <c r="J18" s="5" t="s">
        <v>90</v>
      </c>
      <c r="N18">
        <v>5365</v>
      </c>
      <c r="O18">
        <v>10203</v>
      </c>
    </row>
    <row r="19" spans="1:15" x14ac:dyDescent="0.3">
      <c r="A19">
        <v>8918</v>
      </c>
      <c r="B19" t="s">
        <v>35</v>
      </c>
      <c r="C19" t="s">
        <v>89</v>
      </c>
      <c r="D19" t="s">
        <v>88</v>
      </c>
      <c r="F19" s="6">
        <v>2705</v>
      </c>
      <c r="G19" s="6" t="s">
        <v>70</v>
      </c>
      <c r="H19" s="6">
        <v>40</v>
      </c>
      <c r="I19" s="7" t="s">
        <v>87</v>
      </c>
      <c r="J19" s="7" t="s">
        <v>86</v>
      </c>
      <c r="K19" s="6"/>
      <c r="L19" s="6"/>
      <c r="N19">
        <v>5808</v>
      </c>
      <c r="O19">
        <v>10801</v>
      </c>
    </row>
    <row r="20" spans="1:15" x14ac:dyDescent="0.3">
      <c r="A20">
        <v>8946</v>
      </c>
      <c r="B20" t="s">
        <v>38</v>
      </c>
      <c r="C20" t="s">
        <v>85</v>
      </c>
      <c r="D20" t="s">
        <v>84</v>
      </c>
      <c r="F20" s="6">
        <v>2705</v>
      </c>
      <c r="G20" s="6" t="s">
        <v>70</v>
      </c>
      <c r="H20" s="6">
        <v>40</v>
      </c>
      <c r="I20" s="7" t="s">
        <v>83</v>
      </c>
      <c r="J20" s="7" t="s">
        <v>82</v>
      </c>
      <c r="K20" s="6"/>
      <c r="L20" s="6"/>
      <c r="N20">
        <v>5819</v>
      </c>
      <c r="O20">
        <v>11138</v>
      </c>
    </row>
    <row r="21" spans="1:15" x14ac:dyDescent="0.3">
      <c r="A21">
        <v>10123</v>
      </c>
      <c r="B21" t="s">
        <v>75</v>
      </c>
      <c r="C21" t="s">
        <v>81</v>
      </c>
      <c r="D21" t="s">
        <v>26</v>
      </c>
      <c r="F21">
        <v>8290</v>
      </c>
      <c r="G21" t="s">
        <v>28</v>
      </c>
      <c r="H21">
        <v>23</v>
      </c>
      <c r="I21" s="5" t="s">
        <v>80</v>
      </c>
      <c r="J21" s="5" t="s">
        <v>79</v>
      </c>
      <c r="N21">
        <v>6276</v>
      </c>
      <c r="O21">
        <v>11320</v>
      </c>
    </row>
    <row r="22" spans="1:15" x14ac:dyDescent="0.3">
      <c r="A22">
        <v>10203</v>
      </c>
      <c r="B22" t="s">
        <v>35</v>
      </c>
      <c r="C22" t="s">
        <v>65</v>
      </c>
      <c r="D22" t="s">
        <v>78</v>
      </c>
      <c r="F22">
        <v>3983</v>
      </c>
      <c r="G22" t="s">
        <v>28</v>
      </c>
      <c r="H22">
        <v>24</v>
      </c>
      <c r="I22" s="5" t="s">
        <v>77</v>
      </c>
      <c r="J22" s="5" t="s">
        <v>76</v>
      </c>
      <c r="N22">
        <v>6537</v>
      </c>
      <c r="O22">
        <v>12796</v>
      </c>
    </row>
    <row r="23" spans="1:15" x14ac:dyDescent="0.3">
      <c r="A23">
        <v>10801</v>
      </c>
      <c r="B23" t="s">
        <v>75</v>
      </c>
      <c r="C23" t="s">
        <v>74</v>
      </c>
      <c r="D23" t="s">
        <v>73</v>
      </c>
      <c r="F23">
        <v>453</v>
      </c>
      <c r="G23" t="s">
        <v>28</v>
      </c>
      <c r="H23">
        <v>40</v>
      </c>
      <c r="I23" s="5" t="s">
        <v>72</v>
      </c>
      <c r="J23" s="5" t="s">
        <v>71</v>
      </c>
      <c r="N23">
        <v>8063</v>
      </c>
      <c r="O23">
        <v>12981</v>
      </c>
    </row>
    <row r="24" spans="1:15" x14ac:dyDescent="0.3">
      <c r="A24">
        <v>11138</v>
      </c>
      <c r="B24" t="s">
        <v>70</v>
      </c>
      <c r="C24" t="s">
        <v>69</v>
      </c>
      <c r="D24" t="s">
        <v>68</v>
      </c>
      <c r="F24">
        <v>16378</v>
      </c>
      <c r="G24" t="s">
        <v>35</v>
      </c>
      <c r="H24">
        <v>42</v>
      </c>
      <c r="I24" s="5" t="s">
        <v>45</v>
      </c>
      <c r="J24" s="5" t="s">
        <v>44</v>
      </c>
      <c r="N24">
        <v>8245</v>
      </c>
      <c r="O24">
        <v>13564</v>
      </c>
    </row>
    <row r="25" spans="1:15" x14ac:dyDescent="0.3">
      <c r="A25">
        <v>11320</v>
      </c>
      <c r="B25" t="s">
        <v>31</v>
      </c>
      <c r="C25" t="s">
        <v>67</v>
      </c>
      <c r="D25" t="s">
        <v>66</v>
      </c>
      <c r="F25">
        <v>10203</v>
      </c>
      <c r="G25" t="s">
        <v>35</v>
      </c>
      <c r="H25">
        <v>24</v>
      </c>
      <c r="I25" s="5" t="s">
        <v>65</v>
      </c>
      <c r="J25" s="5" t="s">
        <v>64</v>
      </c>
      <c r="N25">
        <v>8290</v>
      </c>
      <c r="O25">
        <v>14980</v>
      </c>
    </row>
    <row r="26" spans="1:15" x14ac:dyDescent="0.3">
      <c r="A26">
        <v>12796</v>
      </c>
      <c r="B26" t="s">
        <v>33</v>
      </c>
      <c r="C26" t="s">
        <v>63</v>
      </c>
      <c r="D26" t="s">
        <v>62</v>
      </c>
      <c r="F26">
        <v>3313</v>
      </c>
      <c r="G26" t="s">
        <v>35</v>
      </c>
      <c r="H26">
        <v>40</v>
      </c>
      <c r="I26" s="5" t="s">
        <v>61</v>
      </c>
      <c r="J26" s="5" t="s">
        <v>60</v>
      </c>
      <c r="N26">
        <v>8918</v>
      </c>
      <c r="O26">
        <v>15584</v>
      </c>
    </row>
    <row r="27" spans="1:15" x14ac:dyDescent="0.3">
      <c r="A27">
        <v>12981</v>
      </c>
      <c r="B27" t="s">
        <v>59</v>
      </c>
      <c r="C27" t="s">
        <v>58</v>
      </c>
      <c r="D27" t="s">
        <v>57</v>
      </c>
      <c r="F27">
        <v>18636</v>
      </c>
      <c r="G27" t="s">
        <v>25</v>
      </c>
      <c r="H27">
        <v>42</v>
      </c>
      <c r="I27" s="5" t="s">
        <v>56</v>
      </c>
      <c r="J27" s="5" t="s">
        <v>55</v>
      </c>
      <c r="N27">
        <v>8946</v>
      </c>
      <c r="O27">
        <v>15585</v>
      </c>
    </row>
    <row r="28" spans="1:15" x14ac:dyDescent="0.3">
      <c r="A28">
        <v>13564</v>
      </c>
      <c r="B28" t="s">
        <v>22</v>
      </c>
      <c r="C28" t="s">
        <v>54</v>
      </c>
      <c r="D28" t="s">
        <v>53</v>
      </c>
      <c r="N28">
        <v>10123</v>
      </c>
      <c r="O28">
        <v>16378</v>
      </c>
    </row>
    <row r="29" spans="1:15" x14ac:dyDescent="0.3">
      <c r="A29">
        <v>14316</v>
      </c>
      <c r="B29" t="s">
        <v>22</v>
      </c>
      <c r="C29" t="s">
        <v>52</v>
      </c>
      <c r="D29" t="s">
        <v>26</v>
      </c>
      <c r="N29">
        <v>10203</v>
      </c>
      <c r="O29">
        <v>16452</v>
      </c>
    </row>
    <row r="30" spans="1:15" x14ac:dyDescent="0.3">
      <c r="A30">
        <v>14980</v>
      </c>
      <c r="B30" t="s">
        <v>13</v>
      </c>
      <c r="C30" t="s">
        <v>51</v>
      </c>
      <c r="D30" t="s">
        <v>50</v>
      </c>
      <c r="I30" s="5"/>
      <c r="J30" s="5"/>
      <c r="N30">
        <v>10801</v>
      </c>
      <c r="O30">
        <v>16976</v>
      </c>
    </row>
    <row r="31" spans="1:15" x14ac:dyDescent="0.3">
      <c r="A31">
        <v>15584</v>
      </c>
      <c r="B31" t="s">
        <v>25</v>
      </c>
      <c r="C31" t="s">
        <v>49</v>
      </c>
      <c r="D31" t="s">
        <v>48</v>
      </c>
      <c r="I31" s="5"/>
      <c r="J31" s="5"/>
      <c r="N31">
        <v>11138</v>
      </c>
      <c r="O31">
        <v>18626</v>
      </c>
    </row>
    <row r="32" spans="1:15" x14ac:dyDescent="0.3">
      <c r="A32">
        <v>15585</v>
      </c>
      <c r="B32" t="s">
        <v>38</v>
      </c>
      <c r="C32" t="s">
        <v>47</v>
      </c>
      <c r="D32" t="s">
        <v>46</v>
      </c>
      <c r="N32">
        <v>11320</v>
      </c>
      <c r="O32">
        <v>18636</v>
      </c>
    </row>
    <row r="33" spans="1:15" x14ac:dyDescent="0.3">
      <c r="A33">
        <v>16378</v>
      </c>
      <c r="B33" t="s">
        <v>35</v>
      </c>
      <c r="C33" t="s">
        <v>45</v>
      </c>
      <c r="D33" t="s">
        <v>44</v>
      </c>
      <c r="N33">
        <v>12796</v>
      </c>
      <c r="O33">
        <v>19147</v>
      </c>
    </row>
    <row r="34" spans="1:15" x14ac:dyDescent="0.3">
      <c r="A34">
        <v>16976</v>
      </c>
      <c r="B34" t="s">
        <v>38</v>
      </c>
      <c r="C34" t="s">
        <v>43</v>
      </c>
      <c r="D34" t="s">
        <v>42</v>
      </c>
      <c r="N34">
        <v>12981</v>
      </c>
      <c r="O34">
        <v>19836</v>
      </c>
    </row>
    <row r="35" spans="1:15" x14ac:dyDescent="0.3">
      <c r="A35">
        <v>18626</v>
      </c>
      <c r="B35" t="s">
        <v>10</v>
      </c>
      <c r="C35" t="s">
        <v>41</v>
      </c>
      <c r="D35" t="s">
        <v>40</v>
      </c>
      <c r="N35">
        <v>13564</v>
      </c>
      <c r="O35">
        <v>19920</v>
      </c>
    </row>
    <row r="36" spans="1:15" x14ac:dyDescent="0.3">
      <c r="A36">
        <v>18636</v>
      </c>
      <c r="B36" t="s">
        <v>25</v>
      </c>
      <c r="C36" t="s">
        <v>39</v>
      </c>
      <c r="D36" t="s">
        <v>26</v>
      </c>
      <c r="N36">
        <v>14316</v>
      </c>
      <c r="O36">
        <v>20119</v>
      </c>
    </row>
    <row r="37" spans="1:15" x14ac:dyDescent="0.3">
      <c r="A37">
        <v>19147</v>
      </c>
      <c r="B37" t="s">
        <v>38</v>
      </c>
      <c r="C37" t="s">
        <v>37</v>
      </c>
      <c r="D37" t="s">
        <v>36</v>
      </c>
      <c r="N37">
        <v>14980</v>
      </c>
      <c r="O37">
        <v>20428</v>
      </c>
    </row>
    <row r="38" spans="1:15" x14ac:dyDescent="0.3">
      <c r="A38">
        <v>19221</v>
      </c>
      <c r="B38" t="s">
        <v>35</v>
      </c>
      <c r="C38" t="s">
        <v>34</v>
      </c>
      <c r="D38" t="s">
        <v>26</v>
      </c>
      <c r="N38">
        <v>15584</v>
      </c>
      <c r="O38">
        <v>22003</v>
      </c>
    </row>
    <row r="39" spans="1:15" x14ac:dyDescent="0.3">
      <c r="A39">
        <v>19489</v>
      </c>
      <c r="B39" t="s">
        <v>33</v>
      </c>
      <c r="C39" t="s">
        <v>32</v>
      </c>
      <c r="D39" t="s">
        <v>26</v>
      </c>
      <c r="N39">
        <v>15585</v>
      </c>
      <c r="O39">
        <v>22242</v>
      </c>
    </row>
    <row r="40" spans="1:15" x14ac:dyDescent="0.3">
      <c r="A40">
        <v>19836</v>
      </c>
      <c r="B40" t="s">
        <v>31</v>
      </c>
      <c r="C40" t="s">
        <v>30</v>
      </c>
      <c r="D40" t="s">
        <v>29</v>
      </c>
      <c r="N40">
        <v>16378</v>
      </c>
      <c r="O40">
        <v>22812</v>
      </c>
    </row>
    <row r="41" spans="1:15" x14ac:dyDescent="0.3">
      <c r="A41">
        <v>19944</v>
      </c>
      <c r="B41" t="s">
        <v>28</v>
      </c>
      <c r="C41" t="s">
        <v>27</v>
      </c>
      <c r="D41" t="s">
        <v>26</v>
      </c>
      <c r="N41">
        <v>16452</v>
      </c>
      <c r="O41">
        <v>22902</v>
      </c>
    </row>
    <row r="42" spans="1:15" x14ac:dyDescent="0.3">
      <c r="A42">
        <v>20119</v>
      </c>
      <c r="B42" t="s">
        <v>25</v>
      </c>
      <c r="C42" t="s">
        <v>24</v>
      </c>
      <c r="D42" t="s">
        <v>23</v>
      </c>
      <c r="N42">
        <v>16976</v>
      </c>
      <c r="O42">
        <v>22980</v>
      </c>
    </row>
    <row r="43" spans="1:15" x14ac:dyDescent="0.3">
      <c r="A43">
        <v>20428</v>
      </c>
      <c r="B43" t="s">
        <v>22</v>
      </c>
      <c r="C43" t="s">
        <v>21</v>
      </c>
      <c r="D43" t="s">
        <v>20</v>
      </c>
      <c r="N43">
        <v>17678</v>
      </c>
      <c r="O43">
        <v>23949</v>
      </c>
    </row>
    <row r="44" spans="1:15" x14ac:dyDescent="0.3">
      <c r="A44">
        <v>22003</v>
      </c>
      <c r="B44" t="s">
        <v>19</v>
      </c>
      <c r="C44" t="s">
        <v>18</v>
      </c>
      <c r="D44" t="s">
        <v>17</v>
      </c>
      <c r="N44">
        <v>18626</v>
      </c>
    </row>
    <row r="45" spans="1:15" x14ac:dyDescent="0.3">
      <c r="A45">
        <v>22242</v>
      </c>
      <c r="B45" t="s">
        <v>16</v>
      </c>
      <c r="C45" t="s">
        <v>15</v>
      </c>
      <c r="D45" t="s">
        <v>14</v>
      </c>
      <c r="N45">
        <v>18636</v>
      </c>
    </row>
    <row r="46" spans="1:15" x14ac:dyDescent="0.3">
      <c r="A46">
        <v>22902</v>
      </c>
      <c r="B46" t="s">
        <v>13</v>
      </c>
      <c r="C46" t="s">
        <v>12</v>
      </c>
      <c r="D46" t="s">
        <v>11</v>
      </c>
      <c r="N46">
        <v>19147</v>
      </c>
    </row>
    <row r="47" spans="1:15" x14ac:dyDescent="0.3">
      <c r="A47">
        <v>22980</v>
      </c>
      <c r="B47" t="s">
        <v>10</v>
      </c>
      <c r="C47" t="s">
        <v>9</v>
      </c>
      <c r="D47" t="s">
        <v>8</v>
      </c>
      <c r="N47">
        <v>19221</v>
      </c>
    </row>
    <row r="48" spans="1:15" x14ac:dyDescent="0.3">
      <c r="N48">
        <v>19489</v>
      </c>
    </row>
    <row r="49" spans="14:14" x14ac:dyDescent="0.3">
      <c r="N49">
        <v>19836</v>
      </c>
    </row>
    <row r="50" spans="14:14" x14ac:dyDescent="0.3">
      <c r="N50">
        <v>19920</v>
      </c>
    </row>
    <row r="51" spans="14:14" x14ac:dyDescent="0.3">
      <c r="N51">
        <v>19944</v>
      </c>
    </row>
    <row r="52" spans="14:14" x14ac:dyDescent="0.3">
      <c r="N52">
        <v>20119</v>
      </c>
    </row>
    <row r="53" spans="14:14" x14ac:dyDescent="0.3">
      <c r="N53">
        <v>20428</v>
      </c>
    </row>
    <row r="54" spans="14:14" x14ac:dyDescent="0.3">
      <c r="N54">
        <v>22003</v>
      </c>
    </row>
    <row r="55" spans="14:14" x14ac:dyDescent="0.3">
      <c r="N55">
        <v>22242</v>
      </c>
    </row>
    <row r="56" spans="14:14" x14ac:dyDescent="0.3">
      <c r="N56">
        <v>22812</v>
      </c>
    </row>
    <row r="57" spans="14:14" x14ac:dyDescent="0.3">
      <c r="N57">
        <v>22902</v>
      </c>
    </row>
    <row r="58" spans="14:14" x14ac:dyDescent="0.3">
      <c r="N58">
        <v>22980</v>
      </c>
    </row>
    <row r="59" spans="14:14" x14ac:dyDescent="0.3">
      <c r="N59">
        <v>23949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EA616-C469-4C79-808F-AABEE71F80A7}">
  <sheetPr filterMode="1"/>
  <dimension ref="A1:J60"/>
  <sheetViews>
    <sheetView workbookViewId="0">
      <pane xSplit="1" topLeftCell="B1" activePane="topRight" state="frozen"/>
      <selection pane="topRight" activeCell="F54" sqref="F54"/>
    </sheetView>
  </sheetViews>
  <sheetFormatPr defaultRowHeight="14.4" x14ac:dyDescent="0.3"/>
  <cols>
    <col min="1" max="1" width="7.33203125" customWidth="1"/>
    <col min="2" max="2" width="6.5546875" customWidth="1"/>
    <col min="3" max="3" width="5.88671875" customWidth="1"/>
    <col min="4" max="4" width="15.88671875" customWidth="1"/>
    <col min="5" max="5" width="27.21875" style="9" customWidth="1"/>
    <col min="6" max="6" width="54.5546875" style="9" customWidth="1"/>
    <col min="7" max="7" width="29.6640625" customWidth="1"/>
    <col min="8" max="8" width="48" customWidth="1"/>
  </cols>
  <sheetData>
    <row r="1" spans="1:10" x14ac:dyDescent="0.3">
      <c r="A1" t="s">
        <v>194</v>
      </c>
      <c r="E1"/>
      <c r="F1"/>
      <c r="I1">
        <f>COUNTIF(I3:I60,0)</f>
        <v>36</v>
      </c>
      <c r="J1">
        <f>COUNTIF(J3:J60,0)</f>
        <v>43</v>
      </c>
    </row>
    <row r="2" spans="1:10" x14ac:dyDescent="0.3">
      <c r="A2" s="3" t="s">
        <v>143</v>
      </c>
      <c r="B2" s="3" t="s">
        <v>142</v>
      </c>
      <c r="C2" s="3" t="s">
        <v>193</v>
      </c>
      <c r="D2" s="3" t="s">
        <v>141</v>
      </c>
      <c r="E2" s="3" t="s">
        <v>140</v>
      </c>
      <c r="F2" s="3" t="s">
        <v>192</v>
      </c>
      <c r="G2" s="3" t="s">
        <v>191</v>
      </c>
      <c r="H2" s="3" t="s">
        <v>190</v>
      </c>
      <c r="I2" s="3" t="s">
        <v>189</v>
      </c>
      <c r="J2" s="3" t="s">
        <v>188</v>
      </c>
    </row>
    <row r="3" spans="1:10" ht="43.2" x14ac:dyDescent="0.3">
      <c r="A3">
        <v>74</v>
      </c>
      <c r="B3" t="s">
        <v>10</v>
      </c>
      <c r="C3" t="s">
        <v>10</v>
      </c>
      <c r="D3" t="s">
        <v>108</v>
      </c>
      <c r="E3" s="9" t="s">
        <v>107</v>
      </c>
      <c r="F3" s="11" t="s">
        <v>187</v>
      </c>
      <c r="G3" t="s">
        <v>158</v>
      </c>
      <c r="H3" t="s">
        <v>148</v>
      </c>
      <c r="I3">
        <v>1</v>
      </c>
      <c r="J3">
        <v>0</v>
      </c>
    </row>
    <row r="4" spans="1:10" ht="114.6" x14ac:dyDescent="0.3">
      <c r="A4">
        <v>959</v>
      </c>
      <c r="B4" t="s">
        <v>25</v>
      </c>
      <c r="C4" t="s">
        <v>25</v>
      </c>
      <c r="D4" t="s">
        <v>24</v>
      </c>
      <c r="E4" s="9" t="s">
        <v>23</v>
      </c>
      <c r="F4" s="11" t="s">
        <v>162</v>
      </c>
      <c r="G4" t="s">
        <v>161</v>
      </c>
      <c r="H4" t="s">
        <v>155</v>
      </c>
      <c r="I4">
        <v>0</v>
      </c>
      <c r="J4">
        <v>0</v>
      </c>
    </row>
    <row r="5" spans="1:10" x14ac:dyDescent="0.3">
      <c r="A5">
        <v>1104</v>
      </c>
      <c r="B5" t="s">
        <v>31</v>
      </c>
      <c r="C5" t="s">
        <v>31</v>
      </c>
      <c r="D5" t="s">
        <v>132</v>
      </c>
      <c r="E5" s="9" t="s">
        <v>26</v>
      </c>
      <c r="H5" t="s">
        <v>157</v>
      </c>
      <c r="I5">
        <v>0</v>
      </c>
      <c r="J5">
        <v>0</v>
      </c>
    </row>
    <row r="6" spans="1:10" ht="69" x14ac:dyDescent="0.3">
      <c r="A6">
        <v>1506</v>
      </c>
      <c r="B6" t="s">
        <v>38</v>
      </c>
      <c r="C6" t="s">
        <v>38</v>
      </c>
      <c r="D6" t="s">
        <v>130</v>
      </c>
      <c r="E6" s="9" t="s">
        <v>129</v>
      </c>
      <c r="F6" s="13" t="s">
        <v>186</v>
      </c>
      <c r="G6" t="s">
        <v>158</v>
      </c>
      <c r="H6" t="s">
        <v>185</v>
      </c>
      <c r="I6">
        <v>0</v>
      </c>
      <c r="J6">
        <v>0</v>
      </c>
    </row>
    <row r="7" spans="1:10" x14ac:dyDescent="0.3">
      <c r="A7">
        <v>2101</v>
      </c>
      <c r="B7" t="s">
        <v>126</v>
      </c>
      <c r="C7" t="s">
        <v>126</v>
      </c>
      <c r="D7" t="s">
        <v>125</v>
      </c>
      <c r="E7" s="9" t="s">
        <v>26</v>
      </c>
      <c r="H7" t="s">
        <v>155</v>
      </c>
      <c r="I7">
        <v>0</v>
      </c>
      <c r="J7">
        <v>0</v>
      </c>
    </row>
    <row r="8" spans="1:10" ht="91.8" x14ac:dyDescent="0.3">
      <c r="A8">
        <v>2360</v>
      </c>
      <c r="B8" t="s">
        <v>122</v>
      </c>
      <c r="C8" t="s">
        <v>122</v>
      </c>
      <c r="D8" t="s">
        <v>121</v>
      </c>
      <c r="E8" s="9" t="s">
        <v>120</v>
      </c>
      <c r="F8" s="11" t="s">
        <v>184</v>
      </c>
      <c r="G8" t="s">
        <v>158</v>
      </c>
      <c r="H8" t="s">
        <v>157</v>
      </c>
      <c r="I8">
        <v>0</v>
      </c>
      <c r="J8">
        <v>0</v>
      </c>
    </row>
    <row r="9" spans="1:10" hidden="1" x14ac:dyDescent="0.3">
      <c r="A9">
        <v>2580</v>
      </c>
      <c r="B9" t="s">
        <v>110</v>
      </c>
      <c r="C9" t="s">
        <v>110</v>
      </c>
      <c r="D9" t="s">
        <v>147</v>
      </c>
    </row>
    <row r="10" spans="1:10" ht="137.4" x14ac:dyDescent="0.3">
      <c r="A10">
        <v>3133</v>
      </c>
      <c r="B10" t="s">
        <v>10</v>
      </c>
      <c r="C10" t="s">
        <v>10</v>
      </c>
      <c r="D10" t="s">
        <v>117</v>
      </c>
      <c r="E10" s="9" t="s">
        <v>116</v>
      </c>
      <c r="F10" s="11" t="s">
        <v>183</v>
      </c>
      <c r="G10" t="s">
        <v>158</v>
      </c>
      <c r="H10" t="s">
        <v>155</v>
      </c>
      <c r="I10">
        <v>1</v>
      </c>
      <c r="J10">
        <v>0</v>
      </c>
    </row>
    <row r="11" spans="1:10" x14ac:dyDescent="0.3">
      <c r="A11">
        <v>3405</v>
      </c>
      <c r="B11" t="s">
        <v>92</v>
      </c>
      <c r="C11" t="s">
        <v>92</v>
      </c>
      <c r="D11" t="s">
        <v>91</v>
      </c>
      <c r="E11" s="9" t="s">
        <v>26</v>
      </c>
      <c r="H11" t="s">
        <v>148</v>
      </c>
      <c r="I11">
        <v>0</v>
      </c>
      <c r="J11">
        <v>0</v>
      </c>
    </row>
    <row r="12" spans="1:10" ht="43.2" x14ac:dyDescent="0.3">
      <c r="A12">
        <v>3699</v>
      </c>
      <c r="B12" t="s">
        <v>10</v>
      </c>
      <c r="C12" t="s">
        <v>10</v>
      </c>
      <c r="D12" t="s">
        <v>104</v>
      </c>
      <c r="E12" s="9" t="s">
        <v>103</v>
      </c>
      <c r="G12" t="s">
        <v>158</v>
      </c>
      <c r="H12" t="s">
        <v>148</v>
      </c>
      <c r="I12">
        <v>1</v>
      </c>
      <c r="J12">
        <v>1</v>
      </c>
    </row>
    <row r="13" spans="1:10" x14ac:dyDescent="0.3">
      <c r="A13">
        <v>4199</v>
      </c>
      <c r="B13" t="s">
        <v>25</v>
      </c>
      <c r="C13" t="s">
        <v>25</v>
      </c>
      <c r="D13" t="s">
        <v>113</v>
      </c>
      <c r="E13" s="9" t="s">
        <v>26</v>
      </c>
      <c r="H13" t="s">
        <v>157</v>
      </c>
      <c r="I13">
        <v>0</v>
      </c>
      <c r="J13">
        <v>0</v>
      </c>
    </row>
    <row r="14" spans="1:10" s="4" customFormat="1" hidden="1" x14ac:dyDescent="0.3">
      <c r="A14" s="4">
        <v>4462</v>
      </c>
      <c r="B14" s="4" t="s">
        <v>181</v>
      </c>
      <c r="C14" s="4" t="s">
        <v>181</v>
      </c>
      <c r="D14" s="4" t="s">
        <v>147</v>
      </c>
      <c r="E14" s="10"/>
      <c r="F14" s="10"/>
    </row>
    <row r="15" spans="1:10" x14ac:dyDescent="0.3">
      <c r="A15">
        <v>4635</v>
      </c>
      <c r="B15" t="s">
        <v>110</v>
      </c>
      <c r="C15" t="s">
        <v>110</v>
      </c>
      <c r="D15" t="s">
        <v>109</v>
      </c>
      <c r="E15" s="9" t="s">
        <v>26</v>
      </c>
      <c r="H15" t="s">
        <v>148</v>
      </c>
      <c r="I15">
        <v>0</v>
      </c>
      <c r="J15">
        <v>0</v>
      </c>
    </row>
    <row r="16" spans="1:10" ht="34.799999999999997" x14ac:dyDescent="0.3">
      <c r="A16">
        <v>5365</v>
      </c>
      <c r="B16" t="s">
        <v>22</v>
      </c>
      <c r="C16" t="s">
        <v>22</v>
      </c>
      <c r="D16" t="s">
        <v>106</v>
      </c>
      <c r="E16" s="9" t="s">
        <v>105</v>
      </c>
      <c r="F16" s="11" t="s">
        <v>182</v>
      </c>
      <c r="G16" t="s">
        <v>152</v>
      </c>
      <c r="H16" t="s">
        <v>148</v>
      </c>
      <c r="I16">
        <v>0</v>
      </c>
      <c r="J16">
        <v>0</v>
      </c>
    </row>
    <row r="17" spans="1:10" s="4" customFormat="1" hidden="1" x14ac:dyDescent="0.3">
      <c r="A17" s="4">
        <v>5400</v>
      </c>
      <c r="B17" s="4" t="s">
        <v>122</v>
      </c>
      <c r="C17" s="4" t="s">
        <v>122</v>
      </c>
      <c r="D17" s="4" t="s">
        <v>147</v>
      </c>
      <c r="E17" s="10"/>
      <c r="F17" s="10"/>
    </row>
    <row r="18" spans="1:10" s="4" customFormat="1" hidden="1" x14ac:dyDescent="0.3">
      <c r="A18" s="4">
        <v>5721</v>
      </c>
      <c r="B18" s="4" t="s">
        <v>181</v>
      </c>
      <c r="C18" s="4" t="s">
        <v>181</v>
      </c>
      <c r="D18" s="4" t="s">
        <v>147</v>
      </c>
      <c r="E18" s="10"/>
      <c r="F18" s="10"/>
    </row>
    <row r="19" spans="1:10" x14ac:dyDescent="0.3">
      <c r="A19">
        <v>5819</v>
      </c>
      <c r="B19" t="s">
        <v>31</v>
      </c>
      <c r="C19" t="s">
        <v>31</v>
      </c>
      <c r="D19" t="s">
        <v>102</v>
      </c>
      <c r="E19" s="9" t="s">
        <v>26</v>
      </c>
      <c r="H19" t="s">
        <v>155</v>
      </c>
      <c r="I19">
        <v>0</v>
      </c>
      <c r="J19">
        <v>0</v>
      </c>
    </row>
    <row r="20" spans="1:10" x14ac:dyDescent="0.3">
      <c r="A20">
        <v>6276</v>
      </c>
      <c r="B20" t="s">
        <v>28</v>
      </c>
      <c r="C20" t="s">
        <v>28</v>
      </c>
      <c r="D20" t="s">
        <v>99</v>
      </c>
      <c r="E20" s="9" t="s">
        <v>26</v>
      </c>
      <c r="H20" t="s">
        <v>157</v>
      </c>
      <c r="I20">
        <v>0</v>
      </c>
      <c r="J20">
        <v>0</v>
      </c>
    </row>
    <row r="21" spans="1:10" x14ac:dyDescent="0.3">
      <c r="A21">
        <v>8063</v>
      </c>
      <c r="B21" t="s">
        <v>19</v>
      </c>
      <c r="C21" t="s">
        <v>19</v>
      </c>
      <c r="D21" t="s">
        <v>96</v>
      </c>
      <c r="E21" s="9" t="s">
        <v>26</v>
      </c>
      <c r="H21" t="s">
        <v>155</v>
      </c>
      <c r="I21">
        <v>0</v>
      </c>
      <c r="J21">
        <v>0</v>
      </c>
    </row>
    <row r="22" spans="1:10" ht="43.2" x14ac:dyDescent="0.3">
      <c r="A22">
        <v>8245</v>
      </c>
      <c r="B22" t="s">
        <v>35</v>
      </c>
      <c r="C22" t="s">
        <v>35</v>
      </c>
      <c r="D22" t="s">
        <v>94</v>
      </c>
      <c r="E22" s="9" t="s">
        <v>93</v>
      </c>
      <c r="F22" s="9" t="s">
        <v>180</v>
      </c>
      <c r="G22" t="s">
        <v>152</v>
      </c>
      <c r="H22" t="s">
        <v>155</v>
      </c>
      <c r="I22">
        <v>0</v>
      </c>
      <c r="J22">
        <v>0</v>
      </c>
    </row>
    <row r="23" spans="1:10" ht="43.2" x14ac:dyDescent="0.3">
      <c r="A23">
        <v>8918</v>
      </c>
      <c r="B23" t="s">
        <v>35</v>
      </c>
      <c r="C23" t="s">
        <v>35</v>
      </c>
      <c r="D23" t="s">
        <v>89</v>
      </c>
      <c r="E23" s="9" t="s">
        <v>88</v>
      </c>
      <c r="F23" s="11" t="s">
        <v>179</v>
      </c>
      <c r="G23" t="s">
        <v>149</v>
      </c>
      <c r="H23" t="s">
        <v>157</v>
      </c>
      <c r="I23">
        <v>0</v>
      </c>
      <c r="J23">
        <v>0</v>
      </c>
    </row>
    <row r="24" spans="1:10" ht="69" x14ac:dyDescent="0.3">
      <c r="A24">
        <v>8946</v>
      </c>
      <c r="B24" t="s">
        <v>38</v>
      </c>
      <c r="C24" t="s">
        <v>38</v>
      </c>
      <c r="D24" t="s">
        <v>85</v>
      </c>
      <c r="E24" s="9" t="s">
        <v>84</v>
      </c>
      <c r="F24" s="11" t="s">
        <v>178</v>
      </c>
      <c r="G24" t="s">
        <v>158</v>
      </c>
      <c r="H24" t="s">
        <v>148</v>
      </c>
      <c r="I24">
        <v>0</v>
      </c>
      <c r="J24">
        <v>0</v>
      </c>
    </row>
    <row r="25" spans="1:10" x14ac:dyDescent="0.3">
      <c r="A25">
        <v>10123</v>
      </c>
      <c r="B25" t="s">
        <v>75</v>
      </c>
      <c r="C25" t="s">
        <v>75</v>
      </c>
      <c r="D25" t="s">
        <v>81</v>
      </c>
      <c r="E25" s="9" t="s">
        <v>26</v>
      </c>
      <c r="H25" t="s">
        <v>155</v>
      </c>
      <c r="I25">
        <v>0</v>
      </c>
      <c r="J25">
        <v>0</v>
      </c>
    </row>
    <row r="26" spans="1:10" ht="28.8" x14ac:dyDescent="0.3">
      <c r="A26">
        <v>10203</v>
      </c>
      <c r="B26" t="s">
        <v>35</v>
      </c>
      <c r="C26" t="s">
        <v>35</v>
      </c>
      <c r="D26" t="s">
        <v>65</v>
      </c>
      <c r="E26" s="9" t="s">
        <v>78</v>
      </c>
      <c r="G26" t="s">
        <v>158</v>
      </c>
      <c r="H26" t="s">
        <v>148</v>
      </c>
      <c r="I26">
        <v>1</v>
      </c>
      <c r="J26">
        <v>1</v>
      </c>
    </row>
    <row r="27" spans="1:10" s="4" customFormat="1" hidden="1" x14ac:dyDescent="0.3">
      <c r="A27" s="4">
        <v>10452</v>
      </c>
      <c r="B27" s="4" t="s">
        <v>177</v>
      </c>
      <c r="C27" s="4" t="s">
        <v>177</v>
      </c>
      <c r="D27" s="4" t="s">
        <v>147</v>
      </c>
      <c r="E27" s="10"/>
      <c r="F27" s="10"/>
    </row>
    <row r="28" spans="1:10" ht="115.2" x14ac:dyDescent="0.3">
      <c r="A28">
        <v>10801</v>
      </c>
      <c r="B28" t="s">
        <v>75</v>
      </c>
      <c r="C28" t="s">
        <v>75</v>
      </c>
      <c r="D28" t="s">
        <v>74</v>
      </c>
      <c r="E28" s="9" t="s">
        <v>73</v>
      </c>
      <c r="F28" s="9" t="s">
        <v>176</v>
      </c>
      <c r="G28" t="s">
        <v>152</v>
      </c>
      <c r="H28" t="s">
        <v>157</v>
      </c>
      <c r="I28">
        <v>0</v>
      </c>
      <c r="J28">
        <v>0</v>
      </c>
    </row>
    <row r="29" spans="1:10" ht="43.2" x14ac:dyDescent="0.3">
      <c r="A29">
        <v>11138</v>
      </c>
      <c r="B29" t="s">
        <v>70</v>
      </c>
      <c r="C29" t="s">
        <v>70</v>
      </c>
      <c r="D29" t="s">
        <v>69</v>
      </c>
      <c r="E29" s="9" t="s">
        <v>68</v>
      </c>
      <c r="F29" s="9" t="s">
        <v>175</v>
      </c>
      <c r="G29" t="s">
        <v>158</v>
      </c>
      <c r="H29" t="s">
        <v>148</v>
      </c>
      <c r="I29">
        <v>0</v>
      </c>
      <c r="J29">
        <v>0</v>
      </c>
    </row>
    <row r="30" spans="1:10" ht="148.80000000000001" x14ac:dyDescent="0.3">
      <c r="A30">
        <v>11320</v>
      </c>
      <c r="B30" t="s">
        <v>31</v>
      </c>
      <c r="C30" t="s">
        <v>31</v>
      </c>
      <c r="D30" t="s">
        <v>67</v>
      </c>
      <c r="E30" s="9" t="s">
        <v>66</v>
      </c>
      <c r="F30" s="11" t="s">
        <v>174</v>
      </c>
      <c r="G30" t="s">
        <v>173</v>
      </c>
      <c r="H30" t="s">
        <v>164</v>
      </c>
      <c r="I30">
        <v>0</v>
      </c>
      <c r="J30">
        <v>0</v>
      </c>
    </row>
    <row r="31" spans="1:10" s="4" customFormat="1" hidden="1" x14ac:dyDescent="0.3">
      <c r="A31" s="4">
        <v>11560</v>
      </c>
      <c r="B31" s="4" t="s">
        <v>28</v>
      </c>
      <c r="C31" s="4" t="s">
        <v>28</v>
      </c>
      <c r="D31" s="4" t="s">
        <v>147</v>
      </c>
      <c r="E31" s="10"/>
      <c r="F31" s="10"/>
    </row>
    <row r="32" spans="1:10" ht="100.8" x14ac:dyDescent="0.3">
      <c r="A32">
        <v>12796</v>
      </c>
      <c r="B32" t="s">
        <v>33</v>
      </c>
      <c r="C32" t="s">
        <v>33</v>
      </c>
      <c r="D32" t="s">
        <v>63</v>
      </c>
      <c r="E32" s="9" t="s">
        <v>62</v>
      </c>
      <c r="F32" s="9" t="s">
        <v>172</v>
      </c>
      <c r="G32" t="s">
        <v>158</v>
      </c>
      <c r="H32" t="s">
        <v>157</v>
      </c>
      <c r="I32">
        <v>0</v>
      </c>
      <c r="J32">
        <v>0</v>
      </c>
    </row>
    <row r="33" spans="1:10" ht="43.2" x14ac:dyDescent="0.3">
      <c r="A33">
        <v>12981</v>
      </c>
      <c r="B33" t="s">
        <v>59</v>
      </c>
      <c r="C33" t="s">
        <v>59</v>
      </c>
      <c r="D33" t="s">
        <v>58</v>
      </c>
      <c r="E33" s="9" t="s">
        <v>57</v>
      </c>
      <c r="F33" s="12" t="s">
        <v>171</v>
      </c>
      <c r="G33" t="s">
        <v>158</v>
      </c>
      <c r="H33" t="s">
        <v>155</v>
      </c>
      <c r="I33">
        <v>0</v>
      </c>
      <c r="J33">
        <v>0</v>
      </c>
    </row>
    <row r="34" spans="1:10" ht="114.6" x14ac:dyDescent="0.3">
      <c r="A34">
        <v>13564</v>
      </c>
      <c r="B34" t="s">
        <v>22</v>
      </c>
      <c r="C34" t="s">
        <v>22</v>
      </c>
      <c r="D34" t="s">
        <v>54</v>
      </c>
      <c r="E34" s="9" t="s">
        <v>53</v>
      </c>
      <c r="F34" s="11" t="s">
        <v>170</v>
      </c>
      <c r="G34" t="s">
        <v>152</v>
      </c>
      <c r="H34" t="s">
        <v>164</v>
      </c>
      <c r="I34">
        <v>0</v>
      </c>
      <c r="J34">
        <v>0</v>
      </c>
    </row>
    <row r="35" spans="1:10" x14ac:dyDescent="0.3">
      <c r="A35">
        <v>14316</v>
      </c>
      <c r="B35" t="s">
        <v>22</v>
      </c>
      <c r="C35" t="s">
        <v>22</v>
      </c>
      <c r="D35" t="s">
        <v>52</v>
      </c>
      <c r="E35" s="9" t="s">
        <v>26</v>
      </c>
      <c r="H35" t="s">
        <v>148</v>
      </c>
      <c r="I35">
        <v>0</v>
      </c>
      <c r="J35">
        <v>0</v>
      </c>
    </row>
    <row r="36" spans="1:10" s="4" customFormat="1" hidden="1" x14ac:dyDescent="0.3">
      <c r="A36" s="4">
        <v>14515</v>
      </c>
      <c r="B36" s="4" t="s">
        <v>110</v>
      </c>
      <c r="C36" s="4" t="s">
        <v>110</v>
      </c>
      <c r="D36" s="4" t="s">
        <v>147</v>
      </c>
      <c r="E36" s="10"/>
      <c r="F36" s="10"/>
    </row>
    <row r="37" spans="1:10" ht="126" x14ac:dyDescent="0.3">
      <c r="A37">
        <v>14980</v>
      </c>
      <c r="B37" t="s">
        <v>13</v>
      </c>
      <c r="C37" t="s">
        <v>13</v>
      </c>
      <c r="D37" t="s">
        <v>51</v>
      </c>
      <c r="E37" s="9" t="s">
        <v>50</v>
      </c>
      <c r="F37" s="11" t="s">
        <v>169</v>
      </c>
      <c r="G37" t="s">
        <v>152</v>
      </c>
      <c r="H37" t="s">
        <v>157</v>
      </c>
      <c r="I37">
        <v>0</v>
      </c>
      <c r="J37">
        <v>0</v>
      </c>
    </row>
    <row r="38" spans="1:10" ht="115.2" x14ac:dyDescent="0.3">
      <c r="A38">
        <v>15584</v>
      </c>
      <c r="B38" t="s">
        <v>25</v>
      </c>
      <c r="C38" t="s">
        <v>25</v>
      </c>
      <c r="D38" t="s">
        <v>49</v>
      </c>
      <c r="E38" s="9" t="s">
        <v>48</v>
      </c>
      <c r="F38" s="9" t="s">
        <v>168</v>
      </c>
      <c r="G38" t="s">
        <v>152</v>
      </c>
      <c r="H38" t="s">
        <v>155</v>
      </c>
      <c r="I38">
        <v>0</v>
      </c>
      <c r="J38">
        <v>0</v>
      </c>
    </row>
    <row r="39" spans="1:10" ht="43.2" x14ac:dyDescent="0.3">
      <c r="A39">
        <v>15585</v>
      </c>
      <c r="B39" t="s">
        <v>38</v>
      </c>
      <c r="C39" t="s">
        <v>38</v>
      </c>
      <c r="D39" t="s">
        <v>47</v>
      </c>
      <c r="E39" s="9" t="s">
        <v>46</v>
      </c>
      <c r="G39" t="s">
        <v>158</v>
      </c>
      <c r="H39" t="s">
        <v>148</v>
      </c>
      <c r="I39">
        <v>1</v>
      </c>
      <c r="J39">
        <v>0</v>
      </c>
    </row>
    <row r="40" spans="1:10" s="4" customFormat="1" hidden="1" x14ac:dyDescent="0.3">
      <c r="A40" s="4">
        <v>16013</v>
      </c>
      <c r="B40" s="4" t="s">
        <v>22</v>
      </c>
      <c r="C40" s="4" t="s">
        <v>22</v>
      </c>
      <c r="D40" s="4" t="s">
        <v>147</v>
      </c>
      <c r="E40" s="10"/>
      <c r="F40" s="10"/>
    </row>
    <row r="41" spans="1:10" s="4" customFormat="1" hidden="1" x14ac:dyDescent="0.3">
      <c r="A41" s="4">
        <v>16208</v>
      </c>
      <c r="B41" s="4" t="s">
        <v>110</v>
      </c>
      <c r="C41" s="4" t="s">
        <v>110</v>
      </c>
      <c r="D41" s="4" t="s">
        <v>147</v>
      </c>
      <c r="E41" s="10"/>
      <c r="F41" s="10"/>
    </row>
    <row r="42" spans="1:10" ht="72" x14ac:dyDescent="0.3">
      <c r="A42">
        <v>16378</v>
      </c>
      <c r="B42" t="s">
        <v>35</v>
      </c>
      <c r="C42" t="s">
        <v>35</v>
      </c>
      <c r="D42" t="s">
        <v>45</v>
      </c>
      <c r="E42" s="9" t="s">
        <v>44</v>
      </c>
      <c r="F42" s="9" t="s">
        <v>167</v>
      </c>
      <c r="G42" t="s">
        <v>152</v>
      </c>
      <c r="H42" t="s">
        <v>155</v>
      </c>
      <c r="I42">
        <v>1</v>
      </c>
      <c r="J42">
        <v>0</v>
      </c>
    </row>
    <row r="43" spans="1:10" ht="28.8" x14ac:dyDescent="0.3">
      <c r="A43">
        <v>16976</v>
      </c>
      <c r="B43" t="s">
        <v>38</v>
      </c>
      <c r="C43" t="s">
        <v>38</v>
      </c>
      <c r="D43" t="s">
        <v>43</v>
      </c>
      <c r="E43" s="9" t="s">
        <v>42</v>
      </c>
      <c r="H43" t="s">
        <v>155</v>
      </c>
      <c r="I43">
        <v>1</v>
      </c>
      <c r="J43">
        <v>0</v>
      </c>
    </row>
    <row r="44" spans="1:10" ht="80.400000000000006" x14ac:dyDescent="0.3">
      <c r="A44">
        <v>18626</v>
      </c>
      <c r="B44" t="s">
        <v>10</v>
      </c>
      <c r="C44" t="s">
        <v>10</v>
      </c>
      <c r="D44" t="s">
        <v>41</v>
      </c>
      <c r="E44" s="9" t="s">
        <v>40</v>
      </c>
      <c r="F44" s="11" t="s">
        <v>166</v>
      </c>
      <c r="G44" t="s">
        <v>152</v>
      </c>
      <c r="H44" t="s">
        <v>157</v>
      </c>
      <c r="I44">
        <v>0</v>
      </c>
      <c r="J44">
        <v>0</v>
      </c>
    </row>
    <row r="45" spans="1:10" x14ac:dyDescent="0.3">
      <c r="A45">
        <v>18636</v>
      </c>
      <c r="B45" t="s">
        <v>25</v>
      </c>
      <c r="C45" t="s">
        <v>25</v>
      </c>
      <c r="D45" t="s">
        <v>39</v>
      </c>
      <c r="E45" s="9" t="s">
        <v>26</v>
      </c>
      <c r="H45" t="s">
        <v>155</v>
      </c>
      <c r="I45">
        <v>1</v>
      </c>
      <c r="J45">
        <v>0</v>
      </c>
    </row>
    <row r="46" spans="1:10" ht="43.2" x14ac:dyDescent="0.3">
      <c r="A46">
        <v>19147</v>
      </c>
      <c r="B46" t="s">
        <v>38</v>
      </c>
      <c r="C46" t="s">
        <v>38</v>
      </c>
      <c r="D46" t="s">
        <v>37</v>
      </c>
      <c r="E46" s="9" t="s">
        <v>36</v>
      </c>
      <c r="F46" s="11" t="s">
        <v>165</v>
      </c>
      <c r="G46" t="s">
        <v>152</v>
      </c>
      <c r="H46" t="s">
        <v>164</v>
      </c>
      <c r="I46">
        <v>0</v>
      </c>
      <c r="J46">
        <v>0</v>
      </c>
    </row>
    <row r="47" spans="1:10" x14ac:dyDescent="0.3">
      <c r="A47">
        <v>19221</v>
      </c>
      <c r="B47" t="s">
        <v>35</v>
      </c>
      <c r="C47" t="s">
        <v>35</v>
      </c>
      <c r="D47" t="s">
        <v>34</v>
      </c>
      <c r="E47" s="9" t="s">
        <v>26</v>
      </c>
      <c r="H47" t="s">
        <v>148</v>
      </c>
      <c r="I47">
        <v>0</v>
      </c>
      <c r="J47">
        <v>0</v>
      </c>
    </row>
    <row r="48" spans="1:10" x14ac:dyDescent="0.3">
      <c r="A48">
        <v>19489</v>
      </c>
      <c r="B48" t="s">
        <v>33</v>
      </c>
      <c r="C48" t="s">
        <v>33</v>
      </c>
      <c r="D48" t="s">
        <v>32</v>
      </c>
      <c r="E48" s="9" t="s">
        <v>26</v>
      </c>
      <c r="H48" t="s">
        <v>148</v>
      </c>
      <c r="I48">
        <v>0</v>
      </c>
      <c r="J48">
        <v>0</v>
      </c>
    </row>
    <row r="49" spans="1:10" s="4" customFormat="1" hidden="1" x14ac:dyDescent="0.3">
      <c r="A49" s="4">
        <v>19742</v>
      </c>
      <c r="B49" s="4" t="s">
        <v>38</v>
      </c>
      <c r="C49" s="4" t="s">
        <v>38</v>
      </c>
      <c r="D49" s="4" t="s">
        <v>147</v>
      </c>
      <c r="E49" s="10"/>
      <c r="F49" s="10"/>
    </row>
    <row r="50" spans="1:10" ht="69" x14ac:dyDescent="0.3">
      <c r="A50">
        <v>19836</v>
      </c>
      <c r="B50" t="s">
        <v>31</v>
      </c>
      <c r="C50" t="s">
        <v>31</v>
      </c>
      <c r="D50" t="s">
        <v>30</v>
      </c>
      <c r="E50" s="9" t="s">
        <v>29</v>
      </c>
      <c r="F50" s="11" t="s">
        <v>163</v>
      </c>
      <c r="G50" t="s">
        <v>158</v>
      </c>
      <c r="H50" t="s">
        <v>157</v>
      </c>
      <c r="I50">
        <v>0</v>
      </c>
      <c r="J50">
        <v>0</v>
      </c>
    </row>
    <row r="51" spans="1:10" x14ac:dyDescent="0.3">
      <c r="A51">
        <v>19944</v>
      </c>
      <c r="B51" t="s">
        <v>28</v>
      </c>
      <c r="C51" t="s">
        <v>28</v>
      </c>
      <c r="D51" t="s">
        <v>27</v>
      </c>
      <c r="E51" s="9" t="s">
        <v>26</v>
      </c>
      <c r="H51" t="s">
        <v>148</v>
      </c>
      <c r="I51">
        <v>0</v>
      </c>
      <c r="J51">
        <v>0</v>
      </c>
    </row>
    <row r="52" spans="1:10" ht="114.6" x14ac:dyDescent="0.3">
      <c r="A52">
        <v>20119</v>
      </c>
      <c r="B52" t="s">
        <v>25</v>
      </c>
      <c r="C52" t="s">
        <v>25</v>
      </c>
      <c r="D52" t="s">
        <v>24</v>
      </c>
      <c r="E52" s="9" t="s">
        <v>23</v>
      </c>
      <c r="F52" s="11" t="s">
        <v>162</v>
      </c>
      <c r="G52" t="s">
        <v>161</v>
      </c>
      <c r="H52" t="s">
        <v>155</v>
      </c>
      <c r="I52">
        <v>0</v>
      </c>
      <c r="J52">
        <v>0</v>
      </c>
    </row>
    <row r="53" spans="1:10" ht="72" x14ac:dyDescent="0.3">
      <c r="A53">
        <v>20428</v>
      </c>
      <c r="B53" t="s">
        <v>22</v>
      </c>
      <c r="C53" t="s">
        <v>22</v>
      </c>
      <c r="D53" t="s">
        <v>21</v>
      </c>
      <c r="E53" s="9" t="s">
        <v>20</v>
      </c>
      <c r="F53" s="9" t="s">
        <v>160</v>
      </c>
      <c r="G53" t="s">
        <v>158</v>
      </c>
      <c r="H53" t="s">
        <v>155</v>
      </c>
      <c r="I53">
        <v>0</v>
      </c>
      <c r="J53">
        <v>0</v>
      </c>
    </row>
    <row r="54" spans="1:10" ht="216" x14ac:dyDescent="0.3">
      <c r="A54">
        <v>22003</v>
      </c>
      <c r="B54" t="s">
        <v>19</v>
      </c>
      <c r="C54" t="s">
        <v>19</v>
      </c>
      <c r="D54" t="s">
        <v>18</v>
      </c>
      <c r="E54" s="9" t="s">
        <v>17</v>
      </c>
      <c r="F54" s="9" t="s">
        <v>159</v>
      </c>
      <c r="G54" t="s">
        <v>158</v>
      </c>
      <c r="H54" t="s">
        <v>157</v>
      </c>
      <c r="I54">
        <v>0</v>
      </c>
      <c r="J54">
        <v>0</v>
      </c>
    </row>
    <row r="55" spans="1:10" ht="80.400000000000006" x14ac:dyDescent="0.3">
      <c r="A55">
        <v>22242</v>
      </c>
      <c r="B55" t="s">
        <v>16</v>
      </c>
      <c r="C55" t="s">
        <v>16</v>
      </c>
      <c r="D55" t="s">
        <v>15</v>
      </c>
      <c r="E55" s="9" t="s">
        <v>14</v>
      </c>
      <c r="F55" s="11" t="s">
        <v>156</v>
      </c>
      <c r="G55" t="s">
        <v>152</v>
      </c>
      <c r="H55" t="s">
        <v>155</v>
      </c>
      <c r="I55">
        <v>0</v>
      </c>
      <c r="J55">
        <v>0</v>
      </c>
    </row>
    <row r="56" spans="1:10" s="4" customFormat="1" hidden="1" x14ac:dyDescent="0.3">
      <c r="A56" s="4">
        <v>22824</v>
      </c>
      <c r="B56" s="4" t="s">
        <v>154</v>
      </c>
      <c r="C56" s="4" t="s">
        <v>154</v>
      </c>
      <c r="D56" s="4" t="s">
        <v>147</v>
      </c>
      <c r="E56" s="10"/>
      <c r="F56" s="10"/>
    </row>
    <row r="57" spans="1:10" ht="80.400000000000006" x14ac:dyDescent="0.3">
      <c r="A57">
        <v>22902</v>
      </c>
      <c r="B57" t="s">
        <v>13</v>
      </c>
      <c r="C57" t="s">
        <v>13</v>
      </c>
      <c r="D57" t="s">
        <v>12</v>
      </c>
      <c r="E57" s="9" t="s">
        <v>11</v>
      </c>
      <c r="F57" s="11" t="s">
        <v>153</v>
      </c>
      <c r="G57" t="s">
        <v>152</v>
      </c>
      <c r="H57" t="s">
        <v>151</v>
      </c>
      <c r="I57">
        <v>1</v>
      </c>
      <c r="J57">
        <v>0</v>
      </c>
    </row>
    <row r="58" spans="1:10" ht="57.6" x14ac:dyDescent="0.3">
      <c r="A58">
        <v>22980</v>
      </c>
      <c r="B58" t="s">
        <v>10</v>
      </c>
      <c r="C58" t="s">
        <v>10</v>
      </c>
      <c r="D58" t="s">
        <v>9</v>
      </c>
      <c r="E58" s="9" t="s">
        <v>8</v>
      </c>
      <c r="F58" s="11" t="s">
        <v>150</v>
      </c>
      <c r="G58" t="s">
        <v>149</v>
      </c>
      <c r="H58" t="s">
        <v>148</v>
      </c>
      <c r="I58">
        <v>0</v>
      </c>
      <c r="J58">
        <v>0</v>
      </c>
    </row>
    <row r="59" spans="1:10" s="4" customFormat="1" hidden="1" x14ac:dyDescent="0.3">
      <c r="A59" s="4">
        <v>24117</v>
      </c>
      <c r="B59" s="4" t="s">
        <v>28</v>
      </c>
      <c r="C59" s="4" t="s">
        <v>28</v>
      </c>
      <c r="D59" s="4" t="s">
        <v>147</v>
      </c>
      <c r="E59" s="10"/>
      <c r="F59" s="10"/>
    </row>
    <row r="60" spans="1:10" s="4" customFormat="1" hidden="1" x14ac:dyDescent="0.3">
      <c r="A60" s="4">
        <v>24213</v>
      </c>
      <c r="B60" s="4" t="s">
        <v>70</v>
      </c>
      <c r="C60" s="4" t="s">
        <v>70</v>
      </c>
      <c r="D60" s="4" t="s">
        <v>147</v>
      </c>
      <c r="E60" s="10"/>
      <c r="F60" s="10"/>
    </row>
  </sheetData>
  <autoFilter ref="A2:J60" xr:uid="{8C0F0820-7D3C-4B9F-BD4D-40F4420AD34A}">
    <filterColumn colId="3">
      <filters>
        <filter val="GAMO_00002776"/>
        <filter val="GAMO_00007316"/>
        <filter val="GAMO_00009199"/>
        <filter val="GAMO_00009513"/>
        <filter val="GAMO_00009696"/>
        <filter val="GAMO_00009992"/>
        <filter val="GAMO_00011693"/>
        <filter val="GAMO_00013201"/>
        <filter val="GAMO_00016360"/>
        <filter val="GAMO_00016799"/>
        <filter val="GAMO_00017638"/>
        <filter val="GAMO_00017719"/>
        <filter val="GAMO_00018710"/>
        <filter val="GAMO_00019716"/>
        <filter val="GAMO_00020251"/>
        <filter val="GAMO_00020848"/>
        <filter val="GAMO_00021589"/>
        <filter val="GAMO_00021759"/>
        <filter val="GAMO_00026365"/>
        <filter val="GAMO_00031358"/>
        <filter val="GAMO_00031452"/>
        <filter val="GAMO_00037168"/>
        <filter val="GAMO_00038654"/>
        <filter val="GAMO_00041250"/>
        <filter val="GAMO_00042274"/>
        <filter val="GAMO_00044599"/>
        <filter val="GAMO_00045254"/>
        <filter val="GAMO_00046127"/>
        <filter val="GAMO_00046519"/>
        <filter val="GAMO_00047980"/>
        <filter val="GAMO_00048067"/>
        <filter val="GAMO_00051939"/>
        <filter val="GAMO_00056874"/>
        <filter val="GAMO_00066967"/>
        <filter val="GAMO_00067102"/>
        <filter val="GAMO_00069441"/>
        <filter val="GAMO_00069505"/>
        <filter val="GAMO_00071946"/>
        <filter val="GAMO_00072684"/>
        <filter val="GAMO_00073405"/>
        <filter val="GAMO_00073724"/>
        <filter val="GAMO_00074817"/>
        <filter val="GAMO_00074869"/>
        <filter val="GAMO_00077682"/>
      </filters>
    </filterColumn>
  </autoFilter>
  <hyperlinks>
    <hyperlink ref="F33" r:id="rId1" tooltip="See Mowat-Wilson Syndrome at Malacards" display="http://www.malacards.org/card/mowat_wilson_syndrome" xr:uid="{EA879761-8F35-4AC7-AE92-3929B33B4B20}"/>
  </hyperlinks>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7E4D1-7F8A-4EDC-8965-F9890236C88A}">
  <dimension ref="A1:J58"/>
  <sheetViews>
    <sheetView workbookViewId="0">
      <selection activeCell="F22" sqref="F22"/>
    </sheetView>
  </sheetViews>
  <sheetFormatPr defaultRowHeight="14.4" x14ac:dyDescent="0.3"/>
  <cols>
    <col min="4" max="4" width="22.44140625" customWidth="1"/>
    <col min="5" max="5" width="70.33203125" customWidth="1"/>
    <col min="6" max="6" width="62.6640625" customWidth="1"/>
    <col min="7" max="7" width="27.21875" customWidth="1"/>
  </cols>
  <sheetData>
    <row r="1" spans="1:10" x14ac:dyDescent="0.3">
      <c r="A1" s="3" t="s">
        <v>146</v>
      </c>
    </row>
    <row r="2" spans="1:10" x14ac:dyDescent="0.3">
      <c r="A2" s="3" t="s">
        <v>139</v>
      </c>
      <c r="B2" s="3" t="s">
        <v>138</v>
      </c>
      <c r="C2" s="3" t="s">
        <v>137</v>
      </c>
      <c r="D2" s="3" t="s">
        <v>136</v>
      </c>
      <c r="E2" s="3" t="s">
        <v>135</v>
      </c>
      <c r="F2" s="3" t="s">
        <v>192</v>
      </c>
      <c r="G2" s="3" t="s">
        <v>191</v>
      </c>
    </row>
    <row r="3" spans="1:10" ht="43.2" x14ac:dyDescent="0.3">
      <c r="A3">
        <v>19920</v>
      </c>
      <c r="B3" t="s">
        <v>13</v>
      </c>
      <c r="C3">
        <v>42</v>
      </c>
      <c r="D3" s="5" t="s">
        <v>134</v>
      </c>
      <c r="E3" s="5" t="s">
        <v>133</v>
      </c>
      <c r="F3" s="9" t="s">
        <v>212</v>
      </c>
      <c r="G3" t="s">
        <v>152</v>
      </c>
      <c r="J3" t="s">
        <v>107</v>
      </c>
    </row>
    <row r="4" spans="1:10" ht="69" x14ac:dyDescent="0.3">
      <c r="A4">
        <v>22902</v>
      </c>
      <c r="B4" t="s">
        <v>13</v>
      </c>
      <c r="C4">
        <v>40</v>
      </c>
      <c r="D4" s="5" t="s">
        <v>12</v>
      </c>
      <c r="E4" s="5" t="s">
        <v>11</v>
      </c>
      <c r="F4" s="11" t="s">
        <v>153</v>
      </c>
      <c r="G4" t="s">
        <v>152</v>
      </c>
      <c r="J4" t="s">
        <v>23</v>
      </c>
    </row>
    <row r="5" spans="1:10" x14ac:dyDescent="0.3">
      <c r="A5">
        <v>14316</v>
      </c>
      <c r="B5" t="s">
        <v>22</v>
      </c>
      <c r="C5">
        <v>42</v>
      </c>
      <c r="D5" s="5" t="s">
        <v>131</v>
      </c>
      <c r="E5" s="5" t="s">
        <v>90</v>
      </c>
      <c r="J5" t="s">
        <v>26</v>
      </c>
    </row>
    <row r="6" spans="1:10" ht="23.4" x14ac:dyDescent="0.3">
      <c r="A6">
        <v>23949</v>
      </c>
      <c r="B6" t="s">
        <v>22</v>
      </c>
      <c r="C6">
        <v>42</v>
      </c>
      <c r="D6" s="5" t="s">
        <v>128</v>
      </c>
      <c r="E6" s="5" t="s">
        <v>127</v>
      </c>
      <c r="F6" s="11" t="s">
        <v>211</v>
      </c>
      <c r="G6" t="s">
        <v>158</v>
      </c>
      <c r="J6" t="s">
        <v>129</v>
      </c>
    </row>
    <row r="7" spans="1:10" ht="100.8" x14ac:dyDescent="0.3">
      <c r="A7">
        <v>23949</v>
      </c>
      <c r="B7" t="s">
        <v>22</v>
      </c>
      <c r="C7">
        <v>42</v>
      </c>
      <c r="D7" s="5" t="s">
        <v>124</v>
      </c>
      <c r="E7" s="5" t="s">
        <v>123</v>
      </c>
      <c r="F7" s="9" t="s">
        <v>210</v>
      </c>
      <c r="G7" t="s">
        <v>209</v>
      </c>
      <c r="J7" t="s">
        <v>26</v>
      </c>
    </row>
    <row r="8" spans="1:10" ht="44.4" customHeight="1" x14ac:dyDescent="0.3">
      <c r="A8">
        <v>16976</v>
      </c>
      <c r="B8" t="s">
        <v>38</v>
      </c>
      <c r="C8">
        <v>23</v>
      </c>
      <c r="D8" s="5" t="s">
        <v>119</v>
      </c>
      <c r="E8" s="5" t="s">
        <v>118</v>
      </c>
      <c r="F8" s="9" t="s">
        <v>180</v>
      </c>
      <c r="G8" t="s">
        <v>152</v>
      </c>
      <c r="J8" t="s">
        <v>120</v>
      </c>
    </row>
    <row r="9" spans="1:10" x14ac:dyDescent="0.3">
      <c r="A9">
        <v>5808</v>
      </c>
      <c r="B9" t="s">
        <v>38</v>
      </c>
      <c r="C9">
        <v>42</v>
      </c>
      <c r="D9" s="5" t="s">
        <v>115</v>
      </c>
      <c r="E9" s="5" t="s">
        <v>90</v>
      </c>
    </row>
    <row r="10" spans="1:10" x14ac:dyDescent="0.3">
      <c r="A10">
        <v>6537</v>
      </c>
      <c r="B10" t="s">
        <v>38</v>
      </c>
      <c r="C10">
        <v>42</v>
      </c>
      <c r="D10" s="5" t="s">
        <v>114</v>
      </c>
      <c r="E10" s="5" t="s">
        <v>90</v>
      </c>
      <c r="J10" t="s">
        <v>116</v>
      </c>
    </row>
    <row r="11" spans="1:10" x14ac:dyDescent="0.3">
      <c r="A11">
        <v>15585</v>
      </c>
      <c r="B11" t="s">
        <v>38</v>
      </c>
      <c r="C11">
        <v>42</v>
      </c>
      <c r="D11" s="5" t="s">
        <v>47</v>
      </c>
      <c r="E11" s="5" t="s">
        <v>46</v>
      </c>
      <c r="G11" t="s">
        <v>158</v>
      </c>
      <c r="J11" t="s">
        <v>26</v>
      </c>
    </row>
    <row r="12" spans="1:10" ht="34.799999999999997" x14ac:dyDescent="0.3">
      <c r="A12">
        <v>2848</v>
      </c>
      <c r="B12" t="s">
        <v>10</v>
      </c>
      <c r="C12">
        <v>42</v>
      </c>
      <c r="D12" s="5" t="s">
        <v>112</v>
      </c>
      <c r="E12" s="5" t="s">
        <v>111</v>
      </c>
      <c r="F12" s="11" t="s">
        <v>208</v>
      </c>
      <c r="G12" t="s">
        <v>152</v>
      </c>
      <c r="J12" t="s">
        <v>103</v>
      </c>
    </row>
    <row r="13" spans="1:10" ht="34.799999999999997" x14ac:dyDescent="0.3">
      <c r="A13">
        <v>74</v>
      </c>
      <c r="B13" t="s">
        <v>10</v>
      </c>
      <c r="C13">
        <v>42</v>
      </c>
      <c r="D13" s="5" t="s">
        <v>108</v>
      </c>
      <c r="E13" s="5" t="s">
        <v>107</v>
      </c>
      <c r="F13" s="11" t="s">
        <v>187</v>
      </c>
      <c r="G13" t="s">
        <v>158</v>
      </c>
      <c r="J13" t="s">
        <v>26</v>
      </c>
    </row>
    <row r="14" spans="1:10" x14ac:dyDescent="0.3">
      <c r="A14">
        <v>3699</v>
      </c>
      <c r="B14" t="s">
        <v>10</v>
      </c>
      <c r="C14">
        <v>42</v>
      </c>
      <c r="D14" s="5" t="s">
        <v>104</v>
      </c>
      <c r="E14" s="5" t="s">
        <v>103</v>
      </c>
      <c r="G14" t="s">
        <v>158</v>
      </c>
    </row>
    <row r="15" spans="1:10" ht="72" x14ac:dyDescent="0.3">
      <c r="A15">
        <v>22812</v>
      </c>
      <c r="B15" t="s">
        <v>92</v>
      </c>
      <c r="C15">
        <v>42</v>
      </c>
      <c r="D15" s="5" t="s">
        <v>101</v>
      </c>
      <c r="E15" s="5" t="s">
        <v>100</v>
      </c>
      <c r="F15" s="9" t="s">
        <v>207</v>
      </c>
      <c r="G15" t="s">
        <v>152</v>
      </c>
      <c r="J15" t="s">
        <v>26</v>
      </c>
    </row>
    <row r="16" spans="1:10" ht="46.2" x14ac:dyDescent="0.3">
      <c r="A16">
        <v>16452</v>
      </c>
      <c r="B16" t="s">
        <v>92</v>
      </c>
      <c r="C16">
        <v>42</v>
      </c>
      <c r="D16" s="5" t="s">
        <v>98</v>
      </c>
      <c r="E16" s="5" t="s">
        <v>97</v>
      </c>
      <c r="F16" s="11" t="s">
        <v>206</v>
      </c>
      <c r="G16" t="s">
        <v>158</v>
      </c>
      <c r="J16" t="s">
        <v>105</v>
      </c>
    </row>
    <row r="17" spans="1:10" x14ac:dyDescent="0.3">
      <c r="A17">
        <v>17678</v>
      </c>
      <c r="B17" t="s">
        <v>92</v>
      </c>
      <c r="C17">
        <v>42</v>
      </c>
      <c r="D17" s="5" t="s">
        <v>95</v>
      </c>
      <c r="E17" s="5" t="s">
        <v>90</v>
      </c>
    </row>
    <row r="18" spans="1:10" x14ac:dyDescent="0.3">
      <c r="A18">
        <v>3405</v>
      </c>
      <c r="B18" t="s">
        <v>92</v>
      </c>
      <c r="C18">
        <v>24</v>
      </c>
      <c r="D18" s="5" t="s">
        <v>91</v>
      </c>
      <c r="E18" s="5" t="s">
        <v>90</v>
      </c>
    </row>
    <row r="19" spans="1:10" ht="86.4" x14ac:dyDescent="0.3">
      <c r="A19">
        <v>2705</v>
      </c>
      <c r="B19" t="s">
        <v>70</v>
      </c>
      <c r="C19">
        <v>40</v>
      </c>
      <c r="D19" s="5" t="s">
        <v>87</v>
      </c>
      <c r="E19" s="5" t="s">
        <v>86</v>
      </c>
      <c r="F19" s="9" t="s">
        <v>205</v>
      </c>
      <c r="G19" t="s">
        <v>152</v>
      </c>
      <c r="J19" t="s">
        <v>26</v>
      </c>
    </row>
    <row r="20" spans="1:10" ht="34.799999999999997" x14ac:dyDescent="0.3">
      <c r="A20">
        <v>2705</v>
      </c>
      <c r="B20" t="s">
        <v>70</v>
      </c>
      <c r="C20">
        <v>40</v>
      </c>
      <c r="D20" s="5" t="s">
        <v>83</v>
      </c>
      <c r="E20" s="5" t="s">
        <v>82</v>
      </c>
      <c r="F20" s="11" t="s">
        <v>204</v>
      </c>
      <c r="G20" t="s">
        <v>152</v>
      </c>
      <c r="J20" t="s">
        <v>26</v>
      </c>
    </row>
    <row r="21" spans="1:10" ht="72" x14ac:dyDescent="0.3">
      <c r="A21">
        <v>8290</v>
      </c>
      <c r="B21" t="s">
        <v>28</v>
      </c>
      <c r="C21">
        <v>23</v>
      </c>
      <c r="D21" s="5" t="s">
        <v>80</v>
      </c>
      <c r="E21" s="5" t="s">
        <v>79</v>
      </c>
      <c r="F21" s="9" t="s">
        <v>203</v>
      </c>
      <c r="G21" t="s">
        <v>149</v>
      </c>
      <c r="J21" t="s">
        <v>26</v>
      </c>
    </row>
    <row r="22" spans="1:10" ht="172.8" x14ac:dyDescent="0.3">
      <c r="A22">
        <v>3983</v>
      </c>
      <c r="B22" t="s">
        <v>28</v>
      </c>
      <c r="C22">
        <v>24</v>
      </c>
      <c r="D22" s="5" t="s">
        <v>77</v>
      </c>
      <c r="E22" s="5" t="s">
        <v>76</v>
      </c>
      <c r="F22" s="9" t="s">
        <v>202</v>
      </c>
      <c r="G22" t="s">
        <v>158</v>
      </c>
      <c r="J22" t="s">
        <v>93</v>
      </c>
    </row>
    <row r="23" spans="1:10" ht="43.2" x14ac:dyDescent="0.3">
      <c r="A23">
        <v>453</v>
      </c>
      <c r="B23" t="s">
        <v>28</v>
      </c>
      <c r="C23">
        <v>40</v>
      </c>
      <c r="D23" s="5" t="s">
        <v>72</v>
      </c>
      <c r="E23" s="5" t="s">
        <v>71</v>
      </c>
      <c r="F23" s="9" t="s">
        <v>201</v>
      </c>
      <c r="G23" t="s">
        <v>152</v>
      </c>
      <c r="J23" t="s">
        <v>88</v>
      </c>
    </row>
    <row r="24" spans="1:10" ht="72" x14ac:dyDescent="0.3">
      <c r="A24">
        <v>16378</v>
      </c>
      <c r="B24" t="s">
        <v>35</v>
      </c>
      <c r="C24">
        <v>42</v>
      </c>
      <c r="D24" s="5" t="s">
        <v>45</v>
      </c>
      <c r="E24" s="5" t="s">
        <v>44</v>
      </c>
      <c r="F24" s="9" t="s">
        <v>200</v>
      </c>
      <c r="G24" t="s">
        <v>152</v>
      </c>
      <c r="J24" t="s">
        <v>84</v>
      </c>
    </row>
    <row r="25" spans="1:10" x14ac:dyDescent="0.3">
      <c r="A25">
        <v>10203</v>
      </c>
      <c r="B25" t="s">
        <v>35</v>
      </c>
      <c r="C25">
        <v>24</v>
      </c>
      <c r="D25" s="5" t="s">
        <v>65</v>
      </c>
      <c r="E25" s="5" t="s">
        <v>64</v>
      </c>
      <c r="G25" t="s">
        <v>158</v>
      </c>
      <c r="J25" t="s">
        <v>26</v>
      </c>
    </row>
    <row r="26" spans="1:10" ht="42" x14ac:dyDescent="0.3">
      <c r="A26">
        <v>3313</v>
      </c>
      <c r="B26" t="s">
        <v>35</v>
      </c>
      <c r="C26">
        <v>40</v>
      </c>
      <c r="D26" s="5" t="s">
        <v>61</v>
      </c>
      <c r="E26" s="5" t="s">
        <v>60</v>
      </c>
      <c r="F26" s="14" t="s">
        <v>199</v>
      </c>
      <c r="G26" t="s">
        <v>161</v>
      </c>
      <c r="J26" t="s">
        <v>78</v>
      </c>
    </row>
    <row r="27" spans="1:10" ht="52.2" x14ac:dyDescent="0.3">
      <c r="A27">
        <v>3583</v>
      </c>
      <c r="B27" t="s">
        <v>177</v>
      </c>
      <c r="C27">
        <v>40</v>
      </c>
      <c r="D27" s="5" t="s">
        <v>198</v>
      </c>
      <c r="E27" s="5" t="s">
        <v>197</v>
      </c>
      <c r="F27" s="14" t="s">
        <v>196</v>
      </c>
      <c r="G27" t="s">
        <v>149</v>
      </c>
    </row>
    <row r="28" spans="1:10" ht="28.8" x14ac:dyDescent="0.3">
      <c r="A28">
        <v>18636</v>
      </c>
      <c r="B28" t="s">
        <v>25</v>
      </c>
      <c r="C28">
        <v>42</v>
      </c>
      <c r="D28" s="5" t="s">
        <v>56</v>
      </c>
      <c r="E28" s="5" t="s">
        <v>55</v>
      </c>
      <c r="F28" s="9" t="s">
        <v>195</v>
      </c>
      <c r="G28" t="s">
        <v>152</v>
      </c>
      <c r="J28" t="s">
        <v>73</v>
      </c>
    </row>
    <row r="29" spans="1:10" x14ac:dyDescent="0.3">
      <c r="J29" t="s">
        <v>68</v>
      </c>
    </row>
    <row r="30" spans="1:10" x14ac:dyDescent="0.3">
      <c r="J30" t="s">
        <v>66</v>
      </c>
    </row>
    <row r="32" spans="1:10" x14ac:dyDescent="0.3">
      <c r="J32" t="s">
        <v>62</v>
      </c>
    </row>
    <row r="33" spans="10:10" x14ac:dyDescent="0.3">
      <c r="J33" t="s">
        <v>57</v>
      </c>
    </row>
    <row r="34" spans="10:10" x14ac:dyDescent="0.3">
      <c r="J34" t="s">
        <v>53</v>
      </c>
    </row>
    <row r="35" spans="10:10" x14ac:dyDescent="0.3">
      <c r="J35" t="s">
        <v>26</v>
      </c>
    </row>
    <row r="37" spans="10:10" x14ac:dyDescent="0.3">
      <c r="J37" t="s">
        <v>50</v>
      </c>
    </row>
    <row r="38" spans="10:10" x14ac:dyDescent="0.3">
      <c r="J38" t="s">
        <v>48</v>
      </c>
    </row>
    <row r="39" spans="10:10" x14ac:dyDescent="0.3">
      <c r="J39" t="s">
        <v>46</v>
      </c>
    </row>
    <row r="42" spans="10:10" x14ac:dyDescent="0.3">
      <c r="J42" t="s">
        <v>44</v>
      </c>
    </row>
    <row r="43" spans="10:10" x14ac:dyDescent="0.3">
      <c r="J43" t="s">
        <v>42</v>
      </c>
    </row>
    <row r="44" spans="10:10" x14ac:dyDescent="0.3">
      <c r="J44" t="s">
        <v>40</v>
      </c>
    </row>
    <row r="45" spans="10:10" x14ac:dyDescent="0.3">
      <c r="J45" t="s">
        <v>26</v>
      </c>
    </row>
    <row r="46" spans="10:10" x14ac:dyDescent="0.3">
      <c r="J46" t="s">
        <v>36</v>
      </c>
    </row>
    <row r="47" spans="10:10" x14ac:dyDescent="0.3">
      <c r="J47" t="s">
        <v>26</v>
      </c>
    </row>
    <row r="48" spans="10:10" x14ac:dyDescent="0.3">
      <c r="J48" t="s">
        <v>26</v>
      </c>
    </row>
    <row r="50" spans="10:10" x14ac:dyDescent="0.3">
      <c r="J50" t="s">
        <v>29</v>
      </c>
    </row>
    <row r="51" spans="10:10" x14ac:dyDescent="0.3">
      <c r="J51" t="s">
        <v>26</v>
      </c>
    </row>
    <row r="52" spans="10:10" x14ac:dyDescent="0.3">
      <c r="J52" t="s">
        <v>23</v>
      </c>
    </row>
    <row r="53" spans="10:10" x14ac:dyDescent="0.3">
      <c r="J53" t="s">
        <v>20</v>
      </c>
    </row>
    <row r="54" spans="10:10" x14ac:dyDescent="0.3">
      <c r="J54" t="s">
        <v>17</v>
      </c>
    </row>
    <row r="55" spans="10:10" x14ac:dyDescent="0.3">
      <c r="J55" t="s">
        <v>14</v>
      </c>
    </row>
    <row r="57" spans="10:10" x14ac:dyDescent="0.3">
      <c r="J57" t="s">
        <v>11</v>
      </c>
    </row>
    <row r="58" spans="10:10" x14ac:dyDescent="0.3">
      <c r="J58" t="s">
        <v>8</v>
      </c>
    </row>
  </sheetData>
  <autoFilter ref="A2:G28" xr:uid="{282DB143-F8F8-45A6-9144-112723F1E03D}"/>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14E8D-720F-4B1E-82C7-EFD4E1B97572}">
  <dimension ref="B1:AN96"/>
  <sheetViews>
    <sheetView zoomScaleNormal="100" workbookViewId="0">
      <selection activeCell="P7" sqref="P7"/>
    </sheetView>
  </sheetViews>
  <sheetFormatPr defaultRowHeight="14.4" x14ac:dyDescent="0.3"/>
  <cols>
    <col min="2" max="2" width="44.44140625" customWidth="1"/>
    <col min="7" max="7" width="21" customWidth="1"/>
    <col min="8" max="8" width="31.44140625" customWidth="1"/>
    <col min="9" max="9" width="44.33203125" customWidth="1"/>
    <col min="10" max="10" width="16.77734375" customWidth="1"/>
    <col min="11" max="11" width="10.77734375" customWidth="1"/>
    <col min="12" max="12" width="12.21875" customWidth="1"/>
  </cols>
  <sheetData>
    <row r="1" spans="2:40" ht="15" thickBot="1" x14ac:dyDescent="0.35"/>
    <row r="2" spans="2:40" ht="28.8" x14ac:dyDescent="0.3">
      <c r="B2" s="28" t="s">
        <v>246</v>
      </c>
      <c r="C2" s="27">
        <v>63</v>
      </c>
      <c r="G2" s="3" t="s">
        <v>245</v>
      </c>
      <c r="H2" s="3" t="s">
        <v>190</v>
      </c>
      <c r="I2" s="3" t="s">
        <v>244</v>
      </c>
      <c r="J2" s="3" t="s">
        <v>243</v>
      </c>
      <c r="K2" s="26" t="s">
        <v>242</v>
      </c>
      <c r="L2" s="26" t="s">
        <v>241</v>
      </c>
      <c r="O2" s="3" t="s">
        <v>240</v>
      </c>
    </row>
    <row r="3" spans="2:40" x14ac:dyDescent="0.3">
      <c r="B3" s="24" t="s">
        <v>239</v>
      </c>
      <c r="C3" s="23"/>
      <c r="G3" s="20" t="s">
        <v>161</v>
      </c>
      <c r="H3" s="20" t="s">
        <v>238</v>
      </c>
      <c r="I3" s="20" t="s">
        <v>237</v>
      </c>
      <c r="J3" s="20" t="s">
        <v>236</v>
      </c>
      <c r="K3" s="19"/>
      <c r="L3" s="19" t="s">
        <v>235</v>
      </c>
      <c r="M3">
        <f>SUM(L4:L5)</f>
        <v>3</v>
      </c>
      <c r="N3">
        <f>M3/$O$3</f>
        <v>6.6666666666666666E-2</v>
      </c>
      <c r="O3">
        <v>45</v>
      </c>
      <c r="S3">
        <v>74</v>
      </c>
      <c r="T3" t="s">
        <v>10</v>
      </c>
      <c r="U3" s="18" t="s">
        <v>107</v>
      </c>
      <c r="V3" t="s">
        <v>158</v>
      </c>
      <c r="W3">
        <f>IF(V3= "Sensory",1,0)</f>
        <v>0</v>
      </c>
      <c r="X3" t="str">
        <f>IF(W3=1,T3, "")</f>
        <v/>
      </c>
      <c r="AA3">
        <f>COUNTIF(V3:V50, "Reproduction &amp; Early Development")</f>
        <v>14</v>
      </c>
      <c r="AN3" t="s">
        <v>234</v>
      </c>
    </row>
    <row r="4" spans="2:40" x14ac:dyDescent="0.3">
      <c r="B4" s="25" t="s">
        <v>233</v>
      </c>
      <c r="C4" s="23">
        <v>58</v>
      </c>
      <c r="G4" s="20"/>
      <c r="H4" s="20"/>
      <c r="I4" s="20"/>
      <c r="J4" s="20"/>
      <c r="K4" s="19">
        <v>21</v>
      </c>
      <c r="L4" s="19">
        <v>2</v>
      </c>
      <c r="S4">
        <v>959</v>
      </c>
      <c r="T4" t="s">
        <v>25</v>
      </c>
      <c r="U4" s="18" t="s">
        <v>23</v>
      </c>
      <c r="V4" t="s">
        <v>161</v>
      </c>
      <c r="W4">
        <f>IF(V4= "Sensory",1,0)</f>
        <v>1</v>
      </c>
      <c r="X4" t="str">
        <f>IF(W4=1,T4, "")</f>
        <v>LG21</v>
      </c>
    </row>
    <row r="5" spans="2:40" x14ac:dyDescent="0.3">
      <c r="B5" s="25" t="s">
        <v>232</v>
      </c>
      <c r="C5" s="23">
        <v>45</v>
      </c>
      <c r="G5" s="20"/>
      <c r="H5" s="20"/>
      <c r="I5" s="20"/>
      <c r="J5" s="20"/>
      <c r="K5" s="19">
        <v>22</v>
      </c>
      <c r="L5" s="19">
        <v>1</v>
      </c>
      <c r="S5">
        <v>1104</v>
      </c>
      <c r="T5" t="s">
        <v>31</v>
      </c>
      <c r="U5" s="18" t="s">
        <v>26</v>
      </c>
      <c r="W5">
        <f>IF(V5= "Sensory",1,0)</f>
        <v>0</v>
      </c>
      <c r="X5" t="str">
        <f>IF(W5=1,T5, "")</f>
        <v/>
      </c>
    </row>
    <row r="6" spans="2:40" x14ac:dyDescent="0.3">
      <c r="B6" s="24" t="s">
        <v>231</v>
      </c>
      <c r="C6" s="23">
        <v>37</v>
      </c>
      <c r="G6" s="20" t="s">
        <v>158</v>
      </c>
      <c r="H6" s="20" t="s">
        <v>230</v>
      </c>
      <c r="I6" s="20" t="s">
        <v>229</v>
      </c>
      <c r="J6" s="20" t="s">
        <v>228</v>
      </c>
      <c r="K6" s="19"/>
      <c r="L6" s="19" t="s">
        <v>227</v>
      </c>
      <c r="M6">
        <f>SUM(L7:L16)</f>
        <v>14</v>
      </c>
      <c r="N6">
        <f>M6/$O$3</f>
        <v>0.31111111111111112</v>
      </c>
      <c r="S6">
        <v>1506</v>
      </c>
      <c r="T6" t="s">
        <v>38</v>
      </c>
      <c r="U6" s="18" t="s">
        <v>129</v>
      </c>
      <c r="V6" t="s">
        <v>158</v>
      </c>
      <c r="W6">
        <f>IF(V6= "Sensory",1,0)</f>
        <v>0</v>
      </c>
      <c r="X6" t="str">
        <f>IF(W6=1,T6, "")</f>
        <v/>
      </c>
    </row>
    <row r="7" spans="2:40" x14ac:dyDescent="0.3">
      <c r="B7" s="24"/>
      <c r="C7" s="23"/>
      <c r="G7" s="20"/>
      <c r="H7" s="20"/>
      <c r="I7" s="20"/>
      <c r="J7" s="20"/>
      <c r="K7" s="19">
        <v>1</v>
      </c>
      <c r="L7" s="19">
        <v>1</v>
      </c>
      <c r="W7">
        <f>IF(V7= "Sensory",1,0)</f>
        <v>0</v>
      </c>
    </row>
    <row r="8" spans="2:40" ht="15" thickBot="1" x14ac:dyDescent="0.35">
      <c r="B8" s="22" t="s">
        <v>226</v>
      </c>
      <c r="C8" s="21">
        <v>31</v>
      </c>
      <c r="G8" s="20"/>
      <c r="H8" s="20"/>
      <c r="I8" s="20"/>
      <c r="J8" s="20"/>
      <c r="K8" s="19">
        <v>5</v>
      </c>
      <c r="L8" s="19">
        <v>1</v>
      </c>
      <c r="S8">
        <v>2101</v>
      </c>
      <c r="T8" t="s">
        <v>126</v>
      </c>
      <c r="U8" s="18" t="s">
        <v>26</v>
      </c>
      <c r="W8">
        <f>IF(V8= "Sensory",1,0)</f>
        <v>0</v>
      </c>
      <c r="X8" t="str">
        <f>IF(W8=1,T8, "")</f>
        <v/>
      </c>
    </row>
    <row r="9" spans="2:40" x14ac:dyDescent="0.3">
      <c r="G9" s="20"/>
      <c r="H9" s="20"/>
      <c r="I9" s="20"/>
      <c r="J9" s="20"/>
      <c r="K9" s="19">
        <v>9</v>
      </c>
      <c r="L9" s="19">
        <v>1</v>
      </c>
      <c r="S9">
        <v>2360</v>
      </c>
      <c r="T9" t="s">
        <v>122</v>
      </c>
      <c r="U9" s="18" t="s">
        <v>120</v>
      </c>
      <c r="V9" t="s">
        <v>158</v>
      </c>
      <c r="W9">
        <f>IF(V9= "Sensory",1,0)</f>
        <v>0</v>
      </c>
      <c r="X9" t="str">
        <f>IF(W9=1,T9, "")</f>
        <v/>
      </c>
    </row>
    <row r="10" spans="2:40" x14ac:dyDescent="0.3">
      <c r="G10" s="20"/>
      <c r="H10" s="20"/>
      <c r="I10" s="20"/>
      <c r="J10" s="20"/>
      <c r="K10" s="19">
        <v>11</v>
      </c>
      <c r="L10" s="19">
        <v>3</v>
      </c>
      <c r="S10">
        <v>3133</v>
      </c>
      <c r="T10" t="s">
        <v>10</v>
      </c>
      <c r="U10" s="18" t="s">
        <v>116</v>
      </c>
      <c r="V10" t="s">
        <v>158</v>
      </c>
      <c r="W10">
        <f>IF(V10= "Sensory",1,0)</f>
        <v>0</v>
      </c>
      <c r="X10" t="str">
        <f>IF(W10=1,T10, "")</f>
        <v/>
      </c>
    </row>
    <row r="11" spans="2:40" x14ac:dyDescent="0.3">
      <c r="G11" s="20"/>
      <c r="H11" s="20"/>
      <c r="I11" s="20"/>
      <c r="J11" s="20"/>
      <c r="K11" s="19">
        <v>13</v>
      </c>
      <c r="L11" s="19">
        <v>1</v>
      </c>
      <c r="S11">
        <v>3405</v>
      </c>
      <c r="T11" t="s">
        <v>92</v>
      </c>
      <c r="U11" s="18" t="s">
        <v>26</v>
      </c>
      <c r="W11">
        <f>IF(V11= "Sensory",1,0)</f>
        <v>0</v>
      </c>
      <c r="X11" t="str">
        <f>IF(W11=1,T11, "")</f>
        <v/>
      </c>
    </row>
    <row r="12" spans="2:40" x14ac:dyDescent="0.3">
      <c r="G12" s="20"/>
      <c r="H12" s="20"/>
      <c r="I12" s="20"/>
      <c r="J12" s="20"/>
      <c r="K12" s="19">
        <v>14</v>
      </c>
      <c r="L12" s="19">
        <v>3</v>
      </c>
      <c r="S12">
        <v>3699</v>
      </c>
      <c r="T12" t="s">
        <v>10</v>
      </c>
      <c r="U12" s="18" t="s">
        <v>103</v>
      </c>
      <c r="V12" t="s">
        <v>158</v>
      </c>
      <c r="W12">
        <f>IF(V12= "Sensory",1,0)</f>
        <v>0</v>
      </c>
      <c r="X12" t="str">
        <f>IF(W12=1,T12, "")</f>
        <v/>
      </c>
    </row>
    <row r="13" spans="2:40" x14ac:dyDescent="0.3">
      <c r="G13" s="20"/>
      <c r="H13" s="20"/>
      <c r="I13" s="20"/>
      <c r="J13" s="20"/>
      <c r="K13" s="19">
        <v>16</v>
      </c>
      <c r="L13" s="19">
        <v>1</v>
      </c>
      <c r="U13" s="18"/>
      <c r="W13">
        <f>IF(V13= "Sensory",1,0)</f>
        <v>0</v>
      </c>
    </row>
    <row r="14" spans="2:40" x14ac:dyDescent="0.3">
      <c r="G14" s="20"/>
      <c r="H14" s="20"/>
      <c r="I14" s="20"/>
      <c r="J14" s="20"/>
      <c r="K14" s="19">
        <v>19</v>
      </c>
      <c r="L14" s="19">
        <v>1</v>
      </c>
      <c r="S14">
        <v>4199</v>
      </c>
      <c r="T14" t="s">
        <v>25</v>
      </c>
      <c r="U14" s="18" t="s">
        <v>26</v>
      </c>
      <c r="W14">
        <f>IF(V14= "Sensory",1,0)</f>
        <v>0</v>
      </c>
      <c r="X14" t="str">
        <f>IF(W14=1,T14, "")</f>
        <v/>
      </c>
    </row>
    <row r="15" spans="2:40" x14ac:dyDescent="0.3">
      <c r="G15" s="20"/>
      <c r="H15" s="20"/>
      <c r="I15" s="20"/>
      <c r="J15" s="20"/>
      <c r="K15" s="19">
        <v>20</v>
      </c>
      <c r="L15" s="19">
        <v>1</v>
      </c>
      <c r="S15">
        <v>4635</v>
      </c>
      <c r="T15" t="s">
        <v>110</v>
      </c>
      <c r="U15" s="18" t="s">
        <v>26</v>
      </c>
      <c r="W15">
        <f>IF(V15= "Sensory",1,0)</f>
        <v>0</v>
      </c>
      <c r="X15" t="str">
        <f>IF(W15=1,T15, "")</f>
        <v/>
      </c>
    </row>
    <row r="16" spans="2:40" x14ac:dyDescent="0.3">
      <c r="G16" s="20"/>
      <c r="H16" s="20"/>
      <c r="I16" s="20"/>
      <c r="J16" s="20"/>
      <c r="K16" s="19">
        <v>22</v>
      </c>
      <c r="L16" s="19">
        <v>1</v>
      </c>
      <c r="X16" t="str">
        <f>IF(W17=1,T17, "")</f>
        <v/>
      </c>
    </row>
    <row r="17" spans="2:24" x14ac:dyDescent="0.3">
      <c r="G17" s="20" t="s">
        <v>149</v>
      </c>
      <c r="H17" s="20" t="s">
        <v>222</v>
      </c>
      <c r="I17" s="20" t="s">
        <v>225</v>
      </c>
      <c r="J17" s="20" t="s">
        <v>224</v>
      </c>
      <c r="K17" s="19"/>
      <c r="L17" s="19" t="s">
        <v>223</v>
      </c>
      <c r="M17">
        <f>SUM(L18:L21)</f>
        <v>4</v>
      </c>
      <c r="N17">
        <f>M17/$O$3</f>
        <v>8.8888888888888892E-2</v>
      </c>
      <c r="S17">
        <v>5365</v>
      </c>
      <c r="T17" t="s">
        <v>22</v>
      </c>
      <c r="U17" t="s">
        <v>105</v>
      </c>
      <c r="V17" t="s">
        <v>152</v>
      </c>
      <c r="W17">
        <f>IF(V17= "Sensory",1,0)</f>
        <v>0</v>
      </c>
      <c r="X17" t="str">
        <f>IF(W18=1,T18, "")</f>
        <v/>
      </c>
    </row>
    <row r="18" spans="2:24" x14ac:dyDescent="0.3">
      <c r="G18" s="20"/>
      <c r="H18" s="20"/>
      <c r="I18" s="20"/>
      <c r="J18" s="20"/>
      <c r="K18" s="19">
        <v>9</v>
      </c>
      <c r="L18" s="19">
        <v>1</v>
      </c>
      <c r="S18">
        <v>5819</v>
      </c>
      <c r="T18" t="s">
        <v>31</v>
      </c>
      <c r="U18" s="18" t="s">
        <v>26</v>
      </c>
      <c r="W18">
        <f>IF(V18= "Sensory",1,0)</f>
        <v>0</v>
      </c>
      <c r="X18" t="str">
        <f>IF(W19=1,T19, "")</f>
        <v/>
      </c>
    </row>
    <row r="19" spans="2:24" x14ac:dyDescent="0.3">
      <c r="G19" s="20"/>
      <c r="H19" s="20"/>
      <c r="I19" s="20"/>
      <c r="J19" s="20"/>
      <c r="K19" s="19">
        <v>14</v>
      </c>
      <c r="L19" s="19">
        <v>1</v>
      </c>
      <c r="S19">
        <v>6276</v>
      </c>
      <c r="T19" t="s">
        <v>28</v>
      </c>
      <c r="U19" s="18" t="s">
        <v>26</v>
      </c>
      <c r="W19">
        <f>IF(V19= "Sensory",1,0)</f>
        <v>0</v>
      </c>
      <c r="X19" t="str">
        <f>IF(W20=1,T20, "")</f>
        <v/>
      </c>
    </row>
    <row r="20" spans="2:24" x14ac:dyDescent="0.3">
      <c r="G20" s="20"/>
      <c r="H20" s="20"/>
      <c r="I20" s="20"/>
      <c r="J20" s="20"/>
      <c r="K20" s="19">
        <v>16</v>
      </c>
      <c r="L20" s="19">
        <v>1</v>
      </c>
      <c r="S20">
        <v>8063</v>
      </c>
      <c r="T20" t="s">
        <v>19</v>
      </c>
      <c r="U20" s="18" t="s">
        <v>26</v>
      </c>
      <c r="W20">
        <f>IF(V20= "Sensory",1,0)</f>
        <v>0</v>
      </c>
      <c r="X20" t="str">
        <f>IF(W21=1,T21, "")</f>
        <v/>
      </c>
    </row>
    <row r="21" spans="2:24" x14ac:dyDescent="0.3">
      <c r="G21" s="20"/>
      <c r="H21" s="20"/>
      <c r="I21" s="20"/>
      <c r="J21" s="20"/>
      <c r="K21" s="19">
        <v>19</v>
      </c>
      <c r="L21" s="19">
        <v>1</v>
      </c>
      <c r="S21">
        <v>8245</v>
      </c>
      <c r="T21" t="s">
        <v>35</v>
      </c>
      <c r="U21" t="s">
        <v>93</v>
      </c>
      <c r="V21" t="s">
        <v>152</v>
      </c>
      <c r="W21">
        <f>IF(V21= "Sensory",1,0)</f>
        <v>0</v>
      </c>
      <c r="X21" t="str">
        <f>IF(W22=1,T22, "")</f>
        <v/>
      </c>
    </row>
    <row r="22" spans="2:24" x14ac:dyDescent="0.3">
      <c r="G22" s="20" t="s">
        <v>152</v>
      </c>
      <c r="H22" s="20" t="s">
        <v>222</v>
      </c>
      <c r="I22" s="20" t="s">
        <v>221</v>
      </c>
      <c r="J22" s="20" t="s">
        <v>220</v>
      </c>
      <c r="K22" s="19"/>
      <c r="L22" s="19" t="s">
        <v>219</v>
      </c>
      <c r="M22">
        <f>SUM(L23:L31)</f>
        <v>11</v>
      </c>
      <c r="N22">
        <f>M22/$O$3</f>
        <v>0.24444444444444444</v>
      </c>
      <c r="S22">
        <v>8918</v>
      </c>
      <c r="T22" t="s">
        <v>35</v>
      </c>
      <c r="U22" t="s">
        <v>88</v>
      </c>
      <c r="V22" t="s">
        <v>149</v>
      </c>
      <c r="W22">
        <f>IF(V22= "Sensory",1,0)</f>
        <v>0</v>
      </c>
      <c r="X22" t="str">
        <f>IF(W23=1,T23, "")</f>
        <v/>
      </c>
    </row>
    <row r="23" spans="2:24" x14ac:dyDescent="0.3">
      <c r="G23" s="20"/>
      <c r="H23" s="20"/>
      <c r="I23" s="20"/>
      <c r="J23" s="20"/>
      <c r="K23" s="19">
        <v>6</v>
      </c>
      <c r="L23" s="19">
        <v>2</v>
      </c>
      <c r="S23">
        <v>8946</v>
      </c>
      <c r="T23" t="s">
        <v>38</v>
      </c>
      <c r="U23" s="18" t="s">
        <v>84</v>
      </c>
      <c r="V23" t="s">
        <v>158</v>
      </c>
      <c r="W23">
        <f>IF(V23= "Sensory",1,0)</f>
        <v>0</v>
      </c>
      <c r="X23" t="str">
        <f>IF(W24=1,T24, "")</f>
        <v/>
      </c>
    </row>
    <row r="24" spans="2:24" x14ac:dyDescent="0.3">
      <c r="G24" s="20"/>
      <c r="H24" s="20"/>
      <c r="I24" s="20"/>
      <c r="J24" s="20"/>
      <c r="K24" s="19">
        <v>7</v>
      </c>
      <c r="L24" s="19">
        <v>1</v>
      </c>
      <c r="S24">
        <v>10123</v>
      </c>
      <c r="T24" t="s">
        <v>75</v>
      </c>
      <c r="U24" s="18" t="s">
        <v>26</v>
      </c>
      <c r="W24">
        <f>IF(V24= "Sensory",1,0)</f>
        <v>0</v>
      </c>
      <c r="X24" t="str">
        <f>IF(W25=1,T25, "")</f>
        <v/>
      </c>
    </row>
    <row r="25" spans="2:24" x14ac:dyDescent="0.3">
      <c r="G25" s="20"/>
      <c r="H25" s="20"/>
      <c r="I25" s="20"/>
      <c r="J25" s="20"/>
      <c r="K25" s="19">
        <v>8</v>
      </c>
      <c r="L25" s="19">
        <v>1</v>
      </c>
      <c r="S25">
        <v>10203</v>
      </c>
      <c r="T25" t="s">
        <v>35</v>
      </c>
      <c r="U25" s="18" t="s">
        <v>78</v>
      </c>
      <c r="V25" t="s">
        <v>158</v>
      </c>
      <c r="W25">
        <f>IF(V25= "Sensory",1,0)</f>
        <v>0</v>
      </c>
      <c r="X25" t="str">
        <f>IF(W26=1,T26, "")</f>
        <v/>
      </c>
    </row>
    <row r="26" spans="2:24" x14ac:dyDescent="0.3">
      <c r="B26">
        <v>74</v>
      </c>
      <c r="G26" s="20"/>
      <c r="H26" s="20"/>
      <c r="I26" s="20"/>
      <c r="J26" s="20"/>
      <c r="K26" s="19">
        <v>9</v>
      </c>
      <c r="L26" s="19">
        <v>2</v>
      </c>
      <c r="S26">
        <v>10801</v>
      </c>
      <c r="T26" t="s">
        <v>75</v>
      </c>
      <c r="U26" t="s">
        <v>73</v>
      </c>
      <c r="V26" t="s">
        <v>152</v>
      </c>
      <c r="W26">
        <f>IF(V26= "Sensory",1,0)</f>
        <v>0</v>
      </c>
      <c r="X26" t="str">
        <f>IF(W27=1,T27, "")</f>
        <v/>
      </c>
    </row>
    <row r="27" spans="2:24" x14ac:dyDescent="0.3">
      <c r="B27">
        <v>959</v>
      </c>
      <c r="G27" s="20"/>
      <c r="H27" s="20"/>
      <c r="I27" s="20"/>
      <c r="J27" s="20"/>
      <c r="K27" s="19">
        <v>11</v>
      </c>
      <c r="L27" s="19">
        <v>1</v>
      </c>
      <c r="S27">
        <v>11138</v>
      </c>
      <c r="T27" t="s">
        <v>70</v>
      </c>
      <c r="U27" s="18" t="s">
        <v>68</v>
      </c>
      <c r="V27" t="s">
        <v>158</v>
      </c>
      <c r="W27">
        <f>IF(V27= "Sensory",1,0)</f>
        <v>0</v>
      </c>
      <c r="X27" t="str">
        <f>IF(W28=1,T28, "")</f>
        <v/>
      </c>
    </row>
    <row r="28" spans="2:24" x14ac:dyDescent="0.3">
      <c r="B28">
        <v>1104</v>
      </c>
      <c r="G28" s="20"/>
      <c r="H28" s="20"/>
      <c r="I28" s="20"/>
      <c r="J28" s="20"/>
      <c r="K28" s="19">
        <v>14</v>
      </c>
      <c r="L28" s="19">
        <v>1</v>
      </c>
      <c r="S28">
        <v>11320</v>
      </c>
      <c r="T28" t="s">
        <v>31</v>
      </c>
      <c r="U28" t="s">
        <v>66</v>
      </c>
      <c r="V28" t="s">
        <v>173</v>
      </c>
      <c r="W28">
        <f>IF(V28= "Sensory",1,0)</f>
        <v>0</v>
      </c>
      <c r="X28" t="str">
        <f>IF(W29=1,T29, "")</f>
        <v/>
      </c>
    </row>
    <row r="29" spans="2:24" x14ac:dyDescent="0.3">
      <c r="B29">
        <v>1506</v>
      </c>
      <c r="G29" s="20"/>
      <c r="H29" s="20"/>
      <c r="I29" s="20"/>
      <c r="J29" s="20"/>
      <c r="K29" s="19">
        <v>16</v>
      </c>
      <c r="L29" s="19">
        <v>1</v>
      </c>
      <c r="S29">
        <v>12796</v>
      </c>
      <c r="T29" t="s">
        <v>33</v>
      </c>
      <c r="U29" s="18" t="s">
        <v>62</v>
      </c>
      <c r="V29" t="s">
        <v>158</v>
      </c>
      <c r="W29">
        <f>IF(V29= "Sensory",1,0)</f>
        <v>0</v>
      </c>
      <c r="X29" t="str">
        <f>IF(W30=1,T30, "")</f>
        <v/>
      </c>
    </row>
    <row r="30" spans="2:24" x14ac:dyDescent="0.3">
      <c r="B30">
        <v>2101</v>
      </c>
      <c r="G30" s="20"/>
      <c r="H30" s="20"/>
      <c r="I30" s="20"/>
      <c r="J30" s="20"/>
      <c r="K30" s="19">
        <v>19</v>
      </c>
      <c r="L30" s="19">
        <v>1</v>
      </c>
      <c r="S30">
        <v>12981</v>
      </c>
      <c r="T30" t="s">
        <v>59</v>
      </c>
      <c r="U30" s="18" t="s">
        <v>57</v>
      </c>
      <c r="V30" t="s">
        <v>158</v>
      </c>
      <c r="W30">
        <f>IF(V30= "Sensory",1,0)</f>
        <v>0</v>
      </c>
      <c r="X30" t="str">
        <f>IF(W31=1,T31, "")</f>
        <v/>
      </c>
    </row>
    <row r="31" spans="2:24" x14ac:dyDescent="0.3">
      <c r="B31">
        <v>2360</v>
      </c>
      <c r="G31" s="20"/>
      <c r="H31" s="20"/>
      <c r="I31" s="20"/>
      <c r="J31" s="20"/>
      <c r="K31" s="19">
        <v>21</v>
      </c>
      <c r="L31" s="19">
        <v>1</v>
      </c>
      <c r="S31">
        <v>13564</v>
      </c>
      <c r="T31" t="s">
        <v>22</v>
      </c>
      <c r="U31" t="s">
        <v>53</v>
      </c>
      <c r="V31" t="s">
        <v>152</v>
      </c>
      <c r="W31">
        <f>IF(V31= "Sensory",1,0)</f>
        <v>0</v>
      </c>
      <c r="X31" t="str">
        <f>IF(W32=1,T32, "")</f>
        <v/>
      </c>
    </row>
    <row r="32" spans="2:24" ht="28.8" x14ac:dyDescent="0.3">
      <c r="B32">
        <v>2580</v>
      </c>
      <c r="G32" s="9" t="s">
        <v>218</v>
      </c>
      <c r="H32" s="9" t="s">
        <v>217</v>
      </c>
      <c r="I32" t="s">
        <v>147</v>
      </c>
      <c r="J32" t="s">
        <v>147</v>
      </c>
      <c r="K32" s="19" t="s">
        <v>216</v>
      </c>
      <c r="L32" s="19" t="s">
        <v>215</v>
      </c>
      <c r="M32">
        <v>14</v>
      </c>
      <c r="N32">
        <f>M32/$O$3</f>
        <v>0.31111111111111112</v>
      </c>
      <c r="S32">
        <v>14316</v>
      </c>
      <c r="T32" t="s">
        <v>22</v>
      </c>
      <c r="U32" s="18" t="s">
        <v>26</v>
      </c>
      <c r="W32">
        <f>IF(V32= "Sensory",1,0)</f>
        <v>0</v>
      </c>
      <c r="X32" t="str">
        <f>IF(W33=1,T33, "")</f>
        <v/>
      </c>
    </row>
    <row r="33" spans="2:24" x14ac:dyDescent="0.3">
      <c r="B33">
        <v>3133</v>
      </c>
      <c r="S33">
        <v>14980</v>
      </c>
      <c r="T33" t="s">
        <v>13</v>
      </c>
      <c r="U33" t="s">
        <v>50</v>
      </c>
      <c r="V33" t="s">
        <v>152</v>
      </c>
      <c r="W33">
        <f>IF(V33= "Sensory",1,0)</f>
        <v>0</v>
      </c>
      <c r="X33" t="str">
        <f>IF(W34=1,T34, "")</f>
        <v/>
      </c>
    </row>
    <row r="34" spans="2:24" x14ac:dyDescent="0.3">
      <c r="B34">
        <v>3405</v>
      </c>
      <c r="S34">
        <v>15584</v>
      </c>
      <c r="T34" t="s">
        <v>25</v>
      </c>
      <c r="U34" t="s">
        <v>48</v>
      </c>
      <c r="V34" t="s">
        <v>152</v>
      </c>
      <c r="W34">
        <f>IF(V34= "Sensory",1,0)</f>
        <v>0</v>
      </c>
      <c r="X34" t="str">
        <f>IF(W35=1,T35, "")</f>
        <v/>
      </c>
    </row>
    <row r="35" spans="2:24" x14ac:dyDescent="0.3">
      <c r="B35">
        <v>3699</v>
      </c>
      <c r="S35">
        <v>15585</v>
      </c>
      <c r="T35" t="s">
        <v>38</v>
      </c>
      <c r="U35" s="18" t="s">
        <v>46</v>
      </c>
      <c r="V35" t="s">
        <v>158</v>
      </c>
      <c r="W35">
        <f>IF(V35= "Sensory",1,0)</f>
        <v>0</v>
      </c>
      <c r="X35" t="str">
        <f>IF(W36=1,T36, "")</f>
        <v/>
      </c>
    </row>
    <row r="36" spans="2:24" x14ac:dyDescent="0.3">
      <c r="B36">
        <v>4199</v>
      </c>
      <c r="N36">
        <f>SUM(N3:N32)</f>
        <v>1.0222222222222221</v>
      </c>
      <c r="S36">
        <v>16378</v>
      </c>
      <c r="T36" t="s">
        <v>35</v>
      </c>
      <c r="U36" t="s">
        <v>44</v>
      </c>
      <c r="V36" t="s">
        <v>152</v>
      </c>
      <c r="W36">
        <f>IF(V36= "Sensory",1,0)</f>
        <v>0</v>
      </c>
      <c r="X36" t="str">
        <f>IF(W37=1,T37, "")</f>
        <v/>
      </c>
    </row>
    <row r="37" spans="2:24" x14ac:dyDescent="0.3">
      <c r="B37">
        <v>4462</v>
      </c>
      <c r="S37">
        <v>16976</v>
      </c>
      <c r="T37" t="s">
        <v>38</v>
      </c>
      <c r="U37" t="s">
        <v>42</v>
      </c>
      <c r="W37">
        <f>IF(V37= "Sensory",1,0)</f>
        <v>0</v>
      </c>
      <c r="X37" t="str">
        <f>IF(W38=1,T38, "")</f>
        <v/>
      </c>
    </row>
    <row r="38" spans="2:24" x14ac:dyDescent="0.3">
      <c r="B38">
        <v>4635</v>
      </c>
      <c r="S38">
        <v>18626</v>
      </c>
      <c r="T38" t="s">
        <v>10</v>
      </c>
      <c r="U38" t="s">
        <v>40</v>
      </c>
      <c r="V38" t="s">
        <v>152</v>
      </c>
      <c r="W38">
        <f>IF(V38= "Sensory",1,0)</f>
        <v>0</v>
      </c>
      <c r="X38" t="str">
        <f>IF(W39=1,T39, "")</f>
        <v/>
      </c>
    </row>
    <row r="39" spans="2:24" x14ac:dyDescent="0.3">
      <c r="B39">
        <v>5365</v>
      </c>
      <c r="S39">
        <v>18636</v>
      </c>
      <c r="T39" t="s">
        <v>25</v>
      </c>
      <c r="U39" s="18" t="s">
        <v>26</v>
      </c>
      <c r="W39">
        <f>IF(V39= "Sensory",1,0)</f>
        <v>0</v>
      </c>
      <c r="X39" t="str">
        <f>IF(W40=1,T40, "")</f>
        <v/>
      </c>
    </row>
    <row r="40" spans="2:24" x14ac:dyDescent="0.3">
      <c r="B40">
        <v>5400</v>
      </c>
      <c r="S40">
        <v>19147</v>
      </c>
      <c r="T40" t="s">
        <v>38</v>
      </c>
      <c r="U40" t="s">
        <v>36</v>
      </c>
      <c r="V40" t="s">
        <v>152</v>
      </c>
      <c r="W40">
        <f>IF(V40= "Sensory",1,0)</f>
        <v>0</v>
      </c>
      <c r="X40" t="str">
        <f>IF(W41=1,T41, "")</f>
        <v/>
      </c>
    </row>
    <row r="41" spans="2:24" x14ac:dyDescent="0.3">
      <c r="B41">
        <v>5721</v>
      </c>
      <c r="S41">
        <v>19221</v>
      </c>
      <c r="T41" t="s">
        <v>35</v>
      </c>
      <c r="U41" s="18" t="s">
        <v>26</v>
      </c>
      <c r="W41">
        <f>IF(V41= "Sensory",1,0)</f>
        <v>0</v>
      </c>
      <c r="X41" t="str">
        <f>IF(W42=1,T42, "")</f>
        <v/>
      </c>
    </row>
    <row r="42" spans="2:24" x14ac:dyDescent="0.3">
      <c r="B42">
        <v>5819</v>
      </c>
      <c r="S42">
        <v>19489</v>
      </c>
      <c r="T42" t="s">
        <v>33</v>
      </c>
      <c r="U42" s="18" t="s">
        <v>26</v>
      </c>
      <c r="W42">
        <f>IF(V42= "Sensory",1,0)</f>
        <v>0</v>
      </c>
      <c r="X42" t="str">
        <f>IF(W43=1,T43, "")</f>
        <v/>
      </c>
    </row>
    <row r="43" spans="2:24" x14ac:dyDescent="0.3">
      <c r="B43">
        <v>6276</v>
      </c>
      <c r="S43">
        <v>19836</v>
      </c>
      <c r="T43" t="s">
        <v>31</v>
      </c>
      <c r="U43" s="18" t="s">
        <v>29</v>
      </c>
      <c r="V43" t="s">
        <v>158</v>
      </c>
      <c r="W43">
        <f>IF(V43= "Sensory",1,0)</f>
        <v>0</v>
      </c>
      <c r="X43" t="str">
        <f>IF(W44=1,T44, "")</f>
        <v/>
      </c>
    </row>
    <row r="44" spans="2:24" x14ac:dyDescent="0.3">
      <c r="B44">
        <v>8063</v>
      </c>
      <c r="S44">
        <v>19944</v>
      </c>
      <c r="T44" t="s">
        <v>28</v>
      </c>
      <c r="U44" s="18" t="s">
        <v>26</v>
      </c>
      <c r="W44">
        <f>IF(V44= "Sensory",1,0)</f>
        <v>0</v>
      </c>
      <c r="X44" t="str">
        <f>IF(W45=1,T45, "")</f>
        <v>LG21</v>
      </c>
    </row>
    <row r="45" spans="2:24" x14ac:dyDescent="0.3">
      <c r="B45">
        <v>8245</v>
      </c>
      <c r="S45">
        <v>20119</v>
      </c>
      <c r="T45" t="s">
        <v>25</v>
      </c>
      <c r="U45" s="18" t="s">
        <v>23</v>
      </c>
      <c r="V45" t="s">
        <v>161</v>
      </c>
      <c r="W45">
        <f>IF(V45= "Sensory",1,0)</f>
        <v>1</v>
      </c>
      <c r="X45" t="str">
        <f>IF(W46=1,T46, "")</f>
        <v/>
      </c>
    </row>
    <row r="46" spans="2:24" x14ac:dyDescent="0.3">
      <c r="B46">
        <v>8918</v>
      </c>
      <c r="S46">
        <v>20428</v>
      </c>
      <c r="T46" t="s">
        <v>22</v>
      </c>
      <c r="U46" s="18" t="s">
        <v>20</v>
      </c>
      <c r="V46" t="s">
        <v>158</v>
      </c>
      <c r="W46">
        <f>IF(V46= "Sensory",1,0)</f>
        <v>0</v>
      </c>
      <c r="X46" t="str">
        <f>IF(W47=1,T47, "")</f>
        <v/>
      </c>
    </row>
    <row r="47" spans="2:24" x14ac:dyDescent="0.3">
      <c r="B47">
        <v>8946</v>
      </c>
      <c r="S47">
        <v>22003</v>
      </c>
      <c r="T47" t="s">
        <v>19</v>
      </c>
      <c r="U47" s="18" t="s">
        <v>17</v>
      </c>
      <c r="V47" t="s">
        <v>158</v>
      </c>
      <c r="W47">
        <f>IF(V47= "Sensory",1,0)</f>
        <v>0</v>
      </c>
      <c r="X47" t="str">
        <f>IF(W48=1,T48, "")</f>
        <v/>
      </c>
    </row>
    <row r="48" spans="2:24" x14ac:dyDescent="0.3">
      <c r="B48">
        <v>10123</v>
      </c>
      <c r="S48">
        <v>22242</v>
      </c>
      <c r="T48" t="s">
        <v>16</v>
      </c>
      <c r="U48" t="s">
        <v>14</v>
      </c>
      <c r="V48" t="s">
        <v>152</v>
      </c>
      <c r="W48">
        <f>IF(V48= "Sensory",1,0)</f>
        <v>0</v>
      </c>
      <c r="X48" t="str">
        <f>IF(W49=1,T49, "")</f>
        <v/>
      </c>
    </row>
    <row r="49" spans="2:24" x14ac:dyDescent="0.3">
      <c r="B49">
        <v>10203</v>
      </c>
      <c r="S49">
        <v>22902</v>
      </c>
      <c r="T49" t="s">
        <v>13</v>
      </c>
      <c r="U49" t="s">
        <v>11</v>
      </c>
      <c r="V49" t="s">
        <v>152</v>
      </c>
      <c r="W49">
        <f>IF(V49= "Sensory",1,0)</f>
        <v>0</v>
      </c>
      <c r="X49" t="str">
        <f>IF(W50=1,T50, "")</f>
        <v/>
      </c>
    </row>
    <row r="50" spans="2:24" x14ac:dyDescent="0.3">
      <c r="B50">
        <v>10452</v>
      </c>
      <c r="S50">
        <v>22980</v>
      </c>
      <c r="T50" t="s">
        <v>10</v>
      </c>
      <c r="U50" t="s">
        <v>8</v>
      </c>
      <c r="V50" t="s">
        <v>149</v>
      </c>
      <c r="W50">
        <f>IF(V50= "Sensory",1,0)</f>
        <v>0</v>
      </c>
    </row>
    <row r="51" spans="2:24" x14ac:dyDescent="0.3">
      <c r="B51">
        <v>10801</v>
      </c>
    </row>
    <row r="52" spans="2:24" x14ac:dyDescent="0.3">
      <c r="B52">
        <v>11138</v>
      </c>
      <c r="G52">
        <v>74</v>
      </c>
      <c r="H52" t="s">
        <v>10</v>
      </c>
      <c r="J52" t="s">
        <v>108</v>
      </c>
      <c r="K52" t="s">
        <v>107</v>
      </c>
      <c r="L52" t="s">
        <v>158</v>
      </c>
    </row>
    <row r="53" spans="2:24" x14ac:dyDescent="0.3">
      <c r="B53">
        <v>11320</v>
      </c>
      <c r="G53">
        <v>959</v>
      </c>
      <c r="H53" t="s">
        <v>25</v>
      </c>
      <c r="J53" t="s">
        <v>24</v>
      </c>
      <c r="K53" t="s">
        <v>23</v>
      </c>
      <c r="L53" t="s">
        <v>161</v>
      </c>
    </row>
    <row r="54" spans="2:24" x14ac:dyDescent="0.3">
      <c r="B54">
        <v>11560</v>
      </c>
      <c r="G54">
        <v>1104</v>
      </c>
      <c r="H54" t="s">
        <v>31</v>
      </c>
      <c r="J54" t="s">
        <v>132</v>
      </c>
      <c r="K54" t="s">
        <v>26</v>
      </c>
    </row>
    <row r="55" spans="2:24" x14ac:dyDescent="0.3">
      <c r="B55">
        <v>12796</v>
      </c>
      <c r="G55">
        <v>1506</v>
      </c>
      <c r="H55" t="s">
        <v>38</v>
      </c>
      <c r="J55" t="s">
        <v>130</v>
      </c>
      <c r="K55" t="s">
        <v>129</v>
      </c>
      <c r="L55" t="s">
        <v>158</v>
      </c>
    </row>
    <row r="56" spans="2:24" x14ac:dyDescent="0.3">
      <c r="B56">
        <v>12981</v>
      </c>
      <c r="G56">
        <v>2101</v>
      </c>
      <c r="H56" t="s">
        <v>126</v>
      </c>
      <c r="J56" t="s">
        <v>125</v>
      </c>
      <c r="K56" t="s">
        <v>26</v>
      </c>
    </row>
    <row r="57" spans="2:24" x14ac:dyDescent="0.3">
      <c r="B57">
        <v>13564</v>
      </c>
      <c r="G57">
        <v>2360</v>
      </c>
      <c r="H57" t="s">
        <v>122</v>
      </c>
      <c r="J57" t="s">
        <v>121</v>
      </c>
      <c r="K57" t="s">
        <v>120</v>
      </c>
      <c r="L57" t="s">
        <v>158</v>
      </c>
    </row>
    <row r="58" spans="2:24" x14ac:dyDescent="0.3">
      <c r="B58">
        <v>14316</v>
      </c>
      <c r="G58">
        <v>3133</v>
      </c>
      <c r="H58" t="s">
        <v>10</v>
      </c>
      <c r="J58" t="s">
        <v>117</v>
      </c>
      <c r="K58" t="s">
        <v>116</v>
      </c>
      <c r="L58" t="s">
        <v>158</v>
      </c>
    </row>
    <row r="59" spans="2:24" x14ac:dyDescent="0.3">
      <c r="B59">
        <v>14515</v>
      </c>
      <c r="G59">
        <v>3405</v>
      </c>
      <c r="H59" t="s">
        <v>92</v>
      </c>
      <c r="J59" t="s">
        <v>91</v>
      </c>
      <c r="K59" t="s">
        <v>26</v>
      </c>
    </row>
    <row r="60" spans="2:24" x14ac:dyDescent="0.3">
      <c r="B60">
        <v>14980</v>
      </c>
      <c r="G60">
        <v>3699</v>
      </c>
      <c r="H60" t="s">
        <v>10</v>
      </c>
      <c r="J60" t="s">
        <v>104</v>
      </c>
      <c r="K60" t="s">
        <v>103</v>
      </c>
      <c r="L60" t="s">
        <v>158</v>
      </c>
    </row>
    <row r="61" spans="2:24" x14ac:dyDescent="0.3">
      <c r="B61">
        <v>15584</v>
      </c>
      <c r="G61">
        <v>4199</v>
      </c>
      <c r="H61" t="s">
        <v>25</v>
      </c>
      <c r="J61" t="s">
        <v>113</v>
      </c>
      <c r="K61" t="s">
        <v>26</v>
      </c>
    </row>
    <row r="62" spans="2:24" x14ac:dyDescent="0.3">
      <c r="B62">
        <v>15585</v>
      </c>
      <c r="G62">
        <v>4635</v>
      </c>
      <c r="H62" t="s">
        <v>110</v>
      </c>
      <c r="J62" t="s">
        <v>109</v>
      </c>
      <c r="K62" t="s">
        <v>26</v>
      </c>
    </row>
    <row r="63" spans="2:24" x14ac:dyDescent="0.3">
      <c r="B63">
        <v>16013</v>
      </c>
      <c r="G63">
        <v>5365</v>
      </c>
      <c r="H63" t="s">
        <v>22</v>
      </c>
      <c r="J63" t="s">
        <v>106</v>
      </c>
      <c r="K63" t="s">
        <v>105</v>
      </c>
      <c r="L63" t="s">
        <v>152</v>
      </c>
    </row>
    <row r="64" spans="2:24" x14ac:dyDescent="0.3">
      <c r="B64">
        <v>16208</v>
      </c>
      <c r="G64">
        <v>5819</v>
      </c>
      <c r="H64" t="s">
        <v>31</v>
      </c>
      <c r="J64" t="s">
        <v>102</v>
      </c>
      <c r="K64" t="s">
        <v>26</v>
      </c>
    </row>
    <row r="65" spans="2:12" x14ac:dyDescent="0.3">
      <c r="B65">
        <v>16378</v>
      </c>
      <c r="G65">
        <v>6276</v>
      </c>
      <c r="H65" t="s">
        <v>28</v>
      </c>
      <c r="J65" t="s">
        <v>99</v>
      </c>
      <c r="K65" t="s">
        <v>26</v>
      </c>
    </row>
    <row r="66" spans="2:12" x14ac:dyDescent="0.3">
      <c r="B66">
        <v>16976</v>
      </c>
      <c r="G66">
        <v>8063</v>
      </c>
      <c r="H66" t="s">
        <v>19</v>
      </c>
      <c r="J66" t="s">
        <v>96</v>
      </c>
      <c r="K66" t="s">
        <v>26</v>
      </c>
    </row>
    <row r="67" spans="2:12" x14ac:dyDescent="0.3">
      <c r="B67">
        <v>18626</v>
      </c>
      <c r="G67">
        <v>8245</v>
      </c>
      <c r="H67" t="s">
        <v>35</v>
      </c>
      <c r="J67" t="s">
        <v>94</v>
      </c>
      <c r="K67" t="s">
        <v>93</v>
      </c>
      <c r="L67" t="s">
        <v>152</v>
      </c>
    </row>
    <row r="68" spans="2:12" x14ac:dyDescent="0.3">
      <c r="B68">
        <v>18636</v>
      </c>
      <c r="G68">
        <v>8918</v>
      </c>
      <c r="H68" t="s">
        <v>35</v>
      </c>
      <c r="J68" t="s">
        <v>89</v>
      </c>
      <c r="K68" t="s">
        <v>88</v>
      </c>
      <c r="L68" t="s">
        <v>149</v>
      </c>
    </row>
    <row r="69" spans="2:12" x14ac:dyDescent="0.3">
      <c r="B69">
        <v>19147</v>
      </c>
      <c r="G69">
        <v>8946</v>
      </c>
      <c r="H69" t="s">
        <v>38</v>
      </c>
      <c r="J69" t="s">
        <v>85</v>
      </c>
      <c r="K69" t="s">
        <v>84</v>
      </c>
      <c r="L69" t="s">
        <v>158</v>
      </c>
    </row>
    <row r="70" spans="2:12" x14ac:dyDescent="0.3">
      <c r="B70">
        <v>19221</v>
      </c>
      <c r="G70">
        <v>10123</v>
      </c>
      <c r="H70" t="s">
        <v>75</v>
      </c>
      <c r="J70" t="s">
        <v>81</v>
      </c>
      <c r="K70" t="s">
        <v>26</v>
      </c>
    </row>
    <row r="71" spans="2:12" x14ac:dyDescent="0.3">
      <c r="B71">
        <v>19489</v>
      </c>
      <c r="G71">
        <v>10203</v>
      </c>
      <c r="H71" t="s">
        <v>35</v>
      </c>
      <c r="J71" t="s">
        <v>65</v>
      </c>
      <c r="K71" t="s">
        <v>78</v>
      </c>
      <c r="L71" t="s">
        <v>158</v>
      </c>
    </row>
    <row r="72" spans="2:12" x14ac:dyDescent="0.3">
      <c r="B72">
        <v>19742</v>
      </c>
      <c r="G72">
        <v>10801</v>
      </c>
      <c r="H72" t="s">
        <v>75</v>
      </c>
      <c r="J72" t="s">
        <v>74</v>
      </c>
      <c r="K72" t="s">
        <v>73</v>
      </c>
      <c r="L72" t="s">
        <v>152</v>
      </c>
    </row>
    <row r="73" spans="2:12" x14ac:dyDescent="0.3">
      <c r="B73">
        <v>19836</v>
      </c>
      <c r="G73">
        <v>11138</v>
      </c>
      <c r="H73" t="s">
        <v>70</v>
      </c>
      <c r="J73" t="s">
        <v>69</v>
      </c>
      <c r="K73" t="s">
        <v>68</v>
      </c>
      <c r="L73" t="s">
        <v>158</v>
      </c>
    </row>
    <row r="74" spans="2:12" x14ac:dyDescent="0.3">
      <c r="B74">
        <v>19944</v>
      </c>
      <c r="G74">
        <v>11320</v>
      </c>
      <c r="H74" t="s">
        <v>31</v>
      </c>
      <c r="J74" t="s">
        <v>67</v>
      </c>
      <c r="K74" t="s">
        <v>66</v>
      </c>
      <c r="L74" t="s">
        <v>173</v>
      </c>
    </row>
    <row r="75" spans="2:12" x14ac:dyDescent="0.3">
      <c r="B75">
        <v>20119</v>
      </c>
      <c r="G75">
        <v>12796</v>
      </c>
      <c r="H75" t="s">
        <v>33</v>
      </c>
      <c r="J75" t="s">
        <v>63</v>
      </c>
      <c r="K75" t="s">
        <v>62</v>
      </c>
      <c r="L75" t="s">
        <v>158</v>
      </c>
    </row>
    <row r="76" spans="2:12" x14ac:dyDescent="0.3">
      <c r="B76">
        <v>20428</v>
      </c>
      <c r="G76">
        <v>12981</v>
      </c>
      <c r="H76" t="s">
        <v>59</v>
      </c>
      <c r="J76" t="s">
        <v>58</v>
      </c>
      <c r="K76" t="s">
        <v>57</v>
      </c>
      <c r="L76" t="s">
        <v>158</v>
      </c>
    </row>
    <row r="77" spans="2:12" x14ac:dyDescent="0.3">
      <c r="B77">
        <v>22003</v>
      </c>
      <c r="G77">
        <v>13564</v>
      </c>
      <c r="H77" t="s">
        <v>22</v>
      </c>
      <c r="J77" t="s">
        <v>54</v>
      </c>
      <c r="K77" t="s">
        <v>53</v>
      </c>
      <c r="L77" t="s">
        <v>152</v>
      </c>
    </row>
    <row r="78" spans="2:12" x14ac:dyDescent="0.3">
      <c r="B78">
        <v>22242</v>
      </c>
      <c r="G78">
        <v>14316</v>
      </c>
      <c r="H78" t="s">
        <v>22</v>
      </c>
      <c r="J78" t="s">
        <v>52</v>
      </c>
      <c r="K78" t="s">
        <v>26</v>
      </c>
    </row>
    <row r="79" spans="2:12" x14ac:dyDescent="0.3">
      <c r="B79">
        <v>22824</v>
      </c>
      <c r="G79">
        <v>14980</v>
      </c>
      <c r="H79" t="s">
        <v>13</v>
      </c>
      <c r="J79" t="s">
        <v>51</v>
      </c>
      <c r="K79" t="s">
        <v>50</v>
      </c>
      <c r="L79" t="s">
        <v>152</v>
      </c>
    </row>
    <row r="80" spans="2:12" x14ac:dyDescent="0.3">
      <c r="B80">
        <v>22902</v>
      </c>
      <c r="G80">
        <v>15584</v>
      </c>
      <c r="H80" t="s">
        <v>25</v>
      </c>
      <c r="J80" t="s">
        <v>49</v>
      </c>
      <c r="K80" t="s">
        <v>48</v>
      </c>
      <c r="L80" t="s">
        <v>152</v>
      </c>
    </row>
    <row r="81" spans="2:12" x14ac:dyDescent="0.3">
      <c r="B81">
        <v>22980</v>
      </c>
      <c r="G81">
        <v>15585</v>
      </c>
      <c r="H81" t="s">
        <v>38</v>
      </c>
      <c r="J81" t="s">
        <v>47</v>
      </c>
      <c r="K81" t="s">
        <v>46</v>
      </c>
      <c r="L81" t="s">
        <v>158</v>
      </c>
    </row>
    <row r="82" spans="2:12" x14ac:dyDescent="0.3">
      <c r="B82">
        <v>24117</v>
      </c>
      <c r="G82">
        <v>16378</v>
      </c>
      <c r="H82" t="s">
        <v>35</v>
      </c>
      <c r="J82" t="s">
        <v>45</v>
      </c>
      <c r="K82" t="s">
        <v>44</v>
      </c>
      <c r="L82" t="s">
        <v>152</v>
      </c>
    </row>
    <row r="83" spans="2:12" x14ac:dyDescent="0.3">
      <c r="B83">
        <v>24213</v>
      </c>
      <c r="G83">
        <v>16976</v>
      </c>
      <c r="H83" t="s">
        <v>38</v>
      </c>
      <c r="J83" t="s">
        <v>43</v>
      </c>
      <c r="K83" t="s">
        <v>42</v>
      </c>
    </row>
    <row r="84" spans="2:12" x14ac:dyDescent="0.3">
      <c r="G84">
        <v>18626</v>
      </c>
      <c r="H84" t="s">
        <v>10</v>
      </c>
      <c r="J84" t="s">
        <v>41</v>
      </c>
      <c r="K84" t="s">
        <v>40</v>
      </c>
      <c r="L84" t="s">
        <v>152</v>
      </c>
    </row>
    <row r="85" spans="2:12" x14ac:dyDescent="0.3">
      <c r="G85">
        <v>18636</v>
      </c>
      <c r="H85" t="s">
        <v>25</v>
      </c>
      <c r="J85" t="s">
        <v>39</v>
      </c>
      <c r="K85" t="s">
        <v>26</v>
      </c>
    </row>
    <row r="86" spans="2:12" x14ac:dyDescent="0.3">
      <c r="G86">
        <v>19147</v>
      </c>
      <c r="H86" t="s">
        <v>38</v>
      </c>
      <c r="J86" t="s">
        <v>37</v>
      </c>
      <c r="K86" t="s">
        <v>36</v>
      </c>
      <c r="L86" t="s">
        <v>152</v>
      </c>
    </row>
    <row r="87" spans="2:12" x14ac:dyDescent="0.3">
      <c r="G87">
        <v>19221</v>
      </c>
      <c r="H87" t="s">
        <v>35</v>
      </c>
      <c r="J87" t="s">
        <v>34</v>
      </c>
      <c r="K87" t="s">
        <v>26</v>
      </c>
    </row>
    <row r="88" spans="2:12" x14ac:dyDescent="0.3">
      <c r="G88">
        <v>19489</v>
      </c>
      <c r="H88" t="s">
        <v>33</v>
      </c>
      <c r="J88" t="s">
        <v>32</v>
      </c>
      <c r="K88" t="s">
        <v>26</v>
      </c>
    </row>
    <row r="89" spans="2:12" x14ac:dyDescent="0.3">
      <c r="G89">
        <v>19836</v>
      </c>
      <c r="H89" t="s">
        <v>31</v>
      </c>
      <c r="J89" t="s">
        <v>30</v>
      </c>
      <c r="K89" t="s">
        <v>29</v>
      </c>
      <c r="L89" t="s">
        <v>158</v>
      </c>
    </row>
    <row r="90" spans="2:12" x14ac:dyDescent="0.3">
      <c r="G90">
        <v>19944</v>
      </c>
      <c r="H90" t="s">
        <v>28</v>
      </c>
      <c r="J90" t="s">
        <v>27</v>
      </c>
      <c r="K90" t="s">
        <v>26</v>
      </c>
    </row>
    <row r="91" spans="2:12" x14ac:dyDescent="0.3">
      <c r="G91">
        <v>20119</v>
      </c>
      <c r="H91" t="s">
        <v>25</v>
      </c>
      <c r="J91" t="s">
        <v>24</v>
      </c>
      <c r="K91" t="s">
        <v>23</v>
      </c>
      <c r="L91" t="s">
        <v>161</v>
      </c>
    </row>
    <row r="92" spans="2:12" x14ac:dyDescent="0.3">
      <c r="G92">
        <v>20428</v>
      </c>
      <c r="H92" t="s">
        <v>22</v>
      </c>
      <c r="J92" t="s">
        <v>21</v>
      </c>
      <c r="K92" t="s">
        <v>20</v>
      </c>
      <c r="L92" t="s">
        <v>158</v>
      </c>
    </row>
    <row r="93" spans="2:12" x14ac:dyDescent="0.3">
      <c r="G93">
        <v>22003</v>
      </c>
      <c r="H93" t="s">
        <v>19</v>
      </c>
      <c r="J93" t="s">
        <v>18</v>
      </c>
      <c r="K93" t="s">
        <v>17</v>
      </c>
      <c r="L93" t="s">
        <v>158</v>
      </c>
    </row>
    <row r="94" spans="2:12" x14ac:dyDescent="0.3">
      <c r="G94">
        <v>22242</v>
      </c>
      <c r="H94" t="s">
        <v>16</v>
      </c>
      <c r="J94" t="s">
        <v>15</v>
      </c>
      <c r="K94" t="s">
        <v>14</v>
      </c>
      <c r="L94" t="s">
        <v>152</v>
      </c>
    </row>
    <row r="95" spans="2:12" x14ac:dyDescent="0.3">
      <c r="G95">
        <v>22902</v>
      </c>
      <c r="H95" t="s">
        <v>13</v>
      </c>
      <c r="J95" t="s">
        <v>12</v>
      </c>
      <c r="K95" t="s">
        <v>11</v>
      </c>
      <c r="L95" t="s">
        <v>152</v>
      </c>
    </row>
    <row r="96" spans="2:12" x14ac:dyDescent="0.3">
      <c r="G96">
        <v>22980</v>
      </c>
      <c r="H96" t="s">
        <v>10</v>
      </c>
      <c r="J96" t="s">
        <v>9</v>
      </c>
      <c r="K96" t="s">
        <v>8</v>
      </c>
      <c r="L96" t="s">
        <v>149</v>
      </c>
    </row>
  </sheetData>
  <mergeCells count="16">
    <mergeCell ref="G3:G5"/>
    <mergeCell ref="H3:H5"/>
    <mergeCell ref="I3:I5"/>
    <mergeCell ref="J3:J5"/>
    <mergeCell ref="G6:G16"/>
    <mergeCell ref="H6:H16"/>
    <mergeCell ref="I6:I16"/>
    <mergeCell ref="J6:J16"/>
    <mergeCell ref="G17:G21"/>
    <mergeCell ref="H17:H21"/>
    <mergeCell ref="I17:I21"/>
    <mergeCell ref="J17:J21"/>
    <mergeCell ref="G22:G31"/>
    <mergeCell ref="H22:H31"/>
    <mergeCell ref="I22:I31"/>
    <mergeCell ref="J22:J31"/>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060A7-5E0A-451E-B621-80B23745456E}">
  <dimension ref="B2:Q36"/>
  <sheetViews>
    <sheetView workbookViewId="0">
      <selection activeCell="Q28" sqref="Q28"/>
    </sheetView>
  </sheetViews>
  <sheetFormatPr defaultRowHeight="14.4" x14ac:dyDescent="0.3"/>
  <cols>
    <col min="2" max="2" width="16.44140625" customWidth="1"/>
    <col min="3" max="3" width="48.88671875" customWidth="1"/>
    <col min="4" max="4" width="32.33203125" customWidth="1"/>
    <col min="6" max="6" width="8" bestFit="1" customWidth="1"/>
  </cols>
  <sheetData>
    <row r="2" spans="2:17" ht="43.2" x14ac:dyDescent="0.3">
      <c r="B2" s="3" t="s">
        <v>245</v>
      </c>
      <c r="C2" s="3" t="s">
        <v>244</v>
      </c>
      <c r="D2" s="3" t="s">
        <v>243</v>
      </c>
      <c r="E2" s="26" t="s">
        <v>242</v>
      </c>
      <c r="F2" s="26" t="s">
        <v>241</v>
      </c>
    </row>
    <row r="3" spans="2:17" x14ac:dyDescent="0.3">
      <c r="B3" s="20" t="s">
        <v>161</v>
      </c>
      <c r="C3" s="20" t="s">
        <v>262</v>
      </c>
      <c r="D3" s="20" t="s">
        <v>261</v>
      </c>
      <c r="E3" s="19"/>
      <c r="F3" s="19" t="s">
        <v>260</v>
      </c>
    </row>
    <row r="4" spans="2:17" x14ac:dyDescent="0.3">
      <c r="B4" s="20"/>
      <c r="C4" s="20"/>
      <c r="D4" s="20"/>
      <c r="E4" s="19">
        <v>16</v>
      </c>
      <c r="F4" s="19">
        <v>1</v>
      </c>
      <c r="G4">
        <f>SUM(F4)</f>
        <v>1</v>
      </c>
      <c r="H4">
        <f>G4/I4</f>
        <v>4.1666666666666664E-2</v>
      </c>
      <c r="I4">
        <v>24</v>
      </c>
    </row>
    <row r="5" spans="2:17" x14ac:dyDescent="0.3">
      <c r="B5" s="20"/>
      <c r="C5" s="20"/>
      <c r="D5" s="20"/>
      <c r="E5" s="19"/>
      <c r="F5" s="19"/>
    </row>
    <row r="6" spans="2:17" ht="14.4" customHeight="1" x14ac:dyDescent="0.3">
      <c r="B6" s="20" t="s">
        <v>158</v>
      </c>
      <c r="C6" s="20" t="s">
        <v>259</v>
      </c>
      <c r="D6" s="20" t="s">
        <v>258</v>
      </c>
      <c r="E6" s="19"/>
      <c r="F6" s="19" t="s">
        <v>257</v>
      </c>
      <c r="P6" s="5"/>
      <c r="Q6" s="5"/>
    </row>
    <row r="7" spans="2:17" x14ac:dyDescent="0.3">
      <c r="B7" s="20"/>
      <c r="C7" s="20"/>
      <c r="D7" s="20"/>
      <c r="E7" s="19">
        <v>9</v>
      </c>
      <c r="F7" s="19">
        <v>1</v>
      </c>
      <c r="G7">
        <f>SUM(F7:F12)</f>
        <v>7</v>
      </c>
      <c r="H7">
        <f>G7/I4</f>
        <v>0.29166666666666669</v>
      </c>
      <c r="P7" s="5"/>
      <c r="Q7" s="5"/>
    </row>
    <row r="8" spans="2:17" x14ac:dyDescent="0.3">
      <c r="B8" s="20"/>
      <c r="C8" s="20"/>
      <c r="D8" s="20"/>
      <c r="E8" s="19">
        <v>10</v>
      </c>
      <c r="F8" s="19">
        <v>1</v>
      </c>
      <c r="P8" s="5"/>
      <c r="Q8" s="5"/>
    </row>
    <row r="9" spans="2:17" x14ac:dyDescent="0.3">
      <c r="B9" s="20"/>
      <c r="C9" s="20"/>
      <c r="D9" s="20"/>
      <c r="E9" s="19">
        <v>11</v>
      </c>
      <c r="F9" s="19">
        <v>1</v>
      </c>
      <c r="P9" s="5"/>
      <c r="Q9" s="5"/>
    </row>
    <row r="10" spans="2:17" x14ac:dyDescent="0.3">
      <c r="B10" s="20"/>
      <c r="C10" s="20"/>
      <c r="D10" s="20"/>
      <c r="E10" s="19">
        <v>14</v>
      </c>
      <c r="F10" s="19">
        <v>2</v>
      </c>
    </row>
    <row r="11" spans="2:17" x14ac:dyDescent="0.3">
      <c r="B11" s="20"/>
      <c r="C11" s="20"/>
      <c r="D11" s="20"/>
      <c r="E11" s="19">
        <v>16</v>
      </c>
      <c r="F11" s="19">
        <v>1</v>
      </c>
      <c r="L11">
        <v>19920</v>
      </c>
      <c r="M11" t="s">
        <v>13</v>
      </c>
      <c r="N11" s="5" t="s">
        <v>133</v>
      </c>
    </row>
    <row r="12" spans="2:17" x14ac:dyDescent="0.3">
      <c r="B12" s="20"/>
      <c r="C12" s="20"/>
      <c r="D12" s="20"/>
      <c r="E12" s="19">
        <v>17</v>
      </c>
      <c r="F12" s="19">
        <v>1</v>
      </c>
      <c r="L12">
        <v>22902</v>
      </c>
      <c r="M12" t="s">
        <v>13</v>
      </c>
      <c r="N12" s="5" t="s">
        <v>11</v>
      </c>
    </row>
    <row r="13" spans="2:17" x14ac:dyDescent="0.3">
      <c r="B13" s="20"/>
      <c r="C13" s="20"/>
      <c r="D13" s="20"/>
      <c r="E13" s="19"/>
      <c r="F13" s="19"/>
      <c r="J13" t="s">
        <v>256</v>
      </c>
      <c r="L13" s="6">
        <v>23949</v>
      </c>
      <c r="M13" s="6" t="s">
        <v>22</v>
      </c>
      <c r="N13" s="7" t="s">
        <v>127</v>
      </c>
    </row>
    <row r="14" spans="2:17" x14ac:dyDescent="0.3">
      <c r="B14" s="20"/>
      <c r="C14" s="20"/>
      <c r="D14" s="20"/>
      <c r="E14" s="19"/>
      <c r="F14" s="19"/>
      <c r="J14" t="s">
        <v>249</v>
      </c>
      <c r="L14" s="6">
        <v>23949</v>
      </c>
      <c r="M14" s="6" t="s">
        <v>22</v>
      </c>
      <c r="N14" s="7" t="s">
        <v>123</v>
      </c>
    </row>
    <row r="15" spans="2:17" x14ac:dyDescent="0.3">
      <c r="B15" s="20" t="s">
        <v>149</v>
      </c>
      <c r="C15" s="20" t="s">
        <v>255</v>
      </c>
      <c r="D15" s="20" t="s">
        <v>254</v>
      </c>
      <c r="E15" s="19"/>
      <c r="F15" s="19" t="s">
        <v>253</v>
      </c>
      <c r="G15">
        <f>SUM(F16:F17)</f>
        <v>2</v>
      </c>
      <c r="H15">
        <f>G15/I4</f>
        <v>8.3333333333333329E-2</v>
      </c>
      <c r="L15">
        <v>16976</v>
      </c>
      <c r="M15" t="s">
        <v>38</v>
      </c>
      <c r="N15" s="5" t="s">
        <v>118</v>
      </c>
    </row>
    <row r="16" spans="2:17" x14ac:dyDescent="0.3">
      <c r="B16" s="20"/>
      <c r="C16" s="20"/>
      <c r="D16" s="20"/>
      <c r="E16" s="19">
        <v>10</v>
      </c>
      <c r="F16" s="19">
        <v>1</v>
      </c>
      <c r="L16">
        <v>15585</v>
      </c>
      <c r="M16" t="s">
        <v>38</v>
      </c>
      <c r="N16" s="5" t="s">
        <v>46</v>
      </c>
    </row>
    <row r="17" spans="2:14" x14ac:dyDescent="0.3">
      <c r="B17" s="20"/>
      <c r="C17" s="20"/>
      <c r="D17" s="20"/>
      <c r="E17" s="19">
        <v>18</v>
      </c>
      <c r="F17" s="19">
        <v>1</v>
      </c>
      <c r="L17">
        <v>2848</v>
      </c>
      <c r="M17" t="s">
        <v>10</v>
      </c>
      <c r="N17" s="5" t="s">
        <v>111</v>
      </c>
    </row>
    <row r="18" spans="2:14" x14ac:dyDescent="0.3">
      <c r="B18" s="20"/>
      <c r="C18" s="20"/>
      <c r="D18" s="20"/>
      <c r="E18" s="19"/>
      <c r="F18" s="19"/>
      <c r="L18">
        <v>74</v>
      </c>
      <c r="M18" t="s">
        <v>10</v>
      </c>
      <c r="N18" s="5" t="s">
        <v>107</v>
      </c>
    </row>
    <row r="19" spans="2:14" x14ac:dyDescent="0.3">
      <c r="B19" s="20"/>
      <c r="C19" s="20"/>
      <c r="D19" s="20"/>
      <c r="E19" s="19"/>
      <c r="F19" s="19"/>
      <c r="L19">
        <v>3699</v>
      </c>
      <c r="M19" t="s">
        <v>10</v>
      </c>
      <c r="N19" s="5" t="s">
        <v>103</v>
      </c>
    </row>
    <row r="20" spans="2:14" ht="14.4" customHeight="1" x14ac:dyDescent="0.3">
      <c r="B20" s="20" t="s">
        <v>152</v>
      </c>
      <c r="C20" s="20" t="s">
        <v>252</v>
      </c>
      <c r="D20" s="20" t="s">
        <v>251</v>
      </c>
      <c r="F20" t="s">
        <v>250</v>
      </c>
      <c r="G20">
        <f>SUM(F21:F29)</f>
        <v>10</v>
      </c>
      <c r="H20">
        <f>G20/I4</f>
        <v>0.41666666666666669</v>
      </c>
      <c r="L20">
        <v>22812</v>
      </c>
      <c r="M20" t="s">
        <v>92</v>
      </c>
      <c r="N20" s="5" t="s">
        <v>100</v>
      </c>
    </row>
    <row r="21" spans="2:14" x14ac:dyDescent="0.3">
      <c r="B21" s="20"/>
      <c r="C21" s="20"/>
      <c r="D21" s="20"/>
      <c r="E21" s="19">
        <v>1</v>
      </c>
      <c r="F21" s="19">
        <v>1</v>
      </c>
      <c r="L21">
        <v>16452</v>
      </c>
      <c r="M21" t="s">
        <v>92</v>
      </c>
      <c r="N21" s="5" t="s">
        <v>97</v>
      </c>
    </row>
    <row r="22" spans="2:14" x14ac:dyDescent="0.3">
      <c r="B22" s="20"/>
      <c r="C22" s="20"/>
      <c r="D22" s="20"/>
      <c r="E22" s="19">
        <v>6</v>
      </c>
      <c r="F22" s="19">
        <v>2</v>
      </c>
      <c r="J22" t="s">
        <v>249</v>
      </c>
      <c r="L22" s="6">
        <v>2705</v>
      </c>
      <c r="M22" s="6" t="s">
        <v>70</v>
      </c>
      <c r="N22" s="7" t="s">
        <v>86</v>
      </c>
    </row>
    <row r="23" spans="2:14" x14ac:dyDescent="0.3">
      <c r="B23" s="20"/>
      <c r="C23" s="20"/>
      <c r="D23" s="20"/>
      <c r="E23" s="19">
        <v>9</v>
      </c>
      <c r="F23" s="19">
        <v>1</v>
      </c>
      <c r="J23" t="s">
        <v>249</v>
      </c>
      <c r="L23" s="6">
        <v>2705</v>
      </c>
      <c r="M23" s="6" t="s">
        <v>70</v>
      </c>
      <c r="N23" s="7" t="s">
        <v>82</v>
      </c>
    </row>
    <row r="24" spans="2:14" x14ac:dyDescent="0.3">
      <c r="B24" s="20"/>
      <c r="C24" s="20"/>
      <c r="D24" s="20"/>
      <c r="E24" s="19">
        <v>10</v>
      </c>
      <c r="F24" s="19">
        <v>1</v>
      </c>
      <c r="L24">
        <v>8290</v>
      </c>
      <c r="M24" t="s">
        <v>28</v>
      </c>
      <c r="N24" s="5" t="s">
        <v>79</v>
      </c>
    </row>
    <row r="25" spans="2:14" x14ac:dyDescent="0.3">
      <c r="B25" s="20"/>
      <c r="C25" s="20"/>
      <c r="D25" s="20"/>
      <c r="E25" s="19">
        <v>11</v>
      </c>
      <c r="F25" s="19">
        <v>1</v>
      </c>
      <c r="L25">
        <v>3983</v>
      </c>
      <c r="M25" t="s">
        <v>28</v>
      </c>
      <c r="N25" s="5" t="s">
        <v>76</v>
      </c>
    </row>
    <row r="26" spans="2:14" x14ac:dyDescent="0.3">
      <c r="B26" s="20"/>
      <c r="C26" s="20"/>
      <c r="D26" s="20"/>
      <c r="E26" s="19">
        <v>14</v>
      </c>
      <c r="F26" s="19">
        <v>1</v>
      </c>
      <c r="L26">
        <v>453</v>
      </c>
      <c r="M26" t="s">
        <v>28</v>
      </c>
      <c r="N26" s="5" t="s">
        <v>71</v>
      </c>
    </row>
    <row r="27" spans="2:14" x14ac:dyDescent="0.3">
      <c r="B27" s="20"/>
      <c r="C27" s="20"/>
      <c r="D27" s="20"/>
      <c r="E27" s="19">
        <v>16</v>
      </c>
      <c r="F27" s="19">
        <v>1</v>
      </c>
      <c r="L27">
        <v>16378</v>
      </c>
      <c r="M27" t="s">
        <v>35</v>
      </c>
      <c r="N27" s="5" t="s">
        <v>44</v>
      </c>
    </row>
    <row r="28" spans="2:14" x14ac:dyDescent="0.3">
      <c r="B28" s="20"/>
      <c r="C28" s="20"/>
      <c r="D28" s="20"/>
      <c r="E28" s="19">
        <v>17</v>
      </c>
      <c r="F28" s="19">
        <v>1</v>
      </c>
      <c r="L28">
        <v>10203</v>
      </c>
      <c r="M28" t="s">
        <v>35</v>
      </c>
      <c r="N28" s="5" t="s">
        <v>64</v>
      </c>
    </row>
    <row r="29" spans="2:14" x14ac:dyDescent="0.3">
      <c r="B29" s="20"/>
      <c r="C29" s="20"/>
      <c r="D29" s="20"/>
      <c r="E29" s="19">
        <v>21</v>
      </c>
      <c r="F29" s="19">
        <v>1</v>
      </c>
      <c r="L29">
        <v>3313</v>
      </c>
      <c r="M29" t="s">
        <v>35</v>
      </c>
      <c r="N29" s="5" t="s">
        <v>60</v>
      </c>
    </row>
    <row r="30" spans="2:14" x14ac:dyDescent="0.3">
      <c r="B30" s="9" t="s">
        <v>218</v>
      </c>
      <c r="C30" t="s">
        <v>147</v>
      </c>
      <c r="D30" t="s">
        <v>147</v>
      </c>
      <c r="E30" s="19" t="s">
        <v>248</v>
      </c>
      <c r="F30" s="19" t="s">
        <v>247</v>
      </c>
      <c r="G30">
        <v>5</v>
      </c>
      <c r="H30">
        <f>5/I4</f>
        <v>0.20833333333333334</v>
      </c>
      <c r="L30">
        <v>18636</v>
      </c>
      <c r="M30" t="s">
        <v>25</v>
      </c>
      <c r="N30" s="5" t="s">
        <v>55</v>
      </c>
    </row>
    <row r="32" spans="2:14" x14ac:dyDescent="0.3">
      <c r="G32">
        <f>SUM(G4:G30)</f>
        <v>25</v>
      </c>
      <c r="H32">
        <f>SUM(H4:H30)</f>
        <v>1.0416666666666667</v>
      </c>
      <c r="L32">
        <v>14316</v>
      </c>
      <c r="M32" t="s">
        <v>22</v>
      </c>
      <c r="N32" s="5" t="s">
        <v>90</v>
      </c>
    </row>
    <row r="33" spans="12:14" x14ac:dyDescent="0.3">
      <c r="L33">
        <v>5808</v>
      </c>
      <c r="M33" t="s">
        <v>38</v>
      </c>
      <c r="N33" s="5" t="s">
        <v>90</v>
      </c>
    </row>
    <row r="34" spans="12:14" x14ac:dyDescent="0.3">
      <c r="L34">
        <v>6537</v>
      </c>
      <c r="M34" t="s">
        <v>38</v>
      </c>
      <c r="N34" s="5" t="s">
        <v>90</v>
      </c>
    </row>
    <row r="35" spans="12:14" x14ac:dyDescent="0.3">
      <c r="L35">
        <v>17678</v>
      </c>
      <c r="M35" t="s">
        <v>92</v>
      </c>
      <c r="N35" s="5" t="s">
        <v>90</v>
      </c>
    </row>
    <row r="36" spans="12:14" x14ac:dyDescent="0.3">
      <c r="L36">
        <v>3405</v>
      </c>
      <c r="M36" t="s">
        <v>92</v>
      </c>
      <c r="N36" s="5" t="s">
        <v>90</v>
      </c>
    </row>
  </sheetData>
  <mergeCells count="12">
    <mergeCell ref="B3:B5"/>
    <mergeCell ref="C3:C5"/>
    <mergeCell ref="D3:D5"/>
    <mergeCell ref="B6:B14"/>
    <mergeCell ref="C6:C14"/>
    <mergeCell ref="D6:D14"/>
    <mergeCell ref="B15:B19"/>
    <mergeCell ref="C15:C19"/>
    <mergeCell ref="D15:D19"/>
    <mergeCell ref="B20:B29"/>
    <mergeCell ref="C20:C29"/>
    <mergeCell ref="D20: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all_locus_ids</vt:lpstr>
      <vt:lpstr>all_annotated</vt:lpstr>
      <vt:lpstr>bayenv_protein_fx</vt:lpstr>
      <vt:lpstr>outliers_protein_fx</vt:lpstr>
      <vt:lpstr>bayenv_fx_TableS</vt:lpstr>
      <vt:lpstr>outliers_fx_TableS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Fisher</dc:creator>
  <cp:lastModifiedBy>Mary Fisher</cp:lastModifiedBy>
  <dcterms:created xsi:type="dcterms:W3CDTF">2021-01-09T22:32:25Z</dcterms:created>
  <dcterms:modified xsi:type="dcterms:W3CDTF">2021-01-09T22:43:14Z</dcterms:modified>
</cp:coreProperties>
</file>