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ber\Documents\R\Vigh-manu1\data\"/>
    </mc:Choice>
  </mc:AlternateContent>
  <xr:revisionPtr revIDLastSave="0" documentId="13_ncr:1_{B259416F-3C68-4625-94B8-14C20E786E9B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0" sheetId="1" r:id="rId1"/>
    <sheet name="Analysis" sheetId="2" r:id="rId2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I6" i="2" s="1"/>
  <c r="J6" i="2" s="1"/>
  <c r="B26" i="2"/>
  <c r="B25" i="2"/>
  <c r="G11" i="2"/>
  <c r="G3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3" i="2"/>
  <c r="D7" i="2"/>
  <c r="D8" i="2"/>
  <c r="D9" i="2"/>
  <c r="D10" i="2"/>
  <c r="D11" i="2"/>
  <c r="D19" i="2"/>
  <c r="D20" i="2"/>
  <c r="D21" i="2"/>
  <c r="D22" i="2"/>
  <c r="D3" i="2"/>
  <c r="C4" i="2"/>
  <c r="D4" i="2" s="1"/>
  <c r="C5" i="2"/>
  <c r="D5" i="2" s="1"/>
  <c r="C6" i="2"/>
  <c r="D6" i="2" s="1"/>
  <c r="C7" i="2"/>
  <c r="C8" i="2"/>
  <c r="C9" i="2"/>
  <c r="C10" i="2"/>
  <c r="C11" i="2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C20" i="2"/>
  <c r="C21" i="2"/>
  <c r="C22" i="2"/>
  <c r="C3" i="2"/>
  <c r="I13" i="2" l="1"/>
  <c r="J13" i="2" s="1"/>
  <c r="I12" i="2"/>
  <c r="J12" i="2" s="1"/>
  <c r="K12" i="2" s="1"/>
  <c r="L12" i="2" s="1"/>
  <c r="K13" i="2"/>
  <c r="L13" i="2" s="1"/>
  <c r="I3" i="2"/>
  <c r="J3" i="2" s="1"/>
  <c r="K3" i="2" s="1"/>
  <c r="L3" i="2" s="1"/>
  <c r="I11" i="2"/>
  <c r="J11" i="2" s="1"/>
  <c r="K11" i="2" s="1"/>
  <c r="L11" i="2" s="1"/>
  <c r="I5" i="2"/>
  <c r="J5" i="2" s="1"/>
  <c r="K5" i="2" s="1"/>
  <c r="L5" i="2" s="1"/>
  <c r="I16" i="2"/>
  <c r="J16" i="2" s="1"/>
  <c r="K16" i="2" s="1"/>
  <c r="L16" i="2" s="1"/>
  <c r="I15" i="2"/>
  <c r="J15" i="2" s="1"/>
  <c r="K15" i="2" s="1"/>
  <c r="L15" i="2" s="1"/>
  <c r="I22" i="2"/>
  <c r="J22" i="2" s="1"/>
  <c r="K22" i="2" s="1"/>
  <c r="L22" i="2" s="1"/>
  <c r="I10" i="2"/>
  <c r="J10" i="2" s="1"/>
  <c r="I21" i="2"/>
  <c r="J21" i="2" s="1"/>
  <c r="K21" i="2" s="1"/>
  <c r="L21" i="2" s="1"/>
  <c r="I9" i="2"/>
  <c r="J9" i="2" s="1"/>
  <c r="K9" i="2" s="1"/>
  <c r="L9" i="2" s="1"/>
  <c r="I17" i="2"/>
  <c r="J17" i="2" s="1"/>
  <c r="K17" i="2" s="1"/>
  <c r="L17" i="2" s="1"/>
  <c r="I4" i="2"/>
  <c r="J4" i="2" s="1"/>
  <c r="K4" i="2" s="1"/>
  <c r="L4" i="2" s="1"/>
  <c r="K10" i="2"/>
  <c r="L10" i="2" s="1"/>
  <c r="I20" i="2"/>
  <c r="J20" i="2" s="1"/>
  <c r="I8" i="2"/>
  <c r="J8" i="2" s="1"/>
  <c r="K6" i="2"/>
  <c r="I19" i="2"/>
  <c r="J19" i="2" s="1"/>
  <c r="K19" i="2" s="1"/>
  <c r="L19" i="2" s="1"/>
  <c r="I7" i="2"/>
  <c r="J7" i="2" s="1"/>
  <c r="K7" i="2" s="1"/>
  <c r="L7" i="2" s="1"/>
  <c r="K18" i="2"/>
  <c r="L18" i="2" s="1"/>
  <c r="I14" i="2"/>
  <c r="J14" i="2" s="1"/>
  <c r="K14" i="2" s="1"/>
  <c r="L14" i="2" s="1"/>
  <c r="K20" i="2"/>
  <c r="K8" i="2"/>
  <c r="I18" i="2"/>
  <c r="J18" i="2" s="1"/>
  <c r="L8" i="2"/>
  <c r="L6" i="2"/>
  <c r="L20" i="2"/>
</calcChain>
</file>

<file path=xl/sharedStrings.xml><?xml version="1.0" encoding="utf-8"?>
<sst xmlns="http://schemas.openxmlformats.org/spreadsheetml/2006/main" count="289" uniqueCount="50">
  <si>
    <t>Target</t>
  </si>
  <si>
    <t>Sample</t>
  </si>
  <si>
    <t>Mean Cq</t>
  </si>
  <si>
    <t>Mean Efficiency Corrected Cq</t>
  </si>
  <si>
    <t>Normalized Expression</t>
  </si>
  <si>
    <t>Relative Normalized Expression</t>
  </si>
  <si>
    <t>Regulation</t>
  </si>
  <si>
    <t>Compared to Regulation Threshold</t>
  </si>
  <si>
    <t>P-Value</t>
  </si>
  <si>
    <t>Exceeds P-Value Threshold</t>
  </si>
  <si>
    <t>Actin</t>
  </si>
  <si>
    <t>McKO1-H</t>
  </si>
  <si>
    <t>No change</t>
  </si>
  <si>
    <t>No</t>
  </si>
  <si>
    <t>McKO1-R</t>
  </si>
  <si>
    <t>Yes</t>
  </si>
  <si>
    <t>McKO2-H</t>
  </si>
  <si>
    <t>McKO2-R</t>
  </si>
  <si>
    <t>McKO3-H</t>
  </si>
  <si>
    <t>McKO3-R</t>
  </si>
  <si>
    <t>McKO4-H</t>
  </si>
  <si>
    <t>McKO4-R</t>
  </si>
  <si>
    <t>McKO5-H</t>
  </si>
  <si>
    <t>McKO5-R</t>
  </si>
  <si>
    <t>WT1-H</t>
  </si>
  <si>
    <t>WT1-R</t>
  </si>
  <si>
    <t>WT2-H</t>
  </si>
  <si>
    <t>WT2-R</t>
  </si>
  <si>
    <t>WT3-H</t>
  </si>
  <si>
    <t>WT3-R</t>
  </si>
  <si>
    <t>WT4-H</t>
  </si>
  <si>
    <t>WT4-R</t>
  </si>
  <si>
    <t>WT5-H</t>
  </si>
  <si>
    <t>WT5-R</t>
  </si>
  <si>
    <t>MOR</t>
  </si>
  <si>
    <t>Up regulated</t>
  </si>
  <si>
    <t>Tbp</t>
  </si>
  <si>
    <t>∆∆Ct method, based on Hellemans and colleagues in 2007 - equations from https://toptipbio.com/qpcr-multiple-reference-genes/</t>
  </si>
  <si>
    <t>Relative Quantity (RQ)</t>
  </si>
  <si>
    <t>AVG CT Actin</t>
  </si>
  <si>
    <t>∆Ct Actin</t>
  </si>
  <si>
    <t>AVG CT Tbp</t>
  </si>
  <si>
    <t>∆Ct Tbp</t>
  </si>
  <si>
    <t>GeoMean RQ Refs</t>
  </si>
  <si>
    <t>Relative G.E.</t>
  </si>
  <si>
    <t>Gene</t>
  </si>
  <si>
    <t>Control (sal-ret) avg Ct</t>
  </si>
  <si>
    <t>Average Efficiency across runs</t>
  </si>
  <si>
    <t>AVG CT MOR</t>
  </si>
  <si>
    <t>∆Ct 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</si>
</sst>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;\-###0.00"/>
    <numFmt numFmtId="165" formatCode="###0.00000;\-###0.00000"/>
    <numFmt numFmtId="166" formatCode="###0.000000;\-###0.000000"/>
    <numFmt numFmtId="167" formatCode="0.000000000000000"/>
  </numFmts>
  <fonts count="17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6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49" fontId="12" fillId="0" borderId="0" xfId="0" applyNumberFormat="1" applyFont="1" applyFill="1" applyBorder="1" applyAlignment="1" applyProtection="1">
      <alignment vertical="center"/>
    </xf>
    <xf numFmtId="164" fontId="13" fillId="0" borderId="0" xfId="0" applyNumberFormat="1" applyFont="1" applyFill="1" applyBorder="1" applyAlignment="1" applyProtection="1">
      <alignment vertical="center"/>
    </xf>
    <xf numFmtId="165" fontId="14" fillId="0" borderId="0" xfId="0" applyNumberFormat="1" applyFont="1" applyFill="1" applyBorder="1" applyAlignment="1" applyProtection="1">
      <alignment vertical="center"/>
    </xf>
    <xf numFmtId="166" fontId="15" fillId="0" borderId="0" xfId="0" applyNumberFormat="1" applyFont="1" applyFill="1" applyBorder="1" applyAlignment="1" applyProtection="1">
      <alignment vertical="center"/>
    </xf>
    <xf numFmtId="0" fontId="1" fillId="0" borderId="0" xfId="0" applyFont="1" applyAlignment="1">
      <alignment horizontal="left" vertical="top"/>
      <protection locked="0"/>
    </xf>
    <xf numFmtId="0" fontId="1" fillId="0" borderId="1" xfId="0" applyFont="1" applyBorder="1" applyAlignment="1">
      <alignment horizontal="left" vertical="top"/>
      <protection locked="0"/>
    </xf>
    <xf numFmtId="0" fontId="16" fillId="0" borderId="1" xfId="0" applyFont="1" applyBorder="1" applyAlignment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1" fillId="0" borderId="0" xfId="0" applyNumberFormat="1" applyFont="1" applyAlignment="1">
      <alignment horizontal="left" vertical="top"/>
      <protection locked="0"/>
    </xf>
    <xf numFmtId="0" fontId="1" fillId="0" borderId="0" xfId="0" applyFont="1" applyBorder="1" applyAlignment="1">
      <alignment horizontal="left" vertical="top"/>
      <protection locked="0"/>
    </xf>
    <xf numFmtId="0" fontId="1" fillId="0" borderId="5" xfId="0" applyFont="1" applyBorder="1" applyAlignment="1">
      <alignment horizontal="left" vertical="top"/>
      <protection locked="0"/>
    </xf>
    <xf numFmtId="0" fontId="1" fillId="0" borderId="6" xfId="0" applyFont="1" applyBorder="1" applyAlignment="1">
      <alignment horizontal="left" vertical="top"/>
      <protection locked="0"/>
    </xf>
    <xf numFmtId="0" fontId="16" fillId="0" borderId="6" xfId="0" applyFont="1" applyBorder="1" applyAlignment="1">
      <alignment horizontal="left" vertical="top"/>
      <protection locked="0"/>
    </xf>
    <xf numFmtId="0" fontId="1" fillId="0" borderId="7" xfId="0" applyFont="1" applyBorder="1" applyAlignment="1">
      <alignment horizontal="left" vertical="top"/>
      <protection locked="0"/>
    </xf>
    <xf numFmtId="2" fontId="1" fillId="5" borderId="9" xfId="0" applyNumberFormat="1" applyFont="1" applyFill="1" applyBorder="1" applyAlignment="1">
      <alignment horizontal="left" vertical="top"/>
      <protection locked="0"/>
    </xf>
    <xf numFmtId="167" fontId="1" fillId="5" borderId="4" xfId="0" applyNumberFormat="1" applyFont="1" applyFill="1" applyBorder="1" applyAlignment="1">
      <alignment horizontal="left" vertical="top"/>
      <protection locked="0"/>
    </xf>
    <xf numFmtId="2" fontId="1" fillId="5" borderId="4" xfId="0" applyNumberFormat="1" applyFont="1" applyFill="1" applyBorder="1" applyAlignment="1">
      <alignment horizontal="left" vertical="top"/>
      <protection locked="0"/>
    </xf>
    <xf numFmtId="167" fontId="1" fillId="5" borderId="3" xfId="0" applyNumberFormat="1" applyFont="1" applyFill="1" applyBorder="1" applyAlignment="1">
      <alignment horizontal="left" vertical="top"/>
      <protection locked="0"/>
    </xf>
    <xf numFmtId="2" fontId="1" fillId="5" borderId="3" xfId="0" applyNumberFormat="1" applyFont="1" applyFill="1" applyBorder="1" applyAlignment="1">
      <alignment horizontal="left" vertical="top"/>
      <protection locked="0"/>
    </xf>
    <xf numFmtId="0" fontId="1" fillId="0" borderId="18" xfId="0" applyFont="1" applyBorder="1" applyAlignment="1">
      <alignment horizontal="left" vertical="top"/>
      <protection locked="0"/>
    </xf>
    <xf numFmtId="49" fontId="7" fillId="5" borderId="19" xfId="0" applyNumberFormat="1" applyFont="1" applyFill="1" applyBorder="1" applyAlignment="1" applyProtection="1">
      <alignment vertical="center"/>
    </xf>
    <xf numFmtId="49" fontId="7" fillId="0" borderId="19" xfId="0" applyNumberFormat="1" applyFont="1" applyFill="1" applyBorder="1" applyAlignment="1" applyProtection="1">
      <alignment vertical="center"/>
    </xf>
    <xf numFmtId="49" fontId="7" fillId="0" borderId="20" xfId="0" applyNumberFormat="1" applyFont="1" applyFill="1" applyBorder="1" applyAlignment="1" applyProtection="1">
      <alignment vertical="center"/>
    </xf>
    <xf numFmtId="0" fontId="16" fillId="0" borderId="22" xfId="0" applyFont="1" applyBorder="1" applyAlignment="1">
      <alignment horizontal="left" vertical="top"/>
      <protection locked="0"/>
    </xf>
    <xf numFmtId="167" fontId="1" fillId="5" borderId="10" xfId="0" applyNumberFormat="1" applyFont="1" applyFill="1" applyBorder="1" applyAlignment="1">
      <alignment horizontal="left" vertical="top"/>
      <protection locked="0"/>
    </xf>
    <xf numFmtId="167" fontId="1" fillId="5" borderId="12" xfId="0" applyNumberFormat="1" applyFont="1" applyFill="1" applyBorder="1" applyAlignment="1">
      <alignment horizontal="left" vertical="top"/>
      <protection locked="0"/>
    </xf>
    <xf numFmtId="167" fontId="1" fillId="5" borderId="17" xfId="0" applyNumberFormat="1" applyFont="1" applyFill="1" applyBorder="1" applyAlignment="1">
      <alignment horizontal="left" vertical="top"/>
      <protection locked="0"/>
    </xf>
    <xf numFmtId="2" fontId="1" fillId="5" borderId="25" xfId="0" applyNumberFormat="1" applyFont="1" applyFill="1" applyBorder="1" applyAlignment="1">
      <alignment horizontal="left" vertical="top"/>
      <protection locked="0"/>
    </xf>
    <xf numFmtId="2" fontId="1" fillId="5" borderId="27" xfId="0" applyNumberFormat="1" applyFont="1" applyFill="1" applyBorder="1" applyAlignment="1">
      <alignment horizontal="left" vertical="top"/>
      <protection locked="0"/>
    </xf>
    <xf numFmtId="0" fontId="1" fillId="5" borderId="28" xfId="0" applyFont="1" applyFill="1" applyBorder="1" applyAlignment="1">
      <alignment horizontal="left" vertical="top"/>
      <protection locked="0"/>
    </xf>
    <xf numFmtId="0" fontId="1" fillId="5" borderId="1" xfId="0" applyFont="1" applyFill="1" applyBorder="1" applyAlignment="1">
      <alignment horizontal="left" vertical="top"/>
      <protection locked="0"/>
    </xf>
    <xf numFmtId="0" fontId="1" fillId="5" borderId="30" xfId="0" applyFont="1" applyFill="1" applyBorder="1" applyAlignment="1">
      <alignment horizontal="left" vertical="top"/>
      <protection locked="0"/>
    </xf>
    <xf numFmtId="0" fontId="1" fillId="5" borderId="31" xfId="0" applyFont="1" applyFill="1" applyBorder="1" applyAlignment="1">
      <alignment horizontal="left" vertical="top"/>
      <protection locked="0"/>
    </xf>
    <xf numFmtId="49" fontId="7" fillId="5" borderId="21" xfId="0" applyNumberFormat="1" applyFont="1" applyFill="1" applyBorder="1" applyAlignment="1" applyProtection="1">
      <alignment vertical="center"/>
    </xf>
    <xf numFmtId="0" fontId="1" fillId="5" borderId="19" xfId="0" applyFont="1" applyFill="1" applyBorder="1" applyAlignment="1" applyProtection="1">
      <alignment vertical="top"/>
      <protection locked="0"/>
    </xf>
    <xf numFmtId="164" fontId="13" fillId="0" borderId="23" xfId="0" applyNumberFormat="1" applyFont="1" applyFill="1" applyBorder="1" applyAlignment="1" applyProtection="1">
      <alignment vertical="center"/>
    </xf>
    <xf numFmtId="164" fontId="13" fillId="0" borderId="24" xfId="0" applyNumberFormat="1" applyFont="1" applyFill="1" applyBorder="1" applyAlignment="1" applyProtection="1">
      <alignment vertical="center"/>
    </xf>
    <xf numFmtId="164" fontId="8" fillId="0" borderId="11" xfId="0" applyNumberFormat="1" applyFont="1" applyFill="1" applyBorder="1" applyAlignment="1" applyProtection="1">
      <alignment vertical="center"/>
    </xf>
    <xf numFmtId="164" fontId="8" fillId="0" borderId="13" xfId="0" applyNumberFormat="1" applyFont="1" applyFill="1" applyBorder="1" applyAlignment="1" applyProtection="1">
      <alignment vertical="center"/>
    </xf>
    <xf numFmtId="164" fontId="8" fillId="5" borderId="16" xfId="0" applyNumberFormat="1" applyFont="1" applyFill="1" applyBorder="1" applyAlignment="1" applyProtection="1">
      <alignment vertical="center"/>
    </xf>
    <xf numFmtId="164" fontId="8" fillId="5" borderId="2" xfId="0" applyNumberFormat="1" applyFont="1" applyFill="1" applyBorder="1" applyAlignment="1" applyProtection="1">
      <alignment vertical="center"/>
    </xf>
    <xf numFmtId="164" fontId="8" fillId="5" borderId="8" xfId="0" applyNumberFormat="1" applyFont="1" applyFill="1" applyBorder="1" applyAlignment="1" applyProtection="1">
      <alignment vertical="center"/>
    </xf>
    <xf numFmtId="164" fontId="8" fillId="5" borderId="11" xfId="0" applyNumberFormat="1" applyFont="1" applyFill="1" applyBorder="1" applyAlignment="1" applyProtection="1">
      <alignment vertical="center"/>
    </xf>
    <xf numFmtId="164" fontId="8" fillId="5" borderId="23" xfId="0" applyNumberFormat="1" applyFont="1" applyFill="1" applyBorder="1" applyAlignment="1" applyProtection="1">
      <alignment vertical="center"/>
    </xf>
    <xf numFmtId="164" fontId="13" fillId="5" borderId="23" xfId="0" applyNumberFormat="1" applyFont="1" applyFill="1" applyBorder="1" applyAlignment="1" applyProtection="1">
      <alignment vertical="center"/>
    </xf>
    <xf numFmtId="167" fontId="1" fillId="0" borderId="4" xfId="0" applyNumberFormat="1" applyFont="1" applyFill="1" applyBorder="1" applyAlignment="1">
      <alignment horizontal="left" vertical="top"/>
      <protection locked="0"/>
    </xf>
    <xf numFmtId="167" fontId="1" fillId="0" borderId="12" xfId="0" applyNumberFormat="1" applyFont="1" applyFill="1" applyBorder="1" applyAlignment="1">
      <alignment horizontal="left" vertical="top"/>
      <protection locked="0"/>
    </xf>
    <xf numFmtId="2" fontId="1" fillId="0" borderId="4" xfId="0" applyNumberFormat="1" applyFont="1" applyFill="1" applyBorder="1" applyAlignment="1">
      <alignment horizontal="left" vertical="top"/>
      <protection locked="0"/>
    </xf>
    <xf numFmtId="2" fontId="1" fillId="0" borderId="25" xfId="0" applyNumberFormat="1" applyFont="1" applyFill="1" applyBorder="1" applyAlignment="1">
      <alignment horizontal="left" vertical="top"/>
      <protection locked="0"/>
    </xf>
    <xf numFmtId="0" fontId="1" fillId="0" borderId="28" xfId="0" applyFont="1" applyFill="1" applyBorder="1" applyAlignment="1">
      <alignment horizontal="left" vertical="top"/>
      <protection locked="0"/>
    </xf>
    <xf numFmtId="0" fontId="1" fillId="0" borderId="31" xfId="0" applyFont="1" applyFill="1" applyBorder="1" applyAlignment="1">
      <alignment horizontal="left" vertical="top"/>
      <protection locked="0"/>
    </xf>
    <xf numFmtId="167" fontId="1" fillId="0" borderId="14" xfId="0" applyNumberFormat="1" applyFont="1" applyFill="1" applyBorder="1" applyAlignment="1">
      <alignment horizontal="left" vertical="top"/>
      <protection locked="0"/>
    </xf>
    <xf numFmtId="167" fontId="1" fillId="0" borderId="15" xfId="0" applyNumberFormat="1" applyFont="1" applyFill="1" applyBorder="1" applyAlignment="1">
      <alignment horizontal="left" vertical="top"/>
      <protection locked="0"/>
    </xf>
    <xf numFmtId="2" fontId="1" fillId="0" borderId="14" xfId="0" applyNumberFormat="1" applyFont="1" applyFill="1" applyBorder="1" applyAlignment="1">
      <alignment horizontal="left" vertical="top"/>
      <protection locked="0"/>
    </xf>
    <xf numFmtId="2" fontId="1" fillId="0" borderId="26" xfId="0" applyNumberFormat="1" applyFont="1" applyFill="1" applyBorder="1" applyAlignment="1">
      <alignment horizontal="left" vertical="top"/>
      <protection locked="0"/>
    </xf>
    <xf numFmtId="0" fontId="1" fillId="0" borderId="29" xfId="0" applyFont="1" applyFill="1" applyBorder="1" applyAlignment="1">
      <alignment horizontal="left" vertical="top"/>
      <protection locked="0"/>
    </xf>
    <xf numFmtId="0" fontId="1" fillId="0" borderId="32" xfId="0" applyFont="1" applyFill="1" applyBorder="1" applyAlignment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pane xSplit="1" ySplit="1" topLeftCell="B32" activePane="bottomRight" state="frozen"/>
      <selection activeCell="B2" sqref="B2"/>
      <selection pane="topRight" activeCell="B2" sqref="B2"/>
      <selection pane="bottomLeft" activeCell="B2" sqref="B2"/>
      <selection pane="bottomRight" activeCell="B42" sqref="B42:D61"/>
    </sheetView>
  </sheetViews>
  <sheetFormatPr defaultColWidth="10" defaultRowHeight="15" customHeight="1" x14ac:dyDescent="0.15"/>
  <cols>
    <col min="1" max="1" width="1.5" style="4" customWidth="1"/>
    <col min="2" max="3" width="16.6640625" style="6" customWidth="1"/>
    <col min="4" max="5" width="13.33203125" style="7" customWidth="1"/>
    <col min="6" max="8" width="13.33203125" style="8" customWidth="1"/>
    <col min="9" max="9" width="16.6640625" style="6" customWidth="1"/>
    <col min="10" max="10" width="13.33203125" style="9" customWidth="1"/>
    <col min="11" max="11" width="13.33203125" style="6" customWidth="1"/>
    <col min="12" max="12" width="10" style="1" customWidth="1"/>
    <col min="13" max="16384" width="10" style="1"/>
  </cols>
  <sheetData>
    <row r="1" spans="1:11" s="2" customFormat="1" ht="45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15">
      <c r="B2" s="11" t="s">
        <v>10</v>
      </c>
      <c r="C2" s="11" t="s">
        <v>11</v>
      </c>
      <c r="D2" s="12">
        <v>16.625769926921699</v>
      </c>
      <c r="E2" s="12">
        <v>16.739664623378999</v>
      </c>
      <c r="F2" s="13"/>
      <c r="G2" s="13"/>
      <c r="H2" s="13"/>
      <c r="I2" s="11" t="s">
        <v>12</v>
      </c>
      <c r="J2" s="14">
        <v>6.0472283779389202E-4</v>
      </c>
      <c r="K2" s="11" t="s">
        <v>13</v>
      </c>
    </row>
    <row r="3" spans="1:11" ht="15" customHeight="1" x14ac:dyDescent="0.15">
      <c r="B3" s="11" t="s">
        <v>10</v>
      </c>
      <c r="C3" s="11" t="s">
        <v>14</v>
      </c>
      <c r="D3" s="12">
        <v>17.6921227570718</v>
      </c>
      <c r="E3" s="12">
        <v>17.8133224945853</v>
      </c>
      <c r="F3" s="13"/>
      <c r="G3" s="13"/>
      <c r="H3" s="13"/>
      <c r="I3" s="11" t="s">
        <v>12</v>
      </c>
      <c r="J3" s="14">
        <v>4.7835392764858597E-2</v>
      </c>
      <c r="K3" s="11" t="s">
        <v>15</v>
      </c>
    </row>
    <row r="4" spans="1:11" ht="15" customHeight="1" x14ac:dyDescent="0.15">
      <c r="B4" s="11" t="s">
        <v>10</v>
      </c>
      <c r="C4" s="11" t="s">
        <v>16</v>
      </c>
      <c r="D4" s="12">
        <v>16.511981901639601</v>
      </c>
      <c r="E4" s="12">
        <v>16.625097094190799</v>
      </c>
      <c r="F4" s="13"/>
      <c r="G4" s="13"/>
      <c r="H4" s="13"/>
      <c r="I4" s="11" t="s">
        <v>12</v>
      </c>
      <c r="J4" s="14">
        <v>1.04165848553106E-4</v>
      </c>
      <c r="K4" s="11" t="s">
        <v>13</v>
      </c>
    </row>
    <row r="5" spans="1:11" ht="15" customHeight="1" x14ac:dyDescent="0.15">
      <c r="B5" s="11" t="s">
        <v>10</v>
      </c>
      <c r="C5" s="11" t="s">
        <v>17</v>
      </c>
      <c r="D5" s="12">
        <v>18.065422372286999</v>
      </c>
      <c r="E5" s="12">
        <v>18.189179395661501</v>
      </c>
      <c r="F5" s="13"/>
      <c r="G5" s="13"/>
      <c r="H5" s="13"/>
      <c r="I5" s="11" t="s">
        <v>12</v>
      </c>
      <c r="J5" s="14">
        <v>0.14423111760209401</v>
      </c>
      <c r="K5" s="11" t="s">
        <v>15</v>
      </c>
    </row>
    <row r="6" spans="1:11" ht="15" customHeight="1" x14ac:dyDescent="0.15">
      <c r="B6" s="11" t="s">
        <v>10</v>
      </c>
      <c r="C6" s="11" t="s">
        <v>18</v>
      </c>
      <c r="D6" s="12">
        <v>16.7050239739985</v>
      </c>
      <c r="E6" s="12">
        <v>16.8194615996359</v>
      </c>
      <c r="F6" s="13"/>
      <c r="G6" s="13"/>
      <c r="H6" s="13"/>
      <c r="I6" s="11" t="s">
        <v>12</v>
      </c>
      <c r="J6" s="14">
        <v>1.1260613025745299E-2</v>
      </c>
      <c r="K6" s="11" t="s">
        <v>15</v>
      </c>
    </row>
    <row r="7" spans="1:11" ht="15" customHeight="1" x14ac:dyDescent="0.15">
      <c r="B7" s="11" t="s">
        <v>10</v>
      </c>
      <c r="C7" s="11" t="s">
        <v>19</v>
      </c>
      <c r="D7" s="12">
        <v>17.813119047949598</v>
      </c>
      <c r="E7" s="12">
        <v>17.935147669531698</v>
      </c>
      <c r="F7" s="13"/>
      <c r="G7" s="13"/>
      <c r="H7" s="13"/>
      <c r="I7" s="11" t="s">
        <v>12</v>
      </c>
      <c r="J7" s="14">
        <v>1.39195643258321E-2</v>
      </c>
      <c r="K7" s="11" t="s">
        <v>15</v>
      </c>
    </row>
    <row r="8" spans="1:11" ht="15" customHeight="1" x14ac:dyDescent="0.15">
      <c r="B8" s="11" t="s">
        <v>10</v>
      </c>
      <c r="C8" s="11" t="s">
        <v>20</v>
      </c>
      <c r="D8" s="12">
        <v>17.297862706574701</v>
      </c>
      <c r="E8" s="12">
        <v>17.4163615689423</v>
      </c>
      <c r="F8" s="13"/>
      <c r="G8" s="13"/>
      <c r="H8" s="13"/>
      <c r="I8" s="11" t="s">
        <v>12</v>
      </c>
      <c r="J8" s="14">
        <v>3.2367718816063998E-2</v>
      </c>
      <c r="K8" s="11" t="s">
        <v>15</v>
      </c>
    </row>
    <row r="9" spans="1:11" ht="15" customHeight="1" x14ac:dyDescent="0.15">
      <c r="B9" s="11" t="s">
        <v>10</v>
      </c>
      <c r="C9" s="11" t="s">
        <v>21</v>
      </c>
      <c r="D9" s="12">
        <v>19.066685750824501</v>
      </c>
      <c r="E9" s="12">
        <v>19.197301920516601</v>
      </c>
      <c r="F9" s="13"/>
      <c r="G9" s="13"/>
      <c r="H9" s="13"/>
      <c r="I9" s="11" t="s">
        <v>12</v>
      </c>
      <c r="J9" s="14">
        <v>8.74234313150146E-4</v>
      </c>
      <c r="K9" s="11" t="s">
        <v>13</v>
      </c>
    </row>
    <row r="10" spans="1:11" s="10" customFormat="1" ht="15" customHeight="1" x14ac:dyDescent="0.15">
      <c r="A10" s="4"/>
      <c r="B10" s="11" t="s">
        <v>10</v>
      </c>
      <c r="C10" s="11" t="s">
        <v>22</v>
      </c>
      <c r="D10" s="12">
        <v>17.438466732817801</v>
      </c>
      <c r="E10" s="12">
        <v>17.557928801879601</v>
      </c>
      <c r="F10" s="13"/>
      <c r="G10" s="13"/>
      <c r="H10" s="13"/>
      <c r="I10" s="11" t="s">
        <v>12</v>
      </c>
      <c r="J10" s="14">
        <v>9.9857109077561304E-5</v>
      </c>
      <c r="K10" s="11" t="s">
        <v>13</v>
      </c>
    </row>
    <row r="11" spans="1:11" ht="15" customHeight="1" x14ac:dyDescent="0.15">
      <c r="B11" s="11" t="s">
        <v>10</v>
      </c>
      <c r="C11" s="11" t="s">
        <v>23</v>
      </c>
      <c r="D11" s="12">
        <v>19.6157106708662</v>
      </c>
      <c r="E11" s="12">
        <v>19.750087931135798</v>
      </c>
      <c r="F11" s="13"/>
      <c r="G11" s="13"/>
      <c r="H11" s="13"/>
      <c r="I11" s="11" t="s">
        <v>12</v>
      </c>
      <c r="J11" s="14">
        <v>1.1733047144054699E-3</v>
      </c>
      <c r="K11" s="11" t="s">
        <v>13</v>
      </c>
    </row>
    <row r="12" spans="1:11" ht="15" customHeight="1" x14ac:dyDescent="0.15">
      <c r="B12" s="11" t="s">
        <v>10</v>
      </c>
      <c r="C12" s="11" t="s">
        <v>24</v>
      </c>
      <c r="D12" s="12">
        <v>17.268281536183199</v>
      </c>
      <c r="E12" s="12">
        <v>17.386577752992899</v>
      </c>
      <c r="F12" s="13"/>
      <c r="G12" s="13"/>
      <c r="H12" s="13"/>
      <c r="I12" s="11" t="s">
        <v>12</v>
      </c>
      <c r="J12" s="14">
        <v>1.3505764653275401E-2</v>
      </c>
      <c r="K12" s="11" t="s">
        <v>15</v>
      </c>
    </row>
    <row r="13" spans="1:11" ht="15" customHeight="1" x14ac:dyDescent="0.15">
      <c r="B13" s="6" t="s">
        <v>10</v>
      </c>
      <c r="C13" s="6" t="s">
        <v>25</v>
      </c>
      <c r="D13" s="7">
        <v>17.386688788393101</v>
      </c>
      <c r="E13" s="7">
        <v>17.505796153083999</v>
      </c>
      <c r="I13" s="6" t="s">
        <v>12</v>
      </c>
      <c r="K13" s="6" t="s">
        <v>13</v>
      </c>
    </row>
    <row r="14" spans="1:11" ht="15" customHeight="1" x14ac:dyDescent="0.15">
      <c r="B14" s="6" t="s">
        <v>10</v>
      </c>
      <c r="C14" s="6" t="s">
        <v>26</v>
      </c>
      <c r="D14" s="7">
        <v>16.6257558633964</v>
      </c>
      <c r="E14" s="7">
        <v>16.739650463511602</v>
      </c>
      <c r="I14" s="6" t="s">
        <v>12</v>
      </c>
      <c r="J14" s="9">
        <v>5.0567602620110697E-4</v>
      </c>
      <c r="K14" s="6" t="s">
        <v>13</v>
      </c>
    </row>
    <row r="15" spans="1:11" ht="15" customHeight="1" x14ac:dyDescent="0.15">
      <c r="B15" s="6" t="s">
        <v>10</v>
      </c>
      <c r="C15" s="6" t="s">
        <v>27</v>
      </c>
      <c r="D15" s="7">
        <v>17.7614436727048</v>
      </c>
      <c r="E15" s="7">
        <v>17.8831182925653</v>
      </c>
      <c r="I15" s="6" t="s">
        <v>12</v>
      </c>
      <c r="J15" s="9">
        <v>2.0794866804148399E-2</v>
      </c>
      <c r="K15" s="6" t="s">
        <v>15</v>
      </c>
    </row>
    <row r="16" spans="1:11" ht="15" customHeight="1" x14ac:dyDescent="0.15">
      <c r="B16" s="6" t="s">
        <v>10</v>
      </c>
      <c r="C16" s="6" t="s">
        <v>28</v>
      </c>
      <c r="D16" s="7">
        <v>16.585954275543799</v>
      </c>
      <c r="E16" s="7">
        <v>16.6995762152177</v>
      </c>
      <c r="I16" s="6" t="s">
        <v>12</v>
      </c>
      <c r="J16" s="9">
        <v>3.9512587333434502E-4</v>
      </c>
      <c r="K16" s="6" t="s">
        <v>13</v>
      </c>
    </row>
    <row r="17" spans="2:11" ht="15" customHeight="1" x14ac:dyDescent="0.15">
      <c r="B17" s="6" t="s">
        <v>10</v>
      </c>
      <c r="C17" s="6" t="s">
        <v>29</v>
      </c>
      <c r="D17" s="7">
        <v>17.939512010768599</v>
      </c>
      <c r="E17" s="7">
        <v>18.062406486274998</v>
      </c>
      <c r="I17" s="6" t="s">
        <v>12</v>
      </c>
      <c r="J17" s="9">
        <v>0.83795302014122697</v>
      </c>
      <c r="K17" s="6" t="s">
        <v>15</v>
      </c>
    </row>
    <row r="18" spans="2:11" ht="15" customHeight="1" x14ac:dyDescent="0.15">
      <c r="B18" s="6" t="s">
        <v>10</v>
      </c>
      <c r="C18" s="6" t="s">
        <v>30</v>
      </c>
      <c r="D18" s="7">
        <v>17.074416085799999</v>
      </c>
      <c r="E18" s="7">
        <v>17.191384228979299</v>
      </c>
      <c r="I18" s="6" t="s">
        <v>12</v>
      </c>
      <c r="J18" s="9">
        <v>8.5102139748221006E-2</v>
      </c>
      <c r="K18" s="6" t="s">
        <v>15</v>
      </c>
    </row>
    <row r="19" spans="2:11" ht="15" customHeight="1" x14ac:dyDescent="0.15">
      <c r="B19" s="6" t="s">
        <v>10</v>
      </c>
      <c r="C19" s="6" t="s">
        <v>31</v>
      </c>
      <c r="D19" s="7">
        <v>18.256693819490501</v>
      </c>
      <c r="E19" s="7">
        <v>18.381761146298501</v>
      </c>
      <c r="I19" s="6" t="s">
        <v>12</v>
      </c>
      <c r="J19" s="9">
        <v>9.3474481748096992E-3</v>
      </c>
      <c r="K19" s="6" t="s">
        <v>13</v>
      </c>
    </row>
    <row r="20" spans="2:11" ht="15" customHeight="1" x14ac:dyDescent="0.15">
      <c r="B20" s="6" t="s">
        <v>10</v>
      </c>
      <c r="C20" s="6" t="s">
        <v>32</v>
      </c>
      <c r="D20" s="7">
        <v>17.494538218662498</v>
      </c>
      <c r="E20" s="7">
        <v>17.6143844049645</v>
      </c>
      <c r="I20" s="6" t="s">
        <v>12</v>
      </c>
      <c r="J20" s="9">
        <v>1.08121932849174E-2</v>
      </c>
      <c r="K20" s="6" t="s">
        <v>15</v>
      </c>
    </row>
    <row r="21" spans="2:11" ht="15" customHeight="1" x14ac:dyDescent="0.15">
      <c r="B21" s="6" t="s">
        <v>10</v>
      </c>
      <c r="C21" s="6" t="s">
        <v>33</v>
      </c>
      <c r="D21" s="7">
        <v>17.624048798130801</v>
      </c>
      <c r="E21" s="7">
        <v>17.744782195563602</v>
      </c>
      <c r="I21" s="6" t="s">
        <v>12</v>
      </c>
      <c r="J21" s="9">
        <v>4.797654133754E-2</v>
      </c>
      <c r="K21" s="6" t="s">
        <v>15</v>
      </c>
    </row>
    <row r="22" spans="2:11" ht="15" customHeight="1" x14ac:dyDescent="0.15">
      <c r="B22" s="6" t="s">
        <v>34</v>
      </c>
      <c r="C22" s="6" t="s">
        <v>11</v>
      </c>
      <c r="D22" s="7">
        <v>22.1007942596849</v>
      </c>
      <c r="E22" s="7">
        <v>22.647613757369498</v>
      </c>
      <c r="F22" s="8">
        <v>0.18122045889086</v>
      </c>
      <c r="G22" s="8">
        <v>10.141690912743901</v>
      </c>
      <c r="H22" s="8">
        <v>10.141690912743901</v>
      </c>
      <c r="I22" s="6" t="s">
        <v>35</v>
      </c>
      <c r="J22" s="9">
        <v>4.8463824576794298E-6</v>
      </c>
      <c r="K22" s="6" t="s">
        <v>13</v>
      </c>
    </row>
    <row r="23" spans="2:11" ht="15" customHeight="1" x14ac:dyDescent="0.15">
      <c r="B23" s="6" t="s">
        <v>34</v>
      </c>
      <c r="C23" s="6" t="s">
        <v>14</v>
      </c>
      <c r="D23" s="7">
        <v>27.085658364252399</v>
      </c>
      <c r="E23" s="7">
        <v>27.755813740895</v>
      </c>
      <c r="F23" s="8">
        <v>6.4723476197047804E-3</v>
      </c>
      <c r="G23" s="8">
        <v>0.36221378888799699</v>
      </c>
      <c r="H23" s="8">
        <v>-2.7608004738583198</v>
      </c>
      <c r="I23" s="6" t="s">
        <v>12</v>
      </c>
      <c r="J23" s="9">
        <v>2.1255524502710199E-3</v>
      </c>
      <c r="K23" s="6" t="s">
        <v>13</v>
      </c>
    </row>
    <row r="24" spans="2:11" ht="15" customHeight="1" x14ac:dyDescent="0.15">
      <c r="B24" s="6" t="s">
        <v>34</v>
      </c>
      <c r="C24" s="6" t="s">
        <v>16</v>
      </c>
      <c r="D24" s="7">
        <v>22.0091934821147</v>
      </c>
      <c r="E24" s="7">
        <v>22.5537465865381</v>
      </c>
      <c r="F24" s="8">
        <v>0.187428985927592</v>
      </c>
      <c r="G24" s="8">
        <v>10.4891404370158</v>
      </c>
      <c r="H24" s="8">
        <v>10.4891404370158</v>
      </c>
      <c r="I24" s="6" t="s">
        <v>35</v>
      </c>
      <c r="J24" s="9">
        <v>1.9447276156103799E-7</v>
      </c>
      <c r="K24" s="6" t="s">
        <v>13</v>
      </c>
    </row>
    <row r="25" spans="2:11" ht="15" customHeight="1" x14ac:dyDescent="0.15">
      <c r="B25" s="6" t="s">
        <v>34</v>
      </c>
      <c r="C25" s="6" t="s">
        <v>17</v>
      </c>
      <c r="D25" s="7">
        <v>27.550186733690602</v>
      </c>
      <c r="E25" s="7">
        <v>28.2318355058488</v>
      </c>
      <c r="F25" s="8">
        <v>6.3972259067595497E-3</v>
      </c>
      <c r="G25" s="8">
        <v>0.35800973158569599</v>
      </c>
      <c r="H25" s="8">
        <v>-2.7932201607224498</v>
      </c>
      <c r="I25" s="6" t="s">
        <v>12</v>
      </c>
      <c r="J25" s="9">
        <v>2.3134958883591602E-3</v>
      </c>
      <c r="K25" s="6" t="s">
        <v>13</v>
      </c>
    </row>
    <row r="26" spans="2:11" ht="15" customHeight="1" x14ac:dyDescent="0.15">
      <c r="B26" s="6" t="s">
        <v>34</v>
      </c>
      <c r="C26" s="6" t="s">
        <v>18</v>
      </c>
      <c r="D26" s="7">
        <v>21.877920759399199</v>
      </c>
      <c r="E26" s="7">
        <v>22.419225904339701</v>
      </c>
      <c r="F26" s="8">
        <v>0.21380751910682</v>
      </c>
      <c r="G26" s="8">
        <v>11.9653696214723</v>
      </c>
      <c r="H26" s="8">
        <v>11.9653696214723</v>
      </c>
      <c r="I26" s="6" t="s">
        <v>35</v>
      </c>
      <c r="J26" s="9">
        <v>3.1665354129795098E-5</v>
      </c>
      <c r="K26" s="6" t="s">
        <v>13</v>
      </c>
    </row>
    <row r="27" spans="2:11" ht="15" customHeight="1" x14ac:dyDescent="0.15">
      <c r="B27" s="6" t="s">
        <v>34</v>
      </c>
      <c r="C27" s="6" t="s">
        <v>19</v>
      </c>
      <c r="D27" s="7">
        <v>27.160228723565599</v>
      </c>
      <c r="E27" s="7">
        <v>27.832229125592502</v>
      </c>
      <c r="F27" s="8">
        <v>6.2522903772287801E-3</v>
      </c>
      <c r="G27" s="8">
        <v>0.34989866426044902</v>
      </c>
      <c r="H27" s="8">
        <v>-2.8579703272477901</v>
      </c>
      <c r="I27" s="6" t="s">
        <v>12</v>
      </c>
      <c r="J27" s="9">
        <v>2.04083060706628E-3</v>
      </c>
      <c r="K27" s="6" t="s">
        <v>13</v>
      </c>
    </row>
    <row r="28" spans="2:11" ht="15" customHeight="1" x14ac:dyDescent="0.15">
      <c r="B28" s="6" t="s">
        <v>34</v>
      </c>
      <c r="C28" s="6" t="s">
        <v>20</v>
      </c>
      <c r="D28" s="7">
        <v>22.169077126979602</v>
      </c>
      <c r="E28" s="7">
        <v>22.717586084452702</v>
      </c>
      <c r="F28" s="8">
        <v>0.24333670904420501</v>
      </c>
      <c r="G28" s="8">
        <v>13.617919885838599</v>
      </c>
      <c r="H28" s="8">
        <v>13.617919885838599</v>
      </c>
      <c r="I28" s="6" t="s">
        <v>35</v>
      </c>
      <c r="J28" s="9">
        <v>4.4243349810457701E-6</v>
      </c>
      <c r="K28" s="6" t="s">
        <v>13</v>
      </c>
    </row>
    <row r="29" spans="2:11" ht="15" customHeight="1" x14ac:dyDescent="0.15">
      <c r="B29" s="6" t="s">
        <v>34</v>
      </c>
      <c r="C29" s="6" t="s">
        <v>21</v>
      </c>
      <c r="D29" s="7">
        <v>28.337630745389198</v>
      </c>
      <c r="E29" s="7">
        <v>29.0387625159353</v>
      </c>
      <c r="F29" s="8">
        <v>5.6746648109529804E-3</v>
      </c>
      <c r="G29" s="8">
        <v>0.31757284413880399</v>
      </c>
      <c r="H29" s="8">
        <v>-3.14888384966229</v>
      </c>
      <c r="I29" s="6" t="s">
        <v>12</v>
      </c>
      <c r="J29" s="9">
        <v>1.9176626394250601E-3</v>
      </c>
      <c r="K29" s="6" t="s">
        <v>13</v>
      </c>
    </row>
    <row r="30" spans="2:11" ht="15" customHeight="1" x14ac:dyDescent="0.15">
      <c r="B30" s="6" t="s">
        <v>34</v>
      </c>
      <c r="C30" s="6" t="s">
        <v>22</v>
      </c>
      <c r="D30" s="7">
        <v>23.0328802546886</v>
      </c>
      <c r="E30" s="7">
        <v>23.6027614934853</v>
      </c>
      <c r="F30" s="8">
        <v>0.164788066158497</v>
      </c>
      <c r="G30" s="8">
        <v>9.2220803507333606</v>
      </c>
      <c r="H30" s="8">
        <v>9.2220803507333606</v>
      </c>
      <c r="I30" s="6" t="s">
        <v>35</v>
      </c>
      <c r="J30" s="9">
        <v>1.0793626917804399E-6</v>
      </c>
      <c r="K30" s="6" t="s">
        <v>13</v>
      </c>
    </row>
    <row r="31" spans="2:11" ht="15" customHeight="1" x14ac:dyDescent="0.15">
      <c r="B31" s="6" t="s">
        <v>34</v>
      </c>
      <c r="C31" s="6" t="s">
        <v>23</v>
      </c>
      <c r="D31" s="7">
        <v>28.4289110350173</v>
      </c>
      <c r="E31" s="7">
        <v>29.132301269288099</v>
      </c>
      <c r="F31" s="8">
        <v>7.1809839243504002E-3</v>
      </c>
      <c r="G31" s="8">
        <v>0.40187139937663002</v>
      </c>
      <c r="H31" s="8">
        <v>-2.4883582199459</v>
      </c>
      <c r="I31" s="6" t="s">
        <v>12</v>
      </c>
      <c r="J31" s="9">
        <v>2.9738453126610899E-3</v>
      </c>
      <c r="K31" s="6" t="s">
        <v>13</v>
      </c>
    </row>
    <row r="32" spans="2:11" ht="15" customHeight="1" x14ac:dyDescent="0.15">
      <c r="B32" s="6" t="s">
        <v>34</v>
      </c>
      <c r="C32" s="6" t="s">
        <v>24</v>
      </c>
      <c r="D32" s="7">
        <v>22.068863948401098</v>
      </c>
      <c r="E32" s="7">
        <v>22.614893423945801</v>
      </c>
      <c r="F32" s="8">
        <v>0.26216768585252498</v>
      </c>
      <c r="G32" s="8">
        <v>14.671763075199699</v>
      </c>
      <c r="H32" s="8">
        <v>14.671763075199699</v>
      </c>
      <c r="I32" s="6" t="s">
        <v>35</v>
      </c>
      <c r="J32" s="9">
        <v>1.2690090178679701E-7</v>
      </c>
      <c r="K32" s="6" t="s">
        <v>13</v>
      </c>
    </row>
    <row r="33" spans="2:11" ht="15" customHeight="1" x14ac:dyDescent="0.15">
      <c r="B33" s="6" t="s">
        <v>34</v>
      </c>
      <c r="C33" s="6" t="s">
        <v>25</v>
      </c>
      <c r="D33" s="7">
        <v>25.564443223787201</v>
      </c>
      <c r="E33" s="7">
        <v>26.1969605821212</v>
      </c>
      <c r="F33" s="8">
        <v>1.7868860375456701E-2</v>
      </c>
      <c r="G33" s="8">
        <v>1</v>
      </c>
      <c r="H33" s="8">
        <v>1</v>
      </c>
      <c r="I33" s="6" t="s">
        <v>12</v>
      </c>
      <c r="K33" s="6" t="s">
        <v>13</v>
      </c>
    </row>
    <row r="34" spans="2:11" ht="15" customHeight="1" x14ac:dyDescent="0.15">
      <c r="B34" s="6" t="s">
        <v>34</v>
      </c>
      <c r="C34" s="6" t="s">
        <v>26</v>
      </c>
      <c r="D34" s="7">
        <v>21.749191797189301</v>
      </c>
      <c r="E34" s="7">
        <v>22.287311920558899</v>
      </c>
      <c r="F34" s="8">
        <v>0.223710837232622</v>
      </c>
      <c r="G34" s="8">
        <v>12.5195917664617</v>
      </c>
      <c r="H34" s="8">
        <v>12.5195917664617</v>
      </c>
      <c r="I34" s="6" t="s">
        <v>35</v>
      </c>
      <c r="J34" s="9">
        <v>1.9545037085455502E-6</v>
      </c>
      <c r="K34" s="6" t="s">
        <v>13</v>
      </c>
    </row>
    <row r="35" spans="2:11" ht="15" customHeight="1" x14ac:dyDescent="0.15">
      <c r="B35" s="6" t="s">
        <v>34</v>
      </c>
      <c r="C35" s="6" t="s">
        <v>27</v>
      </c>
      <c r="D35" s="7">
        <v>26.207055954888499</v>
      </c>
      <c r="E35" s="7">
        <v>26.855472885278498</v>
      </c>
      <c r="F35" s="8">
        <v>1.1512139409341E-2</v>
      </c>
      <c r="G35" s="8">
        <v>0.64425705766626296</v>
      </c>
      <c r="H35" s="8">
        <v>-1.5521754680070901</v>
      </c>
      <c r="I35" s="6" t="s">
        <v>12</v>
      </c>
      <c r="J35" s="9">
        <v>2.0408925713361201E-2</v>
      </c>
      <c r="K35" s="6" t="s">
        <v>15</v>
      </c>
    </row>
    <row r="36" spans="2:11" ht="15" customHeight="1" x14ac:dyDescent="0.15">
      <c r="B36" s="6" t="s">
        <v>34</v>
      </c>
      <c r="C36" s="6" t="s">
        <v>28</v>
      </c>
      <c r="D36" s="7">
        <v>22.020126331417799</v>
      </c>
      <c r="E36" s="7">
        <v>22.564949937213001</v>
      </c>
      <c r="F36" s="8">
        <v>0.19697659795840899</v>
      </c>
      <c r="G36" s="8">
        <v>11.0234561029399</v>
      </c>
      <c r="H36" s="8">
        <v>11.0234561029399</v>
      </c>
      <c r="I36" s="6" t="s">
        <v>35</v>
      </c>
      <c r="J36" s="9">
        <v>1.0680578350630301E-6</v>
      </c>
      <c r="K36" s="6" t="s">
        <v>13</v>
      </c>
    </row>
    <row r="37" spans="2:11" ht="15" customHeight="1" x14ac:dyDescent="0.15">
      <c r="B37" s="6" t="s">
        <v>34</v>
      </c>
      <c r="C37" s="6" t="s">
        <v>29</v>
      </c>
      <c r="D37" s="7">
        <v>26.267062714491601</v>
      </c>
      <c r="E37" s="7">
        <v>26.9169643365972</v>
      </c>
      <c r="F37" s="8">
        <v>1.57178564173668E-2</v>
      </c>
      <c r="G37" s="8">
        <v>0.87962276760277702</v>
      </c>
      <c r="H37" s="8">
        <v>-1.13685097388428</v>
      </c>
      <c r="I37" s="6" t="s">
        <v>12</v>
      </c>
      <c r="J37" s="9">
        <v>0.29522609289943003</v>
      </c>
      <c r="K37" s="6" t="s">
        <v>15</v>
      </c>
    </row>
    <row r="38" spans="2:11" ht="15" customHeight="1" x14ac:dyDescent="0.15">
      <c r="B38" s="6" t="s">
        <v>34</v>
      </c>
      <c r="C38" s="6" t="s">
        <v>30</v>
      </c>
      <c r="D38" s="7">
        <v>22.295751536043799</v>
      </c>
      <c r="E38" s="7">
        <v>22.847394681180901</v>
      </c>
      <c r="F38" s="8">
        <v>0.18705488671984999</v>
      </c>
      <c r="G38" s="8">
        <v>10.4682046190687</v>
      </c>
      <c r="H38" s="8">
        <v>10.4682046190687</v>
      </c>
      <c r="I38" s="6" t="s">
        <v>35</v>
      </c>
      <c r="J38" s="9">
        <v>3.8895177845377199E-4</v>
      </c>
      <c r="K38" s="6" t="s">
        <v>13</v>
      </c>
    </row>
    <row r="39" spans="2:11" ht="15" customHeight="1" x14ac:dyDescent="0.15">
      <c r="B39" s="6" t="s">
        <v>34</v>
      </c>
      <c r="C39" s="6" t="s">
        <v>31</v>
      </c>
      <c r="D39" s="7">
        <v>26.294650241616399</v>
      </c>
      <c r="E39" s="7">
        <v>26.9452344363728</v>
      </c>
      <c r="F39" s="8">
        <v>1.4060848951522599E-2</v>
      </c>
      <c r="G39" s="8">
        <v>0.78689119821180398</v>
      </c>
      <c r="H39" s="8">
        <v>-1.27082372032179</v>
      </c>
      <c r="I39" s="6" t="s">
        <v>12</v>
      </c>
      <c r="J39" s="9">
        <v>7.8267117113967999E-2</v>
      </c>
      <c r="K39" s="6" t="s">
        <v>15</v>
      </c>
    </row>
    <row r="40" spans="2:11" ht="15" customHeight="1" x14ac:dyDescent="0.15">
      <c r="B40" s="6" t="s">
        <v>34</v>
      </c>
      <c r="C40" s="6" t="s">
        <v>32</v>
      </c>
      <c r="D40" s="7">
        <v>24.060096390697399</v>
      </c>
      <c r="E40" s="7">
        <v>24.655393087640299</v>
      </c>
      <c r="F40" s="8">
        <v>7.1928564682444407E-2</v>
      </c>
      <c r="G40" s="8">
        <v>4.0253582585065004</v>
      </c>
      <c r="H40" s="8">
        <v>4.0253582585065004</v>
      </c>
      <c r="I40" s="6" t="s">
        <v>35</v>
      </c>
      <c r="J40" s="9">
        <v>1.29463695472398E-4</v>
      </c>
      <c r="K40" s="6" t="s">
        <v>13</v>
      </c>
    </row>
    <row r="41" spans="2:11" ht="15" customHeight="1" x14ac:dyDescent="0.15">
      <c r="B41" s="6" t="s">
        <v>34</v>
      </c>
      <c r="C41" s="6" t="s">
        <v>33</v>
      </c>
      <c r="D41" s="7">
        <v>27.149507922184601</v>
      </c>
      <c r="E41" s="7">
        <v>27.821243069345101</v>
      </c>
      <c r="F41" s="8">
        <v>5.9695839042245699E-3</v>
      </c>
      <c r="G41" s="8">
        <v>0.334077483330942</v>
      </c>
      <c r="H41" s="8">
        <v>-2.9933175682163098</v>
      </c>
      <c r="I41" s="6" t="s">
        <v>12</v>
      </c>
      <c r="J41" s="9">
        <v>1.06213225264875E-2</v>
      </c>
      <c r="K41" s="6" t="s">
        <v>15</v>
      </c>
    </row>
    <row r="42" spans="2:11" ht="15" customHeight="1" x14ac:dyDescent="0.15">
      <c r="B42" s="6" t="s">
        <v>36</v>
      </c>
      <c r="C42" s="6" t="s">
        <v>11</v>
      </c>
      <c r="D42" s="7">
        <v>23.006176716624001</v>
      </c>
      <c r="E42" s="7">
        <v>23.627198376969801</v>
      </c>
      <c r="I42" s="6" t="s">
        <v>12</v>
      </c>
      <c r="J42" s="9">
        <v>3.0377007829818198E-4</v>
      </c>
      <c r="K42" s="6" t="s">
        <v>13</v>
      </c>
    </row>
    <row r="43" spans="2:11" ht="15" customHeight="1" x14ac:dyDescent="0.15">
      <c r="B43" s="6" t="s">
        <v>36</v>
      </c>
      <c r="C43" s="6" t="s">
        <v>14</v>
      </c>
      <c r="D43" s="7">
        <v>22.546696027478799</v>
      </c>
      <c r="E43" s="7">
        <v>23.155314607383001</v>
      </c>
      <c r="I43" s="6" t="s">
        <v>12</v>
      </c>
      <c r="J43" s="9">
        <v>0.100495466512941</v>
      </c>
      <c r="K43" s="6" t="s">
        <v>15</v>
      </c>
    </row>
    <row r="44" spans="2:11" ht="15" customHeight="1" x14ac:dyDescent="0.15">
      <c r="B44" s="6" t="s">
        <v>36</v>
      </c>
      <c r="C44" s="6" t="s">
        <v>16</v>
      </c>
      <c r="D44" s="7">
        <v>23.029574794851602</v>
      </c>
      <c r="E44" s="7">
        <v>23.651228055726602</v>
      </c>
      <c r="I44" s="6" t="s">
        <v>12</v>
      </c>
      <c r="J44" s="9">
        <v>4.1938460537604998E-4</v>
      </c>
      <c r="K44" s="6" t="s">
        <v>13</v>
      </c>
    </row>
    <row r="45" spans="2:11" ht="15" customHeight="1" x14ac:dyDescent="0.15">
      <c r="B45" s="6" t="s">
        <v>36</v>
      </c>
      <c r="C45" s="6" t="s">
        <v>17</v>
      </c>
      <c r="D45" s="7">
        <v>23.074938122900001</v>
      </c>
      <c r="E45" s="7">
        <v>23.697815907504001</v>
      </c>
      <c r="I45" s="6" t="s">
        <v>12</v>
      </c>
      <c r="J45" s="9">
        <v>7.6180109110980193E-2</v>
      </c>
      <c r="K45" s="6" t="s">
        <v>15</v>
      </c>
    </row>
    <row r="46" spans="2:11" ht="15" customHeight="1" x14ac:dyDescent="0.15">
      <c r="B46" s="6" t="s">
        <v>36</v>
      </c>
      <c r="C46" s="6" t="s">
        <v>18</v>
      </c>
      <c r="D46" s="7">
        <v>22.948299849550601</v>
      </c>
      <c r="E46" s="7">
        <v>23.5677591995425</v>
      </c>
      <c r="I46" s="6" t="s">
        <v>12</v>
      </c>
      <c r="J46" s="9">
        <v>1.24350874357948E-3</v>
      </c>
      <c r="K46" s="6" t="s">
        <v>13</v>
      </c>
    </row>
    <row r="47" spans="2:11" ht="15" customHeight="1" x14ac:dyDescent="0.15">
      <c r="B47" s="6" t="s">
        <v>36</v>
      </c>
      <c r="C47" s="6" t="s">
        <v>19</v>
      </c>
      <c r="D47" s="7">
        <v>22.479701430896501</v>
      </c>
      <c r="E47" s="7">
        <v>23.086511579260002</v>
      </c>
      <c r="I47" s="6" t="s">
        <v>12</v>
      </c>
      <c r="J47" s="9">
        <v>1.07751561682046E-3</v>
      </c>
      <c r="K47" s="6" t="s">
        <v>13</v>
      </c>
    </row>
    <row r="48" spans="2:11" ht="15" customHeight="1" x14ac:dyDescent="0.15">
      <c r="B48" s="6" t="s">
        <v>36</v>
      </c>
      <c r="C48" s="6" t="s">
        <v>20</v>
      </c>
      <c r="D48" s="7">
        <v>23.311596302122101</v>
      </c>
      <c r="E48" s="7">
        <v>23.9408623648483</v>
      </c>
      <c r="I48" s="6" t="s">
        <v>12</v>
      </c>
      <c r="J48" s="9">
        <v>6.1665236311079204E-3</v>
      </c>
      <c r="K48" s="6" t="s">
        <v>13</v>
      </c>
    </row>
    <row r="49" spans="2:11" ht="15" customHeight="1" x14ac:dyDescent="0.15">
      <c r="B49" s="6" t="s">
        <v>36</v>
      </c>
      <c r="C49" s="6" t="s">
        <v>21</v>
      </c>
      <c r="D49" s="7">
        <v>23.328015618002802</v>
      </c>
      <c r="E49" s="7">
        <v>23.9577248986933</v>
      </c>
      <c r="I49" s="6" t="s">
        <v>12</v>
      </c>
      <c r="J49" s="9">
        <v>6.3253323303602603E-4</v>
      </c>
      <c r="K49" s="6" t="s">
        <v>13</v>
      </c>
    </row>
    <row r="50" spans="2:11" ht="15" customHeight="1" x14ac:dyDescent="0.15">
      <c r="B50" s="6" t="s">
        <v>36</v>
      </c>
      <c r="C50" s="6" t="s">
        <v>22</v>
      </c>
      <c r="D50" s="7">
        <v>23.802445631313201</v>
      </c>
      <c r="E50" s="7">
        <v>24.4449615299052</v>
      </c>
      <c r="I50" s="6" t="s">
        <v>12</v>
      </c>
      <c r="J50" s="9">
        <v>1.49375354761228E-4</v>
      </c>
      <c r="K50" s="6" t="s">
        <v>13</v>
      </c>
    </row>
    <row r="51" spans="2:11" ht="15" customHeight="1" x14ac:dyDescent="0.15">
      <c r="B51" s="6" t="s">
        <v>36</v>
      </c>
      <c r="C51" s="6" t="s">
        <v>23</v>
      </c>
      <c r="D51" s="7">
        <v>23.633357517751399</v>
      </c>
      <c r="E51" s="7">
        <v>24.271309103797101</v>
      </c>
      <c r="I51" s="6" t="s">
        <v>12</v>
      </c>
      <c r="J51" s="9">
        <v>1.6626568998013201E-2</v>
      </c>
      <c r="K51" s="6" t="s">
        <v>15</v>
      </c>
    </row>
    <row r="52" spans="2:11" ht="15" customHeight="1" x14ac:dyDescent="0.15">
      <c r="B52" s="6" t="s">
        <v>36</v>
      </c>
      <c r="C52" s="6" t="s">
        <v>24</v>
      </c>
      <c r="D52" s="7">
        <v>23.350029144969302</v>
      </c>
      <c r="E52" s="7">
        <v>23.980332652038001</v>
      </c>
      <c r="I52" s="6" t="s">
        <v>12</v>
      </c>
      <c r="J52" s="9">
        <v>1.58889184785904E-4</v>
      </c>
      <c r="K52" s="6" t="s">
        <v>13</v>
      </c>
    </row>
    <row r="53" spans="2:11" ht="15" customHeight="1" x14ac:dyDescent="0.15">
      <c r="B53" s="6" t="s">
        <v>36</v>
      </c>
      <c r="C53" s="6" t="s">
        <v>25</v>
      </c>
      <c r="D53" s="7">
        <v>22.6635353789205</v>
      </c>
      <c r="E53" s="7">
        <v>23.275307884351601</v>
      </c>
      <c r="I53" s="6" t="s">
        <v>12</v>
      </c>
      <c r="K53" s="6" t="s">
        <v>13</v>
      </c>
    </row>
    <row r="54" spans="2:11" ht="15" customHeight="1" x14ac:dyDescent="0.15">
      <c r="B54" s="6" t="s">
        <v>36</v>
      </c>
      <c r="C54" s="6" t="s">
        <v>26</v>
      </c>
      <c r="D54" s="7">
        <v>22.896330963219299</v>
      </c>
      <c r="E54" s="7">
        <v>23.514387481073001</v>
      </c>
      <c r="I54" s="6" t="s">
        <v>12</v>
      </c>
      <c r="J54" s="9">
        <v>1.2719310235856901E-3</v>
      </c>
      <c r="K54" s="6" t="s">
        <v>13</v>
      </c>
    </row>
    <row r="55" spans="2:11" ht="15" customHeight="1" x14ac:dyDescent="0.15">
      <c r="B55" s="6" t="s">
        <v>36</v>
      </c>
      <c r="C55" s="6" t="s">
        <v>27</v>
      </c>
      <c r="D55" s="7">
        <v>22.3432988942116</v>
      </c>
      <c r="E55" s="7">
        <v>22.946427034440902</v>
      </c>
      <c r="I55" s="6" t="s">
        <v>12</v>
      </c>
      <c r="J55" s="9">
        <v>1.83179152335256E-3</v>
      </c>
      <c r="K55" s="6" t="s">
        <v>13</v>
      </c>
    </row>
    <row r="56" spans="2:11" ht="15" customHeight="1" x14ac:dyDescent="0.15">
      <c r="B56" s="6" t="s">
        <v>36</v>
      </c>
      <c r="C56" s="6" t="s">
        <v>28</v>
      </c>
      <c r="D56" s="7">
        <v>23.118463258197199</v>
      </c>
      <c r="E56" s="7">
        <v>23.7425159469203</v>
      </c>
      <c r="I56" s="6" t="s">
        <v>12</v>
      </c>
      <c r="J56" s="9">
        <v>6.46325248337853E-4</v>
      </c>
      <c r="K56" s="6" t="s">
        <v>13</v>
      </c>
    </row>
    <row r="57" spans="2:11" ht="15" customHeight="1" x14ac:dyDescent="0.15">
      <c r="B57" s="6" t="s">
        <v>36</v>
      </c>
      <c r="C57" s="6" t="s">
        <v>29</v>
      </c>
      <c r="D57" s="7">
        <v>23.163354299620998</v>
      </c>
      <c r="E57" s="7">
        <v>23.788618763313099</v>
      </c>
      <c r="I57" s="6" t="s">
        <v>12</v>
      </c>
      <c r="J57" s="9">
        <v>0.67323829354263798</v>
      </c>
      <c r="K57" s="6" t="s">
        <v>15</v>
      </c>
    </row>
    <row r="58" spans="2:11" ht="15" customHeight="1" x14ac:dyDescent="0.15">
      <c r="B58" s="6" t="s">
        <v>36</v>
      </c>
      <c r="C58" s="6" t="s">
        <v>30</v>
      </c>
      <c r="D58" s="7">
        <v>23.044418313557198</v>
      </c>
      <c r="E58" s="7">
        <v>23.666472255812</v>
      </c>
      <c r="I58" s="6" t="s">
        <v>12</v>
      </c>
      <c r="J58" s="9">
        <v>1.09880426914661E-2</v>
      </c>
      <c r="K58" s="6" t="s">
        <v>15</v>
      </c>
    </row>
    <row r="59" spans="2:11" ht="15" customHeight="1" x14ac:dyDescent="0.15">
      <c r="B59" s="6" t="s">
        <v>36</v>
      </c>
      <c r="C59" s="6" t="s">
        <v>31</v>
      </c>
      <c r="D59" s="7">
        <v>22.594454981673401</v>
      </c>
      <c r="E59" s="7">
        <v>23.204362752102199</v>
      </c>
      <c r="I59" s="6" t="s">
        <v>12</v>
      </c>
      <c r="J59" s="9">
        <v>1.19174738764527E-3</v>
      </c>
      <c r="K59" s="6" t="s">
        <v>13</v>
      </c>
    </row>
    <row r="60" spans="2:11" ht="15" customHeight="1" x14ac:dyDescent="0.15">
      <c r="B60" s="6" t="s">
        <v>36</v>
      </c>
      <c r="C60" s="6" t="s">
        <v>32</v>
      </c>
      <c r="D60" s="7">
        <v>23.468322344935999</v>
      </c>
      <c r="E60" s="7">
        <v>24.101819022271801</v>
      </c>
      <c r="I60" s="6" t="s">
        <v>12</v>
      </c>
      <c r="J60" s="9">
        <v>1.6144954496681799E-3</v>
      </c>
      <c r="K60" s="6" t="s">
        <v>13</v>
      </c>
    </row>
    <row r="61" spans="2:11" ht="15" customHeight="1" x14ac:dyDescent="0.15">
      <c r="B61" s="6" t="s">
        <v>36</v>
      </c>
      <c r="C61" s="6" t="s">
        <v>33</v>
      </c>
      <c r="D61" s="7">
        <v>22.5136690642627</v>
      </c>
      <c r="E61" s="7">
        <v>23.121396124476998</v>
      </c>
      <c r="I61" s="6" t="s">
        <v>12</v>
      </c>
      <c r="J61" s="9">
        <v>0.20993087675934399</v>
      </c>
      <c r="K61" s="6" t="s">
        <v>15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D18-A46F-4F73-B7DF-6F67027B87E0}">
  <dimension ref="A1:O27"/>
  <sheetViews>
    <sheetView tabSelected="1" workbookViewId="0">
      <selection activeCell="M31" sqref="M31"/>
    </sheetView>
  </sheetViews>
  <sheetFormatPr defaultColWidth="14.5" defaultRowHeight="10.5" x14ac:dyDescent="0.15"/>
  <cols>
    <col min="3" max="3" width="18" bestFit="1" customWidth="1"/>
    <col min="4" max="4" width="22.83203125" customWidth="1"/>
    <col min="10" max="10" width="18" bestFit="1" customWidth="1"/>
  </cols>
  <sheetData>
    <row r="1" spans="1:15" ht="11.25" thickBot="1" x14ac:dyDescent="0.2">
      <c r="A1" s="21" t="s">
        <v>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ht="11.25" thickBot="1" x14ac:dyDescent="0.2">
      <c r="A2" s="31" t="s">
        <v>1</v>
      </c>
      <c r="B2" s="22" t="s">
        <v>48</v>
      </c>
      <c r="C2" s="23" t="s">
        <v>49</v>
      </c>
      <c r="D2" s="25" t="s">
        <v>38</v>
      </c>
      <c r="E2" s="35" t="s">
        <v>39</v>
      </c>
      <c r="F2" s="24" t="s">
        <v>40</v>
      </c>
      <c r="G2" s="24" t="s">
        <v>38</v>
      </c>
      <c r="H2" s="24" t="s">
        <v>41</v>
      </c>
      <c r="I2" s="24" t="s">
        <v>42</v>
      </c>
      <c r="J2" s="24" t="s">
        <v>38</v>
      </c>
      <c r="K2" s="23" t="s">
        <v>43</v>
      </c>
      <c r="L2" s="25" t="s">
        <v>44</v>
      </c>
    </row>
    <row r="3" spans="1:15" x14ac:dyDescent="0.15">
      <c r="A3" s="45" t="s">
        <v>25</v>
      </c>
      <c r="B3" s="51">
        <v>25.564443223787201</v>
      </c>
      <c r="C3" s="29">
        <f>$B$25-B3</f>
        <v>0.51885980990872227</v>
      </c>
      <c r="D3" s="38">
        <f>$C$25^C3</f>
        <v>1.4328224128635414</v>
      </c>
      <c r="E3" s="52">
        <v>17.386688788393101</v>
      </c>
      <c r="F3" s="30">
        <f>$B$26-E3</f>
        <v>0.44939578444614625</v>
      </c>
      <c r="G3" s="40">
        <f>$C$26^F3</f>
        <v>1.3654682648006882</v>
      </c>
      <c r="H3" s="53">
        <v>22.6635353789205</v>
      </c>
      <c r="I3" s="26">
        <f>$B$27-H3</f>
        <v>2.7625509686124872E-2</v>
      </c>
      <c r="J3" s="36">
        <f>$C$27^I3</f>
        <v>1.0193330533344396</v>
      </c>
      <c r="K3" s="42">
        <f>GEOMEAN(J3,G3)</f>
        <v>1.1797741036277092</v>
      </c>
      <c r="L3" s="43">
        <f>D3/K3</f>
        <v>1.2144887809096074</v>
      </c>
      <c r="N3" s="6"/>
      <c r="O3" s="6"/>
    </row>
    <row r="4" spans="1:15" x14ac:dyDescent="0.15">
      <c r="A4" s="32" t="s">
        <v>27</v>
      </c>
      <c r="B4" s="54">
        <v>26.207055954888499</v>
      </c>
      <c r="C4" s="27">
        <f t="shared" ref="C4:C22" si="0">$B$25-B4</f>
        <v>-0.12375292119257608</v>
      </c>
      <c r="D4" s="37">
        <f t="shared" ref="D4:D22" si="1">$C$25^C4</f>
        <v>0.91779705259164468</v>
      </c>
      <c r="E4" s="55">
        <v>17.7614436727048</v>
      </c>
      <c r="F4" s="28">
        <f t="shared" ref="F4:F22" si="2">$B$26-E4</f>
        <v>7.4640900134447463E-2</v>
      </c>
      <c r="G4" s="39">
        <f t="shared" ref="G4:G22" si="3">$C$26^F4</f>
        <v>1.0530988774783867</v>
      </c>
      <c r="H4" s="54">
        <v>22.3432988942116</v>
      </c>
      <c r="I4" s="28">
        <f t="shared" ref="I4:I22" si="4">$B$27-H4</f>
        <v>0.34786199439502496</v>
      </c>
      <c r="J4" s="37">
        <f t="shared" ref="J4:J21" si="5">$C$27^I4</f>
        <v>1.2726731878317326</v>
      </c>
      <c r="K4" s="41">
        <f t="shared" ref="K4:K22" si="6">GEOMEAN(J4,G4)</f>
        <v>1.1576919734983211</v>
      </c>
      <c r="L4" s="44">
        <f t="shared" ref="L4:L22" si="7">D4/K4</f>
        <v>0.79278173607634128</v>
      </c>
      <c r="N4" s="6"/>
      <c r="O4" s="6"/>
    </row>
    <row r="5" spans="1:15" x14ac:dyDescent="0.15">
      <c r="A5" s="32" t="s">
        <v>29</v>
      </c>
      <c r="B5" s="54">
        <v>26.267062714491601</v>
      </c>
      <c r="C5" s="27">
        <f t="shared" si="0"/>
        <v>-0.18375968079567784</v>
      </c>
      <c r="D5" s="37">
        <f t="shared" si="1"/>
        <v>0.88040565631146983</v>
      </c>
      <c r="E5" s="55">
        <v>17.939512010768599</v>
      </c>
      <c r="F5" s="28">
        <f t="shared" si="2"/>
        <v>-0.10342743792935138</v>
      </c>
      <c r="G5" s="39">
        <f t="shared" si="3"/>
        <v>0.93081899834381188</v>
      </c>
      <c r="H5" s="54">
        <v>23.163354299620998</v>
      </c>
      <c r="I5" s="28">
        <f t="shared" si="4"/>
        <v>-0.47219341101437351</v>
      </c>
      <c r="J5" s="37">
        <f t="shared" si="5"/>
        <v>0.72086778805869256</v>
      </c>
      <c r="K5" s="41">
        <f t="shared" si="6"/>
        <v>0.81914432941888293</v>
      </c>
      <c r="L5" s="44">
        <f t="shared" si="7"/>
        <v>1.0747869754967929</v>
      </c>
      <c r="N5" s="6"/>
      <c r="O5" s="6"/>
    </row>
    <row r="6" spans="1:15" x14ac:dyDescent="0.15">
      <c r="A6" s="32" t="s">
        <v>31</v>
      </c>
      <c r="B6" s="54">
        <v>26.294650241616399</v>
      </c>
      <c r="C6" s="27">
        <f t="shared" si="0"/>
        <v>-0.21134720792047546</v>
      </c>
      <c r="D6" s="37">
        <f t="shared" si="1"/>
        <v>0.86373029170506632</v>
      </c>
      <c r="E6" s="55">
        <v>18.256693819490501</v>
      </c>
      <c r="F6" s="28">
        <f t="shared" si="2"/>
        <v>-0.42060924665125299</v>
      </c>
      <c r="G6" s="39">
        <f t="shared" si="3"/>
        <v>0.74710905533020167</v>
      </c>
      <c r="H6" s="54">
        <v>22.594454981673401</v>
      </c>
      <c r="I6" s="28">
        <f t="shared" si="4"/>
        <v>9.6705906933223673E-2</v>
      </c>
      <c r="J6" s="37">
        <f t="shared" si="5"/>
        <v>1.0693290831674793</v>
      </c>
      <c r="K6" s="41">
        <f t="shared" si="6"/>
        <v>0.89381510457273328</v>
      </c>
      <c r="L6" s="44">
        <f t="shared" si="7"/>
        <v>0.96634112277387807</v>
      </c>
      <c r="N6" s="6"/>
      <c r="O6" s="6"/>
    </row>
    <row r="7" spans="1:15" x14ac:dyDescent="0.15">
      <c r="A7" s="32" t="s">
        <v>33</v>
      </c>
      <c r="B7" s="54">
        <v>27.149507922184601</v>
      </c>
      <c r="C7" s="27">
        <f t="shared" si="0"/>
        <v>-1.0662048884886772</v>
      </c>
      <c r="D7" s="37">
        <f t="shared" si="1"/>
        <v>0.47757363937990516</v>
      </c>
      <c r="E7" s="55">
        <v>17.624048798130801</v>
      </c>
      <c r="F7" s="28">
        <f t="shared" si="2"/>
        <v>0.21203577470844692</v>
      </c>
      <c r="G7" s="39">
        <f t="shared" si="3"/>
        <v>1.1583215288976638</v>
      </c>
      <c r="H7" s="54">
        <v>22.5136690642627</v>
      </c>
      <c r="I7" s="28">
        <f t="shared" si="4"/>
        <v>0.17749182434392452</v>
      </c>
      <c r="J7" s="37">
        <f t="shared" si="5"/>
        <v>1.1309160382223293</v>
      </c>
      <c r="K7" s="41">
        <f t="shared" si="6"/>
        <v>1.1445367597629084</v>
      </c>
      <c r="L7" s="44">
        <f t="shared" si="7"/>
        <v>0.41726369669317992</v>
      </c>
      <c r="N7" s="6"/>
      <c r="O7" s="6"/>
    </row>
    <row r="8" spans="1:15" x14ac:dyDescent="0.15">
      <c r="A8" s="33" t="s">
        <v>14</v>
      </c>
      <c r="B8" s="49">
        <v>27.085658364252399</v>
      </c>
      <c r="C8" s="57">
        <f t="shared" si="0"/>
        <v>-1.0023553305564761</v>
      </c>
      <c r="D8" s="58">
        <f t="shared" si="1"/>
        <v>0.49918437060840137</v>
      </c>
      <c r="E8" s="47">
        <v>17.6921227570718</v>
      </c>
      <c r="F8" s="59">
        <f t="shared" si="2"/>
        <v>0.14396181576744738</v>
      </c>
      <c r="G8" s="60">
        <f t="shared" si="3"/>
        <v>1.1049352397680081</v>
      </c>
      <c r="H8" s="49">
        <v>22.546696027478799</v>
      </c>
      <c r="I8" s="59">
        <f t="shared" si="4"/>
        <v>0.14446486112782608</v>
      </c>
      <c r="J8" s="58">
        <f t="shared" si="5"/>
        <v>1.1053205807073483</v>
      </c>
      <c r="K8" s="61">
        <f t="shared" si="6"/>
        <v>1.1051278934423778</v>
      </c>
      <c r="L8" s="62">
        <f t="shared" si="7"/>
        <v>0.45169828177396304</v>
      </c>
      <c r="N8" s="6"/>
      <c r="O8" s="6"/>
    </row>
    <row r="9" spans="1:15" x14ac:dyDescent="0.15">
      <c r="A9" s="33" t="s">
        <v>17</v>
      </c>
      <c r="B9" s="49">
        <v>27.550186733690602</v>
      </c>
      <c r="C9" s="57">
        <f t="shared" si="0"/>
        <v>-1.4668836999946784</v>
      </c>
      <c r="D9" s="58">
        <f t="shared" si="1"/>
        <v>0.36176288309102722</v>
      </c>
      <c r="E9" s="47">
        <v>18.065422372286999</v>
      </c>
      <c r="F9" s="59">
        <f t="shared" si="2"/>
        <v>-0.22933779944775168</v>
      </c>
      <c r="G9" s="60">
        <f t="shared" si="3"/>
        <v>0.85302634310030201</v>
      </c>
      <c r="H9" s="49">
        <v>23.074938122900001</v>
      </c>
      <c r="I9" s="59">
        <f t="shared" si="4"/>
        <v>-0.38377723429337607</v>
      </c>
      <c r="J9" s="58">
        <f t="shared" si="5"/>
        <v>0.76642831472034223</v>
      </c>
      <c r="K9" s="61">
        <f t="shared" si="6"/>
        <v>0.80856882363495874</v>
      </c>
      <c r="L9" s="62">
        <f t="shared" si="7"/>
        <v>0.44741136748842897</v>
      </c>
      <c r="N9" s="6"/>
      <c r="O9" s="6"/>
    </row>
    <row r="10" spans="1:15" x14ac:dyDescent="0.15">
      <c r="A10" s="33" t="s">
        <v>19</v>
      </c>
      <c r="B10" s="49">
        <v>27.160228723565599</v>
      </c>
      <c r="C10" s="57">
        <f t="shared" si="0"/>
        <v>-1.0769256898696753</v>
      </c>
      <c r="D10" s="58">
        <f t="shared" si="1"/>
        <v>0.47403789861195489</v>
      </c>
      <c r="E10" s="47">
        <v>17.813119047949598</v>
      </c>
      <c r="F10" s="59">
        <f t="shared" si="2"/>
        <v>2.2965524889649203E-2</v>
      </c>
      <c r="G10" s="60">
        <f t="shared" si="3"/>
        <v>1.0160458629408975</v>
      </c>
      <c r="H10" s="49">
        <v>22.479701430896501</v>
      </c>
      <c r="I10" s="59">
        <f t="shared" si="4"/>
        <v>0.21145945771012364</v>
      </c>
      <c r="J10" s="58">
        <f t="shared" si="5"/>
        <v>1.1578589037069928</v>
      </c>
      <c r="K10" s="61">
        <f t="shared" si="6"/>
        <v>1.0846371508392902</v>
      </c>
      <c r="L10" s="62">
        <f t="shared" si="7"/>
        <v>0.43704744784478866</v>
      </c>
      <c r="N10" s="6"/>
      <c r="O10" s="6"/>
    </row>
    <row r="11" spans="1:15" x14ac:dyDescent="0.15">
      <c r="A11" s="33" t="s">
        <v>21</v>
      </c>
      <c r="B11" s="49">
        <v>28.337630745389198</v>
      </c>
      <c r="C11" s="57">
        <f t="shared" si="0"/>
        <v>-2.2543277116932749</v>
      </c>
      <c r="D11" s="58">
        <f t="shared" si="1"/>
        <v>0.20959443081689227</v>
      </c>
      <c r="E11" s="47">
        <v>19.066685750824501</v>
      </c>
      <c r="F11" s="59">
        <f t="shared" si="2"/>
        <v>-1.2306011779852533</v>
      </c>
      <c r="G11" s="60">
        <f t="shared" si="3"/>
        <v>0.42613983435544728</v>
      </c>
      <c r="H11" s="49">
        <v>23.328015618002802</v>
      </c>
      <c r="I11" s="59">
        <f t="shared" si="4"/>
        <v>-0.63685472939617682</v>
      </c>
      <c r="J11" s="58">
        <f t="shared" si="5"/>
        <v>0.64311349606720691</v>
      </c>
      <c r="K11" s="61">
        <f t="shared" si="6"/>
        <v>0.52350384782332993</v>
      </c>
      <c r="L11" s="62">
        <f t="shared" si="7"/>
        <v>0.40036846278850158</v>
      </c>
      <c r="N11" s="6"/>
      <c r="O11" s="6"/>
    </row>
    <row r="12" spans="1:15" x14ac:dyDescent="0.15">
      <c r="A12" s="33" t="s">
        <v>23</v>
      </c>
      <c r="B12" s="49">
        <v>28.4289110350173</v>
      </c>
      <c r="C12" s="57">
        <f t="shared" si="0"/>
        <v>-2.3456080013213771</v>
      </c>
      <c r="D12" s="58">
        <f t="shared" si="1"/>
        <v>0.19674406195225458</v>
      </c>
      <c r="E12" s="47">
        <v>19.6157106708662</v>
      </c>
      <c r="F12" s="59">
        <f t="shared" si="2"/>
        <v>-1.7796260980269523</v>
      </c>
      <c r="G12" s="60">
        <f t="shared" si="3"/>
        <v>0.29125887213552976</v>
      </c>
      <c r="H12" s="49">
        <v>23.633357517751399</v>
      </c>
      <c r="I12" s="59">
        <f t="shared" si="4"/>
        <v>-0.94219662914477453</v>
      </c>
      <c r="J12" s="58">
        <f t="shared" si="5"/>
        <v>0.52043986173060008</v>
      </c>
      <c r="K12" s="61">
        <f t="shared" si="6"/>
        <v>0.38933626486884781</v>
      </c>
      <c r="L12" s="62">
        <f t="shared" si="7"/>
        <v>0.50533197060009283</v>
      </c>
      <c r="N12" s="6"/>
      <c r="O12" s="6"/>
    </row>
    <row r="13" spans="1:15" x14ac:dyDescent="0.15">
      <c r="A13" s="46" t="s">
        <v>24</v>
      </c>
      <c r="B13" s="54">
        <v>22.068863948401098</v>
      </c>
      <c r="C13" s="27">
        <f t="shared" si="0"/>
        <v>4.0144390852948248</v>
      </c>
      <c r="D13" s="37">
        <f t="shared" si="1"/>
        <v>16.160938606663343</v>
      </c>
      <c r="E13" s="56">
        <v>17.268281536183199</v>
      </c>
      <c r="F13" s="28">
        <f t="shared" si="2"/>
        <v>0.56780303665604848</v>
      </c>
      <c r="G13" s="39">
        <f t="shared" si="3"/>
        <v>1.4822646304224669</v>
      </c>
      <c r="H13" s="54">
        <v>23.350029144969302</v>
      </c>
      <c r="I13" s="28">
        <f t="shared" si="4"/>
        <v>-0.65886825636267687</v>
      </c>
      <c r="J13" s="37">
        <f t="shared" si="5"/>
        <v>0.63337496258516324</v>
      </c>
      <c r="K13" s="41">
        <f t="shared" si="6"/>
        <v>0.96893204345564954</v>
      </c>
      <c r="L13" s="44">
        <f t="shared" si="7"/>
        <v>16.679124935352672</v>
      </c>
      <c r="N13" s="6"/>
      <c r="O13" s="6"/>
    </row>
    <row r="14" spans="1:15" x14ac:dyDescent="0.15">
      <c r="A14" s="32" t="s">
        <v>26</v>
      </c>
      <c r="B14" s="54">
        <v>21.749191797189301</v>
      </c>
      <c r="C14" s="27">
        <f t="shared" si="0"/>
        <v>4.3341112365066223</v>
      </c>
      <c r="D14" s="37">
        <f t="shared" si="1"/>
        <v>20.169609348230349</v>
      </c>
      <c r="E14" s="55">
        <v>16.6257558633964</v>
      </c>
      <c r="F14" s="28">
        <f t="shared" si="2"/>
        <v>1.2103287094428481</v>
      </c>
      <c r="G14" s="39">
        <f t="shared" si="3"/>
        <v>2.3139035168417617</v>
      </c>
      <c r="H14" s="54">
        <v>22.896330963219299</v>
      </c>
      <c r="I14" s="28">
        <f t="shared" si="4"/>
        <v>-0.20517007461267411</v>
      </c>
      <c r="J14" s="37">
        <f t="shared" si="5"/>
        <v>0.8674364218739038</v>
      </c>
      <c r="K14" s="41">
        <f t="shared" si="6"/>
        <v>1.4167442208142795</v>
      </c>
      <c r="L14" s="44">
        <f t="shared" si="7"/>
        <v>14.236591935160874</v>
      </c>
      <c r="N14" s="6"/>
      <c r="O14" s="6"/>
    </row>
    <row r="15" spans="1:15" x14ac:dyDescent="0.15">
      <c r="A15" s="32" t="s">
        <v>28</v>
      </c>
      <c r="B15" s="54">
        <v>22.020126331417799</v>
      </c>
      <c r="C15" s="27">
        <f t="shared" si="0"/>
        <v>4.063176702278124</v>
      </c>
      <c r="D15" s="37">
        <f t="shared" si="1"/>
        <v>16.716219494477489</v>
      </c>
      <c r="E15" s="55">
        <v>16.585954275543799</v>
      </c>
      <c r="F15" s="28">
        <f t="shared" si="2"/>
        <v>1.2501302972954491</v>
      </c>
      <c r="G15" s="39">
        <f t="shared" si="3"/>
        <v>2.3786290466698432</v>
      </c>
      <c r="H15" s="54">
        <v>23.118463258197199</v>
      </c>
      <c r="I15" s="28">
        <f t="shared" si="4"/>
        <v>-0.42730236959057422</v>
      </c>
      <c r="J15" s="37">
        <f t="shared" si="5"/>
        <v>0.74365100557554298</v>
      </c>
      <c r="K15" s="41">
        <f t="shared" si="6"/>
        <v>1.3299886775635439</v>
      </c>
      <c r="L15" s="44">
        <f t="shared" si="7"/>
        <v>12.568693084741561</v>
      </c>
      <c r="N15" s="6"/>
      <c r="O15" s="6"/>
    </row>
    <row r="16" spans="1:15" x14ac:dyDescent="0.15">
      <c r="A16" s="32" t="s">
        <v>30</v>
      </c>
      <c r="B16" s="54">
        <v>22.295751536043799</v>
      </c>
      <c r="C16" s="27">
        <f t="shared" si="0"/>
        <v>3.7875514976521245</v>
      </c>
      <c r="D16" s="37">
        <f t="shared" si="1"/>
        <v>13.80913931031295</v>
      </c>
      <c r="E16" s="55">
        <v>17.074416085799999</v>
      </c>
      <c r="F16" s="28">
        <f t="shared" si="2"/>
        <v>0.76166848703924828</v>
      </c>
      <c r="G16" s="39">
        <f t="shared" si="3"/>
        <v>1.6954502916003034</v>
      </c>
      <c r="H16" s="54">
        <v>23.044418313557198</v>
      </c>
      <c r="I16" s="28">
        <f t="shared" si="4"/>
        <v>-0.35325742495057355</v>
      </c>
      <c r="J16" s="37">
        <f t="shared" si="5"/>
        <v>0.7828146035393897</v>
      </c>
      <c r="K16" s="41">
        <f t="shared" si="6"/>
        <v>1.1520517557123178</v>
      </c>
      <c r="L16" s="44">
        <f t="shared" si="7"/>
        <v>11.986561577500231</v>
      </c>
      <c r="N16" s="6"/>
      <c r="O16" s="6"/>
    </row>
    <row r="17" spans="1:15" x14ac:dyDescent="0.15">
      <c r="A17" s="32" t="s">
        <v>32</v>
      </c>
      <c r="B17" s="54">
        <v>24.060096390697399</v>
      </c>
      <c r="C17" s="27">
        <f t="shared" si="0"/>
        <v>2.0232066429985238</v>
      </c>
      <c r="D17" s="37">
        <f t="shared" si="1"/>
        <v>4.0648627568795934</v>
      </c>
      <c r="E17" s="55">
        <v>17.494538218662498</v>
      </c>
      <c r="F17" s="28">
        <f t="shared" si="2"/>
        <v>0.34154635417674939</v>
      </c>
      <c r="G17" s="39">
        <f t="shared" si="3"/>
        <v>1.2671140238404286</v>
      </c>
      <c r="H17" s="54">
        <v>23.468322344935999</v>
      </c>
      <c r="I17" s="28">
        <f t="shared" si="4"/>
        <v>-0.77716145632937383</v>
      </c>
      <c r="J17" s="37">
        <f t="shared" si="5"/>
        <v>0.58351374448159488</v>
      </c>
      <c r="K17" s="41">
        <f t="shared" si="6"/>
        <v>0.8598711814779405</v>
      </c>
      <c r="L17" s="44">
        <f t="shared" si="7"/>
        <v>4.7272926973700127</v>
      </c>
      <c r="N17" s="6"/>
      <c r="O17" s="6"/>
    </row>
    <row r="18" spans="1:15" x14ac:dyDescent="0.15">
      <c r="A18" s="33" t="s">
        <v>11</v>
      </c>
      <c r="B18" s="49">
        <v>22.1007942596849</v>
      </c>
      <c r="C18" s="57">
        <f t="shared" si="0"/>
        <v>3.9825087740110234</v>
      </c>
      <c r="D18" s="58">
        <f t="shared" si="1"/>
        <v>15.807187288226569</v>
      </c>
      <c r="E18" s="47">
        <v>16.625769926921699</v>
      </c>
      <c r="F18" s="59">
        <f t="shared" si="2"/>
        <v>1.2103146459175491</v>
      </c>
      <c r="G18" s="60">
        <f t="shared" si="3"/>
        <v>2.3138809608052351</v>
      </c>
      <c r="H18" s="49">
        <v>23.006176716624001</v>
      </c>
      <c r="I18" s="59">
        <f t="shared" si="4"/>
        <v>-0.31501582801737626</v>
      </c>
      <c r="J18" s="58">
        <f t="shared" si="5"/>
        <v>0.80384217162525473</v>
      </c>
      <c r="K18" s="61">
        <f t="shared" si="6"/>
        <v>1.3638163719562877</v>
      </c>
      <c r="L18" s="62">
        <f t="shared" si="7"/>
        <v>11.590407340214282</v>
      </c>
      <c r="N18" s="6"/>
      <c r="O18" s="6"/>
    </row>
    <row r="19" spans="1:15" x14ac:dyDescent="0.15">
      <c r="A19" s="33" t="s">
        <v>16</v>
      </c>
      <c r="B19" s="49">
        <v>22.0091934821147</v>
      </c>
      <c r="C19" s="57">
        <f t="shared" si="0"/>
        <v>4.0741095515812233</v>
      </c>
      <c r="D19" s="58">
        <f t="shared" si="1"/>
        <v>16.843377434882953</v>
      </c>
      <c r="E19" s="47">
        <v>16.511981901639601</v>
      </c>
      <c r="F19" s="59">
        <f t="shared" si="2"/>
        <v>1.3241026711996469</v>
      </c>
      <c r="G19" s="60">
        <f t="shared" si="3"/>
        <v>2.5037710949738923</v>
      </c>
      <c r="H19" s="49">
        <v>23.029574794851602</v>
      </c>
      <c r="I19" s="59">
        <f t="shared" si="4"/>
        <v>-0.33841390624497691</v>
      </c>
      <c r="J19" s="58">
        <f t="shared" si="5"/>
        <v>0.79091035807447763</v>
      </c>
      <c r="K19" s="61">
        <f t="shared" si="6"/>
        <v>1.4072165765305382</v>
      </c>
      <c r="L19" s="62">
        <f t="shared" si="7"/>
        <v>11.969285834032693</v>
      </c>
      <c r="N19" s="6"/>
      <c r="O19" s="6"/>
    </row>
    <row r="20" spans="1:15" x14ac:dyDescent="0.15">
      <c r="A20" s="33" t="s">
        <v>18</v>
      </c>
      <c r="B20" s="49">
        <v>21.877920759399199</v>
      </c>
      <c r="C20" s="57">
        <f t="shared" si="0"/>
        <v>4.2053822742967242</v>
      </c>
      <c r="D20" s="58">
        <f t="shared" si="1"/>
        <v>18.44786907646305</v>
      </c>
      <c r="E20" s="47">
        <v>16.7050239739985</v>
      </c>
      <c r="F20" s="59">
        <f t="shared" si="2"/>
        <v>1.1310605988407474</v>
      </c>
      <c r="G20" s="60">
        <f t="shared" si="3"/>
        <v>2.190196936502351</v>
      </c>
      <c r="H20" s="49">
        <v>22.948299849550601</v>
      </c>
      <c r="I20" s="59">
        <f t="shared" si="4"/>
        <v>-0.25713896094397626</v>
      </c>
      <c r="J20" s="58">
        <f t="shared" si="5"/>
        <v>0.83674564313799382</v>
      </c>
      <c r="K20" s="61">
        <f t="shared" si="6"/>
        <v>1.3537495131051842</v>
      </c>
      <c r="L20" s="62">
        <f t="shared" si="7"/>
        <v>13.627239676081553</v>
      </c>
      <c r="N20" s="6"/>
      <c r="O20" s="6"/>
    </row>
    <row r="21" spans="1:15" x14ac:dyDescent="0.15">
      <c r="A21" s="33" t="s">
        <v>20</v>
      </c>
      <c r="B21" s="49">
        <v>22.169077126979602</v>
      </c>
      <c r="C21" s="57">
        <f t="shared" si="0"/>
        <v>3.9142259067163216</v>
      </c>
      <c r="D21" s="58">
        <f t="shared" si="1"/>
        <v>15.076460969469791</v>
      </c>
      <c r="E21" s="47">
        <v>17.297862706574701</v>
      </c>
      <c r="F21" s="59">
        <f t="shared" si="2"/>
        <v>0.53822186626454638</v>
      </c>
      <c r="G21" s="60">
        <f t="shared" si="3"/>
        <v>1.4521815878950697</v>
      </c>
      <c r="H21" s="49">
        <v>23.311596302122101</v>
      </c>
      <c r="I21" s="59">
        <f t="shared" si="4"/>
        <v>-0.6204354135154766</v>
      </c>
      <c r="J21" s="58">
        <f t="shared" si="5"/>
        <v>0.65047458118901658</v>
      </c>
      <c r="K21" s="61">
        <f t="shared" si="6"/>
        <v>0.97190905448835418</v>
      </c>
      <c r="L21" s="62">
        <f t="shared" si="7"/>
        <v>15.512213719838787</v>
      </c>
      <c r="N21" s="6"/>
      <c r="O21" s="6"/>
    </row>
    <row r="22" spans="1:15" ht="11.25" thickBot="1" x14ac:dyDescent="0.2">
      <c r="A22" s="34" t="s">
        <v>22</v>
      </c>
      <c r="B22" s="50">
        <v>23.0328802546886</v>
      </c>
      <c r="C22" s="63">
        <f t="shared" si="0"/>
        <v>3.0504227790073237</v>
      </c>
      <c r="D22" s="64">
        <f t="shared" si="1"/>
        <v>8.2845468055485991</v>
      </c>
      <c r="E22" s="48">
        <v>17.438466732817801</v>
      </c>
      <c r="F22" s="65">
        <f t="shared" si="2"/>
        <v>0.39761784002144651</v>
      </c>
      <c r="G22" s="66">
        <f t="shared" si="3"/>
        <v>1.3173309536171962</v>
      </c>
      <c r="H22" s="50">
        <v>23.802445631313201</v>
      </c>
      <c r="I22" s="65">
        <f t="shared" si="4"/>
        <v>-1.1112847427065766</v>
      </c>
      <c r="J22" s="64">
        <f>$C$27^I22</f>
        <v>0.46288164394344095</v>
      </c>
      <c r="K22" s="67">
        <f t="shared" si="6"/>
        <v>0.78087663393644224</v>
      </c>
      <c r="L22" s="68">
        <f t="shared" si="7"/>
        <v>10.609290181709934</v>
      </c>
      <c r="N22" s="6"/>
      <c r="O22" s="6"/>
    </row>
    <row r="23" spans="1:1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5" ht="21" x14ac:dyDescent="0.15">
      <c r="A24" s="16" t="s">
        <v>45</v>
      </c>
      <c r="B24" s="17" t="s">
        <v>46</v>
      </c>
      <c r="C24" s="16" t="s">
        <v>47</v>
      </c>
      <c r="D24" s="15"/>
      <c r="E24" s="15"/>
      <c r="F24" s="15"/>
      <c r="G24" s="18"/>
      <c r="H24" s="19"/>
      <c r="I24" s="15"/>
      <c r="J24" s="15"/>
      <c r="K24" s="15"/>
      <c r="L24" s="15"/>
    </row>
    <row r="25" spans="1:15" x14ac:dyDescent="0.15">
      <c r="A25" s="15" t="s">
        <v>34</v>
      </c>
      <c r="B25" s="20">
        <f>AVERAGE(B3:B6)</f>
        <v>26.083303033695923</v>
      </c>
      <c r="C25" s="15">
        <v>2</v>
      </c>
      <c r="D25" s="15"/>
      <c r="E25" s="15"/>
      <c r="F25" s="15"/>
      <c r="G25" s="18"/>
      <c r="H25" s="19"/>
      <c r="I25" s="15"/>
      <c r="J25" s="15"/>
      <c r="K25" s="15"/>
      <c r="L25" s="15"/>
    </row>
    <row r="26" spans="1:15" x14ac:dyDescent="0.15">
      <c r="A26" s="15" t="s">
        <v>10</v>
      </c>
      <c r="B26" s="20">
        <f>AVERAGE(E3:E6)</f>
        <v>17.836084572839248</v>
      </c>
      <c r="C26" s="15">
        <v>2</v>
      </c>
      <c r="D26" s="15"/>
      <c r="E26" s="15"/>
      <c r="F26" s="15"/>
      <c r="G26" s="18"/>
      <c r="H26" s="19"/>
      <c r="I26" s="15"/>
      <c r="J26" s="15"/>
      <c r="K26" s="15"/>
      <c r="L26" s="15"/>
    </row>
    <row r="27" spans="1:15" x14ac:dyDescent="0.15">
      <c r="A27" s="15" t="s">
        <v>36</v>
      </c>
      <c r="B27" s="20">
        <f>AVERAGE(H3:H6)</f>
        <v>22.691160888606625</v>
      </c>
      <c r="C27" s="15">
        <v>2</v>
      </c>
      <c r="D27" s="15"/>
      <c r="E27" s="15"/>
      <c r="F27" s="15"/>
      <c r="G27" s="15"/>
      <c r="H27" s="15"/>
      <c r="I27" s="15"/>
      <c r="J27" s="15"/>
      <c r="K27" s="15"/>
      <c r="L2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Casey-Tyler Berezin</cp:lastModifiedBy>
  <dcterms:modified xsi:type="dcterms:W3CDTF">2022-05-28T02:37:42Z</dcterms:modified>
</cp:coreProperties>
</file>