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da2e2e4942ca99/School/Computing Practicum/Data Sets after 4.15/"/>
    </mc:Choice>
  </mc:AlternateContent>
  <xr:revisionPtr revIDLastSave="45" documentId="8_{32014996-0321-4D4D-AA5A-A34A58CED877}" xr6:coauthVersionLast="47" xr6:coauthVersionMax="47" xr10:uidLastSave="{11A7F21D-FC72-4841-9DD0-EE57705837DE}"/>
  <bookViews>
    <workbookView xWindow="38200" yWindow="460" windowWidth="21800" windowHeight="19480" xr2:uid="{57160B4F-2793-9341-9445-8E781323F3ED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H30" i="1"/>
  <c r="I30" i="1"/>
  <c r="K30" i="1"/>
  <c r="M30" i="1"/>
  <c r="J30" i="1" s="1"/>
  <c r="P3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3" i="1"/>
  <c r="J34" i="1"/>
  <c r="J35" i="1"/>
  <c r="J36" i="1"/>
  <c r="J37" i="1"/>
  <c r="J40" i="1"/>
  <c r="J41" i="1"/>
  <c r="J42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4" i="1"/>
  <c r="J85" i="1"/>
  <c r="J86" i="1"/>
  <c r="J87" i="1"/>
  <c r="J88" i="1"/>
  <c r="J91" i="1"/>
  <c r="J92" i="1"/>
  <c r="J93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5" i="1"/>
  <c r="J136" i="1"/>
  <c r="J137" i="1"/>
  <c r="J138" i="1"/>
  <c r="J139" i="1"/>
  <c r="J142" i="1"/>
  <c r="J143" i="1"/>
  <c r="J144" i="1"/>
  <c r="J150" i="1"/>
  <c r="J151" i="1"/>
  <c r="J152" i="1"/>
  <c r="J153" i="1"/>
  <c r="J154" i="1"/>
  <c r="J155" i="1"/>
  <c r="J3" i="1"/>
  <c r="B128" i="1"/>
  <c r="D125" i="1"/>
  <c r="C125" i="1"/>
  <c r="K125" i="1" s="1"/>
  <c r="B125" i="1"/>
  <c r="P128" i="1"/>
  <c r="M125" i="1"/>
  <c r="B77" i="1"/>
  <c r="D74" i="1"/>
  <c r="C74" i="1"/>
  <c r="B74" i="1"/>
  <c r="P74" i="1" s="1"/>
  <c r="F21" i="1"/>
  <c r="H21" i="1"/>
  <c r="I21" i="1"/>
  <c r="K21" i="1"/>
  <c r="M21" i="1"/>
  <c r="P21" i="1"/>
  <c r="B26" i="1"/>
  <c r="P26" i="1" s="1"/>
  <c r="D23" i="1"/>
  <c r="C23" i="1"/>
  <c r="B23" i="1"/>
  <c r="P23" i="1" s="1"/>
  <c r="P22" i="1"/>
  <c r="P24" i="1"/>
  <c r="P25" i="1"/>
  <c r="P27" i="1"/>
  <c r="P28" i="1"/>
  <c r="P33" i="1"/>
  <c r="P34" i="1"/>
  <c r="P35" i="1"/>
  <c r="P36" i="1"/>
  <c r="P37" i="1"/>
  <c r="P40" i="1"/>
  <c r="P41" i="1"/>
  <c r="P42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5" i="1"/>
  <c r="P76" i="1"/>
  <c r="P77" i="1"/>
  <c r="P78" i="1"/>
  <c r="P79" i="1"/>
  <c r="P81" i="1"/>
  <c r="P84" i="1"/>
  <c r="P85" i="1"/>
  <c r="P86" i="1"/>
  <c r="P87" i="1"/>
  <c r="P88" i="1"/>
  <c r="P91" i="1"/>
  <c r="P92" i="1"/>
  <c r="P93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9" i="1"/>
  <c r="P130" i="1"/>
  <c r="P132" i="1"/>
  <c r="P135" i="1"/>
  <c r="P136" i="1"/>
  <c r="P137" i="1"/>
  <c r="P138" i="1"/>
  <c r="P139" i="1"/>
  <c r="P142" i="1"/>
  <c r="P143" i="1"/>
  <c r="P144" i="1"/>
  <c r="P150" i="1"/>
  <c r="P151" i="1"/>
  <c r="P152" i="1"/>
  <c r="P153" i="1"/>
  <c r="P154" i="1"/>
  <c r="P155" i="1"/>
  <c r="K48" i="1"/>
  <c r="M48" i="1"/>
  <c r="K49" i="1"/>
  <c r="M49" i="1"/>
  <c r="K50" i="1"/>
  <c r="M50" i="1"/>
  <c r="K51" i="1"/>
  <c r="M51" i="1"/>
  <c r="K52" i="1"/>
  <c r="M52" i="1"/>
  <c r="K53" i="1"/>
  <c r="M53" i="1"/>
  <c r="K54" i="1"/>
  <c r="O54" i="1" s="1"/>
  <c r="M54" i="1"/>
  <c r="K55" i="1"/>
  <c r="M55" i="1"/>
  <c r="K56" i="1"/>
  <c r="M56" i="1"/>
  <c r="K57" i="1"/>
  <c r="M57" i="1"/>
  <c r="K58" i="1"/>
  <c r="M58" i="1"/>
  <c r="K59" i="1"/>
  <c r="M59" i="1"/>
  <c r="K60" i="1"/>
  <c r="M60" i="1"/>
  <c r="K61" i="1"/>
  <c r="M61" i="1"/>
  <c r="K62" i="1"/>
  <c r="O62" i="1" s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O70" i="1" s="1"/>
  <c r="M70" i="1"/>
  <c r="K71" i="1"/>
  <c r="M71" i="1"/>
  <c r="K72" i="1"/>
  <c r="M72" i="1"/>
  <c r="K73" i="1"/>
  <c r="M73" i="1"/>
  <c r="K74" i="1"/>
  <c r="O74" i="1" s="1"/>
  <c r="M74" i="1"/>
  <c r="K75" i="1"/>
  <c r="M75" i="1"/>
  <c r="K76" i="1"/>
  <c r="M76" i="1"/>
  <c r="K77" i="1"/>
  <c r="M77" i="1"/>
  <c r="K78" i="1"/>
  <c r="O78" i="1" s="1"/>
  <c r="M78" i="1"/>
  <c r="K79" i="1"/>
  <c r="M79" i="1"/>
  <c r="K81" i="1"/>
  <c r="M81" i="1"/>
  <c r="K84" i="1"/>
  <c r="M84" i="1"/>
  <c r="K85" i="1"/>
  <c r="M85" i="1"/>
  <c r="K86" i="1"/>
  <c r="O86" i="1" s="1"/>
  <c r="M86" i="1"/>
  <c r="K87" i="1"/>
  <c r="M87" i="1"/>
  <c r="K25" i="1"/>
  <c r="M25" i="1"/>
  <c r="K26" i="1"/>
  <c r="M26" i="1"/>
  <c r="K27" i="1"/>
  <c r="O27" i="1" s="1"/>
  <c r="M27" i="1"/>
  <c r="K28" i="1"/>
  <c r="M28" i="1"/>
  <c r="K33" i="1"/>
  <c r="M33" i="1"/>
  <c r="K34" i="1"/>
  <c r="M34" i="1"/>
  <c r="K35" i="1"/>
  <c r="O35" i="1" s="1"/>
  <c r="M35" i="1"/>
  <c r="K36" i="1"/>
  <c r="M36" i="1"/>
  <c r="K37" i="1"/>
  <c r="M37" i="1"/>
  <c r="K40" i="1"/>
  <c r="M40" i="1"/>
  <c r="K41" i="1"/>
  <c r="M41" i="1"/>
  <c r="K42" i="1"/>
  <c r="M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6" i="1"/>
  <c r="K127" i="1"/>
  <c r="K128" i="1"/>
  <c r="K129" i="1"/>
  <c r="K130" i="1"/>
  <c r="K132" i="1"/>
  <c r="K135" i="1"/>
  <c r="K136" i="1"/>
  <c r="K137" i="1"/>
  <c r="K138" i="1"/>
  <c r="K139" i="1"/>
  <c r="K142" i="1"/>
  <c r="O142" i="1" s="1"/>
  <c r="K143" i="1"/>
  <c r="K144" i="1"/>
  <c r="K150" i="1"/>
  <c r="K151" i="1"/>
  <c r="K152" i="1"/>
  <c r="K153" i="1"/>
  <c r="K154" i="1"/>
  <c r="K155" i="1"/>
  <c r="K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2" i="1"/>
  <c r="F135" i="1"/>
  <c r="F136" i="1"/>
  <c r="F137" i="1"/>
  <c r="F138" i="1"/>
  <c r="F139" i="1"/>
  <c r="F142" i="1"/>
  <c r="F143" i="1"/>
  <c r="F144" i="1"/>
  <c r="F150" i="1"/>
  <c r="F151" i="1"/>
  <c r="F152" i="1"/>
  <c r="F153" i="1"/>
  <c r="F154" i="1"/>
  <c r="F155" i="1"/>
  <c r="F105" i="1"/>
  <c r="M155" i="1"/>
  <c r="I155" i="1"/>
  <c r="H155" i="1"/>
  <c r="M154" i="1"/>
  <c r="I154" i="1"/>
  <c r="H154" i="1"/>
  <c r="M153" i="1"/>
  <c r="I153" i="1"/>
  <c r="H153" i="1"/>
  <c r="M152" i="1"/>
  <c r="I152" i="1"/>
  <c r="H152" i="1"/>
  <c r="M151" i="1"/>
  <c r="I151" i="1"/>
  <c r="H151" i="1"/>
  <c r="M150" i="1"/>
  <c r="I150" i="1"/>
  <c r="H150" i="1"/>
  <c r="M144" i="1"/>
  <c r="I144" i="1"/>
  <c r="H144" i="1"/>
  <c r="M143" i="1"/>
  <c r="I143" i="1"/>
  <c r="H143" i="1"/>
  <c r="M142" i="1"/>
  <c r="I142" i="1"/>
  <c r="H142" i="1"/>
  <c r="M139" i="1"/>
  <c r="I139" i="1"/>
  <c r="H139" i="1"/>
  <c r="M138" i="1"/>
  <c r="I138" i="1"/>
  <c r="H138" i="1"/>
  <c r="M137" i="1"/>
  <c r="I137" i="1"/>
  <c r="H137" i="1"/>
  <c r="M136" i="1"/>
  <c r="I136" i="1"/>
  <c r="H136" i="1"/>
  <c r="M135" i="1"/>
  <c r="I135" i="1"/>
  <c r="H135" i="1"/>
  <c r="M132" i="1"/>
  <c r="I132" i="1"/>
  <c r="H132" i="1"/>
  <c r="M130" i="1"/>
  <c r="I130" i="1"/>
  <c r="H130" i="1"/>
  <c r="M129" i="1"/>
  <c r="I129" i="1"/>
  <c r="H129" i="1"/>
  <c r="M128" i="1"/>
  <c r="I128" i="1"/>
  <c r="H128" i="1"/>
  <c r="M127" i="1"/>
  <c r="I127" i="1"/>
  <c r="H127" i="1"/>
  <c r="M126" i="1"/>
  <c r="I126" i="1"/>
  <c r="H126" i="1"/>
  <c r="I125" i="1"/>
  <c r="H125" i="1"/>
  <c r="M124" i="1"/>
  <c r="I124" i="1"/>
  <c r="H124" i="1"/>
  <c r="M123" i="1"/>
  <c r="I123" i="1"/>
  <c r="H123" i="1"/>
  <c r="M122" i="1"/>
  <c r="I122" i="1"/>
  <c r="H122" i="1"/>
  <c r="M121" i="1"/>
  <c r="I121" i="1"/>
  <c r="H121" i="1"/>
  <c r="M120" i="1"/>
  <c r="I120" i="1"/>
  <c r="H120" i="1"/>
  <c r="M119" i="1"/>
  <c r="I119" i="1"/>
  <c r="H119" i="1"/>
  <c r="M118" i="1"/>
  <c r="I118" i="1"/>
  <c r="H118" i="1"/>
  <c r="M117" i="1"/>
  <c r="I117" i="1"/>
  <c r="H117" i="1"/>
  <c r="M116" i="1"/>
  <c r="I116" i="1"/>
  <c r="H116" i="1"/>
  <c r="M115" i="1"/>
  <c r="I115" i="1"/>
  <c r="H115" i="1"/>
  <c r="M114" i="1"/>
  <c r="I114" i="1"/>
  <c r="H114" i="1"/>
  <c r="M113" i="1"/>
  <c r="I113" i="1"/>
  <c r="H113" i="1"/>
  <c r="M112" i="1"/>
  <c r="I112" i="1"/>
  <c r="H112" i="1"/>
  <c r="M111" i="1"/>
  <c r="I111" i="1"/>
  <c r="H111" i="1"/>
  <c r="M110" i="1"/>
  <c r="I110" i="1"/>
  <c r="H110" i="1"/>
  <c r="M109" i="1"/>
  <c r="I109" i="1"/>
  <c r="H109" i="1"/>
  <c r="M108" i="1"/>
  <c r="I108" i="1"/>
  <c r="H108" i="1"/>
  <c r="M107" i="1"/>
  <c r="I107" i="1"/>
  <c r="H107" i="1"/>
  <c r="M106" i="1"/>
  <c r="I106" i="1"/>
  <c r="H106" i="1"/>
  <c r="M105" i="1"/>
  <c r="I105" i="1"/>
  <c r="H105" i="1"/>
  <c r="K88" i="1"/>
  <c r="M88" i="1"/>
  <c r="K91" i="1"/>
  <c r="M91" i="1"/>
  <c r="K92" i="1"/>
  <c r="M92" i="1"/>
  <c r="K93" i="1"/>
  <c r="O93" i="1" s="1"/>
  <c r="M93" i="1"/>
  <c r="K99" i="1"/>
  <c r="M99" i="1"/>
  <c r="K100" i="1"/>
  <c r="M100" i="1"/>
  <c r="K101" i="1"/>
  <c r="O101" i="1" s="1"/>
  <c r="M101" i="1"/>
  <c r="K102" i="1"/>
  <c r="M102" i="1"/>
  <c r="K103" i="1"/>
  <c r="M103" i="1"/>
  <c r="K104" i="1"/>
  <c r="M104" i="1"/>
  <c r="H104" i="1"/>
  <c r="H103" i="1"/>
  <c r="H102" i="1"/>
  <c r="H101" i="1"/>
  <c r="H100" i="1"/>
  <c r="H99" i="1"/>
  <c r="H93" i="1"/>
  <c r="H92" i="1"/>
  <c r="H91" i="1"/>
  <c r="H88" i="1"/>
  <c r="H87" i="1"/>
  <c r="H86" i="1"/>
  <c r="H85" i="1"/>
  <c r="H84" i="1"/>
  <c r="H81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3" i="1"/>
  <c r="F93" i="1"/>
  <c r="I92" i="1"/>
  <c r="F92" i="1"/>
  <c r="I91" i="1"/>
  <c r="F91" i="1"/>
  <c r="I88" i="1"/>
  <c r="F88" i="1"/>
  <c r="I87" i="1"/>
  <c r="F87" i="1"/>
  <c r="I86" i="1"/>
  <c r="F86" i="1"/>
  <c r="I85" i="1"/>
  <c r="F85" i="1"/>
  <c r="I84" i="1"/>
  <c r="F84" i="1"/>
  <c r="I81" i="1"/>
  <c r="F81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K23" i="1"/>
  <c r="M23" i="1"/>
  <c r="K24" i="1"/>
  <c r="O24" i="1" s="1"/>
  <c r="M24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40" i="1"/>
  <c r="H40" i="1"/>
  <c r="I40" i="1"/>
  <c r="F41" i="1"/>
  <c r="H41" i="1"/>
  <c r="I41" i="1"/>
  <c r="F42" i="1"/>
  <c r="H42" i="1"/>
  <c r="I42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3" i="1"/>
  <c r="K4" i="1"/>
  <c r="K5" i="1"/>
  <c r="O5" i="1" s="1"/>
  <c r="K6" i="1"/>
  <c r="O6" i="1" s="1"/>
  <c r="K7" i="1"/>
  <c r="O7" i="1" s="1"/>
  <c r="K8" i="1"/>
  <c r="O8" i="1" s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O22" i="1" s="1"/>
  <c r="K3" i="1"/>
  <c r="O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3" i="1"/>
  <c r="O30" i="1" l="1"/>
  <c r="O21" i="1"/>
  <c r="O36" i="1"/>
  <c r="O51" i="1"/>
  <c r="O103" i="1"/>
  <c r="O17" i="1"/>
  <c r="O16" i="1"/>
  <c r="O23" i="1"/>
  <c r="O15" i="1"/>
  <c r="O14" i="1"/>
  <c r="O110" i="1"/>
  <c r="O126" i="1"/>
  <c r="O150" i="1"/>
  <c r="O125" i="1"/>
  <c r="O129" i="1"/>
  <c r="O144" i="1"/>
  <c r="O128" i="1"/>
  <c r="O112" i="1"/>
  <c r="O109" i="1"/>
  <c r="O143" i="1"/>
  <c r="O127" i="1"/>
  <c r="O111" i="1"/>
  <c r="O153" i="1"/>
  <c r="O113" i="1"/>
  <c r="O124" i="1"/>
  <c r="O108" i="1"/>
  <c r="O53" i="1"/>
  <c r="O20" i="1"/>
  <c r="O105" i="1"/>
  <c r="O19" i="1"/>
  <c r="O37" i="1"/>
  <c r="O52" i="1"/>
  <c r="O18" i="1"/>
  <c r="O155" i="1"/>
  <c r="O139" i="1"/>
  <c r="O123" i="1"/>
  <c r="O107" i="1"/>
  <c r="O75" i="1"/>
  <c r="O59" i="1"/>
  <c r="O154" i="1"/>
  <c r="O138" i="1"/>
  <c r="O122" i="1"/>
  <c r="O106" i="1"/>
  <c r="O137" i="1"/>
  <c r="O121" i="1"/>
  <c r="O152" i="1"/>
  <c r="O136" i="1"/>
  <c r="O120" i="1"/>
  <c r="O66" i="1"/>
  <c r="O58" i="1"/>
  <c r="O50" i="1"/>
  <c r="O151" i="1"/>
  <c r="O135" i="1"/>
  <c r="O119" i="1"/>
  <c r="O118" i="1"/>
  <c r="O42" i="1"/>
  <c r="O34" i="1"/>
  <c r="O26" i="1"/>
  <c r="O49" i="1"/>
  <c r="O117" i="1"/>
  <c r="O91" i="1"/>
  <c r="O132" i="1"/>
  <c r="O116" i="1"/>
  <c r="O41" i="1"/>
  <c r="O33" i="1"/>
  <c r="O25" i="1"/>
  <c r="O72" i="1"/>
  <c r="O64" i="1"/>
  <c r="O56" i="1"/>
  <c r="O48" i="1"/>
  <c r="O115" i="1"/>
  <c r="O130" i="1"/>
  <c r="O114" i="1"/>
  <c r="O40" i="1"/>
  <c r="O87" i="1"/>
  <c r="O79" i="1"/>
  <c r="O71" i="1"/>
  <c r="O63" i="1"/>
  <c r="O55" i="1"/>
  <c r="O88" i="1"/>
  <c r="O85" i="1"/>
  <c r="O77" i="1"/>
  <c r="O69" i="1"/>
  <c r="O61" i="1"/>
  <c r="O84" i="1"/>
  <c r="O76" i="1"/>
  <c r="O68" i="1"/>
  <c r="O60" i="1"/>
  <c r="O67" i="1"/>
  <c r="O102" i="1"/>
  <c r="O100" i="1"/>
  <c r="O92" i="1"/>
  <c r="O81" i="1"/>
  <c r="O73" i="1"/>
  <c r="O65" i="1"/>
  <c r="O57" i="1"/>
  <c r="O99" i="1"/>
  <c r="O28" i="1"/>
  <c r="O104" i="1"/>
  <c r="O10" i="1"/>
  <c r="O9" i="1"/>
  <c r="O4" i="1"/>
  <c r="O13" i="1"/>
  <c r="O12" i="1"/>
  <c r="O11" i="1"/>
</calcChain>
</file>

<file path=xl/sharedStrings.xml><?xml version="1.0" encoding="utf-8"?>
<sst xmlns="http://schemas.openxmlformats.org/spreadsheetml/2006/main" count="647" uniqueCount="56">
  <si>
    <t>Column Name</t>
  </si>
  <si>
    <t>Revenue:</t>
  </si>
  <si>
    <t>Over the time period of</t>
  </si>
  <si>
    <t>to</t>
  </si>
  <si>
    <t>Total revenue</t>
  </si>
  <si>
    <t>Cost of Product</t>
  </si>
  <si>
    <t>Cost of Service and other</t>
  </si>
  <si>
    <t>Total cost of revenue</t>
  </si>
  <si>
    <t>Gross margin</t>
  </si>
  <si>
    <t>Research and development</t>
  </si>
  <si>
    <t>Operating income</t>
  </si>
  <si>
    <t>Other income, net</t>
  </si>
  <si>
    <t>Income before income taxes</t>
  </si>
  <si>
    <t>Provision for income taxes</t>
  </si>
  <si>
    <t>Net income</t>
  </si>
  <si>
    <t>Basic EPS</t>
  </si>
  <si>
    <t>Diluted EPS</t>
  </si>
  <si>
    <t>Basic Sares outstanding</t>
  </si>
  <si>
    <t>Diluted Shares outstanding</t>
  </si>
  <si>
    <t>Cash and cash equivalents</t>
  </si>
  <si>
    <t>Short-term investments</t>
  </si>
  <si>
    <t>Accounts receivable</t>
  </si>
  <si>
    <t>Inventories</t>
  </si>
  <si>
    <t>Other current assets</t>
  </si>
  <si>
    <t>Total current assets</t>
  </si>
  <si>
    <t>Property and equipment</t>
  </si>
  <si>
    <t>Operating lease right-of-use assets</t>
  </si>
  <si>
    <t>Equity investments</t>
  </si>
  <si>
    <t>Goodwill</t>
  </si>
  <si>
    <t>Intangible assets, net</t>
  </si>
  <si>
    <t>Other long-term assets</t>
  </si>
  <si>
    <t>Total assets</t>
  </si>
  <si>
    <t>Accounts payable</t>
  </si>
  <si>
    <t>Current portion of long-term debt</t>
  </si>
  <si>
    <t>Accrued compensation</t>
  </si>
  <si>
    <t>Short-term income taxes</t>
  </si>
  <si>
    <t>Short-term unearned revenue</t>
  </si>
  <si>
    <t>Other current liabilities</t>
  </si>
  <si>
    <t>Total current liabilities</t>
  </si>
  <si>
    <t>Long-term debt</t>
  </si>
  <si>
    <t>Long-term income taxes</t>
  </si>
  <si>
    <t>Long-term unearned revenue</t>
  </si>
  <si>
    <t>Deferred income taxes</t>
  </si>
  <si>
    <t>Operating lease liabilities</t>
  </si>
  <si>
    <t>Other long-term liabilities</t>
  </si>
  <si>
    <t>Total liabilities</t>
  </si>
  <si>
    <t>Common stock and paid-in capital</t>
  </si>
  <si>
    <t>Retained earnings</t>
  </si>
  <si>
    <t>Accumulated other comprehensive income</t>
  </si>
  <si>
    <t>Total stockholders’ equity</t>
  </si>
  <si>
    <t>Total liabilities and stockholders’ equity</t>
  </si>
  <si>
    <t>Selling, general, and administrative</t>
  </si>
  <si>
    <t>Total cash, cash equivalents, and short-term investments</t>
  </si>
  <si>
    <t>which is</t>
  </si>
  <si>
    <t>Product Sales</t>
  </si>
  <si>
    <t>Service and other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</si>
</sst>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6" fontId="2" fillId="0" borderId="0" xfId="0" applyNumberFormat="1" applyFont="1"/>
    <xf numFmtId="9" fontId="2" fillId="0" borderId="0" xfId="0" applyNumberFormat="1" applyFont="1"/>
    <xf numFmtId="0" fontId="3" fillId="0" borderId="0" xfId="1"/>
    <xf numFmtId="0" fontId="4" fillId="0" borderId="0" xfId="1" applyFont="1"/>
    <xf numFmtId="42" fontId="5" fillId="0" borderId="0" xfId="0" applyNumberFormat="1" applyFont="1" applyAlignment="1">
      <alignment vertical="top"/>
    </xf>
    <xf numFmtId="37" fontId="5" fillId="0" borderId="0" xfId="0" applyNumberFormat="1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44" fontId="5" fillId="0" borderId="0" xfId="0" applyNumberFormat="1" applyFont="1" applyAlignment="1">
      <alignment vertical="top"/>
    </xf>
    <xf numFmtId="42" fontId="0" fillId="0" borderId="0" xfId="0" applyNumberFormat="1"/>
    <xf numFmtId="0" fontId="0" fillId="0" borderId="0" xfId="0" applyAlignment="1">
      <alignment vertical="top"/>
    </xf>
    <xf numFmtId="37" fontId="0" fillId="0" borderId="0" xfId="0" applyNumberFormat="1" applyAlignment="1">
      <alignment vertical="top"/>
    </xf>
    <xf numFmtId="0" fontId="2" fillId="0" borderId="0" xfId="0" applyFont="1" applyAlignment="1"/>
  </cellXfs>
  <cellStyles count="2">
    <cellStyle name="Normal" xfId="0" builtinId="0"/>
    <cellStyle name="Normal 2" xfId="1" xr:uid="{D1384840-E9FF-0642-AA45-33F97E8FB8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FF1D-0197-A547-97C9-6E0ABF08EB64}">
  <dimension ref="A1:P173"/>
  <sheetViews>
    <sheetView tabSelected="1" topLeftCell="D1" workbookViewId="0">
      <selection activeCell="O3" sqref="O3"/>
    </sheetView>
  </sheetViews>
  <sheetFormatPr baseColWidth="10" defaultColWidth="11" defaultRowHeight="16" x14ac:dyDescent="0.2"/>
  <cols>
    <col min="1" max="1" width="35.6640625" customWidth="1"/>
    <col min="5" max="5" width="20.5" bestFit="1" customWidth="1"/>
    <col min="6" max="6" width="5.1640625" bestFit="1" customWidth="1"/>
    <col min="7" max="7" width="2.83203125" bestFit="1" customWidth="1"/>
    <col min="8" max="8" width="5.1640625" bestFit="1" customWidth="1"/>
    <col min="9" max="9" width="32.6640625" customWidth="1"/>
    <col min="10" max="10" width="25" bestFit="1" customWidth="1"/>
    <col min="11" max="11" width="11.83203125" bestFit="1" customWidth="1"/>
    <col min="12" max="12" width="2.83203125" customWidth="1"/>
    <col min="13" max="13" width="11.83203125" bestFit="1" customWidth="1"/>
    <col min="14" max="14" width="7.83203125" bestFit="1" customWidth="1"/>
    <col min="15" max="15" width="12.6640625" bestFit="1" customWidth="1"/>
  </cols>
  <sheetData>
    <row r="1" spans="1:16" x14ac:dyDescent="0.2">
      <c r="A1" s="1" t="s">
        <v>0</v>
      </c>
      <c r="B1" s="1">
        <v>2019</v>
      </c>
      <c r="C1" s="1">
        <v>2020</v>
      </c>
      <c r="D1" s="1">
        <v>2021</v>
      </c>
      <c r="E1" s="2"/>
      <c r="F1" s="2"/>
      <c r="G1" s="2"/>
      <c r="H1" s="2"/>
      <c r="I1" s="2"/>
      <c r="J1" s="2"/>
      <c r="K1" s="2"/>
      <c r="L1" s="16"/>
      <c r="M1" s="16"/>
      <c r="N1" s="2"/>
      <c r="P1" s="2"/>
    </row>
    <row r="2" spans="1:16" x14ac:dyDescent="0.2">
      <c r="A2" s="2" t="s">
        <v>1</v>
      </c>
      <c r="B2" s="3"/>
      <c r="C2" s="3"/>
      <c r="D2" s="3"/>
      <c r="E2" s="2"/>
      <c r="F2" s="2"/>
      <c r="G2" s="2"/>
      <c r="H2" s="2"/>
      <c r="I2" s="2"/>
      <c r="J2" s="2"/>
      <c r="K2" s="2"/>
      <c r="L2" s="16"/>
      <c r="M2" s="16"/>
      <c r="N2" s="2"/>
      <c r="P2" s="2"/>
    </row>
    <row r="3" spans="1:16" x14ac:dyDescent="0.2">
      <c r="A3" t="s">
        <v>54</v>
      </c>
      <c r="B3" s="8">
        <v>213883</v>
      </c>
      <c r="C3" s="8">
        <v>220747</v>
      </c>
      <c r="D3" s="8">
        <v>297392</v>
      </c>
      <c r="E3" s="2" t="s">
        <v>2</v>
      </c>
      <c r="F3" s="2">
        <f>$B$1</f>
        <v>2019</v>
      </c>
      <c r="G3" s="2" t="s">
        <v>3</v>
      </c>
      <c r="H3" s="2">
        <f>$D$1</f>
        <v>2021</v>
      </c>
      <c r="I3" s="2" t="str">
        <f t="shared" ref="I3:I28" si="0">A3</f>
        <v>Product Sales</v>
      </c>
      <c r="J3" s="2" t="str">
        <f>IF(M3&gt;K3,"for Apple increased from","for Microsoft decreased from")</f>
        <v>for Apple increased from</v>
      </c>
      <c r="K3" s="4">
        <f t="shared" ref="K3:K28" si="1">B3</f>
        <v>213883</v>
      </c>
      <c r="L3" s="2" t="s">
        <v>3</v>
      </c>
      <c r="M3" s="4">
        <f t="shared" ref="M3:M28" si="2">D3</f>
        <v>297392</v>
      </c>
      <c r="N3" s="2" t="s">
        <v>53</v>
      </c>
      <c r="O3" t="str">
        <f>IF(K3&lt;M3,"an Increase of","a Decrease of")</f>
        <v>an Increase of</v>
      </c>
      <c r="P3" s="5">
        <f t="shared" ref="P3:P28" si="3">ABS((D3/B3)-1)</f>
        <v>0.39044243815544011</v>
      </c>
    </row>
    <row r="4" spans="1:16" x14ac:dyDescent="0.2">
      <c r="A4" t="s">
        <v>55</v>
      </c>
      <c r="B4" s="9">
        <v>46291</v>
      </c>
      <c r="C4" s="9">
        <v>53768</v>
      </c>
      <c r="D4" s="9">
        <v>68425</v>
      </c>
      <c r="E4" s="2" t="s">
        <v>2</v>
      </c>
      <c r="F4" s="2">
        <f t="shared" ref="F4:F53" si="4">$B$1</f>
        <v>2019</v>
      </c>
      <c r="G4" s="2" t="s">
        <v>3</v>
      </c>
      <c r="H4" s="2">
        <f t="shared" ref="H4:H53" si="5">$D$1</f>
        <v>2021</v>
      </c>
      <c r="I4" s="2" t="str">
        <f t="shared" si="0"/>
        <v>Service and other Sales</v>
      </c>
      <c r="J4" s="2" t="str">
        <f t="shared" ref="J4:J67" si="6">IF(M4&gt;K4,"for Apple increased from","for Microsoft decreased from")</f>
        <v>for Apple increased from</v>
      </c>
      <c r="K4" s="4">
        <f t="shared" si="1"/>
        <v>46291</v>
      </c>
      <c r="L4" s="2" t="s">
        <v>3</v>
      </c>
      <c r="M4" s="4">
        <f t="shared" si="2"/>
        <v>68425</v>
      </c>
      <c r="N4" s="2" t="s">
        <v>53</v>
      </c>
      <c r="O4" t="str">
        <f t="shared" ref="O4:O65" si="7">IF(K4&lt;M4,"an Increase of","a Decrease of")</f>
        <v>an Increase of</v>
      </c>
      <c r="P4" s="5">
        <f t="shared" si="3"/>
        <v>0.47814910025706947</v>
      </c>
    </row>
    <row r="5" spans="1:16" x14ac:dyDescent="0.2">
      <c r="A5" s="10" t="s">
        <v>4</v>
      </c>
      <c r="B5" s="9">
        <v>260174</v>
      </c>
      <c r="C5" s="9">
        <v>274515</v>
      </c>
      <c r="D5" s="9">
        <v>365817</v>
      </c>
      <c r="E5" s="2" t="s">
        <v>2</v>
      </c>
      <c r="F5" s="2">
        <f t="shared" si="4"/>
        <v>2019</v>
      </c>
      <c r="G5" s="2" t="s">
        <v>3</v>
      </c>
      <c r="H5" s="2">
        <f t="shared" si="5"/>
        <v>2021</v>
      </c>
      <c r="I5" s="2" t="str">
        <f t="shared" si="0"/>
        <v>Total revenue</v>
      </c>
      <c r="J5" s="2" t="str">
        <f t="shared" si="6"/>
        <v>for Apple increased from</v>
      </c>
      <c r="K5" s="4">
        <f t="shared" si="1"/>
        <v>260174</v>
      </c>
      <c r="L5" s="2" t="s">
        <v>3</v>
      </c>
      <c r="M5" s="4">
        <f t="shared" si="2"/>
        <v>365817</v>
      </c>
      <c r="N5" s="2" t="s">
        <v>53</v>
      </c>
      <c r="O5" t="str">
        <f t="shared" si="7"/>
        <v>an Increase of</v>
      </c>
      <c r="P5" s="5">
        <f t="shared" si="3"/>
        <v>0.40604749129428774</v>
      </c>
    </row>
    <row r="6" spans="1:16" x14ac:dyDescent="0.2">
      <c r="A6" t="s">
        <v>5</v>
      </c>
      <c r="B6" s="9">
        <v>144996</v>
      </c>
      <c r="C6" s="9">
        <v>151286</v>
      </c>
      <c r="D6" s="9">
        <v>192266</v>
      </c>
      <c r="E6" s="2" t="s">
        <v>2</v>
      </c>
      <c r="F6" s="2">
        <f t="shared" si="4"/>
        <v>2019</v>
      </c>
      <c r="G6" s="2" t="s">
        <v>3</v>
      </c>
      <c r="H6" s="2">
        <f t="shared" si="5"/>
        <v>2021</v>
      </c>
      <c r="I6" s="2" t="str">
        <f t="shared" si="0"/>
        <v>Cost of Product</v>
      </c>
      <c r="J6" s="2" t="str">
        <f t="shared" si="6"/>
        <v>for Apple increased from</v>
      </c>
      <c r="K6" s="4">
        <f t="shared" si="1"/>
        <v>144996</v>
      </c>
      <c r="L6" s="2" t="s">
        <v>3</v>
      </c>
      <c r="M6" s="4">
        <f t="shared" si="2"/>
        <v>192266</v>
      </c>
      <c r="N6" s="2" t="s">
        <v>53</v>
      </c>
      <c r="O6" t="str">
        <f t="shared" si="7"/>
        <v>an Increase of</v>
      </c>
      <c r="P6" s="5">
        <f t="shared" si="3"/>
        <v>0.32600899335154065</v>
      </c>
    </row>
    <row r="7" spans="1:16" x14ac:dyDescent="0.2">
      <c r="A7" t="s">
        <v>6</v>
      </c>
      <c r="B7" s="9">
        <v>16786</v>
      </c>
      <c r="C7" s="9">
        <v>18273</v>
      </c>
      <c r="D7" s="9">
        <v>20715</v>
      </c>
      <c r="E7" s="2" t="s">
        <v>2</v>
      </c>
      <c r="F7" s="2">
        <f t="shared" si="4"/>
        <v>2019</v>
      </c>
      <c r="G7" s="2" t="s">
        <v>3</v>
      </c>
      <c r="H7" s="2">
        <f t="shared" si="5"/>
        <v>2021</v>
      </c>
      <c r="I7" s="2" t="str">
        <f t="shared" si="0"/>
        <v>Cost of Service and other</v>
      </c>
      <c r="J7" s="2" t="str">
        <f t="shared" si="6"/>
        <v>for Apple increased from</v>
      </c>
      <c r="K7" s="4">
        <f t="shared" si="1"/>
        <v>16786</v>
      </c>
      <c r="L7" s="2" t="s">
        <v>3</v>
      </c>
      <c r="M7" s="4">
        <f t="shared" si="2"/>
        <v>20715</v>
      </c>
      <c r="N7" s="2" t="s">
        <v>53</v>
      </c>
      <c r="O7" t="str">
        <f t="shared" si="7"/>
        <v>an Increase of</v>
      </c>
      <c r="P7" s="5">
        <f t="shared" si="3"/>
        <v>0.23406410103657804</v>
      </c>
    </row>
    <row r="8" spans="1:16" x14ac:dyDescent="0.2">
      <c r="A8" s="10" t="s">
        <v>7</v>
      </c>
      <c r="B8" s="9">
        <v>161782</v>
      </c>
      <c r="C8" s="9">
        <v>169559</v>
      </c>
      <c r="D8" s="9">
        <v>212981</v>
      </c>
      <c r="E8" s="2" t="s">
        <v>2</v>
      </c>
      <c r="F8" s="2">
        <f t="shared" si="4"/>
        <v>2019</v>
      </c>
      <c r="G8" s="2" t="s">
        <v>3</v>
      </c>
      <c r="H8" s="2">
        <f t="shared" si="5"/>
        <v>2021</v>
      </c>
      <c r="I8" s="2" t="str">
        <f t="shared" si="0"/>
        <v>Total cost of revenue</v>
      </c>
      <c r="J8" s="2" t="str">
        <f t="shared" si="6"/>
        <v>for Apple increased from</v>
      </c>
      <c r="K8" s="4">
        <f t="shared" si="1"/>
        <v>161782</v>
      </c>
      <c r="L8" s="2" t="s">
        <v>3</v>
      </c>
      <c r="M8" s="4">
        <f t="shared" si="2"/>
        <v>212981</v>
      </c>
      <c r="N8" s="2" t="s">
        <v>53</v>
      </c>
      <c r="O8" t="str">
        <f t="shared" si="7"/>
        <v>an Increase of</v>
      </c>
      <c r="P8" s="5">
        <f t="shared" si="3"/>
        <v>0.31646907566972837</v>
      </c>
    </row>
    <row r="9" spans="1:16" x14ac:dyDescent="0.2">
      <c r="A9" t="s">
        <v>8</v>
      </c>
      <c r="B9" s="9">
        <v>98392</v>
      </c>
      <c r="C9" s="9">
        <v>104956</v>
      </c>
      <c r="D9" s="9">
        <v>152836</v>
      </c>
      <c r="E9" s="2" t="s">
        <v>2</v>
      </c>
      <c r="F9" s="2">
        <f t="shared" si="4"/>
        <v>2019</v>
      </c>
      <c r="G9" s="2" t="s">
        <v>3</v>
      </c>
      <c r="H9" s="2">
        <f t="shared" si="5"/>
        <v>2021</v>
      </c>
      <c r="I9" s="2" t="str">
        <f t="shared" si="0"/>
        <v>Gross margin</v>
      </c>
      <c r="J9" s="2" t="str">
        <f t="shared" si="6"/>
        <v>for Apple increased from</v>
      </c>
      <c r="K9" s="4">
        <f t="shared" si="1"/>
        <v>98392</v>
      </c>
      <c r="L9" s="2" t="s">
        <v>3</v>
      </c>
      <c r="M9" s="4">
        <f t="shared" si="2"/>
        <v>152836</v>
      </c>
      <c r="N9" s="2" t="s">
        <v>53</v>
      </c>
      <c r="O9" t="str">
        <f t="shared" si="7"/>
        <v>an Increase of</v>
      </c>
      <c r="P9" s="5">
        <f t="shared" si="3"/>
        <v>0.55333766972924625</v>
      </c>
    </row>
    <row r="10" spans="1:16" x14ac:dyDescent="0.2">
      <c r="A10" t="s">
        <v>9</v>
      </c>
      <c r="B10" s="9">
        <v>16217</v>
      </c>
      <c r="C10" s="9">
        <v>18752</v>
      </c>
      <c r="D10" s="9">
        <v>21914</v>
      </c>
      <c r="E10" s="2" t="s">
        <v>2</v>
      </c>
      <c r="F10" s="2">
        <f t="shared" si="4"/>
        <v>2019</v>
      </c>
      <c r="G10" s="2" t="s">
        <v>3</v>
      </c>
      <c r="H10" s="2">
        <f t="shared" si="5"/>
        <v>2021</v>
      </c>
      <c r="I10" s="2" t="str">
        <f t="shared" si="0"/>
        <v>Research and development</v>
      </c>
      <c r="J10" s="2" t="str">
        <f t="shared" si="6"/>
        <v>for Apple increased from</v>
      </c>
      <c r="K10" s="4">
        <f t="shared" si="1"/>
        <v>16217</v>
      </c>
      <c r="L10" s="2" t="s">
        <v>3</v>
      </c>
      <c r="M10" s="4">
        <f t="shared" si="2"/>
        <v>21914</v>
      </c>
      <c r="N10" s="2" t="s">
        <v>53</v>
      </c>
      <c r="O10" t="str">
        <f t="shared" si="7"/>
        <v>an Increase of</v>
      </c>
      <c r="P10" s="5">
        <f t="shared" si="3"/>
        <v>0.35129802059567128</v>
      </c>
    </row>
    <row r="11" spans="1:16" x14ac:dyDescent="0.2">
      <c r="A11" s="11" t="s">
        <v>51</v>
      </c>
      <c r="B11" s="9">
        <v>18245</v>
      </c>
      <c r="C11" s="9">
        <v>19916</v>
      </c>
      <c r="D11" s="9">
        <v>21973</v>
      </c>
      <c r="E11" s="2" t="s">
        <v>2</v>
      </c>
      <c r="F11" s="2">
        <f t="shared" si="4"/>
        <v>2019</v>
      </c>
      <c r="G11" s="2" t="s">
        <v>3</v>
      </c>
      <c r="H11" s="2">
        <f t="shared" si="5"/>
        <v>2021</v>
      </c>
      <c r="I11" s="2" t="str">
        <f t="shared" si="0"/>
        <v>Selling, general, and administrative</v>
      </c>
      <c r="J11" s="2" t="str">
        <f t="shared" si="6"/>
        <v>for Apple increased from</v>
      </c>
      <c r="K11" s="4">
        <f t="shared" si="1"/>
        <v>18245</v>
      </c>
      <c r="L11" s="2" t="s">
        <v>3</v>
      </c>
      <c r="M11" s="4">
        <f t="shared" si="2"/>
        <v>21973</v>
      </c>
      <c r="N11" s="2" t="s">
        <v>53</v>
      </c>
      <c r="O11" t="str">
        <f t="shared" si="7"/>
        <v>an Increase of</v>
      </c>
      <c r="P11" s="5">
        <f t="shared" si="3"/>
        <v>0.20432995341189364</v>
      </c>
    </row>
    <row r="12" spans="1:16" x14ac:dyDescent="0.2">
      <c r="A12" t="s">
        <v>10</v>
      </c>
      <c r="B12" s="9">
        <v>63930</v>
      </c>
      <c r="C12" s="9">
        <v>66288</v>
      </c>
      <c r="D12" s="9">
        <v>108949</v>
      </c>
      <c r="E12" s="2" t="s">
        <v>2</v>
      </c>
      <c r="F12" s="2">
        <f t="shared" si="4"/>
        <v>2019</v>
      </c>
      <c r="G12" s="2" t="s">
        <v>3</v>
      </c>
      <c r="H12" s="2">
        <f t="shared" si="5"/>
        <v>2021</v>
      </c>
      <c r="I12" s="2" t="str">
        <f t="shared" si="0"/>
        <v>Operating income</v>
      </c>
      <c r="J12" s="2" t="str">
        <f t="shared" si="6"/>
        <v>for Apple increased from</v>
      </c>
      <c r="K12" s="4">
        <f t="shared" si="1"/>
        <v>63930</v>
      </c>
      <c r="L12" s="2" t="s">
        <v>3</v>
      </c>
      <c r="M12" s="4">
        <f t="shared" si="2"/>
        <v>108949</v>
      </c>
      <c r="N12" s="2" t="s">
        <v>53</v>
      </c>
      <c r="O12" t="str">
        <f t="shared" si="7"/>
        <v>an Increase of</v>
      </c>
      <c r="P12" s="5">
        <f t="shared" si="3"/>
        <v>0.70419208509307052</v>
      </c>
    </row>
    <row r="13" spans="1:16" x14ac:dyDescent="0.2">
      <c r="A13" t="s">
        <v>11</v>
      </c>
      <c r="B13" s="9">
        <v>1807</v>
      </c>
      <c r="C13" s="9">
        <v>803</v>
      </c>
      <c r="D13" s="9">
        <v>258</v>
      </c>
      <c r="E13" s="2" t="s">
        <v>2</v>
      </c>
      <c r="F13" s="2">
        <f t="shared" si="4"/>
        <v>2019</v>
      </c>
      <c r="G13" s="2" t="s">
        <v>3</v>
      </c>
      <c r="H13" s="2">
        <f t="shared" si="5"/>
        <v>2021</v>
      </c>
      <c r="I13" s="2" t="str">
        <f t="shared" si="0"/>
        <v>Other income, net</v>
      </c>
      <c r="J13" s="2" t="str">
        <f t="shared" si="6"/>
        <v>for Microsoft decreased from</v>
      </c>
      <c r="K13" s="4">
        <f t="shared" si="1"/>
        <v>1807</v>
      </c>
      <c r="L13" s="2" t="s">
        <v>3</v>
      </c>
      <c r="M13" s="4">
        <f t="shared" si="2"/>
        <v>258</v>
      </c>
      <c r="N13" s="2" t="s">
        <v>53</v>
      </c>
      <c r="O13" t="str">
        <f t="shared" si="7"/>
        <v>a Decrease of</v>
      </c>
      <c r="P13" s="5">
        <f t="shared" si="3"/>
        <v>0.85722191477587162</v>
      </c>
    </row>
    <row r="14" spans="1:16" x14ac:dyDescent="0.2">
      <c r="A14" t="s">
        <v>12</v>
      </c>
      <c r="B14" s="9">
        <v>65737</v>
      </c>
      <c r="C14" s="9">
        <v>67091</v>
      </c>
      <c r="D14" s="9">
        <v>109207</v>
      </c>
      <c r="E14" s="2" t="s">
        <v>2</v>
      </c>
      <c r="F14" s="2">
        <f t="shared" si="4"/>
        <v>2019</v>
      </c>
      <c r="G14" s="2" t="s">
        <v>3</v>
      </c>
      <c r="H14" s="2">
        <f t="shared" si="5"/>
        <v>2021</v>
      </c>
      <c r="I14" s="2" t="str">
        <f t="shared" si="0"/>
        <v>Income before income taxes</v>
      </c>
      <c r="J14" s="2" t="str">
        <f t="shared" si="6"/>
        <v>for Apple increased from</v>
      </c>
      <c r="K14" s="4">
        <f t="shared" si="1"/>
        <v>65737</v>
      </c>
      <c r="L14" s="2" t="s">
        <v>3</v>
      </c>
      <c r="M14" s="4">
        <f t="shared" si="2"/>
        <v>109207</v>
      </c>
      <c r="N14" s="2" t="s">
        <v>53</v>
      </c>
      <c r="O14" t="str">
        <f t="shared" si="7"/>
        <v>an Increase of</v>
      </c>
      <c r="P14" s="5">
        <f t="shared" si="3"/>
        <v>0.66127143009264189</v>
      </c>
    </row>
    <row r="15" spans="1:16" x14ac:dyDescent="0.2">
      <c r="A15" t="s">
        <v>13</v>
      </c>
      <c r="B15" s="9">
        <v>10481</v>
      </c>
      <c r="C15" s="9">
        <v>9680</v>
      </c>
      <c r="D15" s="9">
        <v>14527</v>
      </c>
      <c r="E15" s="2" t="s">
        <v>2</v>
      </c>
      <c r="F15" s="2">
        <f t="shared" si="4"/>
        <v>2019</v>
      </c>
      <c r="G15" s="2" t="s">
        <v>3</v>
      </c>
      <c r="H15" s="2">
        <f t="shared" si="5"/>
        <v>2021</v>
      </c>
      <c r="I15" s="2" t="str">
        <f t="shared" si="0"/>
        <v>Provision for income taxes</v>
      </c>
      <c r="J15" s="2" t="str">
        <f t="shared" si="6"/>
        <v>for Apple increased from</v>
      </c>
      <c r="K15" s="4">
        <f t="shared" si="1"/>
        <v>10481</v>
      </c>
      <c r="L15" s="2" t="s">
        <v>3</v>
      </c>
      <c r="M15" s="4">
        <f t="shared" si="2"/>
        <v>14527</v>
      </c>
      <c r="N15" s="2" t="s">
        <v>53</v>
      </c>
      <c r="O15" t="str">
        <f t="shared" si="7"/>
        <v>an Increase of</v>
      </c>
      <c r="P15" s="5">
        <f t="shared" si="3"/>
        <v>0.38603186718824545</v>
      </c>
    </row>
    <row r="16" spans="1:16" x14ac:dyDescent="0.2">
      <c r="A16" t="s">
        <v>14</v>
      </c>
      <c r="B16" s="8">
        <v>55256</v>
      </c>
      <c r="C16" s="8">
        <v>57411</v>
      </c>
      <c r="D16" s="8">
        <v>94680</v>
      </c>
      <c r="E16" s="2" t="s">
        <v>2</v>
      </c>
      <c r="F16" s="2">
        <f t="shared" si="4"/>
        <v>2019</v>
      </c>
      <c r="G16" s="2" t="s">
        <v>3</v>
      </c>
      <c r="H16" s="2">
        <f t="shared" si="5"/>
        <v>2021</v>
      </c>
      <c r="I16" s="2" t="str">
        <f t="shared" si="0"/>
        <v>Net income</v>
      </c>
      <c r="J16" s="2" t="str">
        <f t="shared" si="6"/>
        <v>for Apple increased from</v>
      </c>
      <c r="K16" s="4">
        <f t="shared" si="1"/>
        <v>55256</v>
      </c>
      <c r="L16" s="2" t="s">
        <v>3</v>
      </c>
      <c r="M16" s="4">
        <f t="shared" si="2"/>
        <v>94680</v>
      </c>
      <c r="N16" s="2" t="s">
        <v>53</v>
      </c>
      <c r="O16" t="str">
        <f t="shared" si="7"/>
        <v>an Increase of</v>
      </c>
      <c r="P16" s="5">
        <f t="shared" si="3"/>
        <v>0.71347907919501963</v>
      </c>
    </row>
    <row r="17" spans="1:16" x14ac:dyDescent="0.2">
      <c r="A17" t="s">
        <v>15</v>
      </c>
      <c r="B17" s="12">
        <v>2.99</v>
      </c>
      <c r="C17" s="12">
        <v>3.31</v>
      </c>
      <c r="D17" s="12">
        <v>5.67</v>
      </c>
      <c r="E17" s="2" t="s">
        <v>2</v>
      </c>
      <c r="F17" s="2">
        <f t="shared" si="4"/>
        <v>2019</v>
      </c>
      <c r="G17" s="2" t="s">
        <v>3</v>
      </c>
      <c r="H17" s="2">
        <f t="shared" si="5"/>
        <v>2021</v>
      </c>
      <c r="I17" s="2" t="str">
        <f t="shared" si="0"/>
        <v>Basic EPS</v>
      </c>
      <c r="J17" s="2" t="str">
        <f t="shared" si="6"/>
        <v>for Apple increased from</v>
      </c>
      <c r="K17" s="4">
        <f t="shared" si="1"/>
        <v>2.99</v>
      </c>
      <c r="L17" s="2" t="s">
        <v>3</v>
      </c>
      <c r="M17" s="4">
        <f t="shared" si="2"/>
        <v>5.67</v>
      </c>
      <c r="N17" s="2" t="s">
        <v>53</v>
      </c>
      <c r="O17" t="str">
        <f t="shared" si="7"/>
        <v>an Increase of</v>
      </c>
      <c r="P17" s="5">
        <f t="shared" si="3"/>
        <v>0.89632107023411356</v>
      </c>
    </row>
    <row r="18" spans="1:16" x14ac:dyDescent="0.2">
      <c r="A18" t="s">
        <v>16</v>
      </c>
      <c r="B18" s="12">
        <v>2.97</v>
      </c>
      <c r="C18" s="12">
        <v>3.28</v>
      </c>
      <c r="D18" s="12">
        <v>5.61</v>
      </c>
      <c r="E18" s="2" t="s">
        <v>2</v>
      </c>
      <c r="F18" s="2">
        <f t="shared" si="4"/>
        <v>2019</v>
      </c>
      <c r="G18" s="2" t="s">
        <v>3</v>
      </c>
      <c r="H18" s="2">
        <f t="shared" si="5"/>
        <v>2021</v>
      </c>
      <c r="I18" s="2" t="str">
        <f t="shared" si="0"/>
        <v>Diluted EPS</v>
      </c>
      <c r="J18" s="2" t="str">
        <f t="shared" si="6"/>
        <v>for Apple increased from</v>
      </c>
      <c r="K18" s="4">
        <f t="shared" si="1"/>
        <v>2.97</v>
      </c>
      <c r="L18" s="2" t="s">
        <v>3</v>
      </c>
      <c r="M18" s="4">
        <f t="shared" si="2"/>
        <v>5.61</v>
      </c>
      <c r="N18" s="2" t="s">
        <v>53</v>
      </c>
      <c r="O18" t="str">
        <f t="shared" si="7"/>
        <v>an Increase of</v>
      </c>
      <c r="P18" s="5">
        <f t="shared" si="3"/>
        <v>0.88888888888888884</v>
      </c>
    </row>
    <row r="19" spans="1:16" x14ac:dyDescent="0.2">
      <c r="A19" t="s">
        <v>17</v>
      </c>
      <c r="B19" s="9">
        <v>18471336</v>
      </c>
      <c r="C19" s="9">
        <v>17352119</v>
      </c>
      <c r="D19" s="9">
        <v>16701272</v>
      </c>
      <c r="E19" s="2" t="s">
        <v>2</v>
      </c>
      <c r="F19" s="2">
        <f t="shared" si="4"/>
        <v>2019</v>
      </c>
      <c r="G19" s="2" t="s">
        <v>3</v>
      </c>
      <c r="H19" s="2">
        <f t="shared" si="5"/>
        <v>2021</v>
      </c>
      <c r="I19" s="2" t="str">
        <f t="shared" si="0"/>
        <v>Basic Sares outstanding</v>
      </c>
      <c r="J19" s="2" t="str">
        <f t="shared" si="6"/>
        <v>for Microsoft decreased from</v>
      </c>
      <c r="K19" s="4">
        <f t="shared" si="1"/>
        <v>18471336</v>
      </c>
      <c r="L19" s="2" t="s">
        <v>3</v>
      </c>
      <c r="M19" s="4">
        <f t="shared" si="2"/>
        <v>16701272</v>
      </c>
      <c r="N19" s="2" t="s">
        <v>53</v>
      </c>
      <c r="O19" t="str">
        <f t="shared" si="7"/>
        <v>a Decrease of</v>
      </c>
      <c r="P19" s="5">
        <f t="shared" si="3"/>
        <v>9.5827610953533648E-2</v>
      </c>
    </row>
    <row r="20" spans="1:16" x14ac:dyDescent="0.2">
      <c r="A20" t="s">
        <v>18</v>
      </c>
      <c r="B20" s="9">
        <v>18595651</v>
      </c>
      <c r="C20" s="9">
        <v>17528214</v>
      </c>
      <c r="D20" s="9">
        <v>16864919</v>
      </c>
      <c r="E20" s="2" t="s">
        <v>2</v>
      </c>
      <c r="F20" s="2">
        <f t="shared" si="4"/>
        <v>2019</v>
      </c>
      <c r="G20" s="2" t="s">
        <v>3</v>
      </c>
      <c r="H20" s="2">
        <f t="shared" si="5"/>
        <v>2021</v>
      </c>
      <c r="I20" s="2" t="str">
        <f t="shared" si="0"/>
        <v>Diluted Shares outstanding</v>
      </c>
      <c r="J20" s="2" t="str">
        <f t="shared" si="6"/>
        <v>for Microsoft decreased from</v>
      </c>
      <c r="K20" s="4">
        <f t="shared" si="1"/>
        <v>18595651</v>
      </c>
      <c r="L20" s="2" t="s">
        <v>3</v>
      </c>
      <c r="M20" s="4">
        <f t="shared" si="2"/>
        <v>16864919</v>
      </c>
      <c r="N20" s="2" t="s">
        <v>53</v>
      </c>
      <c r="O20" t="str">
        <f t="shared" si="7"/>
        <v>a Decrease of</v>
      </c>
      <c r="P20" s="5">
        <f t="shared" si="3"/>
        <v>9.3071869331167845E-2</v>
      </c>
    </row>
    <row r="21" spans="1:16" x14ac:dyDescent="0.2">
      <c r="A21" s="6" t="s">
        <v>19</v>
      </c>
      <c r="B21" s="8">
        <v>48844</v>
      </c>
      <c r="C21" s="8">
        <v>38016</v>
      </c>
      <c r="D21" s="8">
        <v>34940</v>
      </c>
      <c r="E21" s="2" t="s">
        <v>2</v>
      </c>
      <c r="F21" s="2">
        <f t="shared" si="4"/>
        <v>2019</v>
      </c>
      <c r="G21" s="2" t="s">
        <v>3</v>
      </c>
      <c r="H21" s="2">
        <f t="shared" si="5"/>
        <v>2021</v>
      </c>
      <c r="I21" s="2" t="str">
        <f t="shared" si="0"/>
        <v>Cash and cash equivalents</v>
      </c>
      <c r="J21" s="2" t="str">
        <f t="shared" si="6"/>
        <v>for Microsoft decreased from</v>
      </c>
      <c r="K21" s="4">
        <f t="shared" si="1"/>
        <v>48844</v>
      </c>
      <c r="L21" s="2" t="s">
        <v>3</v>
      </c>
      <c r="M21" s="4">
        <f t="shared" si="2"/>
        <v>34940</v>
      </c>
      <c r="N21" s="2" t="s">
        <v>53</v>
      </c>
      <c r="O21" t="str">
        <f t="shared" si="7"/>
        <v>a Decrease of</v>
      </c>
      <c r="P21" s="5">
        <f t="shared" si="3"/>
        <v>0.28466137089509458</v>
      </c>
    </row>
    <row r="22" spans="1:16" x14ac:dyDescent="0.2">
      <c r="A22" s="6" t="s">
        <v>20</v>
      </c>
      <c r="B22" s="9">
        <v>51713</v>
      </c>
      <c r="C22" s="9">
        <v>52927</v>
      </c>
      <c r="D22" s="9">
        <v>27699</v>
      </c>
      <c r="E22" s="2" t="s">
        <v>2</v>
      </c>
      <c r="F22" s="2">
        <f t="shared" si="4"/>
        <v>2019</v>
      </c>
      <c r="G22" s="2" t="s">
        <v>3</v>
      </c>
      <c r="H22" s="2">
        <f t="shared" si="5"/>
        <v>2021</v>
      </c>
      <c r="I22" s="2" t="str">
        <f t="shared" si="0"/>
        <v>Short-term investments</v>
      </c>
      <c r="J22" s="2" t="str">
        <f t="shared" si="6"/>
        <v>for Microsoft decreased from</v>
      </c>
      <c r="K22" s="4">
        <f t="shared" si="1"/>
        <v>51713</v>
      </c>
      <c r="L22" s="2" t="s">
        <v>3</v>
      </c>
      <c r="M22" s="4">
        <f t="shared" si="2"/>
        <v>27699</v>
      </c>
      <c r="N22" s="2" t="s">
        <v>53</v>
      </c>
      <c r="O22" t="str">
        <f t="shared" si="7"/>
        <v>a Decrease of</v>
      </c>
      <c r="P22" s="5">
        <f t="shared" si="3"/>
        <v>0.46437066114903414</v>
      </c>
    </row>
    <row r="23" spans="1:16" x14ac:dyDescent="0.2">
      <c r="A23" s="7" t="s">
        <v>52</v>
      </c>
      <c r="B23" s="13">
        <f>SUM(B21:B22)</f>
        <v>100557</v>
      </c>
      <c r="C23" s="13">
        <f>SUM(C21:C22)</f>
        <v>90943</v>
      </c>
      <c r="D23" s="13">
        <f>SUM(D21:D22)</f>
        <v>62639</v>
      </c>
      <c r="E23" s="2" t="s">
        <v>2</v>
      </c>
      <c r="F23" s="2">
        <f t="shared" si="4"/>
        <v>2019</v>
      </c>
      <c r="G23" s="2" t="s">
        <v>3</v>
      </c>
      <c r="H23" s="2">
        <f t="shared" si="5"/>
        <v>2021</v>
      </c>
      <c r="I23" s="2" t="str">
        <f t="shared" si="0"/>
        <v>Total cash, cash equivalents, and short-term investments</v>
      </c>
      <c r="J23" s="2" t="str">
        <f t="shared" si="6"/>
        <v>for Microsoft decreased from</v>
      </c>
      <c r="K23" s="4">
        <f t="shared" si="1"/>
        <v>100557</v>
      </c>
      <c r="L23" s="2" t="s">
        <v>3</v>
      </c>
      <c r="M23" s="4">
        <f t="shared" si="2"/>
        <v>62639</v>
      </c>
      <c r="N23" s="2" t="s">
        <v>53</v>
      </c>
      <c r="O23" t="str">
        <f t="shared" si="7"/>
        <v>a Decrease of</v>
      </c>
      <c r="P23" s="5">
        <f t="shared" si="3"/>
        <v>0.37707966625893774</v>
      </c>
    </row>
    <row r="24" spans="1:16" x14ac:dyDescent="0.2">
      <c r="A24" s="7" t="s">
        <v>21</v>
      </c>
      <c r="B24" s="9">
        <v>22926</v>
      </c>
      <c r="C24" s="9">
        <v>16120</v>
      </c>
      <c r="D24" s="9">
        <v>26278</v>
      </c>
      <c r="E24" s="2" t="s">
        <v>2</v>
      </c>
      <c r="F24" s="2">
        <f t="shared" si="4"/>
        <v>2019</v>
      </c>
      <c r="G24" s="2" t="s">
        <v>3</v>
      </c>
      <c r="H24" s="2">
        <f t="shared" si="5"/>
        <v>2021</v>
      </c>
      <c r="I24" s="2" t="str">
        <f t="shared" si="0"/>
        <v>Accounts receivable</v>
      </c>
      <c r="J24" s="2" t="str">
        <f t="shared" si="6"/>
        <v>for Apple increased from</v>
      </c>
      <c r="K24" s="4">
        <f t="shared" si="1"/>
        <v>22926</v>
      </c>
      <c r="L24" s="2" t="s">
        <v>3</v>
      </c>
      <c r="M24" s="4">
        <f t="shared" si="2"/>
        <v>26278</v>
      </c>
      <c r="N24" s="2" t="s">
        <v>53</v>
      </c>
      <c r="O24" t="str">
        <f t="shared" si="7"/>
        <v>an Increase of</v>
      </c>
      <c r="P24" s="5">
        <f t="shared" si="3"/>
        <v>0.14620954374945483</v>
      </c>
    </row>
    <row r="25" spans="1:16" x14ac:dyDescent="0.2">
      <c r="A25" s="6" t="s">
        <v>22</v>
      </c>
      <c r="B25" s="9">
        <v>4106</v>
      </c>
      <c r="C25" s="9">
        <v>4061</v>
      </c>
      <c r="D25" s="9">
        <v>6580</v>
      </c>
      <c r="E25" s="2" t="s">
        <v>2</v>
      </c>
      <c r="F25" s="2">
        <f t="shared" si="4"/>
        <v>2019</v>
      </c>
      <c r="G25" s="2" t="s">
        <v>3</v>
      </c>
      <c r="H25" s="2">
        <f t="shared" si="5"/>
        <v>2021</v>
      </c>
      <c r="I25" s="2" t="str">
        <f t="shared" si="0"/>
        <v>Inventories</v>
      </c>
      <c r="J25" s="2" t="str">
        <f t="shared" si="6"/>
        <v>for Apple increased from</v>
      </c>
      <c r="K25" s="4">
        <f t="shared" si="1"/>
        <v>4106</v>
      </c>
      <c r="L25" s="2" t="s">
        <v>3</v>
      </c>
      <c r="M25" s="4">
        <f t="shared" si="2"/>
        <v>6580</v>
      </c>
      <c r="N25" s="2" t="s">
        <v>53</v>
      </c>
      <c r="O25" t="str">
        <f t="shared" si="7"/>
        <v>an Increase of</v>
      </c>
      <c r="P25" s="5">
        <f t="shared" si="3"/>
        <v>0.6025328787140769</v>
      </c>
    </row>
    <row r="26" spans="1:16" x14ac:dyDescent="0.2">
      <c r="A26" s="6" t="s">
        <v>23</v>
      </c>
      <c r="B26">
        <f>22878+12352</f>
        <v>35230</v>
      </c>
      <c r="C26" s="9">
        <v>32589</v>
      </c>
      <c r="D26" s="9">
        <v>39339</v>
      </c>
      <c r="E26" s="2" t="s">
        <v>2</v>
      </c>
      <c r="F26" s="2">
        <f t="shared" si="4"/>
        <v>2019</v>
      </c>
      <c r="G26" s="2" t="s">
        <v>3</v>
      </c>
      <c r="H26" s="2">
        <f t="shared" si="5"/>
        <v>2021</v>
      </c>
      <c r="I26" s="2" t="str">
        <f t="shared" si="0"/>
        <v>Other current assets</v>
      </c>
      <c r="J26" s="2" t="str">
        <f t="shared" si="6"/>
        <v>for Apple increased from</v>
      </c>
      <c r="K26" s="4">
        <f t="shared" si="1"/>
        <v>35230</v>
      </c>
      <c r="L26" s="2" t="s">
        <v>3</v>
      </c>
      <c r="M26" s="4">
        <f t="shared" si="2"/>
        <v>39339</v>
      </c>
      <c r="N26" s="2" t="s">
        <v>53</v>
      </c>
      <c r="O26" t="str">
        <f t="shared" si="7"/>
        <v>an Increase of</v>
      </c>
      <c r="P26" s="5">
        <f t="shared" si="3"/>
        <v>0.11663355095089423</v>
      </c>
    </row>
    <row r="27" spans="1:16" x14ac:dyDescent="0.2">
      <c r="A27" s="7" t="s">
        <v>24</v>
      </c>
      <c r="B27" s="9">
        <v>162819</v>
      </c>
      <c r="C27" s="9">
        <v>143713</v>
      </c>
      <c r="D27" s="9">
        <v>134836</v>
      </c>
      <c r="E27" s="2" t="s">
        <v>2</v>
      </c>
      <c r="F27" s="2">
        <f t="shared" si="4"/>
        <v>2019</v>
      </c>
      <c r="G27" s="2" t="s">
        <v>3</v>
      </c>
      <c r="H27" s="2">
        <f t="shared" si="5"/>
        <v>2021</v>
      </c>
      <c r="I27" s="2" t="str">
        <f t="shared" si="0"/>
        <v>Total current assets</v>
      </c>
      <c r="J27" s="2" t="str">
        <f t="shared" si="6"/>
        <v>for Microsoft decreased from</v>
      </c>
      <c r="K27" s="4">
        <f t="shared" si="1"/>
        <v>162819</v>
      </c>
      <c r="L27" s="2" t="s">
        <v>3</v>
      </c>
      <c r="M27" s="4">
        <f t="shared" si="2"/>
        <v>134836</v>
      </c>
      <c r="N27" s="2" t="s">
        <v>53</v>
      </c>
      <c r="O27" t="str">
        <f t="shared" si="7"/>
        <v>a Decrease of</v>
      </c>
      <c r="P27" s="5">
        <f t="shared" si="3"/>
        <v>0.1718656913505181</v>
      </c>
    </row>
    <row r="28" spans="1:16" x14ac:dyDescent="0.2">
      <c r="A28" s="7" t="s">
        <v>25</v>
      </c>
      <c r="B28" s="9">
        <v>37378</v>
      </c>
      <c r="C28" s="9">
        <v>36766</v>
      </c>
      <c r="D28" s="9">
        <v>39440</v>
      </c>
      <c r="E28" s="2" t="s">
        <v>2</v>
      </c>
      <c r="F28" s="2">
        <f t="shared" si="4"/>
        <v>2019</v>
      </c>
      <c r="G28" s="2" t="s">
        <v>3</v>
      </c>
      <c r="H28" s="2">
        <f t="shared" si="5"/>
        <v>2021</v>
      </c>
      <c r="I28" s="2" t="str">
        <f t="shared" si="0"/>
        <v>Property and equipment</v>
      </c>
      <c r="J28" s="2" t="str">
        <f t="shared" si="6"/>
        <v>for Apple increased from</v>
      </c>
      <c r="K28" s="4">
        <f t="shared" si="1"/>
        <v>37378</v>
      </c>
      <c r="L28" s="2" t="s">
        <v>3</v>
      </c>
      <c r="M28" s="4">
        <f t="shared" si="2"/>
        <v>39440</v>
      </c>
      <c r="N28" s="2" t="s">
        <v>53</v>
      </c>
      <c r="O28" t="str">
        <f t="shared" si="7"/>
        <v>an Increase of</v>
      </c>
      <c r="P28" s="5">
        <f t="shared" si="3"/>
        <v>5.5166140510460648E-2</v>
      </c>
    </row>
    <row r="29" spans="1:16" x14ac:dyDescent="0.2">
      <c r="A29" s="6" t="s">
        <v>26</v>
      </c>
      <c r="B29" s="14"/>
      <c r="C29" s="14"/>
      <c r="D29" s="14"/>
      <c r="E29" s="2"/>
      <c r="F29" s="2"/>
      <c r="G29" s="2"/>
      <c r="H29" s="2"/>
      <c r="I29" s="2"/>
      <c r="J29" s="2"/>
      <c r="K29" s="4"/>
      <c r="L29" s="2"/>
      <c r="M29" s="4"/>
      <c r="N29" s="2"/>
      <c r="P29" s="5"/>
    </row>
    <row r="30" spans="1:16" x14ac:dyDescent="0.2">
      <c r="A30" s="6" t="s">
        <v>27</v>
      </c>
      <c r="B30" s="9">
        <v>105341</v>
      </c>
      <c r="C30" s="9">
        <v>100887</v>
      </c>
      <c r="D30" s="9">
        <v>127877</v>
      </c>
      <c r="E30" s="2" t="s">
        <v>2</v>
      </c>
      <c r="F30" s="2">
        <f t="shared" si="4"/>
        <v>2019</v>
      </c>
      <c r="G30" s="2" t="s">
        <v>3</v>
      </c>
      <c r="H30" s="2">
        <f t="shared" si="5"/>
        <v>2021</v>
      </c>
      <c r="I30" s="2" t="str">
        <f>A30</f>
        <v>Equity investments</v>
      </c>
      <c r="J30" s="2" t="str">
        <f t="shared" si="6"/>
        <v>for Apple increased from</v>
      </c>
      <c r="K30" s="4">
        <f>B30</f>
        <v>105341</v>
      </c>
      <c r="L30" s="2" t="s">
        <v>3</v>
      </c>
      <c r="M30" s="4">
        <f>D30</f>
        <v>127877</v>
      </c>
      <c r="N30" s="2" t="s">
        <v>53</v>
      </c>
      <c r="O30" t="str">
        <f t="shared" si="7"/>
        <v>an Increase of</v>
      </c>
      <c r="P30" s="5">
        <f>ABS((D30/B30)-1)</f>
        <v>0.21393379595788908</v>
      </c>
    </row>
    <row r="31" spans="1:16" x14ac:dyDescent="0.2">
      <c r="A31" s="6" t="s">
        <v>28</v>
      </c>
      <c r="E31" s="2"/>
      <c r="F31" s="2"/>
      <c r="G31" s="2"/>
      <c r="H31" s="2"/>
      <c r="I31" s="2"/>
      <c r="J31" s="2"/>
      <c r="K31" s="4"/>
      <c r="L31" s="2"/>
      <c r="M31" s="4"/>
      <c r="N31" s="2"/>
      <c r="P31" s="5"/>
    </row>
    <row r="32" spans="1:16" x14ac:dyDescent="0.2">
      <c r="A32" s="6" t="s">
        <v>29</v>
      </c>
      <c r="E32" s="2"/>
      <c r="F32" s="2"/>
      <c r="G32" s="2"/>
      <c r="H32" s="2"/>
      <c r="I32" s="2"/>
      <c r="J32" s="2"/>
      <c r="K32" s="4"/>
      <c r="L32" s="2"/>
      <c r="M32" s="4"/>
      <c r="N32" s="2"/>
      <c r="P32" s="5"/>
    </row>
    <row r="33" spans="1:16" x14ac:dyDescent="0.2">
      <c r="A33" s="6" t="s">
        <v>30</v>
      </c>
      <c r="B33" s="9">
        <v>32978</v>
      </c>
      <c r="C33" s="9">
        <v>42522</v>
      </c>
      <c r="D33" s="9">
        <v>48849</v>
      </c>
      <c r="E33" s="2" t="s">
        <v>2</v>
      </c>
      <c r="F33" s="2">
        <f t="shared" si="4"/>
        <v>2019</v>
      </c>
      <c r="G33" s="2" t="s">
        <v>3</v>
      </c>
      <c r="H33" s="2">
        <f t="shared" si="5"/>
        <v>2021</v>
      </c>
      <c r="I33" s="2" t="str">
        <f>A33</f>
        <v>Other long-term assets</v>
      </c>
      <c r="J33" s="2" t="str">
        <f t="shared" si="6"/>
        <v>for Apple increased from</v>
      </c>
      <c r="K33" s="4">
        <f>B33</f>
        <v>32978</v>
      </c>
      <c r="L33" s="2" t="s">
        <v>3</v>
      </c>
      <c r="M33" s="4">
        <f>D33</f>
        <v>48849</v>
      </c>
      <c r="N33" s="2" t="s">
        <v>53</v>
      </c>
      <c r="O33" t="str">
        <f t="shared" si="7"/>
        <v>an Increase of</v>
      </c>
      <c r="P33" s="5">
        <f>ABS((D33/B33)-1)</f>
        <v>0.48126023409545748</v>
      </c>
    </row>
    <row r="34" spans="1:16" x14ac:dyDescent="0.2">
      <c r="A34" s="7" t="s">
        <v>31</v>
      </c>
      <c r="B34" s="8">
        <v>338516</v>
      </c>
      <c r="C34" s="8">
        <v>323888</v>
      </c>
      <c r="D34" s="8">
        <v>351002</v>
      </c>
      <c r="E34" s="2" t="s">
        <v>2</v>
      </c>
      <c r="F34" s="2">
        <f t="shared" si="4"/>
        <v>2019</v>
      </c>
      <c r="G34" s="2" t="s">
        <v>3</v>
      </c>
      <c r="H34" s="2">
        <f t="shared" si="5"/>
        <v>2021</v>
      </c>
      <c r="I34" s="2" t="str">
        <f>A34</f>
        <v>Total assets</v>
      </c>
      <c r="J34" s="2" t="str">
        <f t="shared" si="6"/>
        <v>for Apple increased from</v>
      </c>
      <c r="K34" s="4">
        <f>B34</f>
        <v>338516</v>
      </c>
      <c r="L34" s="2" t="s">
        <v>3</v>
      </c>
      <c r="M34" s="4">
        <f>D34</f>
        <v>351002</v>
      </c>
      <c r="N34" s="2" t="s">
        <v>53</v>
      </c>
      <c r="O34" t="str">
        <f t="shared" si="7"/>
        <v>an Increase of</v>
      </c>
      <c r="P34" s="5">
        <f>ABS((D34/B34)-1)</f>
        <v>3.6884519490954615E-2</v>
      </c>
    </row>
    <row r="35" spans="1:16" x14ac:dyDescent="0.2">
      <c r="A35" s="6" t="s">
        <v>32</v>
      </c>
      <c r="B35" s="8">
        <v>46236</v>
      </c>
      <c r="C35" s="8">
        <v>42296</v>
      </c>
      <c r="D35" s="8">
        <v>54763</v>
      </c>
      <c r="E35" s="2" t="s">
        <v>2</v>
      </c>
      <c r="F35" s="2">
        <f t="shared" si="4"/>
        <v>2019</v>
      </c>
      <c r="G35" s="2" t="s">
        <v>3</v>
      </c>
      <c r="H35" s="2">
        <f t="shared" si="5"/>
        <v>2021</v>
      </c>
      <c r="I35" s="2" t="str">
        <f>A35</f>
        <v>Accounts payable</v>
      </c>
      <c r="J35" s="2" t="str">
        <f t="shared" si="6"/>
        <v>for Apple increased from</v>
      </c>
      <c r="K35" s="4">
        <f>B35</f>
        <v>46236</v>
      </c>
      <c r="L35" s="2" t="s">
        <v>3</v>
      </c>
      <c r="M35" s="4">
        <f>D35</f>
        <v>54763</v>
      </c>
      <c r="N35" s="2" t="s">
        <v>53</v>
      </c>
      <c r="O35" t="str">
        <f t="shared" si="7"/>
        <v>an Increase of</v>
      </c>
      <c r="P35" s="5">
        <f>ABS((D35/B35)-1)</f>
        <v>0.18442339302707844</v>
      </c>
    </row>
    <row r="36" spans="1:16" x14ac:dyDescent="0.2">
      <c r="A36" s="6" t="s">
        <v>33</v>
      </c>
      <c r="B36" s="15">
        <v>16240</v>
      </c>
      <c r="C36" s="15">
        <v>13769</v>
      </c>
      <c r="D36" s="15">
        <v>15613</v>
      </c>
      <c r="E36" s="2" t="s">
        <v>2</v>
      </c>
      <c r="F36" s="2">
        <f t="shared" si="4"/>
        <v>2019</v>
      </c>
      <c r="G36" s="2" t="s">
        <v>3</v>
      </c>
      <c r="H36" s="2">
        <f t="shared" si="5"/>
        <v>2021</v>
      </c>
      <c r="I36" s="2" t="str">
        <f>A36</f>
        <v>Current portion of long-term debt</v>
      </c>
      <c r="J36" s="2" t="str">
        <f t="shared" si="6"/>
        <v>for Microsoft decreased from</v>
      </c>
      <c r="K36" s="4">
        <f>B36</f>
        <v>16240</v>
      </c>
      <c r="L36" s="2" t="s">
        <v>3</v>
      </c>
      <c r="M36" s="4">
        <f>D36</f>
        <v>15613</v>
      </c>
      <c r="N36" s="2" t="s">
        <v>53</v>
      </c>
      <c r="O36" t="str">
        <f t="shared" si="7"/>
        <v>a Decrease of</v>
      </c>
      <c r="P36" s="5">
        <f>ABS((D36/B36)-1)</f>
        <v>3.8608374384236477E-2</v>
      </c>
    </row>
    <row r="37" spans="1:16" x14ac:dyDescent="0.2">
      <c r="A37" s="6" t="s">
        <v>34</v>
      </c>
      <c r="B37" s="9">
        <v>5522</v>
      </c>
      <c r="C37" s="9">
        <v>6643</v>
      </c>
      <c r="D37" s="9">
        <v>7612</v>
      </c>
      <c r="E37" s="2" t="s">
        <v>2</v>
      </c>
      <c r="F37" s="2">
        <f t="shared" si="4"/>
        <v>2019</v>
      </c>
      <c r="G37" s="2" t="s">
        <v>3</v>
      </c>
      <c r="H37" s="2">
        <f t="shared" si="5"/>
        <v>2021</v>
      </c>
      <c r="I37" s="2" t="str">
        <f>A37</f>
        <v>Accrued compensation</v>
      </c>
      <c r="J37" s="2" t="str">
        <f t="shared" si="6"/>
        <v>for Apple increased from</v>
      </c>
      <c r="K37" s="4">
        <f>B37</f>
        <v>5522</v>
      </c>
      <c r="L37" s="2" t="s">
        <v>3</v>
      </c>
      <c r="M37" s="4">
        <f>D37</f>
        <v>7612</v>
      </c>
      <c r="N37" s="2" t="s">
        <v>53</v>
      </c>
      <c r="O37" t="str">
        <f t="shared" si="7"/>
        <v>an Increase of</v>
      </c>
      <c r="P37" s="5">
        <f>ABS((D37/B37)-1)</f>
        <v>0.37848605577689254</v>
      </c>
    </row>
    <row r="38" spans="1:16" x14ac:dyDescent="0.2">
      <c r="A38" s="6" t="s">
        <v>35</v>
      </c>
      <c r="B38" s="14"/>
      <c r="C38" s="14"/>
      <c r="D38" s="14"/>
      <c r="E38" s="2"/>
      <c r="F38" s="2"/>
      <c r="G38" s="2"/>
      <c r="H38" s="2"/>
      <c r="I38" s="2"/>
      <c r="J38" s="2"/>
      <c r="K38" s="4"/>
      <c r="L38" s="2"/>
      <c r="M38" s="4"/>
      <c r="N38" s="2"/>
      <c r="P38" s="5"/>
    </row>
    <row r="39" spans="1:16" x14ac:dyDescent="0.2">
      <c r="A39" s="6" t="s">
        <v>36</v>
      </c>
      <c r="E39" s="2"/>
      <c r="F39" s="2"/>
      <c r="G39" s="2"/>
      <c r="H39" s="2"/>
      <c r="I39" s="2"/>
      <c r="J39" s="2"/>
      <c r="K39" s="4"/>
      <c r="L39" s="2"/>
      <c r="M39" s="4"/>
      <c r="N39" s="2"/>
      <c r="P39" s="5"/>
    </row>
    <row r="40" spans="1:16" x14ac:dyDescent="0.2">
      <c r="A40" s="6" t="s">
        <v>37</v>
      </c>
      <c r="B40" s="9">
        <v>37720</v>
      </c>
      <c r="C40" s="9">
        <v>42684</v>
      </c>
      <c r="D40" s="9">
        <v>47493</v>
      </c>
      <c r="E40" s="2" t="s">
        <v>2</v>
      </c>
      <c r="F40" s="2">
        <f t="shared" si="4"/>
        <v>2019</v>
      </c>
      <c r="G40" s="2" t="s">
        <v>3</v>
      </c>
      <c r="H40" s="2">
        <f t="shared" si="5"/>
        <v>2021</v>
      </c>
      <c r="I40" s="2" t="str">
        <f>A40</f>
        <v>Other current liabilities</v>
      </c>
      <c r="J40" s="2" t="str">
        <f t="shared" si="6"/>
        <v>for Apple increased from</v>
      </c>
      <c r="K40" s="4">
        <f>B40</f>
        <v>37720</v>
      </c>
      <c r="L40" s="2" t="s">
        <v>3</v>
      </c>
      <c r="M40" s="4">
        <f>D40</f>
        <v>47493</v>
      </c>
      <c r="N40" s="2" t="s">
        <v>53</v>
      </c>
      <c r="O40" t="str">
        <f t="shared" si="7"/>
        <v>an Increase of</v>
      </c>
      <c r="P40" s="5">
        <f>ABS((D40/B40)-1)</f>
        <v>0.25909331919406142</v>
      </c>
    </row>
    <row r="41" spans="1:16" x14ac:dyDescent="0.2">
      <c r="A41" s="7" t="s">
        <v>38</v>
      </c>
      <c r="B41" s="9">
        <v>105718</v>
      </c>
      <c r="C41" s="9">
        <v>105392</v>
      </c>
      <c r="D41" s="9">
        <v>125481</v>
      </c>
      <c r="E41" s="2" t="s">
        <v>2</v>
      </c>
      <c r="F41" s="2">
        <f t="shared" si="4"/>
        <v>2019</v>
      </c>
      <c r="G41" s="2" t="s">
        <v>3</v>
      </c>
      <c r="H41" s="2">
        <f t="shared" si="5"/>
        <v>2021</v>
      </c>
      <c r="I41" s="2" t="str">
        <f>A41</f>
        <v>Total current liabilities</v>
      </c>
      <c r="J41" s="2" t="str">
        <f t="shared" si="6"/>
        <v>for Apple increased from</v>
      </c>
      <c r="K41" s="4">
        <f>B41</f>
        <v>105718</v>
      </c>
      <c r="L41" s="2" t="s">
        <v>3</v>
      </c>
      <c r="M41" s="4">
        <f>D41</f>
        <v>125481</v>
      </c>
      <c r="N41" s="2" t="s">
        <v>53</v>
      </c>
      <c r="O41" t="str">
        <f t="shared" si="7"/>
        <v>an Increase of</v>
      </c>
      <c r="P41" s="5">
        <f>ABS((D41/B41)-1)</f>
        <v>0.18694072910951776</v>
      </c>
    </row>
    <row r="42" spans="1:16" x14ac:dyDescent="0.2">
      <c r="A42" s="6" t="s">
        <v>39</v>
      </c>
      <c r="B42" s="9">
        <v>142310</v>
      </c>
      <c r="C42" s="9">
        <v>153157</v>
      </c>
      <c r="D42" s="9">
        <v>162431</v>
      </c>
      <c r="E42" s="2" t="s">
        <v>2</v>
      </c>
      <c r="F42" s="2">
        <f t="shared" si="4"/>
        <v>2019</v>
      </c>
      <c r="G42" s="2" t="s">
        <v>3</v>
      </c>
      <c r="H42" s="2">
        <f t="shared" si="5"/>
        <v>2021</v>
      </c>
      <c r="I42" s="2" t="str">
        <f>A42</f>
        <v>Long-term debt</v>
      </c>
      <c r="J42" s="2" t="str">
        <f t="shared" si="6"/>
        <v>for Apple increased from</v>
      </c>
      <c r="K42" s="4">
        <f>B42</f>
        <v>142310</v>
      </c>
      <c r="L42" s="2" t="s">
        <v>3</v>
      </c>
      <c r="M42" s="4">
        <f>D42</f>
        <v>162431</v>
      </c>
      <c r="N42" s="2" t="s">
        <v>53</v>
      </c>
      <c r="O42" t="str">
        <f t="shared" si="7"/>
        <v>an Increase of</v>
      </c>
      <c r="P42" s="5">
        <f>ABS((D42/B42)-1)</f>
        <v>0.14138851802403196</v>
      </c>
    </row>
    <row r="43" spans="1:16" x14ac:dyDescent="0.2">
      <c r="A43" s="6" t="s">
        <v>40</v>
      </c>
      <c r="B43" s="9"/>
      <c r="C43" s="9"/>
      <c r="D43" s="9"/>
      <c r="E43" s="2"/>
      <c r="F43" s="2"/>
      <c r="G43" s="2"/>
      <c r="H43" s="2"/>
      <c r="I43" s="2"/>
      <c r="J43" s="2"/>
      <c r="K43" s="4"/>
      <c r="L43" s="2"/>
      <c r="M43" s="4"/>
      <c r="N43" s="2"/>
      <c r="P43" s="5"/>
    </row>
    <row r="44" spans="1:16" x14ac:dyDescent="0.2">
      <c r="A44" s="6" t="s">
        <v>41</v>
      </c>
      <c r="E44" s="2"/>
      <c r="F44" s="2"/>
      <c r="G44" s="2"/>
      <c r="H44" s="2"/>
      <c r="I44" s="2"/>
      <c r="J44" s="2"/>
      <c r="K44" s="4"/>
      <c r="L44" s="2"/>
      <c r="M44" s="4"/>
      <c r="N44" s="2"/>
      <c r="P44" s="5"/>
    </row>
    <row r="45" spans="1:16" x14ac:dyDescent="0.2">
      <c r="A45" s="6" t="s">
        <v>42</v>
      </c>
      <c r="B45" s="14"/>
      <c r="C45" s="14"/>
      <c r="D45" s="14"/>
      <c r="E45" s="2"/>
      <c r="F45" s="2"/>
      <c r="G45" s="2"/>
      <c r="H45" s="2"/>
      <c r="I45" s="2"/>
      <c r="J45" s="2"/>
      <c r="K45" s="4"/>
      <c r="L45" s="2"/>
      <c r="M45" s="4"/>
      <c r="N45" s="2"/>
      <c r="P45" s="5"/>
    </row>
    <row r="46" spans="1:16" x14ac:dyDescent="0.2">
      <c r="A46" s="6" t="s">
        <v>43</v>
      </c>
      <c r="B46" s="9"/>
      <c r="C46" s="9"/>
      <c r="D46" s="9"/>
      <c r="E46" s="2"/>
      <c r="F46" s="2"/>
      <c r="G46" s="2"/>
      <c r="H46" s="2"/>
      <c r="I46" s="2"/>
      <c r="J46" s="2"/>
      <c r="K46" s="4"/>
      <c r="L46" s="2"/>
      <c r="M46" s="4"/>
      <c r="N46" s="2"/>
      <c r="P46" s="5"/>
    </row>
    <row r="47" spans="1:16" x14ac:dyDescent="0.2">
      <c r="A47" s="6" t="s">
        <v>44</v>
      </c>
      <c r="E47" s="2"/>
      <c r="F47" s="2"/>
      <c r="G47" s="2"/>
      <c r="H47" s="2"/>
      <c r="I47" s="2"/>
      <c r="J47" s="2"/>
      <c r="K47" s="4"/>
      <c r="L47" s="2"/>
      <c r="M47" s="4"/>
      <c r="N47" s="2"/>
      <c r="P47" s="5"/>
    </row>
    <row r="48" spans="1:16" x14ac:dyDescent="0.2">
      <c r="A48" s="7" t="s">
        <v>45</v>
      </c>
      <c r="B48" s="9">
        <v>248028</v>
      </c>
      <c r="C48" s="9">
        <v>258549</v>
      </c>
      <c r="D48" s="9">
        <v>287912</v>
      </c>
      <c r="E48" s="2" t="s">
        <v>2</v>
      </c>
      <c r="F48" s="2">
        <f t="shared" si="4"/>
        <v>2019</v>
      </c>
      <c r="G48" s="2" t="s">
        <v>3</v>
      </c>
      <c r="H48" s="2">
        <f t="shared" si="5"/>
        <v>2021</v>
      </c>
      <c r="I48" s="2" t="str">
        <f t="shared" ref="I48:I79" si="8">A48</f>
        <v>Total liabilities</v>
      </c>
      <c r="J48" s="2" t="str">
        <f t="shared" si="6"/>
        <v>for Apple increased from</v>
      </c>
      <c r="K48" s="4">
        <f t="shared" ref="K48:K79" si="9">B48</f>
        <v>248028</v>
      </c>
      <c r="L48" s="2" t="s">
        <v>3</v>
      </c>
      <c r="M48" s="4">
        <f t="shared" ref="M48:M53" si="10">D48</f>
        <v>287912</v>
      </c>
      <c r="N48" s="2" t="s">
        <v>53</v>
      </c>
      <c r="O48" t="str">
        <f t="shared" si="7"/>
        <v>an Increase of</v>
      </c>
      <c r="P48" s="5">
        <f t="shared" ref="P48:P79" si="11">ABS((D48/B48)-1)</f>
        <v>0.16080442530682015</v>
      </c>
    </row>
    <row r="49" spans="1:16" x14ac:dyDescent="0.2">
      <c r="A49" s="7" t="s">
        <v>46</v>
      </c>
      <c r="B49" s="9">
        <v>45174</v>
      </c>
      <c r="C49" s="9">
        <v>50779</v>
      </c>
      <c r="D49" s="9">
        <v>57365</v>
      </c>
      <c r="E49" s="2" t="s">
        <v>2</v>
      </c>
      <c r="F49" s="2">
        <f t="shared" si="4"/>
        <v>2019</v>
      </c>
      <c r="G49" s="2" t="s">
        <v>3</v>
      </c>
      <c r="H49" s="2">
        <f t="shared" si="5"/>
        <v>2021</v>
      </c>
      <c r="I49" s="2" t="str">
        <f t="shared" si="8"/>
        <v>Common stock and paid-in capital</v>
      </c>
      <c r="J49" s="2" t="str">
        <f t="shared" si="6"/>
        <v>for Apple increased from</v>
      </c>
      <c r="K49" s="4">
        <f t="shared" si="9"/>
        <v>45174</v>
      </c>
      <c r="L49" s="2" t="s">
        <v>3</v>
      </c>
      <c r="M49" s="4">
        <f t="shared" si="10"/>
        <v>57365</v>
      </c>
      <c r="N49" s="2" t="s">
        <v>53</v>
      </c>
      <c r="O49" t="str">
        <f t="shared" si="7"/>
        <v>an Increase of</v>
      </c>
      <c r="P49" s="5">
        <f t="shared" si="11"/>
        <v>0.26986762296896449</v>
      </c>
    </row>
    <row r="50" spans="1:16" x14ac:dyDescent="0.2">
      <c r="A50" s="6" t="s">
        <v>47</v>
      </c>
      <c r="B50" s="9">
        <v>45898</v>
      </c>
      <c r="C50" s="9">
        <v>14966</v>
      </c>
      <c r="D50" s="9">
        <v>5562</v>
      </c>
      <c r="E50" s="2" t="s">
        <v>2</v>
      </c>
      <c r="F50" s="2">
        <f t="shared" si="4"/>
        <v>2019</v>
      </c>
      <c r="G50" s="2" t="s">
        <v>3</v>
      </c>
      <c r="H50" s="2">
        <f t="shared" si="5"/>
        <v>2021</v>
      </c>
      <c r="I50" s="2" t="str">
        <f t="shared" si="8"/>
        <v>Retained earnings</v>
      </c>
      <c r="J50" s="2" t="str">
        <f t="shared" si="6"/>
        <v>for Microsoft decreased from</v>
      </c>
      <c r="K50" s="4">
        <f t="shared" si="9"/>
        <v>45898</v>
      </c>
      <c r="L50" s="2" t="s">
        <v>3</v>
      </c>
      <c r="M50" s="4">
        <f t="shared" si="10"/>
        <v>5562</v>
      </c>
      <c r="N50" s="2" t="s">
        <v>53</v>
      </c>
      <c r="O50" t="str">
        <f t="shared" si="7"/>
        <v>a Decrease of</v>
      </c>
      <c r="P50" s="5">
        <f t="shared" si="11"/>
        <v>0.87881824916118345</v>
      </c>
    </row>
    <row r="51" spans="1:16" x14ac:dyDescent="0.2">
      <c r="A51" s="6" t="s">
        <v>48</v>
      </c>
      <c r="B51" s="9">
        <v>-584</v>
      </c>
      <c r="C51" s="9">
        <v>-406</v>
      </c>
      <c r="D51" s="9">
        <v>163</v>
      </c>
      <c r="E51" s="2" t="s">
        <v>2</v>
      </c>
      <c r="F51" s="2">
        <f t="shared" si="4"/>
        <v>2019</v>
      </c>
      <c r="G51" s="2" t="s">
        <v>3</v>
      </c>
      <c r="H51" s="2">
        <f t="shared" si="5"/>
        <v>2021</v>
      </c>
      <c r="I51" s="2" t="str">
        <f t="shared" si="8"/>
        <v>Accumulated other comprehensive income</v>
      </c>
      <c r="J51" s="2" t="str">
        <f t="shared" si="6"/>
        <v>for Apple increased from</v>
      </c>
      <c r="K51" s="4">
        <f t="shared" si="9"/>
        <v>-584</v>
      </c>
      <c r="L51" s="2" t="s">
        <v>3</v>
      </c>
      <c r="M51" s="4">
        <f t="shared" si="10"/>
        <v>163</v>
      </c>
      <c r="N51" s="2" t="s">
        <v>53</v>
      </c>
      <c r="O51" t="str">
        <f t="shared" si="7"/>
        <v>an Increase of</v>
      </c>
      <c r="P51" s="5">
        <f t="shared" si="11"/>
        <v>1.279109589041096</v>
      </c>
    </row>
    <row r="52" spans="1:16" x14ac:dyDescent="0.2">
      <c r="A52" s="7" t="s">
        <v>49</v>
      </c>
      <c r="B52" s="9">
        <v>90488</v>
      </c>
      <c r="C52" s="9">
        <v>65339</v>
      </c>
      <c r="D52" s="9">
        <v>63090</v>
      </c>
      <c r="E52" s="2" t="s">
        <v>2</v>
      </c>
      <c r="F52" s="2">
        <f t="shared" si="4"/>
        <v>2019</v>
      </c>
      <c r="G52" s="2" t="s">
        <v>3</v>
      </c>
      <c r="H52" s="2">
        <f t="shared" si="5"/>
        <v>2021</v>
      </c>
      <c r="I52" s="2" t="str">
        <f t="shared" si="8"/>
        <v>Total stockholders’ equity</v>
      </c>
      <c r="J52" s="2" t="str">
        <f t="shared" si="6"/>
        <v>for Microsoft decreased from</v>
      </c>
      <c r="K52" s="4">
        <f t="shared" si="9"/>
        <v>90488</v>
      </c>
      <c r="L52" s="2" t="s">
        <v>3</v>
      </c>
      <c r="M52" s="4">
        <f t="shared" si="10"/>
        <v>63090</v>
      </c>
      <c r="N52" s="2" t="s">
        <v>53</v>
      </c>
      <c r="O52" t="str">
        <f t="shared" si="7"/>
        <v>a Decrease of</v>
      </c>
      <c r="P52" s="5">
        <f t="shared" si="11"/>
        <v>0.30278047917955975</v>
      </c>
    </row>
    <row r="53" spans="1:16" x14ac:dyDescent="0.2">
      <c r="A53" s="7" t="s">
        <v>50</v>
      </c>
      <c r="B53" s="8">
        <v>338516</v>
      </c>
      <c r="C53" s="8">
        <v>323888</v>
      </c>
      <c r="D53" s="8">
        <v>351002</v>
      </c>
      <c r="E53" s="2" t="s">
        <v>2</v>
      </c>
      <c r="F53" s="2">
        <f t="shared" si="4"/>
        <v>2019</v>
      </c>
      <c r="G53" s="2" t="s">
        <v>3</v>
      </c>
      <c r="H53" s="2">
        <f t="shared" si="5"/>
        <v>2021</v>
      </c>
      <c r="I53" s="2" t="str">
        <f t="shared" si="8"/>
        <v>Total liabilities and stockholders’ equity</v>
      </c>
      <c r="J53" s="2" t="str">
        <f t="shared" si="6"/>
        <v>for Apple increased from</v>
      </c>
      <c r="K53" s="4">
        <f t="shared" si="9"/>
        <v>338516</v>
      </c>
      <c r="L53" s="2" t="s">
        <v>3</v>
      </c>
      <c r="M53" s="4">
        <f t="shared" si="10"/>
        <v>351002</v>
      </c>
      <c r="N53" s="2" t="s">
        <v>53</v>
      </c>
      <c r="O53" t="str">
        <f t="shared" si="7"/>
        <v>an Increase of</v>
      </c>
      <c r="P53" s="5">
        <f t="shared" si="11"/>
        <v>3.6884519490954615E-2</v>
      </c>
    </row>
    <row r="54" spans="1:16" x14ac:dyDescent="0.2">
      <c r="A54" t="s">
        <v>54</v>
      </c>
      <c r="B54" s="8">
        <v>213883</v>
      </c>
      <c r="C54" s="8">
        <v>220747</v>
      </c>
      <c r="D54" s="8">
        <v>297392</v>
      </c>
      <c r="E54" s="2" t="s">
        <v>2</v>
      </c>
      <c r="F54" s="2">
        <f>$B$1</f>
        <v>2019</v>
      </c>
      <c r="G54" s="2" t="s">
        <v>3</v>
      </c>
      <c r="H54" s="2">
        <f>$C$1</f>
        <v>2020</v>
      </c>
      <c r="I54" s="2" t="str">
        <f t="shared" si="8"/>
        <v>Product Sales</v>
      </c>
      <c r="J54" s="2" t="str">
        <f t="shared" si="6"/>
        <v>for Apple increased from</v>
      </c>
      <c r="K54" s="4">
        <f t="shared" si="9"/>
        <v>213883</v>
      </c>
      <c r="L54" s="2" t="s">
        <v>3</v>
      </c>
      <c r="M54" s="4">
        <f t="shared" ref="M54:M79" si="12">C54</f>
        <v>220747</v>
      </c>
      <c r="N54" s="2" t="s">
        <v>53</v>
      </c>
      <c r="O54" t="str">
        <f t="shared" si="7"/>
        <v>an Increase of</v>
      </c>
      <c r="P54" s="5">
        <f t="shared" si="11"/>
        <v>0.39044243815544011</v>
      </c>
    </row>
    <row r="55" spans="1:16" x14ac:dyDescent="0.2">
      <c r="A55" t="s">
        <v>55</v>
      </c>
      <c r="B55" s="9">
        <v>46291</v>
      </c>
      <c r="C55" s="9">
        <v>53768</v>
      </c>
      <c r="D55" s="9">
        <v>68425</v>
      </c>
      <c r="E55" s="2" t="s">
        <v>2</v>
      </c>
      <c r="F55" s="2">
        <f t="shared" ref="F55:F104" si="13">$B$1</f>
        <v>2019</v>
      </c>
      <c r="G55" s="2" t="s">
        <v>3</v>
      </c>
      <c r="H55" s="2">
        <f t="shared" ref="H55:H104" si="14">$C$1</f>
        <v>2020</v>
      </c>
      <c r="I55" s="2" t="str">
        <f t="shared" si="8"/>
        <v>Service and other Sales</v>
      </c>
      <c r="J55" s="2" t="str">
        <f t="shared" si="6"/>
        <v>for Apple increased from</v>
      </c>
      <c r="K55" s="4">
        <f t="shared" si="9"/>
        <v>46291</v>
      </c>
      <c r="L55" s="2" t="s">
        <v>3</v>
      </c>
      <c r="M55" s="4">
        <f t="shared" si="12"/>
        <v>53768</v>
      </c>
      <c r="N55" s="2" t="s">
        <v>53</v>
      </c>
      <c r="O55" t="str">
        <f t="shared" si="7"/>
        <v>an Increase of</v>
      </c>
      <c r="P55" s="5">
        <f t="shared" si="11"/>
        <v>0.47814910025706947</v>
      </c>
    </row>
    <row r="56" spans="1:16" x14ac:dyDescent="0.2">
      <c r="A56" s="10" t="s">
        <v>4</v>
      </c>
      <c r="B56" s="9">
        <v>260174</v>
      </c>
      <c r="C56" s="9">
        <v>274515</v>
      </c>
      <c r="D56" s="9">
        <v>365817</v>
      </c>
      <c r="E56" s="2" t="s">
        <v>2</v>
      </c>
      <c r="F56" s="2">
        <f t="shared" si="13"/>
        <v>2019</v>
      </c>
      <c r="G56" s="2" t="s">
        <v>3</v>
      </c>
      <c r="H56" s="2">
        <f t="shared" si="14"/>
        <v>2020</v>
      </c>
      <c r="I56" s="2" t="str">
        <f t="shared" si="8"/>
        <v>Total revenue</v>
      </c>
      <c r="J56" s="2" t="str">
        <f t="shared" si="6"/>
        <v>for Apple increased from</v>
      </c>
      <c r="K56" s="4">
        <f t="shared" si="9"/>
        <v>260174</v>
      </c>
      <c r="L56" s="2" t="s">
        <v>3</v>
      </c>
      <c r="M56" s="4">
        <f t="shared" si="12"/>
        <v>274515</v>
      </c>
      <c r="N56" s="2" t="s">
        <v>53</v>
      </c>
      <c r="O56" t="str">
        <f t="shared" si="7"/>
        <v>an Increase of</v>
      </c>
      <c r="P56" s="5">
        <f t="shared" si="11"/>
        <v>0.40604749129428774</v>
      </c>
    </row>
    <row r="57" spans="1:16" x14ac:dyDescent="0.2">
      <c r="A57" t="s">
        <v>5</v>
      </c>
      <c r="B57" s="9">
        <v>144996</v>
      </c>
      <c r="C57" s="9">
        <v>151286</v>
      </c>
      <c r="D57" s="9">
        <v>192266</v>
      </c>
      <c r="E57" s="2" t="s">
        <v>2</v>
      </c>
      <c r="F57" s="2">
        <f t="shared" si="13"/>
        <v>2019</v>
      </c>
      <c r="G57" s="2" t="s">
        <v>3</v>
      </c>
      <c r="H57" s="2">
        <f t="shared" si="14"/>
        <v>2020</v>
      </c>
      <c r="I57" s="2" t="str">
        <f t="shared" si="8"/>
        <v>Cost of Product</v>
      </c>
      <c r="J57" s="2" t="str">
        <f t="shared" si="6"/>
        <v>for Apple increased from</v>
      </c>
      <c r="K57" s="4">
        <f t="shared" si="9"/>
        <v>144996</v>
      </c>
      <c r="L57" s="2" t="s">
        <v>3</v>
      </c>
      <c r="M57" s="4">
        <f t="shared" si="12"/>
        <v>151286</v>
      </c>
      <c r="N57" s="2" t="s">
        <v>53</v>
      </c>
      <c r="O57" t="str">
        <f t="shared" si="7"/>
        <v>an Increase of</v>
      </c>
      <c r="P57" s="5">
        <f t="shared" si="11"/>
        <v>0.32600899335154065</v>
      </c>
    </row>
    <row r="58" spans="1:16" x14ac:dyDescent="0.2">
      <c r="A58" t="s">
        <v>6</v>
      </c>
      <c r="B58" s="9">
        <v>16786</v>
      </c>
      <c r="C58" s="9">
        <v>18273</v>
      </c>
      <c r="D58" s="9">
        <v>20715</v>
      </c>
      <c r="E58" s="2" t="s">
        <v>2</v>
      </c>
      <c r="F58" s="2">
        <f t="shared" si="13"/>
        <v>2019</v>
      </c>
      <c r="G58" s="2" t="s">
        <v>3</v>
      </c>
      <c r="H58" s="2">
        <f t="shared" si="14"/>
        <v>2020</v>
      </c>
      <c r="I58" s="2" t="str">
        <f t="shared" si="8"/>
        <v>Cost of Service and other</v>
      </c>
      <c r="J58" s="2" t="str">
        <f t="shared" si="6"/>
        <v>for Apple increased from</v>
      </c>
      <c r="K58" s="4">
        <f t="shared" si="9"/>
        <v>16786</v>
      </c>
      <c r="L58" s="2" t="s">
        <v>3</v>
      </c>
      <c r="M58" s="4">
        <f t="shared" si="12"/>
        <v>18273</v>
      </c>
      <c r="N58" s="2" t="s">
        <v>53</v>
      </c>
      <c r="O58" t="str">
        <f t="shared" si="7"/>
        <v>an Increase of</v>
      </c>
      <c r="P58" s="5">
        <f t="shared" si="11"/>
        <v>0.23406410103657804</v>
      </c>
    </row>
    <row r="59" spans="1:16" x14ac:dyDescent="0.2">
      <c r="A59" s="10" t="s">
        <v>7</v>
      </c>
      <c r="B59" s="9">
        <v>161782</v>
      </c>
      <c r="C59" s="9">
        <v>169559</v>
      </c>
      <c r="D59" s="9">
        <v>212981</v>
      </c>
      <c r="E59" s="2" t="s">
        <v>2</v>
      </c>
      <c r="F59" s="2">
        <f t="shared" si="13"/>
        <v>2019</v>
      </c>
      <c r="G59" s="2" t="s">
        <v>3</v>
      </c>
      <c r="H59" s="2">
        <f t="shared" si="14"/>
        <v>2020</v>
      </c>
      <c r="I59" s="2" t="str">
        <f t="shared" si="8"/>
        <v>Total cost of revenue</v>
      </c>
      <c r="J59" s="2" t="str">
        <f t="shared" si="6"/>
        <v>for Apple increased from</v>
      </c>
      <c r="K59" s="4">
        <f t="shared" si="9"/>
        <v>161782</v>
      </c>
      <c r="L59" s="2" t="s">
        <v>3</v>
      </c>
      <c r="M59" s="4">
        <f t="shared" si="12"/>
        <v>169559</v>
      </c>
      <c r="N59" s="2" t="s">
        <v>53</v>
      </c>
      <c r="O59" t="str">
        <f t="shared" si="7"/>
        <v>an Increase of</v>
      </c>
      <c r="P59" s="5">
        <f t="shared" si="11"/>
        <v>0.31646907566972837</v>
      </c>
    </row>
    <row r="60" spans="1:16" x14ac:dyDescent="0.2">
      <c r="A60" t="s">
        <v>8</v>
      </c>
      <c r="B60" s="9">
        <v>98392</v>
      </c>
      <c r="C60" s="9">
        <v>104956</v>
      </c>
      <c r="D60" s="9">
        <v>152836</v>
      </c>
      <c r="E60" s="2" t="s">
        <v>2</v>
      </c>
      <c r="F60" s="2">
        <f t="shared" si="13"/>
        <v>2019</v>
      </c>
      <c r="G60" s="2" t="s">
        <v>3</v>
      </c>
      <c r="H60" s="2">
        <f t="shared" si="14"/>
        <v>2020</v>
      </c>
      <c r="I60" s="2" t="str">
        <f t="shared" si="8"/>
        <v>Gross margin</v>
      </c>
      <c r="J60" s="2" t="str">
        <f t="shared" si="6"/>
        <v>for Apple increased from</v>
      </c>
      <c r="K60" s="4">
        <f t="shared" si="9"/>
        <v>98392</v>
      </c>
      <c r="L60" s="2" t="s">
        <v>3</v>
      </c>
      <c r="M60" s="4">
        <f t="shared" si="12"/>
        <v>104956</v>
      </c>
      <c r="N60" s="2" t="s">
        <v>53</v>
      </c>
      <c r="O60" t="str">
        <f t="shared" si="7"/>
        <v>an Increase of</v>
      </c>
      <c r="P60" s="5">
        <f t="shared" si="11"/>
        <v>0.55333766972924625</v>
      </c>
    </row>
    <row r="61" spans="1:16" x14ac:dyDescent="0.2">
      <c r="A61" t="s">
        <v>9</v>
      </c>
      <c r="B61" s="9">
        <v>16217</v>
      </c>
      <c r="C61" s="9">
        <v>18752</v>
      </c>
      <c r="D61" s="9">
        <v>21914</v>
      </c>
      <c r="E61" s="2" t="s">
        <v>2</v>
      </c>
      <c r="F61" s="2">
        <f t="shared" si="13"/>
        <v>2019</v>
      </c>
      <c r="G61" s="2" t="s">
        <v>3</v>
      </c>
      <c r="H61" s="2">
        <f t="shared" si="14"/>
        <v>2020</v>
      </c>
      <c r="I61" s="2" t="str">
        <f t="shared" si="8"/>
        <v>Research and development</v>
      </c>
      <c r="J61" s="2" t="str">
        <f t="shared" si="6"/>
        <v>for Apple increased from</v>
      </c>
      <c r="K61" s="4">
        <f t="shared" si="9"/>
        <v>16217</v>
      </c>
      <c r="L61" s="2" t="s">
        <v>3</v>
      </c>
      <c r="M61" s="4">
        <f t="shared" si="12"/>
        <v>18752</v>
      </c>
      <c r="N61" s="2" t="s">
        <v>53</v>
      </c>
      <c r="O61" t="str">
        <f t="shared" si="7"/>
        <v>an Increase of</v>
      </c>
      <c r="P61" s="5">
        <f t="shared" si="11"/>
        <v>0.35129802059567128</v>
      </c>
    </row>
    <row r="62" spans="1:16" x14ac:dyDescent="0.2">
      <c r="A62" s="11" t="s">
        <v>51</v>
      </c>
      <c r="B62" s="9">
        <v>18245</v>
      </c>
      <c r="C62" s="9">
        <v>19916</v>
      </c>
      <c r="D62" s="9">
        <v>21973</v>
      </c>
      <c r="E62" s="2" t="s">
        <v>2</v>
      </c>
      <c r="F62" s="2">
        <f t="shared" si="13"/>
        <v>2019</v>
      </c>
      <c r="G62" s="2" t="s">
        <v>3</v>
      </c>
      <c r="H62" s="2">
        <f t="shared" si="14"/>
        <v>2020</v>
      </c>
      <c r="I62" s="2" t="str">
        <f t="shared" si="8"/>
        <v>Selling, general, and administrative</v>
      </c>
      <c r="J62" s="2" t="str">
        <f t="shared" si="6"/>
        <v>for Apple increased from</v>
      </c>
      <c r="K62" s="4">
        <f t="shared" si="9"/>
        <v>18245</v>
      </c>
      <c r="L62" s="2" t="s">
        <v>3</v>
      </c>
      <c r="M62" s="4">
        <f t="shared" si="12"/>
        <v>19916</v>
      </c>
      <c r="N62" s="2" t="s">
        <v>53</v>
      </c>
      <c r="O62" t="str">
        <f t="shared" si="7"/>
        <v>an Increase of</v>
      </c>
      <c r="P62" s="5">
        <f t="shared" si="11"/>
        <v>0.20432995341189364</v>
      </c>
    </row>
    <row r="63" spans="1:16" x14ac:dyDescent="0.2">
      <c r="A63" t="s">
        <v>10</v>
      </c>
      <c r="B63" s="9">
        <v>63930</v>
      </c>
      <c r="C63" s="9">
        <v>66288</v>
      </c>
      <c r="D63" s="9">
        <v>108949</v>
      </c>
      <c r="E63" s="2" t="s">
        <v>2</v>
      </c>
      <c r="F63" s="2">
        <f t="shared" si="13"/>
        <v>2019</v>
      </c>
      <c r="G63" s="2" t="s">
        <v>3</v>
      </c>
      <c r="H63" s="2">
        <f t="shared" si="14"/>
        <v>2020</v>
      </c>
      <c r="I63" s="2" t="str">
        <f t="shared" si="8"/>
        <v>Operating income</v>
      </c>
      <c r="J63" s="2" t="str">
        <f t="shared" si="6"/>
        <v>for Apple increased from</v>
      </c>
      <c r="K63" s="4">
        <f t="shared" si="9"/>
        <v>63930</v>
      </c>
      <c r="L63" s="2" t="s">
        <v>3</v>
      </c>
      <c r="M63" s="4">
        <f t="shared" si="12"/>
        <v>66288</v>
      </c>
      <c r="N63" s="2" t="s">
        <v>53</v>
      </c>
      <c r="O63" t="str">
        <f t="shared" si="7"/>
        <v>an Increase of</v>
      </c>
      <c r="P63" s="5">
        <f t="shared" si="11"/>
        <v>0.70419208509307052</v>
      </c>
    </row>
    <row r="64" spans="1:16" x14ac:dyDescent="0.2">
      <c r="A64" t="s">
        <v>11</v>
      </c>
      <c r="B64" s="9">
        <v>1807</v>
      </c>
      <c r="C64" s="9">
        <v>803</v>
      </c>
      <c r="D64" s="9">
        <v>258</v>
      </c>
      <c r="E64" s="2" t="s">
        <v>2</v>
      </c>
      <c r="F64" s="2">
        <f t="shared" si="13"/>
        <v>2019</v>
      </c>
      <c r="G64" s="2" t="s">
        <v>3</v>
      </c>
      <c r="H64" s="2">
        <f t="shared" si="14"/>
        <v>2020</v>
      </c>
      <c r="I64" s="2" t="str">
        <f t="shared" si="8"/>
        <v>Other income, net</v>
      </c>
      <c r="J64" s="2" t="str">
        <f t="shared" si="6"/>
        <v>for Microsoft decreased from</v>
      </c>
      <c r="K64" s="4">
        <f t="shared" si="9"/>
        <v>1807</v>
      </c>
      <c r="L64" s="2" t="s">
        <v>3</v>
      </c>
      <c r="M64" s="4">
        <f t="shared" si="12"/>
        <v>803</v>
      </c>
      <c r="N64" s="2" t="s">
        <v>53</v>
      </c>
      <c r="O64" t="str">
        <f t="shared" si="7"/>
        <v>a Decrease of</v>
      </c>
      <c r="P64" s="5">
        <f t="shared" si="11"/>
        <v>0.85722191477587162</v>
      </c>
    </row>
    <row r="65" spans="1:16" x14ac:dyDescent="0.2">
      <c r="A65" t="s">
        <v>12</v>
      </c>
      <c r="B65" s="9">
        <v>65737</v>
      </c>
      <c r="C65" s="9">
        <v>67091</v>
      </c>
      <c r="D65" s="9">
        <v>109207</v>
      </c>
      <c r="E65" s="2" t="s">
        <v>2</v>
      </c>
      <c r="F65" s="2">
        <f t="shared" si="13"/>
        <v>2019</v>
      </c>
      <c r="G65" s="2" t="s">
        <v>3</v>
      </c>
      <c r="H65" s="2">
        <f t="shared" si="14"/>
        <v>2020</v>
      </c>
      <c r="I65" s="2" t="str">
        <f t="shared" si="8"/>
        <v>Income before income taxes</v>
      </c>
      <c r="J65" s="2" t="str">
        <f t="shared" si="6"/>
        <v>for Apple increased from</v>
      </c>
      <c r="K65" s="4">
        <f t="shared" si="9"/>
        <v>65737</v>
      </c>
      <c r="L65" s="2" t="s">
        <v>3</v>
      </c>
      <c r="M65" s="4">
        <f t="shared" si="12"/>
        <v>67091</v>
      </c>
      <c r="N65" s="2" t="s">
        <v>53</v>
      </c>
      <c r="O65" t="str">
        <f t="shared" si="7"/>
        <v>an Increase of</v>
      </c>
      <c r="P65" s="5">
        <f t="shared" si="11"/>
        <v>0.66127143009264189</v>
      </c>
    </row>
    <row r="66" spans="1:16" x14ac:dyDescent="0.2">
      <c r="A66" t="s">
        <v>13</v>
      </c>
      <c r="B66" s="9">
        <v>10481</v>
      </c>
      <c r="C66" s="9">
        <v>9680</v>
      </c>
      <c r="D66" s="9">
        <v>14527</v>
      </c>
      <c r="E66" s="2" t="s">
        <v>2</v>
      </c>
      <c r="F66" s="2">
        <f t="shared" si="13"/>
        <v>2019</v>
      </c>
      <c r="G66" s="2" t="s">
        <v>3</v>
      </c>
      <c r="H66" s="2">
        <f t="shared" si="14"/>
        <v>2020</v>
      </c>
      <c r="I66" s="2" t="str">
        <f t="shared" si="8"/>
        <v>Provision for income taxes</v>
      </c>
      <c r="J66" s="2" t="str">
        <f t="shared" si="6"/>
        <v>for Microsoft decreased from</v>
      </c>
      <c r="K66" s="4">
        <f t="shared" si="9"/>
        <v>10481</v>
      </c>
      <c r="L66" s="2" t="s">
        <v>3</v>
      </c>
      <c r="M66" s="4">
        <f t="shared" si="12"/>
        <v>9680</v>
      </c>
      <c r="N66" s="2" t="s">
        <v>53</v>
      </c>
      <c r="O66" t="str">
        <f t="shared" ref="O66:O128" si="15">IF(K66&lt;M66,"an Increase of","a Decrease of")</f>
        <v>a Decrease of</v>
      </c>
      <c r="P66" s="5">
        <f t="shared" si="11"/>
        <v>0.38603186718824545</v>
      </c>
    </row>
    <row r="67" spans="1:16" x14ac:dyDescent="0.2">
      <c r="A67" t="s">
        <v>14</v>
      </c>
      <c r="B67" s="8">
        <v>55256</v>
      </c>
      <c r="C67" s="8">
        <v>57411</v>
      </c>
      <c r="D67" s="8">
        <v>94680</v>
      </c>
      <c r="E67" s="2" t="s">
        <v>2</v>
      </c>
      <c r="F67" s="2">
        <f t="shared" si="13"/>
        <v>2019</v>
      </c>
      <c r="G67" s="2" t="s">
        <v>3</v>
      </c>
      <c r="H67" s="2">
        <f t="shared" si="14"/>
        <v>2020</v>
      </c>
      <c r="I67" s="2" t="str">
        <f t="shared" si="8"/>
        <v>Net income</v>
      </c>
      <c r="J67" s="2" t="str">
        <f t="shared" si="6"/>
        <v>for Apple increased from</v>
      </c>
      <c r="K67" s="4">
        <f t="shared" si="9"/>
        <v>55256</v>
      </c>
      <c r="L67" s="2" t="s">
        <v>3</v>
      </c>
      <c r="M67" s="4">
        <f t="shared" si="12"/>
        <v>57411</v>
      </c>
      <c r="N67" s="2" t="s">
        <v>53</v>
      </c>
      <c r="O67" t="str">
        <f t="shared" si="15"/>
        <v>an Increase of</v>
      </c>
      <c r="P67" s="5">
        <f t="shared" si="11"/>
        <v>0.71347907919501963</v>
      </c>
    </row>
    <row r="68" spans="1:16" x14ac:dyDescent="0.2">
      <c r="A68" t="s">
        <v>15</v>
      </c>
      <c r="B68" s="12">
        <v>2.99</v>
      </c>
      <c r="C68" s="12">
        <v>3.31</v>
      </c>
      <c r="D68" s="12">
        <v>5.67</v>
      </c>
      <c r="E68" s="2" t="s">
        <v>2</v>
      </c>
      <c r="F68" s="2">
        <f t="shared" si="13"/>
        <v>2019</v>
      </c>
      <c r="G68" s="2" t="s">
        <v>3</v>
      </c>
      <c r="H68" s="2">
        <f t="shared" si="14"/>
        <v>2020</v>
      </c>
      <c r="I68" s="2" t="str">
        <f t="shared" si="8"/>
        <v>Basic EPS</v>
      </c>
      <c r="J68" s="2" t="str">
        <f t="shared" ref="J68:J130" si="16">IF(M68&gt;K68,"for Apple increased from","for Microsoft decreased from")</f>
        <v>for Apple increased from</v>
      </c>
      <c r="K68" s="4">
        <f t="shared" si="9"/>
        <v>2.99</v>
      </c>
      <c r="L68" s="2" t="s">
        <v>3</v>
      </c>
      <c r="M68" s="4">
        <f t="shared" si="12"/>
        <v>3.31</v>
      </c>
      <c r="N68" s="2" t="s">
        <v>53</v>
      </c>
      <c r="O68" t="str">
        <f t="shared" si="15"/>
        <v>an Increase of</v>
      </c>
      <c r="P68" s="5">
        <f t="shared" si="11"/>
        <v>0.89632107023411356</v>
      </c>
    </row>
    <row r="69" spans="1:16" x14ac:dyDescent="0.2">
      <c r="A69" t="s">
        <v>16</v>
      </c>
      <c r="B69" s="12">
        <v>2.97</v>
      </c>
      <c r="C69" s="12">
        <v>3.28</v>
      </c>
      <c r="D69" s="12">
        <v>5.61</v>
      </c>
      <c r="E69" s="2" t="s">
        <v>2</v>
      </c>
      <c r="F69" s="2">
        <f t="shared" si="13"/>
        <v>2019</v>
      </c>
      <c r="G69" s="2" t="s">
        <v>3</v>
      </c>
      <c r="H69" s="2">
        <f t="shared" si="14"/>
        <v>2020</v>
      </c>
      <c r="I69" s="2" t="str">
        <f t="shared" si="8"/>
        <v>Diluted EPS</v>
      </c>
      <c r="J69" s="2" t="str">
        <f t="shared" si="16"/>
        <v>for Apple increased from</v>
      </c>
      <c r="K69" s="4">
        <f t="shared" si="9"/>
        <v>2.97</v>
      </c>
      <c r="L69" s="2" t="s">
        <v>3</v>
      </c>
      <c r="M69" s="4">
        <f t="shared" si="12"/>
        <v>3.28</v>
      </c>
      <c r="N69" s="2" t="s">
        <v>53</v>
      </c>
      <c r="O69" t="str">
        <f t="shared" si="15"/>
        <v>an Increase of</v>
      </c>
      <c r="P69" s="5">
        <f t="shared" si="11"/>
        <v>0.88888888888888884</v>
      </c>
    </row>
    <row r="70" spans="1:16" x14ac:dyDescent="0.2">
      <c r="A70" t="s">
        <v>17</v>
      </c>
      <c r="B70" s="9">
        <v>18471336</v>
      </c>
      <c r="C70" s="9">
        <v>17352119</v>
      </c>
      <c r="D70" s="9">
        <v>16701272</v>
      </c>
      <c r="E70" s="2" t="s">
        <v>2</v>
      </c>
      <c r="F70" s="2">
        <f t="shared" si="13"/>
        <v>2019</v>
      </c>
      <c r="G70" s="2" t="s">
        <v>3</v>
      </c>
      <c r="H70" s="2">
        <f t="shared" si="14"/>
        <v>2020</v>
      </c>
      <c r="I70" s="2" t="str">
        <f t="shared" si="8"/>
        <v>Basic Sares outstanding</v>
      </c>
      <c r="J70" s="2" t="str">
        <f t="shared" si="16"/>
        <v>for Microsoft decreased from</v>
      </c>
      <c r="K70" s="4">
        <f t="shared" si="9"/>
        <v>18471336</v>
      </c>
      <c r="L70" s="2" t="s">
        <v>3</v>
      </c>
      <c r="M70" s="4">
        <f t="shared" si="12"/>
        <v>17352119</v>
      </c>
      <c r="N70" s="2" t="s">
        <v>53</v>
      </c>
      <c r="O70" t="str">
        <f t="shared" si="15"/>
        <v>a Decrease of</v>
      </c>
      <c r="P70" s="5">
        <f t="shared" si="11"/>
        <v>9.5827610953533648E-2</v>
      </c>
    </row>
    <row r="71" spans="1:16" x14ac:dyDescent="0.2">
      <c r="A71" t="s">
        <v>18</v>
      </c>
      <c r="B71" s="9">
        <v>18595651</v>
      </c>
      <c r="C71" s="9">
        <v>17528214</v>
      </c>
      <c r="D71" s="9">
        <v>16864919</v>
      </c>
      <c r="E71" s="2" t="s">
        <v>2</v>
      </c>
      <c r="F71" s="2">
        <f t="shared" si="13"/>
        <v>2019</v>
      </c>
      <c r="G71" s="2" t="s">
        <v>3</v>
      </c>
      <c r="H71" s="2">
        <f t="shared" si="14"/>
        <v>2020</v>
      </c>
      <c r="I71" s="2" t="str">
        <f t="shared" si="8"/>
        <v>Diluted Shares outstanding</v>
      </c>
      <c r="J71" s="2" t="str">
        <f t="shared" si="16"/>
        <v>for Microsoft decreased from</v>
      </c>
      <c r="K71" s="4">
        <f t="shared" si="9"/>
        <v>18595651</v>
      </c>
      <c r="L71" s="2" t="s">
        <v>3</v>
      </c>
      <c r="M71" s="4">
        <f t="shared" si="12"/>
        <v>17528214</v>
      </c>
      <c r="N71" s="2" t="s">
        <v>53</v>
      </c>
      <c r="O71" t="str">
        <f t="shared" si="15"/>
        <v>a Decrease of</v>
      </c>
      <c r="P71" s="5">
        <f t="shared" si="11"/>
        <v>9.3071869331167845E-2</v>
      </c>
    </row>
    <row r="72" spans="1:16" x14ac:dyDescent="0.2">
      <c r="A72" s="6" t="s">
        <v>19</v>
      </c>
      <c r="B72" s="8">
        <v>48844</v>
      </c>
      <c r="C72" s="8">
        <v>38016</v>
      </c>
      <c r="D72" s="8">
        <v>34940</v>
      </c>
      <c r="E72" s="2" t="s">
        <v>2</v>
      </c>
      <c r="F72" s="2">
        <f t="shared" si="13"/>
        <v>2019</v>
      </c>
      <c r="G72" s="2" t="s">
        <v>3</v>
      </c>
      <c r="H72" s="2">
        <f t="shared" si="14"/>
        <v>2020</v>
      </c>
      <c r="I72" s="2" t="str">
        <f t="shared" si="8"/>
        <v>Cash and cash equivalents</v>
      </c>
      <c r="J72" s="2" t="str">
        <f t="shared" si="16"/>
        <v>for Microsoft decreased from</v>
      </c>
      <c r="K72" s="4">
        <f t="shared" si="9"/>
        <v>48844</v>
      </c>
      <c r="L72" s="2" t="s">
        <v>3</v>
      </c>
      <c r="M72" s="4">
        <f t="shared" si="12"/>
        <v>38016</v>
      </c>
      <c r="N72" s="2" t="s">
        <v>53</v>
      </c>
      <c r="O72" t="str">
        <f t="shared" si="15"/>
        <v>a Decrease of</v>
      </c>
      <c r="P72" s="5">
        <f t="shared" si="11"/>
        <v>0.28466137089509458</v>
      </c>
    </row>
    <row r="73" spans="1:16" x14ac:dyDescent="0.2">
      <c r="A73" s="6" t="s">
        <v>20</v>
      </c>
      <c r="B73" s="9">
        <v>51713</v>
      </c>
      <c r="C73" s="9">
        <v>52927</v>
      </c>
      <c r="D73" s="9">
        <v>27699</v>
      </c>
      <c r="E73" s="2" t="s">
        <v>2</v>
      </c>
      <c r="F73" s="2">
        <f t="shared" si="13"/>
        <v>2019</v>
      </c>
      <c r="G73" s="2" t="s">
        <v>3</v>
      </c>
      <c r="H73" s="2">
        <f t="shared" si="14"/>
        <v>2020</v>
      </c>
      <c r="I73" s="2" t="str">
        <f t="shared" si="8"/>
        <v>Short-term investments</v>
      </c>
      <c r="J73" s="2" t="str">
        <f t="shared" si="16"/>
        <v>for Apple increased from</v>
      </c>
      <c r="K73" s="4">
        <f t="shared" si="9"/>
        <v>51713</v>
      </c>
      <c r="L73" s="2" t="s">
        <v>3</v>
      </c>
      <c r="M73" s="4">
        <f t="shared" si="12"/>
        <v>52927</v>
      </c>
      <c r="N73" s="2" t="s">
        <v>53</v>
      </c>
      <c r="O73" t="str">
        <f t="shared" si="15"/>
        <v>an Increase of</v>
      </c>
      <c r="P73" s="5">
        <f t="shared" si="11"/>
        <v>0.46437066114903414</v>
      </c>
    </row>
    <row r="74" spans="1:16" x14ac:dyDescent="0.2">
      <c r="A74" s="7" t="s">
        <v>52</v>
      </c>
      <c r="B74" s="13">
        <f>SUM(B72:B73)</f>
        <v>100557</v>
      </c>
      <c r="C74" s="13">
        <f>SUM(C72:C73)</f>
        <v>90943</v>
      </c>
      <c r="D74" s="13">
        <f>SUM(D72:D73)</f>
        <v>62639</v>
      </c>
      <c r="E74" s="2" t="s">
        <v>2</v>
      </c>
      <c r="F74" s="2">
        <f t="shared" si="13"/>
        <v>2019</v>
      </c>
      <c r="G74" s="2" t="s">
        <v>3</v>
      </c>
      <c r="H74" s="2">
        <f t="shared" si="14"/>
        <v>2020</v>
      </c>
      <c r="I74" s="2" t="str">
        <f t="shared" si="8"/>
        <v>Total cash, cash equivalents, and short-term investments</v>
      </c>
      <c r="J74" s="2" t="str">
        <f t="shared" si="16"/>
        <v>for Microsoft decreased from</v>
      </c>
      <c r="K74" s="4">
        <f t="shared" si="9"/>
        <v>100557</v>
      </c>
      <c r="L74" s="2" t="s">
        <v>3</v>
      </c>
      <c r="M74" s="4">
        <f t="shared" si="12"/>
        <v>90943</v>
      </c>
      <c r="N74" s="2" t="s">
        <v>53</v>
      </c>
      <c r="O74" t="str">
        <f t="shared" si="15"/>
        <v>a Decrease of</v>
      </c>
      <c r="P74" s="5">
        <f t="shared" si="11"/>
        <v>0.37707966625893774</v>
      </c>
    </row>
    <row r="75" spans="1:16" x14ac:dyDescent="0.2">
      <c r="A75" s="7" t="s">
        <v>21</v>
      </c>
      <c r="B75" s="9">
        <v>22926</v>
      </c>
      <c r="C75" s="9">
        <v>16120</v>
      </c>
      <c r="D75" s="9">
        <v>26278</v>
      </c>
      <c r="E75" s="2" t="s">
        <v>2</v>
      </c>
      <c r="F75" s="2">
        <f t="shared" si="13"/>
        <v>2019</v>
      </c>
      <c r="G75" s="2" t="s">
        <v>3</v>
      </c>
      <c r="H75" s="2">
        <f t="shared" si="14"/>
        <v>2020</v>
      </c>
      <c r="I75" s="2" t="str">
        <f t="shared" si="8"/>
        <v>Accounts receivable</v>
      </c>
      <c r="J75" s="2" t="str">
        <f t="shared" si="16"/>
        <v>for Microsoft decreased from</v>
      </c>
      <c r="K75" s="4">
        <f t="shared" si="9"/>
        <v>22926</v>
      </c>
      <c r="L75" s="2" t="s">
        <v>3</v>
      </c>
      <c r="M75" s="4">
        <f t="shared" si="12"/>
        <v>16120</v>
      </c>
      <c r="N75" s="2" t="s">
        <v>53</v>
      </c>
      <c r="O75" t="str">
        <f t="shared" si="15"/>
        <v>a Decrease of</v>
      </c>
      <c r="P75" s="5">
        <f t="shared" si="11"/>
        <v>0.14620954374945483</v>
      </c>
    </row>
    <row r="76" spans="1:16" x14ac:dyDescent="0.2">
      <c r="A76" s="6" t="s">
        <v>22</v>
      </c>
      <c r="B76" s="9">
        <v>4106</v>
      </c>
      <c r="C76" s="9">
        <v>4061</v>
      </c>
      <c r="D76" s="9">
        <v>6580</v>
      </c>
      <c r="E76" s="2" t="s">
        <v>2</v>
      </c>
      <c r="F76" s="2">
        <f t="shared" si="13"/>
        <v>2019</v>
      </c>
      <c r="G76" s="2" t="s">
        <v>3</v>
      </c>
      <c r="H76" s="2">
        <f t="shared" si="14"/>
        <v>2020</v>
      </c>
      <c r="I76" s="2" t="str">
        <f t="shared" si="8"/>
        <v>Inventories</v>
      </c>
      <c r="J76" s="2" t="str">
        <f t="shared" si="16"/>
        <v>for Microsoft decreased from</v>
      </c>
      <c r="K76" s="4">
        <f t="shared" si="9"/>
        <v>4106</v>
      </c>
      <c r="L76" s="2" t="s">
        <v>3</v>
      </c>
      <c r="M76" s="4">
        <f t="shared" si="12"/>
        <v>4061</v>
      </c>
      <c r="N76" s="2" t="s">
        <v>53</v>
      </c>
      <c r="O76" t="str">
        <f t="shared" si="15"/>
        <v>a Decrease of</v>
      </c>
      <c r="P76" s="5">
        <f t="shared" si="11"/>
        <v>0.6025328787140769</v>
      </c>
    </row>
    <row r="77" spans="1:16" x14ac:dyDescent="0.2">
      <c r="A77" s="6" t="s">
        <v>23</v>
      </c>
      <c r="B77">
        <f>22878+12352</f>
        <v>35230</v>
      </c>
      <c r="C77" s="9">
        <v>32589</v>
      </c>
      <c r="D77" s="9">
        <v>39339</v>
      </c>
      <c r="E77" s="2" t="s">
        <v>2</v>
      </c>
      <c r="F77" s="2">
        <f t="shared" si="13"/>
        <v>2019</v>
      </c>
      <c r="G77" s="2" t="s">
        <v>3</v>
      </c>
      <c r="H77" s="2">
        <f t="shared" si="14"/>
        <v>2020</v>
      </c>
      <c r="I77" s="2" t="str">
        <f t="shared" si="8"/>
        <v>Other current assets</v>
      </c>
      <c r="J77" s="2" t="str">
        <f t="shared" si="16"/>
        <v>for Microsoft decreased from</v>
      </c>
      <c r="K77" s="4">
        <f t="shared" si="9"/>
        <v>35230</v>
      </c>
      <c r="L77" s="2" t="s">
        <v>3</v>
      </c>
      <c r="M77" s="4">
        <f t="shared" si="12"/>
        <v>32589</v>
      </c>
      <c r="N77" s="2" t="s">
        <v>53</v>
      </c>
      <c r="O77" t="str">
        <f t="shared" si="15"/>
        <v>a Decrease of</v>
      </c>
      <c r="P77" s="5">
        <f t="shared" si="11"/>
        <v>0.11663355095089423</v>
      </c>
    </row>
    <row r="78" spans="1:16" x14ac:dyDescent="0.2">
      <c r="A78" s="7" t="s">
        <v>24</v>
      </c>
      <c r="B78" s="9">
        <v>162819</v>
      </c>
      <c r="C78" s="9">
        <v>143713</v>
      </c>
      <c r="D78" s="9">
        <v>134836</v>
      </c>
      <c r="E78" s="2" t="s">
        <v>2</v>
      </c>
      <c r="F78" s="2">
        <f t="shared" si="13"/>
        <v>2019</v>
      </c>
      <c r="G78" s="2" t="s">
        <v>3</v>
      </c>
      <c r="H78" s="2">
        <f t="shared" si="14"/>
        <v>2020</v>
      </c>
      <c r="I78" s="2" t="str">
        <f t="shared" si="8"/>
        <v>Total current assets</v>
      </c>
      <c r="J78" s="2" t="str">
        <f t="shared" si="16"/>
        <v>for Microsoft decreased from</v>
      </c>
      <c r="K78" s="4">
        <f t="shared" si="9"/>
        <v>162819</v>
      </c>
      <c r="L78" s="2" t="s">
        <v>3</v>
      </c>
      <c r="M78" s="4">
        <f t="shared" si="12"/>
        <v>143713</v>
      </c>
      <c r="N78" s="2" t="s">
        <v>53</v>
      </c>
      <c r="O78" t="str">
        <f t="shared" si="15"/>
        <v>a Decrease of</v>
      </c>
      <c r="P78" s="5">
        <f t="shared" si="11"/>
        <v>0.1718656913505181</v>
      </c>
    </row>
    <row r="79" spans="1:16" x14ac:dyDescent="0.2">
      <c r="A79" s="7" t="s">
        <v>25</v>
      </c>
      <c r="B79" s="9">
        <v>37378</v>
      </c>
      <c r="C79" s="9">
        <v>36766</v>
      </c>
      <c r="D79" s="9">
        <v>39440</v>
      </c>
      <c r="E79" s="2" t="s">
        <v>2</v>
      </c>
      <c r="F79" s="2">
        <f t="shared" si="13"/>
        <v>2019</v>
      </c>
      <c r="G79" s="2" t="s">
        <v>3</v>
      </c>
      <c r="H79" s="2">
        <f t="shared" si="14"/>
        <v>2020</v>
      </c>
      <c r="I79" s="2" t="str">
        <f t="shared" si="8"/>
        <v>Property and equipment</v>
      </c>
      <c r="J79" s="2" t="str">
        <f t="shared" si="16"/>
        <v>for Microsoft decreased from</v>
      </c>
      <c r="K79" s="4">
        <f t="shared" si="9"/>
        <v>37378</v>
      </c>
      <c r="L79" s="2" t="s">
        <v>3</v>
      </c>
      <c r="M79" s="4">
        <f t="shared" si="12"/>
        <v>36766</v>
      </c>
      <c r="N79" s="2" t="s">
        <v>53</v>
      </c>
      <c r="O79" t="str">
        <f t="shared" si="15"/>
        <v>a Decrease of</v>
      </c>
      <c r="P79" s="5">
        <f t="shared" si="11"/>
        <v>5.5166140510460648E-2</v>
      </c>
    </row>
    <row r="80" spans="1:16" x14ac:dyDescent="0.2">
      <c r="A80" s="6" t="s">
        <v>26</v>
      </c>
      <c r="B80" s="14"/>
      <c r="C80" s="14"/>
      <c r="D80" s="14"/>
      <c r="E80" s="2"/>
      <c r="F80" s="2"/>
      <c r="G80" s="2"/>
      <c r="H80" s="2"/>
      <c r="I80" s="2"/>
      <c r="J80" s="2"/>
      <c r="K80" s="4"/>
      <c r="L80" s="2"/>
      <c r="M80" s="4"/>
      <c r="N80" s="2"/>
      <c r="P80" s="5"/>
    </row>
    <row r="81" spans="1:16" x14ac:dyDescent="0.2">
      <c r="A81" s="6" t="s">
        <v>27</v>
      </c>
      <c r="B81" s="9">
        <v>105341</v>
      </c>
      <c r="C81" s="9">
        <v>100887</v>
      </c>
      <c r="D81" s="9">
        <v>127877</v>
      </c>
      <c r="E81" s="2" t="s">
        <v>2</v>
      </c>
      <c r="F81" s="2">
        <f t="shared" si="13"/>
        <v>2019</v>
      </c>
      <c r="G81" s="2" t="s">
        <v>3</v>
      </c>
      <c r="H81" s="2">
        <f t="shared" si="14"/>
        <v>2020</v>
      </c>
      <c r="I81" s="2" t="str">
        <f>A81</f>
        <v>Equity investments</v>
      </c>
      <c r="J81" s="2" t="str">
        <f t="shared" si="16"/>
        <v>for Microsoft decreased from</v>
      </c>
      <c r="K81" s="4">
        <f>B81</f>
        <v>105341</v>
      </c>
      <c r="L81" s="2" t="s">
        <v>3</v>
      </c>
      <c r="M81" s="4">
        <f>C81</f>
        <v>100887</v>
      </c>
      <c r="N81" s="2" t="s">
        <v>53</v>
      </c>
      <c r="O81" t="str">
        <f t="shared" si="15"/>
        <v>a Decrease of</v>
      </c>
      <c r="P81" s="5">
        <f>ABS((D81/B81)-1)</f>
        <v>0.21393379595788908</v>
      </c>
    </row>
    <row r="82" spans="1:16" x14ac:dyDescent="0.2">
      <c r="A82" s="6" t="s">
        <v>28</v>
      </c>
      <c r="E82" s="2"/>
      <c r="F82" s="2"/>
      <c r="G82" s="2"/>
      <c r="H82" s="2"/>
      <c r="I82" s="2"/>
      <c r="J82" s="2"/>
      <c r="K82" s="4"/>
      <c r="L82" s="2"/>
      <c r="M82" s="4"/>
      <c r="N82" s="2"/>
      <c r="P82" s="5"/>
    </row>
    <row r="83" spans="1:16" x14ac:dyDescent="0.2">
      <c r="A83" s="6" t="s">
        <v>29</v>
      </c>
      <c r="E83" s="2"/>
      <c r="F83" s="2"/>
      <c r="G83" s="2"/>
      <c r="H83" s="2"/>
      <c r="I83" s="2"/>
      <c r="J83" s="2"/>
      <c r="K83" s="4"/>
      <c r="L83" s="2"/>
      <c r="M83" s="4"/>
      <c r="N83" s="2"/>
      <c r="P83" s="5"/>
    </row>
    <row r="84" spans="1:16" x14ac:dyDescent="0.2">
      <c r="A84" s="6" t="s">
        <v>30</v>
      </c>
      <c r="B84" s="9">
        <v>32978</v>
      </c>
      <c r="C84" s="9">
        <v>42522</v>
      </c>
      <c r="D84" s="9">
        <v>48849</v>
      </c>
      <c r="E84" s="2" t="s">
        <v>2</v>
      </c>
      <c r="F84" s="2">
        <f t="shared" si="13"/>
        <v>2019</v>
      </c>
      <c r="G84" s="2" t="s">
        <v>3</v>
      </c>
      <c r="H84" s="2">
        <f t="shared" si="14"/>
        <v>2020</v>
      </c>
      <c r="I84" s="2" t="str">
        <f>A84</f>
        <v>Other long-term assets</v>
      </c>
      <c r="J84" s="2" t="str">
        <f t="shared" si="16"/>
        <v>for Apple increased from</v>
      </c>
      <c r="K84" s="4">
        <f>B84</f>
        <v>32978</v>
      </c>
      <c r="L84" s="2" t="s">
        <v>3</v>
      </c>
      <c r="M84" s="4">
        <f>C84</f>
        <v>42522</v>
      </c>
      <c r="N84" s="2" t="s">
        <v>53</v>
      </c>
      <c r="O84" t="str">
        <f t="shared" si="15"/>
        <v>an Increase of</v>
      </c>
      <c r="P84" s="5">
        <f>ABS((D84/B84)-1)</f>
        <v>0.48126023409545748</v>
      </c>
    </row>
    <row r="85" spans="1:16" x14ac:dyDescent="0.2">
      <c r="A85" s="7" t="s">
        <v>31</v>
      </c>
      <c r="B85" s="8">
        <v>338516</v>
      </c>
      <c r="C85" s="8">
        <v>323888</v>
      </c>
      <c r="D85" s="8">
        <v>351002</v>
      </c>
      <c r="E85" s="2" t="s">
        <v>2</v>
      </c>
      <c r="F85" s="2">
        <f t="shared" si="13"/>
        <v>2019</v>
      </c>
      <c r="G85" s="2" t="s">
        <v>3</v>
      </c>
      <c r="H85" s="2">
        <f t="shared" si="14"/>
        <v>2020</v>
      </c>
      <c r="I85" s="2" t="str">
        <f>A85</f>
        <v>Total assets</v>
      </c>
      <c r="J85" s="2" t="str">
        <f t="shared" si="16"/>
        <v>for Microsoft decreased from</v>
      </c>
      <c r="K85" s="4">
        <f>B85</f>
        <v>338516</v>
      </c>
      <c r="L85" s="2" t="s">
        <v>3</v>
      </c>
      <c r="M85" s="4">
        <f>C85</f>
        <v>323888</v>
      </c>
      <c r="N85" s="2" t="s">
        <v>53</v>
      </c>
      <c r="O85" t="str">
        <f t="shared" si="15"/>
        <v>a Decrease of</v>
      </c>
      <c r="P85" s="5">
        <f>ABS((D85/B85)-1)</f>
        <v>3.6884519490954615E-2</v>
      </c>
    </row>
    <row r="86" spans="1:16" x14ac:dyDescent="0.2">
      <c r="A86" s="6" t="s">
        <v>32</v>
      </c>
      <c r="B86" s="8">
        <v>46236</v>
      </c>
      <c r="C86" s="8">
        <v>42296</v>
      </c>
      <c r="D86" s="8">
        <v>54763</v>
      </c>
      <c r="E86" s="2" t="s">
        <v>2</v>
      </c>
      <c r="F86" s="2">
        <f t="shared" si="13"/>
        <v>2019</v>
      </c>
      <c r="G86" s="2" t="s">
        <v>3</v>
      </c>
      <c r="H86" s="2">
        <f t="shared" si="14"/>
        <v>2020</v>
      </c>
      <c r="I86" s="2" t="str">
        <f>A86</f>
        <v>Accounts payable</v>
      </c>
      <c r="J86" s="2" t="str">
        <f t="shared" si="16"/>
        <v>for Microsoft decreased from</v>
      </c>
      <c r="K86" s="4">
        <f>B86</f>
        <v>46236</v>
      </c>
      <c r="L86" s="2" t="s">
        <v>3</v>
      </c>
      <c r="M86" s="4">
        <f>C86</f>
        <v>42296</v>
      </c>
      <c r="N86" s="2" t="s">
        <v>53</v>
      </c>
      <c r="O86" t="str">
        <f t="shared" si="15"/>
        <v>a Decrease of</v>
      </c>
      <c r="P86" s="5">
        <f>ABS((D86/B86)-1)</f>
        <v>0.18442339302707844</v>
      </c>
    </row>
    <row r="87" spans="1:16" x14ac:dyDescent="0.2">
      <c r="A87" s="6" t="s">
        <v>33</v>
      </c>
      <c r="B87" s="15">
        <v>16240</v>
      </c>
      <c r="C87" s="15">
        <v>13769</v>
      </c>
      <c r="D87" s="15">
        <v>15613</v>
      </c>
      <c r="E87" s="2" t="s">
        <v>2</v>
      </c>
      <c r="F87" s="2">
        <f t="shared" si="13"/>
        <v>2019</v>
      </c>
      <c r="G87" s="2" t="s">
        <v>3</v>
      </c>
      <c r="H87" s="2">
        <f t="shared" si="14"/>
        <v>2020</v>
      </c>
      <c r="I87" s="2" t="str">
        <f>A87</f>
        <v>Current portion of long-term debt</v>
      </c>
      <c r="J87" s="2" t="str">
        <f t="shared" si="16"/>
        <v>for Microsoft decreased from</v>
      </c>
      <c r="K87" s="4">
        <f>B87</f>
        <v>16240</v>
      </c>
      <c r="L87" s="2" t="s">
        <v>3</v>
      </c>
      <c r="M87" s="4">
        <f>C87</f>
        <v>13769</v>
      </c>
      <c r="N87" s="2" t="s">
        <v>53</v>
      </c>
      <c r="O87" t="str">
        <f t="shared" si="15"/>
        <v>a Decrease of</v>
      </c>
      <c r="P87" s="5">
        <f>ABS((D87/B87)-1)</f>
        <v>3.8608374384236477E-2</v>
      </c>
    </row>
    <row r="88" spans="1:16" x14ac:dyDescent="0.2">
      <c r="A88" s="6" t="s">
        <v>34</v>
      </c>
      <c r="B88" s="9">
        <v>5522</v>
      </c>
      <c r="C88" s="9">
        <v>6643</v>
      </c>
      <c r="D88" s="9">
        <v>7612</v>
      </c>
      <c r="E88" s="2" t="s">
        <v>2</v>
      </c>
      <c r="F88" s="2">
        <f t="shared" si="13"/>
        <v>2019</v>
      </c>
      <c r="G88" s="2" t="s">
        <v>3</v>
      </c>
      <c r="H88" s="2">
        <f t="shared" si="14"/>
        <v>2020</v>
      </c>
      <c r="I88" s="2" t="str">
        <f>A88</f>
        <v>Accrued compensation</v>
      </c>
      <c r="J88" s="2" t="str">
        <f t="shared" si="16"/>
        <v>for Apple increased from</v>
      </c>
      <c r="K88" s="4">
        <f>B88</f>
        <v>5522</v>
      </c>
      <c r="L88" s="2" t="s">
        <v>3</v>
      </c>
      <c r="M88" s="4">
        <f>C88</f>
        <v>6643</v>
      </c>
      <c r="N88" s="2" t="s">
        <v>53</v>
      </c>
      <c r="O88" t="str">
        <f t="shared" si="15"/>
        <v>an Increase of</v>
      </c>
      <c r="P88" s="5">
        <f>ABS((D88/B88)-1)</f>
        <v>0.37848605577689254</v>
      </c>
    </row>
    <row r="89" spans="1:16" x14ac:dyDescent="0.2">
      <c r="A89" s="6" t="s">
        <v>35</v>
      </c>
      <c r="B89" s="14"/>
      <c r="C89" s="14"/>
      <c r="D89" s="14"/>
      <c r="E89" s="2"/>
      <c r="F89" s="2"/>
      <c r="G89" s="2"/>
      <c r="H89" s="2"/>
      <c r="I89" s="2"/>
      <c r="J89" s="2"/>
      <c r="K89" s="4"/>
      <c r="L89" s="2"/>
      <c r="M89" s="4"/>
      <c r="N89" s="2"/>
      <c r="P89" s="5"/>
    </row>
    <row r="90" spans="1:16" x14ac:dyDescent="0.2">
      <c r="A90" s="6" t="s">
        <v>36</v>
      </c>
      <c r="E90" s="2"/>
      <c r="F90" s="2"/>
      <c r="G90" s="2"/>
      <c r="H90" s="2"/>
      <c r="I90" s="2"/>
      <c r="J90" s="2"/>
      <c r="K90" s="4"/>
      <c r="L90" s="2"/>
      <c r="M90" s="4"/>
      <c r="N90" s="2"/>
      <c r="P90" s="5"/>
    </row>
    <row r="91" spans="1:16" x14ac:dyDescent="0.2">
      <c r="A91" s="6" t="s">
        <v>37</v>
      </c>
      <c r="B91" s="9">
        <v>37720</v>
      </c>
      <c r="C91" s="9">
        <v>42684</v>
      </c>
      <c r="D91" s="9">
        <v>47493</v>
      </c>
      <c r="E91" s="2" t="s">
        <v>2</v>
      </c>
      <c r="F91" s="2">
        <f t="shared" si="13"/>
        <v>2019</v>
      </c>
      <c r="G91" s="2" t="s">
        <v>3</v>
      </c>
      <c r="H91" s="2">
        <f t="shared" si="14"/>
        <v>2020</v>
      </c>
      <c r="I91" s="2" t="str">
        <f>A91</f>
        <v>Other current liabilities</v>
      </c>
      <c r="J91" s="2" t="str">
        <f t="shared" si="16"/>
        <v>for Apple increased from</v>
      </c>
      <c r="K91" s="4">
        <f>B91</f>
        <v>37720</v>
      </c>
      <c r="L91" s="2" t="s">
        <v>3</v>
      </c>
      <c r="M91" s="4">
        <f>C91</f>
        <v>42684</v>
      </c>
      <c r="N91" s="2" t="s">
        <v>53</v>
      </c>
      <c r="O91" t="str">
        <f t="shared" si="15"/>
        <v>an Increase of</v>
      </c>
      <c r="P91" s="5">
        <f>ABS((D91/B91)-1)</f>
        <v>0.25909331919406142</v>
      </c>
    </row>
    <row r="92" spans="1:16" x14ac:dyDescent="0.2">
      <c r="A92" s="7" t="s">
        <v>38</v>
      </c>
      <c r="B92" s="9">
        <v>105718</v>
      </c>
      <c r="C92" s="9">
        <v>105392</v>
      </c>
      <c r="D92" s="9">
        <v>125481</v>
      </c>
      <c r="E92" s="2" t="s">
        <v>2</v>
      </c>
      <c r="F92" s="2">
        <f t="shared" si="13"/>
        <v>2019</v>
      </c>
      <c r="G92" s="2" t="s">
        <v>3</v>
      </c>
      <c r="H92" s="2">
        <f t="shared" si="14"/>
        <v>2020</v>
      </c>
      <c r="I92" s="2" t="str">
        <f>A92</f>
        <v>Total current liabilities</v>
      </c>
      <c r="J92" s="2" t="str">
        <f t="shared" si="16"/>
        <v>for Microsoft decreased from</v>
      </c>
      <c r="K92" s="4">
        <f>B92</f>
        <v>105718</v>
      </c>
      <c r="L92" s="2" t="s">
        <v>3</v>
      </c>
      <c r="M92" s="4">
        <f>C92</f>
        <v>105392</v>
      </c>
      <c r="N92" s="2" t="s">
        <v>53</v>
      </c>
      <c r="O92" t="str">
        <f t="shared" si="15"/>
        <v>a Decrease of</v>
      </c>
      <c r="P92" s="5">
        <f>ABS((D92/B92)-1)</f>
        <v>0.18694072910951776</v>
      </c>
    </row>
    <row r="93" spans="1:16" x14ac:dyDescent="0.2">
      <c r="A93" s="6" t="s">
        <v>39</v>
      </c>
      <c r="B93" s="9">
        <v>142310</v>
      </c>
      <c r="C93" s="9">
        <v>153157</v>
      </c>
      <c r="D93" s="9">
        <v>162431</v>
      </c>
      <c r="E93" s="2" t="s">
        <v>2</v>
      </c>
      <c r="F93" s="2">
        <f t="shared" si="13"/>
        <v>2019</v>
      </c>
      <c r="G93" s="2" t="s">
        <v>3</v>
      </c>
      <c r="H93" s="2">
        <f t="shared" si="14"/>
        <v>2020</v>
      </c>
      <c r="I93" s="2" t="str">
        <f>A93</f>
        <v>Long-term debt</v>
      </c>
      <c r="J93" s="2" t="str">
        <f t="shared" si="16"/>
        <v>for Apple increased from</v>
      </c>
      <c r="K93" s="4">
        <f>B93</f>
        <v>142310</v>
      </c>
      <c r="L93" s="2" t="s">
        <v>3</v>
      </c>
      <c r="M93" s="4">
        <f>C93</f>
        <v>153157</v>
      </c>
      <c r="N93" s="2" t="s">
        <v>53</v>
      </c>
      <c r="O93" t="str">
        <f t="shared" si="15"/>
        <v>an Increase of</v>
      </c>
      <c r="P93" s="5">
        <f>ABS((D93/B93)-1)</f>
        <v>0.14138851802403196</v>
      </c>
    </row>
    <row r="94" spans="1:16" x14ac:dyDescent="0.2">
      <c r="A94" s="6" t="s">
        <v>40</v>
      </c>
      <c r="B94" s="9"/>
      <c r="C94" s="9"/>
      <c r="D94" s="9"/>
      <c r="E94" s="2"/>
      <c r="F94" s="2"/>
      <c r="G94" s="2"/>
      <c r="H94" s="2"/>
      <c r="I94" s="2"/>
      <c r="J94" s="2"/>
      <c r="K94" s="4"/>
      <c r="L94" s="2"/>
      <c r="M94" s="4"/>
      <c r="N94" s="2"/>
      <c r="P94" s="5"/>
    </row>
    <row r="95" spans="1:16" x14ac:dyDescent="0.2">
      <c r="A95" s="6" t="s">
        <v>41</v>
      </c>
      <c r="E95" s="2"/>
      <c r="F95" s="2"/>
      <c r="G95" s="2"/>
      <c r="H95" s="2"/>
      <c r="I95" s="2"/>
      <c r="J95" s="2"/>
      <c r="K95" s="4"/>
      <c r="L95" s="2"/>
      <c r="M95" s="4"/>
      <c r="N95" s="2"/>
      <c r="P95" s="5"/>
    </row>
    <row r="96" spans="1:16" x14ac:dyDescent="0.2">
      <c r="A96" s="6" t="s">
        <v>42</v>
      </c>
      <c r="B96" s="14"/>
      <c r="C96" s="14"/>
      <c r="D96" s="14"/>
      <c r="E96" s="2"/>
      <c r="F96" s="2"/>
      <c r="G96" s="2"/>
      <c r="H96" s="2"/>
      <c r="I96" s="2"/>
      <c r="J96" s="2"/>
      <c r="K96" s="4"/>
      <c r="L96" s="2"/>
      <c r="M96" s="4"/>
      <c r="N96" s="2"/>
      <c r="P96" s="5"/>
    </row>
    <row r="97" spans="1:16" x14ac:dyDescent="0.2">
      <c r="A97" s="6" t="s">
        <v>43</v>
      </c>
      <c r="B97" s="9"/>
      <c r="C97" s="9"/>
      <c r="D97" s="9"/>
      <c r="E97" s="2"/>
      <c r="F97" s="2"/>
      <c r="G97" s="2"/>
      <c r="H97" s="2"/>
      <c r="I97" s="2"/>
      <c r="J97" s="2"/>
      <c r="K97" s="4"/>
      <c r="L97" s="2"/>
      <c r="M97" s="4"/>
      <c r="N97" s="2"/>
      <c r="P97" s="5"/>
    </row>
    <row r="98" spans="1:16" x14ac:dyDescent="0.2">
      <c r="A98" s="6" t="s">
        <v>44</v>
      </c>
      <c r="E98" s="2"/>
      <c r="F98" s="2"/>
      <c r="G98" s="2"/>
      <c r="H98" s="2"/>
      <c r="I98" s="2"/>
      <c r="J98" s="2"/>
      <c r="K98" s="4"/>
      <c r="L98" s="2"/>
      <c r="M98" s="4"/>
      <c r="N98" s="2"/>
      <c r="P98" s="5"/>
    </row>
    <row r="99" spans="1:16" x14ac:dyDescent="0.2">
      <c r="A99" s="7" t="s">
        <v>45</v>
      </c>
      <c r="B99" s="9">
        <v>248028</v>
      </c>
      <c r="C99" s="9">
        <v>258549</v>
      </c>
      <c r="D99" s="9">
        <v>287912</v>
      </c>
      <c r="E99" s="2" t="s">
        <v>2</v>
      </c>
      <c r="F99" s="2">
        <f t="shared" si="13"/>
        <v>2019</v>
      </c>
      <c r="G99" s="2" t="s">
        <v>3</v>
      </c>
      <c r="H99" s="2">
        <f t="shared" si="14"/>
        <v>2020</v>
      </c>
      <c r="I99" s="2" t="str">
        <f t="shared" ref="I99:I130" si="17">A99</f>
        <v>Total liabilities</v>
      </c>
      <c r="J99" s="2" t="str">
        <f t="shared" si="16"/>
        <v>for Apple increased from</v>
      </c>
      <c r="K99" s="4">
        <f t="shared" ref="K99:K104" si="18">B99</f>
        <v>248028</v>
      </c>
      <c r="L99" s="2" t="s">
        <v>3</v>
      </c>
      <c r="M99" s="4">
        <f t="shared" ref="M99:M104" si="19">C99</f>
        <v>258549</v>
      </c>
      <c r="N99" s="2" t="s">
        <v>53</v>
      </c>
      <c r="O99" t="str">
        <f t="shared" si="15"/>
        <v>an Increase of</v>
      </c>
      <c r="P99" s="5">
        <f t="shared" ref="P99:P130" si="20">ABS((D99/B99)-1)</f>
        <v>0.16080442530682015</v>
      </c>
    </row>
    <row r="100" spans="1:16" x14ac:dyDescent="0.2">
      <c r="A100" s="7" t="s">
        <v>46</v>
      </c>
      <c r="B100" s="9">
        <v>45174</v>
      </c>
      <c r="C100" s="9">
        <v>50779</v>
      </c>
      <c r="D100" s="9">
        <v>57365</v>
      </c>
      <c r="E100" s="2" t="s">
        <v>2</v>
      </c>
      <c r="F100" s="2">
        <f t="shared" si="13"/>
        <v>2019</v>
      </c>
      <c r="G100" s="2" t="s">
        <v>3</v>
      </c>
      <c r="H100" s="2">
        <f t="shared" si="14"/>
        <v>2020</v>
      </c>
      <c r="I100" s="2" t="str">
        <f t="shared" si="17"/>
        <v>Common stock and paid-in capital</v>
      </c>
      <c r="J100" s="2" t="str">
        <f t="shared" si="16"/>
        <v>for Apple increased from</v>
      </c>
      <c r="K100" s="4">
        <f t="shared" si="18"/>
        <v>45174</v>
      </c>
      <c r="L100" s="2" t="s">
        <v>3</v>
      </c>
      <c r="M100" s="4">
        <f t="shared" si="19"/>
        <v>50779</v>
      </c>
      <c r="N100" s="2" t="s">
        <v>53</v>
      </c>
      <c r="O100" t="str">
        <f t="shared" si="15"/>
        <v>an Increase of</v>
      </c>
      <c r="P100" s="5">
        <f t="shared" si="20"/>
        <v>0.26986762296896449</v>
      </c>
    </row>
    <row r="101" spans="1:16" x14ac:dyDescent="0.2">
      <c r="A101" s="6" t="s">
        <v>47</v>
      </c>
      <c r="B101" s="9">
        <v>45898</v>
      </c>
      <c r="C101" s="9">
        <v>14966</v>
      </c>
      <c r="D101" s="9">
        <v>5562</v>
      </c>
      <c r="E101" s="2" t="s">
        <v>2</v>
      </c>
      <c r="F101" s="2">
        <f t="shared" si="13"/>
        <v>2019</v>
      </c>
      <c r="G101" s="2" t="s">
        <v>3</v>
      </c>
      <c r="H101" s="2">
        <f t="shared" si="14"/>
        <v>2020</v>
      </c>
      <c r="I101" s="2" t="str">
        <f t="shared" si="17"/>
        <v>Retained earnings</v>
      </c>
      <c r="J101" s="2" t="str">
        <f t="shared" si="16"/>
        <v>for Microsoft decreased from</v>
      </c>
      <c r="K101" s="4">
        <f t="shared" si="18"/>
        <v>45898</v>
      </c>
      <c r="L101" s="2" t="s">
        <v>3</v>
      </c>
      <c r="M101" s="4">
        <f t="shared" si="19"/>
        <v>14966</v>
      </c>
      <c r="N101" s="2" t="s">
        <v>53</v>
      </c>
      <c r="O101" t="str">
        <f t="shared" si="15"/>
        <v>a Decrease of</v>
      </c>
      <c r="P101" s="5">
        <f t="shared" si="20"/>
        <v>0.87881824916118345</v>
      </c>
    </row>
    <row r="102" spans="1:16" x14ac:dyDescent="0.2">
      <c r="A102" s="6" t="s">
        <v>48</v>
      </c>
      <c r="B102" s="9">
        <v>-584</v>
      </c>
      <c r="C102" s="9">
        <v>-406</v>
      </c>
      <c r="D102" s="9">
        <v>163</v>
      </c>
      <c r="E102" s="2" t="s">
        <v>2</v>
      </c>
      <c r="F102" s="2">
        <f t="shared" si="13"/>
        <v>2019</v>
      </c>
      <c r="G102" s="2" t="s">
        <v>3</v>
      </c>
      <c r="H102" s="2">
        <f t="shared" si="14"/>
        <v>2020</v>
      </c>
      <c r="I102" s="2" t="str">
        <f t="shared" si="17"/>
        <v>Accumulated other comprehensive income</v>
      </c>
      <c r="J102" s="2" t="str">
        <f t="shared" si="16"/>
        <v>for Apple increased from</v>
      </c>
      <c r="K102" s="4">
        <f t="shared" si="18"/>
        <v>-584</v>
      </c>
      <c r="L102" s="2" t="s">
        <v>3</v>
      </c>
      <c r="M102" s="4">
        <f t="shared" si="19"/>
        <v>-406</v>
      </c>
      <c r="N102" s="2" t="s">
        <v>53</v>
      </c>
      <c r="O102" t="str">
        <f t="shared" si="15"/>
        <v>an Increase of</v>
      </c>
      <c r="P102" s="5">
        <f t="shared" si="20"/>
        <v>1.279109589041096</v>
      </c>
    </row>
    <row r="103" spans="1:16" x14ac:dyDescent="0.2">
      <c r="A103" s="7" t="s">
        <v>49</v>
      </c>
      <c r="B103" s="9">
        <v>90488</v>
      </c>
      <c r="C103" s="9">
        <v>65339</v>
      </c>
      <c r="D103" s="9">
        <v>63090</v>
      </c>
      <c r="E103" s="2" t="s">
        <v>2</v>
      </c>
      <c r="F103" s="2">
        <f t="shared" si="13"/>
        <v>2019</v>
      </c>
      <c r="G103" s="2" t="s">
        <v>3</v>
      </c>
      <c r="H103" s="2">
        <f t="shared" si="14"/>
        <v>2020</v>
      </c>
      <c r="I103" s="2" t="str">
        <f t="shared" si="17"/>
        <v>Total stockholders’ equity</v>
      </c>
      <c r="J103" s="2" t="str">
        <f t="shared" si="16"/>
        <v>for Microsoft decreased from</v>
      </c>
      <c r="K103" s="4">
        <f t="shared" si="18"/>
        <v>90488</v>
      </c>
      <c r="L103" s="2" t="s">
        <v>3</v>
      </c>
      <c r="M103" s="4">
        <f t="shared" si="19"/>
        <v>65339</v>
      </c>
      <c r="N103" s="2" t="s">
        <v>53</v>
      </c>
      <c r="O103" t="str">
        <f t="shared" si="15"/>
        <v>a Decrease of</v>
      </c>
      <c r="P103" s="5">
        <f t="shared" si="20"/>
        <v>0.30278047917955975</v>
      </c>
    </row>
    <row r="104" spans="1:16" x14ac:dyDescent="0.2">
      <c r="A104" s="7" t="s">
        <v>50</v>
      </c>
      <c r="B104" s="8">
        <v>338516</v>
      </c>
      <c r="C104" s="8">
        <v>323888</v>
      </c>
      <c r="D104" s="8">
        <v>351002</v>
      </c>
      <c r="E104" s="2" t="s">
        <v>2</v>
      </c>
      <c r="F104" s="2">
        <f t="shared" si="13"/>
        <v>2019</v>
      </c>
      <c r="G104" s="2" t="s">
        <v>3</v>
      </c>
      <c r="H104" s="2">
        <f t="shared" si="14"/>
        <v>2020</v>
      </c>
      <c r="I104" s="2" t="str">
        <f t="shared" si="17"/>
        <v>Total liabilities and stockholders’ equity</v>
      </c>
      <c r="J104" s="2" t="str">
        <f t="shared" si="16"/>
        <v>for Microsoft decreased from</v>
      </c>
      <c r="K104" s="4">
        <f t="shared" si="18"/>
        <v>338516</v>
      </c>
      <c r="L104" s="2" t="s">
        <v>3</v>
      </c>
      <c r="M104" s="4">
        <f t="shared" si="19"/>
        <v>323888</v>
      </c>
      <c r="N104" s="2" t="s">
        <v>53</v>
      </c>
      <c r="O104" t="str">
        <f t="shared" si="15"/>
        <v>a Decrease of</v>
      </c>
      <c r="P104" s="5">
        <f t="shared" si="20"/>
        <v>3.6884519490954615E-2</v>
      </c>
    </row>
    <row r="105" spans="1:16" x14ac:dyDescent="0.2">
      <c r="A105" t="s">
        <v>54</v>
      </c>
      <c r="B105" s="8">
        <v>213883</v>
      </c>
      <c r="C105" s="8">
        <v>220747</v>
      </c>
      <c r="D105" s="8">
        <v>297392</v>
      </c>
      <c r="E105" s="2" t="s">
        <v>2</v>
      </c>
      <c r="F105" s="2">
        <f>$C$1</f>
        <v>2020</v>
      </c>
      <c r="G105" s="2" t="s">
        <v>3</v>
      </c>
      <c r="H105" s="2">
        <f>$D$1</f>
        <v>2021</v>
      </c>
      <c r="I105" s="2" t="str">
        <f t="shared" si="17"/>
        <v>Product Sales</v>
      </c>
      <c r="J105" s="2" t="str">
        <f t="shared" si="16"/>
        <v>for Apple increased from</v>
      </c>
      <c r="K105" s="4">
        <f t="shared" ref="K105:K130" si="21">C105</f>
        <v>220747</v>
      </c>
      <c r="L105" s="2" t="s">
        <v>3</v>
      </c>
      <c r="M105" s="4">
        <f t="shared" ref="M105:M130" si="22">D105</f>
        <v>297392</v>
      </c>
      <c r="N105" s="2" t="s">
        <v>53</v>
      </c>
      <c r="O105" t="str">
        <f t="shared" si="15"/>
        <v>an Increase of</v>
      </c>
      <c r="P105" s="5">
        <f t="shared" si="20"/>
        <v>0.39044243815544011</v>
      </c>
    </row>
    <row r="106" spans="1:16" x14ac:dyDescent="0.2">
      <c r="A106" t="s">
        <v>55</v>
      </c>
      <c r="B106" s="9">
        <v>46291</v>
      </c>
      <c r="C106" s="9">
        <v>53768</v>
      </c>
      <c r="D106" s="9">
        <v>68425</v>
      </c>
      <c r="E106" s="2" t="s">
        <v>2</v>
      </c>
      <c r="F106" s="2">
        <f t="shared" ref="F106:F155" si="23">$C$1</f>
        <v>2020</v>
      </c>
      <c r="G106" s="2" t="s">
        <v>3</v>
      </c>
      <c r="H106" s="2">
        <f t="shared" ref="H106:H155" si="24">$D$1</f>
        <v>2021</v>
      </c>
      <c r="I106" s="2" t="str">
        <f t="shared" si="17"/>
        <v>Service and other Sales</v>
      </c>
      <c r="J106" s="2" t="str">
        <f t="shared" si="16"/>
        <v>for Apple increased from</v>
      </c>
      <c r="K106" s="4">
        <f t="shared" si="21"/>
        <v>53768</v>
      </c>
      <c r="L106" s="2" t="s">
        <v>3</v>
      </c>
      <c r="M106" s="4">
        <f t="shared" si="22"/>
        <v>68425</v>
      </c>
      <c r="N106" s="2" t="s">
        <v>53</v>
      </c>
      <c r="O106" t="str">
        <f t="shared" si="15"/>
        <v>an Increase of</v>
      </c>
      <c r="P106" s="5">
        <f t="shared" si="20"/>
        <v>0.47814910025706947</v>
      </c>
    </row>
    <row r="107" spans="1:16" x14ac:dyDescent="0.2">
      <c r="A107" s="10" t="s">
        <v>4</v>
      </c>
      <c r="B107" s="9">
        <v>260174</v>
      </c>
      <c r="C107" s="9">
        <v>274515</v>
      </c>
      <c r="D107" s="9">
        <v>365817</v>
      </c>
      <c r="E107" s="2" t="s">
        <v>2</v>
      </c>
      <c r="F107" s="2">
        <f t="shared" si="23"/>
        <v>2020</v>
      </c>
      <c r="G107" s="2" t="s">
        <v>3</v>
      </c>
      <c r="H107" s="2">
        <f t="shared" si="24"/>
        <v>2021</v>
      </c>
      <c r="I107" s="2" t="str">
        <f t="shared" si="17"/>
        <v>Total revenue</v>
      </c>
      <c r="J107" s="2" t="str">
        <f t="shared" si="16"/>
        <v>for Apple increased from</v>
      </c>
      <c r="K107" s="4">
        <f t="shared" si="21"/>
        <v>274515</v>
      </c>
      <c r="L107" s="2" t="s">
        <v>3</v>
      </c>
      <c r="M107" s="4">
        <f t="shared" si="22"/>
        <v>365817</v>
      </c>
      <c r="N107" s="2" t="s">
        <v>53</v>
      </c>
      <c r="O107" t="str">
        <f t="shared" si="15"/>
        <v>an Increase of</v>
      </c>
      <c r="P107" s="5">
        <f t="shared" si="20"/>
        <v>0.40604749129428774</v>
      </c>
    </row>
    <row r="108" spans="1:16" x14ac:dyDescent="0.2">
      <c r="A108" t="s">
        <v>5</v>
      </c>
      <c r="B108" s="9">
        <v>144996</v>
      </c>
      <c r="C108" s="9">
        <v>151286</v>
      </c>
      <c r="D108" s="9">
        <v>192266</v>
      </c>
      <c r="E108" s="2" t="s">
        <v>2</v>
      </c>
      <c r="F108" s="2">
        <f t="shared" si="23"/>
        <v>2020</v>
      </c>
      <c r="G108" s="2" t="s">
        <v>3</v>
      </c>
      <c r="H108" s="2">
        <f t="shared" si="24"/>
        <v>2021</v>
      </c>
      <c r="I108" s="2" t="str">
        <f t="shared" si="17"/>
        <v>Cost of Product</v>
      </c>
      <c r="J108" s="2" t="str">
        <f t="shared" si="16"/>
        <v>for Apple increased from</v>
      </c>
      <c r="K108" s="4">
        <f t="shared" si="21"/>
        <v>151286</v>
      </c>
      <c r="L108" s="2" t="s">
        <v>3</v>
      </c>
      <c r="M108" s="4">
        <f t="shared" si="22"/>
        <v>192266</v>
      </c>
      <c r="N108" s="2" t="s">
        <v>53</v>
      </c>
      <c r="O108" t="str">
        <f t="shared" si="15"/>
        <v>an Increase of</v>
      </c>
      <c r="P108" s="5">
        <f t="shared" si="20"/>
        <v>0.32600899335154065</v>
      </c>
    </row>
    <row r="109" spans="1:16" x14ac:dyDescent="0.2">
      <c r="A109" t="s">
        <v>6</v>
      </c>
      <c r="B109" s="9">
        <v>16786</v>
      </c>
      <c r="C109" s="9">
        <v>18273</v>
      </c>
      <c r="D109" s="9">
        <v>20715</v>
      </c>
      <c r="E109" s="2" t="s">
        <v>2</v>
      </c>
      <c r="F109" s="2">
        <f t="shared" si="23"/>
        <v>2020</v>
      </c>
      <c r="G109" s="2" t="s">
        <v>3</v>
      </c>
      <c r="H109" s="2">
        <f t="shared" si="24"/>
        <v>2021</v>
      </c>
      <c r="I109" s="2" t="str">
        <f t="shared" si="17"/>
        <v>Cost of Service and other</v>
      </c>
      <c r="J109" s="2" t="str">
        <f t="shared" si="16"/>
        <v>for Apple increased from</v>
      </c>
      <c r="K109" s="4">
        <f t="shared" si="21"/>
        <v>18273</v>
      </c>
      <c r="L109" s="2" t="s">
        <v>3</v>
      </c>
      <c r="M109" s="4">
        <f t="shared" si="22"/>
        <v>20715</v>
      </c>
      <c r="N109" s="2" t="s">
        <v>53</v>
      </c>
      <c r="O109" t="str">
        <f t="shared" si="15"/>
        <v>an Increase of</v>
      </c>
      <c r="P109" s="5">
        <f t="shared" si="20"/>
        <v>0.23406410103657804</v>
      </c>
    </row>
    <row r="110" spans="1:16" x14ac:dyDescent="0.2">
      <c r="A110" s="10" t="s">
        <v>7</v>
      </c>
      <c r="B110" s="9">
        <v>161782</v>
      </c>
      <c r="C110" s="9">
        <v>169559</v>
      </c>
      <c r="D110" s="9">
        <v>212981</v>
      </c>
      <c r="E110" s="2" t="s">
        <v>2</v>
      </c>
      <c r="F110" s="2">
        <f t="shared" si="23"/>
        <v>2020</v>
      </c>
      <c r="G110" s="2" t="s">
        <v>3</v>
      </c>
      <c r="H110" s="2">
        <f t="shared" si="24"/>
        <v>2021</v>
      </c>
      <c r="I110" s="2" t="str">
        <f t="shared" si="17"/>
        <v>Total cost of revenue</v>
      </c>
      <c r="J110" s="2" t="str">
        <f t="shared" si="16"/>
        <v>for Apple increased from</v>
      </c>
      <c r="K110" s="4">
        <f t="shared" si="21"/>
        <v>169559</v>
      </c>
      <c r="L110" s="2" t="s">
        <v>3</v>
      </c>
      <c r="M110" s="4">
        <f t="shared" si="22"/>
        <v>212981</v>
      </c>
      <c r="N110" s="2" t="s">
        <v>53</v>
      </c>
      <c r="O110" t="str">
        <f t="shared" si="15"/>
        <v>an Increase of</v>
      </c>
      <c r="P110" s="5">
        <f t="shared" si="20"/>
        <v>0.31646907566972837</v>
      </c>
    </row>
    <row r="111" spans="1:16" x14ac:dyDescent="0.2">
      <c r="A111" t="s">
        <v>8</v>
      </c>
      <c r="B111" s="9">
        <v>98392</v>
      </c>
      <c r="C111" s="9">
        <v>104956</v>
      </c>
      <c r="D111" s="9">
        <v>152836</v>
      </c>
      <c r="E111" s="2" t="s">
        <v>2</v>
      </c>
      <c r="F111" s="2">
        <f t="shared" si="23"/>
        <v>2020</v>
      </c>
      <c r="G111" s="2" t="s">
        <v>3</v>
      </c>
      <c r="H111" s="2">
        <f t="shared" si="24"/>
        <v>2021</v>
      </c>
      <c r="I111" s="2" t="str">
        <f t="shared" si="17"/>
        <v>Gross margin</v>
      </c>
      <c r="J111" s="2" t="str">
        <f t="shared" si="16"/>
        <v>for Apple increased from</v>
      </c>
      <c r="K111" s="4">
        <f t="shared" si="21"/>
        <v>104956</v>
      </c>
      <c r="L111" s="2" t="s">
        <v>3</v>
      </c>
      <c r="M111" s="4">
        <f t="shared" si="22"/>
        <v>152836</v>
      </c>
      <c r="N111" s="2" t="s">
        <v>53</v>
      </c>
      <c r="O111" t="str">
        <f t="shared" si="15"/>
        <v>an Increase of</v>
      </c>
      <c r="P111" s="5">
        <f t="shared" si="20"/>
        <v>0.55333766972924625</v>
      </c>
    </row>
    <row r="112" spans="1:16" x14ac:dyDescent="0.2">
      <c r="A112" t="s">
        <v>9</v>
      </c>
      <c r="B112" s="9">
        <v>16217</v>
      </c>
      <c r="C112" s="9">
        <v>18752</v>
      </c>
      <c r="D112" s="9">
        <v>21914</v>
      </c>
      <c r="E112" s="2" t="s">
        <v>2</v>
      </c>
      <c r="F112" s="2">
        <f t="shared" si="23"/>
        <v>2020</v>
      </c>
      <c r="G112" s="2" t="s">
        <v>3</v>
      </c>
      <c r="H112" s="2">
        <f t="shared" si="24"/>
        <v>2021</v>
      </c>
      <c r="I112" s="2" t="str">
        <f t="shared" si="17"/>
        <v>Research and development</v>
      </c>
      <c r="J112" s="2" t="str">
        <f t="shared" si="16"/>
        <v>for Apple increased from</v>
      </c>
      <c r="K112" s="4">
        <f t="shared" si="21"/>
        <v>18752</v>
      </c>
      <c r="L112" s="2" t="s">
        <v>3</v>
      </c>
      <c r="M112" s="4">
        <f t="shared" si="22"/>
        <v>21914</v>
      </c>
      <c r="N112" s="2" t="s">
        <v>53</v>
      </c>
      <c r="O112" t="str">
        <f t="shared" si="15"/>
        <v>an Increase of</v>
      </c>
      <c r="P112" s="5">
        <f t="shared" si="20"/>
        <v>0.35129802059567128</v>
      </c>
    </row>
    <row r="113" spans="1:16" x14ac:dyDescent="0.2">
      <c r="A113" s="11" t="s">
        <v>51</v>
      </c>
      <c r="B113" s="9">
        <v>18245</v>
      </c>
      <c r="C113" s="9">
        <v>19916</v>
      </c>
      <c r="D113" s="9">
        <v>21973</v>
      </c>
      <c r="E113" s="2" t="s">
        <v>2</v>
      </c>
      <c r="F113" s="2">
        <f t="shared" si="23"/>
        <v>2020</v>
      </c>
      <c r="G113" s="2" t="s">
        <v>3</v>
      </c>
      <c r="H113" s="2">
        <f t="shared" si="24"/>
        <v>2021</v>
      </c>
      <c r="I113" s="2" t="str">
        <f t="shared" si="17"/>
        <v>Selling, general, and administrative</v>
      </c>
      <c r="J113" s="2" t="str">
        <f t="shared" si="16"/>
        <v>for Apple increased from</v>
      </c>
      <c r="K113" s="4">
        <f t="shared" si="21"/>
        <v>19916</v>
      </c>
      <c r="L113" s="2" t="s">
        <v>3</v>
      </c>
      <c r="M113" s="4">
        <f t="shared" si="22"/>
        <v>21973</v>
      </c>
      <c r="N113" s="2" t="s">
        <v>53</v>
      </c>
      <c r="O113" t="str">
        <f t="shared" si="15"/>
        <v>an Increase of</v>
      </c>
      <c r="P113" s="5">
        <f t="shared" si="20"/>
        <v>0.20432995341189364</v>
      </c>
    </row>
    <row r="114" spans="1:16" x14ac:dyDescent="0.2">
      <c r="A114" t="s">
        <v>10</v>
      </c>
      <c r="B114" s="9">
        <v>63930</v>
      </c>
      <c r="C114" s="9">
        <v>66288</v>
      </c>
      <c r="D114" s="9">
        <v>108949</v>
      </c>
      <c r="E114" s="2" t="s">
        <v>2</v>
      </c>
      <c r="F114" s="2">
        <f t="shared" si="23"/>
        <v>2020</v>
      </c>
      <c r="G114" s="2" t="s">
        <v>3</v>
      </c>
      <c r="H114" s="2">
        <f t="shared" si="24"/>
        <v>2021</v>
      </c>
      <c r="I114" s="2" t="str">
        <f t="shared" si="17"/>
        <v>Operating income</v>
      </c>
      <c r="J114" s="2" t="str">
        <f t="shared" si="16"/>
        <v>for Apple increased from</v>
      </c>
      <c r="K114" s="4">
        <f t="shared" si="21"/>
        <v>66288</v>
      </c>
      <c r="L114" s="2" t="s">
        <v>3</v>
      </c>
      <c r="M114" s="4">
        <f t="shared" si="22"/>
        <v>108949</v>
      </c>
      <c r="N114" s="2" t="s">
        <v>53</v>
      </c>
      <c r="O114" t="str">
        <f t="shared" si="15"/>
        <v>an Increase of</v>
      </c>
      <c r="P114" s="5">
        <f t="shared" si="20"/>
        <v>0.70419208509307052</v>
      </c>
    </row>
    <row r="115" spans="1:16" x14ac:dyDescent="0.2">
      <c r="A115" t="s">
        <v>11</v>
      </c>
      <c r="B115" s="9">
        <v>1807</v>
      </c>
      <c r="C115" s="9">
        <v>803</v>
      </c>
      <c r="D115" s="9">
        <v>258</v>
      </c>
      <c r="E115" s="2" t="s">
        <v>2</v>
      </c>
      <c r="F115" s="2">
        <f t="shared" si="23"/>
        <v>2020</v>
      </c>
      <c r="G115" s="2" t="s">
        <v>3</v>
      </c>
      <c r="H115" s="2">
        <f t="shared" si="24"/>
        <v>2021</v>
      </c>
      <c r="I115" s="2" t="str">
        <f t="shared" si="17"/>
        <v>Other income, net</v>
      </c>
      <c r="J115" s="2" t="str">
        <f t="shared" si="16"/>
        <v>for Microsoft decreased from</v>
      </c>
      <c r="K115" s="4">
        <f t="shared" si="21"/>
        <v>803</v>
      </c>
      <c r="L115" s="2" t="s">
        <v>3</v>
      </c>
      <c r="M115" s="4">
        <f t="shared" si="22"/>
        <v>258</v>
      </c>
      <c r="N115" s="2" t="s">
        <v>53</v>
      </c>
      <c r="O115" t="str">
        <f t="shared" si="15"/>
        <v>a Decrease of</v>
      </c>
      <c r="P115" s="5">
        <f t="shared" si="20"/>
        <v>0.85722191477587162</v>
      </c>
    </row>
    <row r="116" spans="1:16" x14ac:dyDescent="0.2">
      <c r="A116" t="s">
        <v>12</v>
      </c>
      <c r="B116" s="9">
        <v>65737</v>
      </c>
      <c r="C116" s="9">
        <v>67091</v>
      </c>
      <c r="D116" s="9">
        <v>109207</v>
      </c>
      <c r="E116" s="2" t="s">
        <v>2</v>
      </c>
      <c r="F116" s="2">
        <f t="shared" si="23"/>
        <v>2020</v>
      </c>
      <c r="G116" s="2" t="s">
        <v>3</v>
      </c>
      <c r="H116" s="2">
        <f t="shared" si="24"/>
        <v>2021</v>
      </c>
      <c r="I116" s="2" t="str">
        <f t="shared" si="17"/>
        <v>Income before income taxes</v>
      </c>
      <c r="J116" s="2" t="str">
        <f t="shared" si="16"/>
        <v>for Apple increased from</v>
      </c>
      <c r="K116" s="4">
        <f t="shared" si="21"/>
        <v>67091</v>
      </c>
      <c r="L116" s="2" t="s">
        <v>3</v>
      </c>
      <c r="M116" s="4">
        <f t="shared" si="22"/>
        <v>109207</v>
      </c>
      <c r="N116" s="2" t="s">
        <v>53</v>
      </c>
      <c r="O116" t="str">
        <f t="shared" si="15"/>
        <v>an Increase of</v>
      </c>
      <c r="P116" s="5">
        <f t="shared" si="20"/>
        <v>0.66127143009264189</v>
      </c>
    </row>
    <row r="117" spans="1:16" x14ac:dyDescent="0.2">
      <c r="A117" t="s">
        <v>13</v>
      </c>
      <c r="B117" s="9">
        <v>10481</v>
      </c>
      <c r="C117" s="9">
        <v>9680</v>
      </c>
      <c r="D117" s="9">
        <v>14527</v>
      </c>
      <c r="E117" s="2" t="s">
        <v>2</v>
      </c>
      <c r="F117" s="2">
        <f t="shared" si="23"/>
        <v>2020</v>
      </c>
      <c r="G117" s="2" t="s">
        <v>3</v>
      </c>
      <c r="H117" s="2">
        <f t="shared" si="24"/>
        <v>2021</v>
      </c>
      <c r="I117" s="2" t="str">
        <f t="shared" si="17"/>
        <v>Provision for income taxes</v>
      </c>
      <c r="J117" s="2" t="str">
        <f t="shared" si="16"/>
        <v>for Apple increased from</v>
      </c>
      <c r="K117" s="4">
        <f t="shared" si="21"/>
        <v>9680</v>
      </c>
      <c r="L117" s="2" t="s">
        <v>3</v>
      </c>
      <c r="M117" s="4">
        <f t="shared" si="22"/>
        <v>14527</v>
      </c>
      <c r="N117" s="2" t="s">
        <v>53</v>
      </c>
      <c r="O117" t="str">
        <f t="shared" si="15"/>
        <v>an Increase of</v>
      </c>
      <c r="P117" s="5">
        <f t="shared" si="20"/>
        <v>0.38603186718824545</v>
      </c>
    </row>
    <row r="118" spans="1:16" x14ac:dyDescent="0.2">
      <c r="A118" t="s">
        <v>14</v>
      </c>
      <c r="B118" s="8">
        <v>55256</v>
      </c>
      <c r="C118" s="8">
        <v>57411</v>
      </c>
      <c r="D118" s="8">
        <v>94680</v>
      </c>
      <c r="E118" s="2" t="s">
        <v>2</v>
      </c>
      <c r="F118" s="2">
        <f t="shared" si="23"/>
        <v>2020</v>
      </c>
      <c r="G118" s="2" t="s">
        <v>3</v>
      </c>
      <c r="H118" s="2">
        <f t="shared" si="24"/>
        <v>2021</v>
      </c>
      <c r="I118" s="2" t="str">
        <f t="shared" si="17"/>
        <v>Net income</v>
      </c>
      <c r="J118" s="2" t="str">
        <f t="shared" si="16"/>
        <v>for Apple increased from</v>
      </c>
      <c r="K118" s="4">
        <f t="shared" si="21"/>
        <v>57411</v>
      </c>
      <c r="L118" s="2" t="s">
        <v>3</v>
      </c>
      <c r="M118" s="4">
        <f t="shared" si="22"/>
        <v>94680</v>
      </c>
      <c r="N118" s="2" t="s">
        <v>53</v>
      </c>
      <c r="O118" t="str">
        <f t="shared" si="15"/>
        <v>an Increase of</v>
      </c>
      <c r="P118" s="5">
        <f t="shared" si="20"/>
        <v>0.71347907919501963</v>
      </c>
    </row>
    <row r="119" spans="1:16" x14ac:dyDescent="0.2">
      <c r="A119" t="s">
        <v>15</v>
      </c>
      <c r="B119" s="12">
        <v>2.99</v>
      </c>
      <c r="C119" s="12">
        <v>3.31</v>
      </c>
      <c r="D119" s="12">
        <v>5.67</v>
      </c>
      <c r="E119" s="2" t="s">
        <v>2</v>
      </c>
      <c r="F119" s="2">
        <f t="shared" si="23"/>
        <v>2020</v>
      </c>
      <c r="G119" s="2" t="s">
        <v>3</v>
      </c>
      <c r="H119" s="2">
        <f t="shared" si="24"/>
        <v>2021</v>
      </c>
      <c r="I119" s="2" t="str">
        <f t="shared" si="17"/>
        <v>Basic EPS</v>
      </c>
      <c r="J119" s="2" t="str">
        <f t="shared" si="16"/>
        <v>for Apple increased from</v>
      </c>
      <c r="K119" s="4">
        <f t="shared" si="21"/>
        <v>3.31</v>
      </c>
      <c r="L119" s="2" t="s">
        <v>3</v>
      </c>
      <c r="M119" s="4">
        <f t="shared" si="22"/>
        <v>5.67</v>
      </c>
      <c r="N119" s="2" t="s">
        <v>53</v>
      </c>
      <c r="O119" t="str">
        <f t="shared" si="15"/>
        <v>an Increase of</v>
      </c>
      <c r="P119" s="5">
        <f t="shared" si="20"/>
        <v>0.89632107023411356</v>
      </c>
    </row>
    <row r="120" spans="1:16" x14ac:dyDescent="0.2">
      <c r="A120" t="s">
        <v>16</v>
      </c>
      <c r="B120" s="12">
        <v>2.97</v>
      </c>
      <c r="C120" s="12">
        <v>3.28</v>
      </c>
      <c r="D120" s="12">
        <v>5.61</v>
      </c>
      <c r="E120" s="2" t="s">
        <v>2</v>
      </c>
      <c r="F120" s="2">
        <f t="shared" si="23"/>
        <v>2020</v>
      </c>
      <c r="G120" s="2" t="s">
        <v>3</v>
      </c>
      <c r="H120" s="2">
        <f t="shared" si="24"/>
        <v>2021</v>
      </c>
      <c r="I120" s="2" t="str">
        <f t="shared" si="17"/>
        <v>Diluted EPS</v>
      </c>
      <c r="J120" s="2" t="str">
        <f t="shared" si="16"/>
        <v>for Apple increased from</v>
      </c>
      <c r="K120" s="4">
        <f t="shared" si="21"/>
        <v>3.28</v>
      </c>
      <c r="L120" s="2" t="s">
        <v>3</v>
      </c>
      <c r="M120" s="4">
        <f t="shared" si="22"/>
        <v>5.61</v>
      </c>
      <c r="N120" s="2" t="s">
        <v>53</v>
      </c>
      <c r="O120" t="str">
        <f t="shared" si="15"/>
        <v>an Increase of</v>
      </c>
      <c r="P120" s="5">
        <f t="shared" si="20"/>
        <v>0.88888888888888884</v>
      </c>
    </row>
    <row r="121" spans="1:16" x14ac:dyDescent="0.2">
      <c r="A121" t="s">
        <v>17</v>
      </c>
      <c r="B121" s="9">
        <v>18471336</v>
      </c>
      <c r="C121" s="9">
        <v>17352119</v>
      </c>
      <c r="D121" s="9">
        <v>16701272</v>
      </c>
      <c r="E121" s="2" t="s">
        <v>2</v>
      </c>
      <c r="F121" s="2">
        <f t="shared" si="23"/>
        <v>2020</v>
      </c>
      <c r="G121" s="2" t="s">
        <v>3</v>
      </c>
      <c r="H121" s="2">
        <f t="shared" si="24"/>
        <v>2021</v>
      </c>
      <c r="I121" s="2" t="str">
        <f t="shared" si="17"/>
        <v>Basic Sares outstanding</v>
      </c>
      <c r="J121" s="2" t="str">
        <f t="shared" si="16"/>
        <v>for Microsoft decreased from</v>
      </c>
      <c r="K121" s="4">
        <f t="shared" si="21"/>
        <v>17352119</v>
      </c>
      <c r="L121" s="2" t="s">
        <v>3</v>
      </c>
      <c r="M121" s="4">
        <f t="shared" si="22"/>
        <v>16701272</v>
      </c>
      <c r="N121" s="2" t="s">
        <v>53</v>
      </c>
      <c r="O121" t="str">
        <f t="shared" si="15"/>
        <v>a Decrease of</v>
      </c>
      <c r="P121" s="5">
        <f t="shared" si="20"/>
        <v>9.5827610953533648E-2</v>
      </c>
    </row>
    <row r="122" spans="1:16" x14ac:dyDescent="0.2">
      <c r="A122" t="s">
        <v>18</v>
      </c>
      <c r="B122" s="9">
        <v>18595651</v>
      </c>
      <c r="C122" s="9">
        <v>17528214</v>
      </c>
      <c r="D122" s="9">
        <v>16864919</v>
      </c>
      <c r="E122" s="2" t="s">
        <v>2</v>
      </c>
      <c r="F122" s="2">
        <f t="shared" si="23"/>
        <v>2020</v>
      </c>
      <c r="G122" s="2" t="s">
        <v>3</v>
      </c>
      <c r="H122" s="2">
        <f t="shared" si="24"/>
        <v>2021</v>
      </c>
      <c r="I122" s="2" t="str">
        <f t="shared" si="17"/>
        <v>Diluted Shares outstanding</v>
      </c>
      <c r="J122" s="2" t="str">
        <f t="shared" si="16"/>
        <v>for Microsoft decreased from</v>
      </c>
      <c r="K122" s="4">
        <f t="shared" si="21"/>
        <v>17528214</v>
      </c>
      <c r="L122" s="2" t="s">
        <v>3</v>
      </c>
      <c r="M122" s="4">
        <f t="shared" si="22"/>
        <v>16864919</v>
      </c>
      <c r="N122" s="2" t="s">
        <v>53</v>
      </c>
      <c r="O122" t="str">
        <f t="shared" si="15"/>
        <v>a Decrease of</v>
      </c>
      <c r="P122" s="5">
        <f t="shared" si="20"/>
        <v>9.3071869331167845E-2</v>
      </c>
    </row>
    <row r="123" spans="1:16" x14ac:dyDescent="0.2">
      <c r="A123" s="6" t="s">
        <v>19</v>
      </c>
      <c r="B123" s="8">
        <v>48844</v>
      </c>
      <c r="C123" s="8">
        <v>38016</v>
      </c>
      <c r="D123" s="8">
        <v>34940</v>
      </c>
      <c r="E123" s="2" t="s">
        <v>2</v>
      </c>
      <c r="F123" s="2">
        <f t="shared" si="23"/>
        <v>2020</v>
      </c>
      <c r="G123" s="2" t="s">
        <v>3</v>
      </c>
      <c r="H123" s="2">
        <f t="shared" si="24"/>
        <v>2021</v>
      </c>
      <c r="I123" s="2" t="str">
        <f t="shared" si="17"/>
        <v>Cash and cash equivalents</v>
      </c>
      <c r="J123" s="2" t="str">
        <f t="shared" si="16"/>
        <v>for Microsoft decreased from</v>
      </c>
      <c r="K123" s="4">
        <f t="shared" si="21"/>
        <v>38016</v>
      </c>
      <c r="L123" s="2" t="s">
        <v>3</v>
      </c>
      <c r="M123" s="4">
        <f t="shared" si="22"/>
        <v>34940</v>
      </c>
      <c r="N123" s="2" t="s">
        <v>53</v>
      </c>
      <c r="O123" t="str">
        <f t="shared" si="15"/>
        <v>a Decrease of</v>
      </c>
      <c r="P123" s="5">
        <f t="shared" si="20"/>
        <v>0.28466137089509458</v>
      </c>
    </row>
    <row r="124" spans="1:16" x14ac:dyDescent="0.2">
      <c r="A124" s="6" t="s">
        <v>20</v>
      </c>
      <c r="B124" s="9">
        <v>51713</v>
      </c>
      <c r="C124" s="9">
        <v>52927</v>
      </c>
      <c r="D124" s="9">
        <v>27699</v>
      </c>
      <c r="E124" s="2" t="s">
        <v>2</v>
      </c>
      <c r="F124" s="2">
        <f t="shared" si="23"/>
        <v>2020</v>
      </c>
      <c r="G124" s="2" t="s">
        <v>3</v>
      </c>
      <c r="H124" s="2">
        <f t="shared" si="24"/>
        <v>2021</v>
      </c>
      <c r="I124" s="2" t="str">
        <f t="shared" si="17"/>
        <v>Short-term investments</v>
      </c>
      <c r="J124" s="2" t="str">
        <f t="shared" si="16"/>
        <v>for Microsoft decreased from</v>
      </c>
      <c r="K124" s="4">
        <f t="shared" si="21"/>
        <v>52927</v>
      </c>
      <c r="L124" s="2" t="s">
        <v>3</v>
      </c>
      <c r="M124" s="4">
        <f t="shared" si="22"/>
        <v>27699</v>
      </c>
      <c r="N124" s="2" t="s">
        <v>53</v>
      </c>
      <c r="O124" t="str">
        <f t="shared" si="15"/>
        <v>a Decrease of</v>
      </c>
      <c r="P124" s="5">
        <f t="shared" si="20"/>
        <v>0.46437066114903414</v>
      </c>
    </row>
    <row r="125" spans="1:16" x14ac:dyDescent="0.2">
      <c r="A125" s="7" t="s">
        <v>52</v>
      </c>
      <c r="B125" s="13">
        <f>SUM(B123:B124)</f>
        <v>100557</v>
      </c>
      <c r="C125" s="13">
        <f>SUM(C123:C124)</f>
        <v>90943</v>
      </c>
      <c r="D125" s="13">
        <f>SUM(D123:D124)</f>
        <v>62639</v>
      </c>
      <c r="E125" s="2" t="s">
        <v>2</v>
      </c>
      <c r="F125" s="2">
        <f t="shared" si="23"/>
        <v>2020</v>
      </c>
      <c r="G125" s="2" t="s">
        <v>3</v>
      </c>
      <c r="H125" s="2">
        <f t="shared" si="24"/>
        <v>2021</v>
      </c>
      <c r="I125" s="2" t="str">
        <f t="shared" si="17"/>
        <v>Total cash, cash equivalents, and short-term investments</v>
      </c>
      <c r="J125" s="2" t="str">
        <f t="shared" si="16"/>
        <v>for Microsoft decreased from</v>
      </c>
      <c r="K125" s="4">
        <f t="shared" si="21"/>
        <v>90943</v>
      </c>
      <c r="L125" s="2" t="s">
        <v>3</v>
      </c>
      <c r="M125" s="4">
        <f t="shared" si="22"/>
        <v>62639</v>
      </c>
      <c r="N125" s="2" t="s">
        <v>53</v>
      </c>
      <c r="O125" t="str">
        <f t="shared" si="15"/>
        <v>a Decrease of</v>
      </c>
      <c r="P125" s="5">
        <f t="shared" si="20"/>
        <v>0.37707966625893774</v>
      </c>
    </row>
    <row r="126" spans="1:16" x14ac:dyDescent="0.2">
      <c r="A126" s="7" t="s">
        <v>21</v>
      </c>
      <c r="B126" s="9">
        <v>22926</v>
      </c>
      <c r="C126" s="9">
        <v>16120</v>
      </c>
      <c r="D126" s="9">
        <v>26278</v>
      </c>
      <c r="E126" s="2" t="s">
        <v>2</v>
      </c>
      <c r="F126" s="2">
        <f t="shared" si="23"/>
        <v>2020</v>
      </c>
      <c r="G126" s="2" t="s">
        <v>3</v>
      </c>
      <c r="H126" s="2">
        <f t="shared" si="24"/>
        <v>2021</v>
      </c>
      <c r="I126" s="2" t="str">
        <f t="shared" si="17"/>
        <v>Accounts receivable</v>
      </c>
      <c r="J126" s="2" t="str">
        <f t="shared" si="16"/>
        <v>for Apple increased from</v>
      </c>
      <c r="K126" s="4">
        <f t="shared" si="21"/>
        <v>16120</v>
      </c>
      <c r="L126" s="2" t="s">
        <v>3</v>
      </c>
      <c r="M126" s="4">
        <f t="shared" si="22"/>
        <v>26278</v>
      </c>
      <c r="N126" s="2" t="s">
        <v>53</v>
      </c>
      <c r="O126" t="str">
        <f t="shared" si="15"/>
        <v>an Increase of</v>
      </c>
      <c r="P126" s="5">
        <f t="shared" si="20"/>
        <v>0.14620954374945483</v>
      </c>
    </row>
    <row r="127" spans="1:16" x14ac:dyDescent="0.2">
      <c r="A127" s="6" t="s">
        <v>22</v>
      </c>
      <c r="B127" s="9">
        <v>4106</v>
      </c>
      <c r="C127" s="9">
        <v>4061</v>
      </c>
      <c r="D127" s="9">
        <v>6580</v>
      </c>
      <c r="E127" s="2" t="s">
        <v>2</v>
      </c>
      <c r="F127" s="2">
        <f t="shared" si="23"/>
        <v>2020</v>
      </c>
      <c r="G127" s="2" t="s">
        <v>3</v>
      </c>
      <c r="H127" s="2">
        <f t="shared" si="24"/>
        <v>2021</v>
      </c>
      <c r="I127" s="2" t="str">
        <f t="shared" si="17"/>
        <v>Inventories</v>
      </c>
      <c r="J127" s="2" t="str">
        <f t="shared" si="16"/>
        <v>for Apple increased from</v>
      </c>
      <c r="K127" s="4">
        <f t="shared" si="21"/>
        <v>4061</v>
      </c>
      <c r="L127" s="2" t="s">
        <v>3</v>
      </c>
      <c r="M127" s="4">
        <f t="shared" si="22"/>
        <v>6580</v>
      </c>
      <c r="N127" s="2" t="s">
        <v>53</v>
      </c>
      <c r="O127" t="str">
        <f t="shared" si="15"/>
        <v>an Increase of</v>
      </c>
      <c r="P127" s="5">
        <f t="shared" si="20"/>
        <v>0.6025328787140769</v>
      </c>
    </row>
    <row r="128" spans="1:16" x14ac:dyDescent="0.2">
      <c r="A128" s="6" t="s">
        <v>23</v>
      </c>
      <c r="B128">
        <f>22878+12352</f>
        <v>35230</v>
      </c>
      <c r="C128" s="9">
        <v>32589</v>
      </c>
      <c r="D128" s="9">
        <v>39339</v>
      </c>
      <c r="E128" s="2" t="s">
        <v>2</v>
      </c>
      <c r="F128" s="2">
        <f t="shared" si="23"/>
        <v>2020</v>
      </c>
      <c r="G128" s="2" t="s">
        <v>3</v>
      </c>
      <c r="H128" s="2">
        <f t="shared" si="24"/>
        <v>2021</v>
      </c>
      <c r="I128" s="2" t="str">
        <f t="shared" si="17"/>
        <v>Other current assets</v>
      </c>
      <c r="J128" s="2" t="str">
        <f t="shared" si="16"/>
        <v>for Apple increased from</v>
      </c>
      <c r="K128" s="4">
        <f t="shared" si="21"/>
        <v>32589</v>
      </c>
      <c r="L128" s="2" t="s">
        <v>3</v>
      </c>
      <c r="M128" s="4">
        <f t="shared" si="22"/>
        <v>39339</v>
      </c>
      <c r="N128" s="2" t="s">
        <v>53</v>
      </c>
      <c r="O128" t="str">
        <f t="shared" si="15"/>
        <v>an Increase of</v>
      </c>
      <c r="P128" s="5">
        <f t="shared" si="20"/>
        <v>0.11663355095089423</v>
      </c>
    </row>
    <row r="129" spans="1:16" x14ac:dyDescent="0.2">
      <c r="A129" s="7" t="s">
        <v>24</v>
      </c>
      <c r="B129" s="9">
        <v>162819</v>
      </c>
      <c r="C129" s="9">
        <v>143713</v>
      </c>
      <c r="D129" s="9">
        <v>134836</v>
      </c>
      <c r="E129" s="2" t="s">
        <v>2</v>
      </c>
      <c r="F129" s="2">
        <f t="shared" si="23"/>
        <v>2020</v>
      </c>
      <c r="G129" s="2" t="s">
        <v>3</v>
      </c>
      <c r="H129" s="2">
        <f t="shared" si="24"/>
        <v>2021</v>
      </c>
      <c r="I129" s="2" t="str">
        <f t="shared" si="17"/>
        <v>Total current assets</v>
      </c>
      <c r="J129" s="2" t="str">
        <f t="shared" si="16"/>
        <v>for Microsoft decreased from</v>
      </c>
      <c r="K129" s="4">
        <f t="shared" si="21"/>
        <v>143713</v>
      </c>
      <c r="L129" s="2" t="s">
        <v>3</v>
      </c>
      <c r="M129" s="4">
        <f t="shared" si="22"/>
        <v>134836</v>
      </c>
      <c r="N129" s="2" t="s">
        <v>53</v>
      </c>
      <c r="O129" t="str">
        <f t="shared" ref="O129:O155" si="25">IF(K129&lt;M129,"an Increase of","a Decrease of")</f>
        <v>a Decrease of</v>
      </c>
      <c r="P129" s="5">
        <f t="shared" si="20"/>
        <v>0.1718656913505181</v>
      </c>
    </row>
    <row r="130" spans="1:16" x14ac:dyDescent="0.2">
      <c r="A130" s="7" t="s">
        <v>25</v>
      </c>
      <c r="B130" s="9">
        <v>37378</v>
      </c>
      <c r="C130" s="9">
        <v>36766</v>
      </c>
      <c r="D130" s="9">
        <v>39440</v>
      </c>
      <c r="E130" s="2" t="s">
        <v>2</v>
      </c>
      <c r="F130" s="2">
        <f t="shared" si="23"/>
        <v>2020</v>
      </c>
      <c r="G130" s="2" t="s">
        <v>3</v>
      </c>
      <c r="H130" s="2">
        <f t="shared" si="24"/>
        <v>2021</v>
      </c>
      <c r="I130" s="2" t="str">
        <f t="shared" si="17"/>
        <v>Property and equipment</v>
      </c>
      <c r="J130" s="2" t="str">
        <f t="shared" si="16"/>
        <v>for Apple increased from</v>
      </c>
      <c r="K130" s="4">
        <f t="shared" si="21"/>
        <v>36766</v>
      </c>
      <c r="L130" s="2" t="s">
        <v>3</v>
      </c>
      <c r="M130" s="4">
        <f t="shared" si="22"/>
        <v>39440</v>
      </c>
      <c r="N130" s="2" t="s">
        <v>53</v>
      </c>
      <c r="O130" t="str">
        <f t="shared" si="25"/>
        <v>an Increase of</v>
      </c>
      <c r="P130" s="5">
        <f t="shared" si="20"/>
        <v>5.5166140510460648E-2</v>
      </c>
    </row>
    <row r="131" spans="1:16" x14ac:dyDescent="0.2">
      <c r="A131" s="6" t="s">
        <v>26</v>
      </c>
      <c r="B131" s="14"/>
      <c r="C131" s="14"/>
      <c r="D131" s="14"/>
      <c r="E131" s="2"/>
      <c r="F131" s="2"/>
      <c r="G131" s="2"/>
      <c r="H131" s="2"/>
      <c r="I131" s="2"/>
      <c r="J131" s="2"/>
      <c r="K131" s="4"/>
      <c r="L131" s="2"/>
      <c r="M131" s="4"/>
      <c r="N131" s="2"/>
      <c r="P131" s="5"/>
    </row>
    <row r="132" spans="1:16" x14ac:dyDescent="0.2">
      <c r="A132" s="6" t="s">
        <v>27</v>
      </c>
      <c r="B132" s="9">
        <v>105341</v>
      </c>
      <c r="C132" s="9">
        <v>100887</v>
      </c>
      <c r="D132" s="9">
        <v>127877</v>
      </c>
      <c r="E132" s="2" t="s">
        <v>2</v>
      </c>
      <c r="F132" s="2">
        <f t="shared" si="23"/>
        <v>2020</v>
      </c>
      <c r="G132" s="2" t="s">
        <v>3</v>
      </c>
      <c r="H132" s="2">
        <f t="shared" si="24"/>
        <v>2021</v>
      </c>
      <c r="I132" s="2" t="str">
        <f>A132</f>
        <v>Equity investments</v>
      </c>
      <c r="J132" s="2" t="str">
        <f t="shared" ref="J132:J155" si="26">IF(M132&gt;K132,"for Apple increased from","for Microsoft decreased from")</f>
        <v>for Apple increased from</v>
      </c>
      <c r="K132" s="4">
        <f>C132</f>
        <v>100887</v>
      </c>
      <c r="L132" s="2" t="s">
        <v>3</v>
      </c>
      <c r="M132" s="4">
        <f>D132</f>
        <v>127877</v>
      </c>
      <c r="N132" s="2" t="s">
        <v>53</v>
      </c>
      <c r="O132" t="str">
        <f t="shared" si="25"/>
        <v>an Increase of</v>
      </c>
      <c r="P132" s="5">
        <f>ABS((D132/B132)-1)</f>
        <v>0.21393379595788908</v>
      </c>
    </row>
    <row r="133" spans="1:16" x14ac:dyDescent="0.2">
      <c r="A133" s="6" t="s">
        <v>28</v>
      </c>
      <c r="E133" s="2"/>
      <c r="F133" s="2"/>
      <c r="G133" s="2"/>
      <c r="H133" s="2"/>
      <c r="I133" s="2"/>
      <c r="J133" s="2"/>
      <c r="K133" s="4"/>
      <c r="L133" s="2"/>
      <c r="M133" s="4"/>
      <c r="N133" s="2"/>
      <c r="P133" s="5"/>
    </row>
    <row r="134" spans="1:16" x14ac:dyDescent="0.2">
      <c r="A134" s="6" t="s">
        <v>29</v>
      </c>
      <c r="E134" s="2"/>
      <c r="F134" s="2"/>
      <c r="G134" s="2"/>
      <c r="H134" s="2"/>
      <c r="I134" s="2"/>
      <c r="J134" s="2"/>
      <c r="K134" s="4"/>
      <c r="L134" s="2"/>
      <c r="M134" s="4"/>
      <c r="N134" s="2"/>
      <c r="P134" s="5"/>
    </row>
    <row r="135" spans="1:16" x14ac:dyDescent="0.2">
      <c r="A135" s="6" t="s">
        <v>30</v>
      </c>
      <c r="B135" s="9">
        <v>32978</v>
      </c>
      <c r="C135" s="9">
        <v>42522</v>
      </c>
      <c r="D135" s="9">
        <v>48849</v>
      </c>
      <c r="E135" s="2" t="s">
        <v>2</v>
      </c>
      <c r="F135" s="2">
        <f t="shared" si="23"/>
        <v>2020</v>
      </c>
      <c r="G135" s="2" t="s">
        <v>3</v>
      </c>
      <c r="H135" s="2">
        <f t="shared" si="24"/>
        <v>2021</v>
      </c>
      <c r="I135" s="2" t="str">
        <f>A135</f>
        <v>Other long-term assets</v>
      </c>
      <c r="J135" s="2" t="str">
        <f t="shared" si="26"/>
        <v>for Apple increased from</v>
      </c>
      <c r="K135" s="4">
        <f>C135</f>
        <v>42522</v>
      </c>
      <c r="L135" s="2" t="s">
        <v>3</v>
      </c>
      <c r="M135" s="4">
        <f>D135</f>
        <v>48849</v>
      </c>
      <c r="N135" s="2" t="s">
        <v>53</v>
      </c>
      <c r="O135" t="str">
        <f t="shared" si="25"/>
        <v>an Increase of</v>
      </c>
      <c r="P135" s="5">
        <f>ABS((D135/B135)-1)</f>
        <v>0.48126023409545748</v>
      </c>
    </row>
    <row r="136" spans="1:16" x14ac:dyDescent="0.2">
      <c r="A136" s="7" t="s">
        <v>31</v>
      </c>
      <c r="B136" s="8">
        <v>338516</v>
      </c>
      <c r="C136" s="8">
        <v>323888</v>
      </c>
      <c r="D136" s="8">
        <v>351002</v>
      </c>
      <c r="E136" s="2" t="s">
        <v>2</v>
      </c>
      <c r="F136" s="2">
        <f t="shared" si="23"/>
        <v>2020</v>
      </c>
      <c r="G136" s="2" t="s">
        <v>3</v>
      </c>
      <c r="H136" s="2">
        <f t="shared" si="24"/>
        <v>2021</v>
      </c>
      <c r="I136" s="2" t="str">
        <f>A136</f>
        <v>Total assets</v>
      </c>
      <c r="J136" s="2" t="str">
        <f t="shared" si="26"/>
        <v>for Apple increased from</v>
      </c>
      <c r="K136" s="4">
        <f>C136</f>
        <v>323888</v>
      </c>
      <c r="L136" s="2" t="s">
        <v>3</v>
      </c>
      <c r="M136" s="4">
        <f>D136</f>
        <v>351002</v>
      </c>
      <c r="N136" s="2" t="s">
        <v>53</v>
      </c>
      <c r="O136" t="str">
        <f t="shared" si="25"/>
        <v>an Increase of</v>
      </c>
      <c r="P136" s="5">
        <f>ABS((D136/B136)-1)</f>
        <v>3.6884519490954615E-2</v>
      </c>
    </row>
    <row r="137" spans="1:16" x14ac:dyDescent="0.2">
      <c r="A137" s="6" t="s">
        <v>32</v>
      </c>
      <c r="B137" s="8">
        <v>46236</v>
      </c>
      <c r="C137" s="8">
        <v>42296</v>
      </c>
      <c r="D137" s="8">
        <v>54763</v>
      </c>
      <c r="E137" s="2" t="s">
        <v>2</v>
      </c>
      <c r="F137" s="2">
        <f t="shared" si="23"/>
        <v>2020</v>
      </c>
      <c r="G137" s="2" t="s">
        <v>3</v>
      </c>
      <c r="H137" s="2">
        <f t="shared" si="24"/>
        <v>2021</v>
      </c>
      <c r="I137" s="2" t="str">
        <f>A137</f>
        <v>Accounts payable</v>
      </c>
      <c r="J137" s="2" t="str">
        <f t="shared" si="26"/>
        <v>for Apple increased from</v>
      </c>
      <c r="K137" s="4">
        <f>C137</f>
        <v>42296</v>
      </c>
      <c r="L137" s="2" t="s">
        <v>3</v>
      </c>
      <c r="M137" s="4">
        <f>D137</f>
        <v>54763</v>
      </c>
      <c r="N137" s="2" t="s">
        <v>53</v>
      </c>
      <c r="O137" t="str">
        <f t="shared" si="25"/>
        <v>an Increase of</v>
      </c>
      <c r="P137" s="5">
        <f>ABS((D137/B137)-1)</f>
        <v>0.18442339302707844</v>
      </c>
    </row>
    <row r="138" spans="1:16" x14ac:dyDescent="0.2">
      <c r="A138" s="6" t="s">
        <v>33</v>
      </c>
      <c r="B138" s="15">
        <v>16240</v>
      </c>
      <c r="C138" s="15">
        <v>13769</v>
      </c>
      <c r="D138" s="15">
        <v>15613</v>
      </c>
      <c r="E138" s="2" t="s">
        <v>2</v>
      </c>
      <c r="F138" s="2">
        <f t="shared" si="23"/>
        <v>2020</v>
      </c>
      <c r="G138" s="2" t="s">
        <v>3</v>
      </c>
      <c r="H138" s="2">
        <f t="shared" si="24"/>
        <v>2021</v>
      </c>
      <c r="I138" s="2" t="str">
        <f>A138</f>
        <v>Current portion of long-term debt</v>
      </c>
      <c r="J138" s="2" t="str">
        <f t="shared" si="26"/>
        <v>for Apple increased from</v>
      </c>
      <c r="K138" s="4">
        <f>C138</f>
        <v>13769</v>
      </c>
      <c r="L138" s="2" t="s">
        <v>3</v>
      </c>
      <c r="M138" s="4">
        <f>D138</f>
        <v>15613</v>
      </c>
      <c r="N138" s="2" t="s">
        <v>53</v>
      </c>
      <c r="O138" t="str">
        <f t="shared" si="25"/>
        <v>an Increase of</v>
      </c>
      <c r="P138" s="5">
        <f>ABS((D138/B138)-1)</f>
        <v>3.8608374384236477E-2</v>
      </c>
    </row>
    <row r="139" spans="1:16" x14ac:dyDescent="0.2">
      <c r="A139" s="6" t="s">
        <v>34</v>
      </c>
      <c r="B139" s="9">
        <v>5522</v>
      </c>
      <c r="C139" s="9">
        <v>6643</v>
      </c>
      <c r="D139" s="9">
        <v>7612</v>
      </c>
      <c r="E139" s="2" t="s">
        <v>2</v>
      </c>
      <c r="F139" s="2">
        <f t="shared" si="23"/>
        <v>2020</v>
      </c>
      <c r="G139" s="2" t="s">
        <v>3</v>
      </c>
      <c r="H139" s="2">
        <f t="shared" si="24"/>
        <v>2021</v>
      </c>
      <c r="I139" s="2" t="str">
        <f>A139</f>
        <v>Accrued compensation</v>
      </c>
      <c r="J139" s="2" t="str">
        <f t="shared" si="26"/>
        <v>for Apple increased from</v>
      </c>
      <c r="K139" s="4">
        <f>C139</f>
        <v>6643</v>
      </c>
      <c r="L139" s="2" t="s">
        <v>3</v>
      </c>
      <c r="M139" s="4">
        <f>D139</f>
        <v>7612</v>
      </c>
      <c r="N139" s="2" t="s">
        <v>53</v>
      </c>
      <c r="O139" t="str">
        <f t="shared" si="25"/>
        <v>an Increase of</v>
      </c>
      <c r="P139" s="5">
        <f>ABS((D139/B139)-1)</f>
        <v>0.37848605577689254</v>
      </c>
    </row>
    <row r="140" spans="1:16" x14ac:dyDescent="0.2">
      <c r="A140" s="6" t="s">
        <v>35</v>
      </c>
      <c r="B140" s="14"/>
      <c r="C140" s="14"/>
      <c r="D140" s="14"/>
      <c r="E140" s="2"/>
      <c r="F140" s="2"/>
      <c r="G140" s="2"/>
      <c r="H140" s="2"/>
      <c r="I140" s="2"/>
      <c r="J140" s="2"/>
      <c r="K140" s="4"/>
      <c r="L140" s="2"/>
      <c r="M140" s="4"/>
      <c r="N140" s="2"/>
      <c r="P140" s="5"/>
    </row>
    <row r="141" spans="1:16" x14ac:dyDescent="0.2">
      <c r="A141" s="6" t="s">
        <v>36</v>
      </c>
      <c r="E141" s="2"/>
      <c r="F141" s="2"/>
      <c r="G141" s="2"/>
      <c r="H141" s="2"/>
      <c r="I141" s="2"/>
      <c r="J141" s="2"/>
      <c r="K141" s="4"/>
      <c r="L141" s="2"/>
      <c r="M141" s="4"/>
      <c r="N141" s="2"/>
      <c r="P141" s="5"/>
    </row>
    <row r="142" spans="1:16" x14ac:dyDescent="0.2">
      <c r="A142" s="6" t="s">
        <v>37</v>
      </c>
      <c r="B142" s="9">
        <v>37720</v>
      </c>
      <c r="C142" s="9">
        <v>42684</v>
      </c>
      <c r="D142" s="9">
        <v>47493</v>
      </c>
      <c r="E142" s="2" t="s">
        <v>2</v>
      </c>
      <c r="F142" s="2">
        <f t="shared" si="23"/>
        <v>2020</v>
      </c>
      <c r="G142" s="2" t="s">
        <v>3</v>
      </c>
      <c r="H142" s="2">
        <f t="shared" si="24"/>
        <v>2021</v>
      </c>
      <c r="I142" s="2" t="str">
        <f>A142</f>
        <v>Other current liabilities</v>
      </c>
      <c r="J142" s="2" t="str">
        <f t="shared" si="26"/>
        <v>for Apple increased from</v>
      </c>
      <c r="K142" s="4">
        <f>C142</f>
        <v>42684</v>
      </c>
      <c r="L142" s="2" t="s">
        <v>3</v>
      </c>
      <c r="M142" s="4">
        <f>D142</f>
        <v>47493</v>
      </c>
      <c r="N142" s="2" t="s">
        <v>53</v>
      </c>
      <c r="O142" t="str">
        <f t="shared" si="25"/>
        <v>an Increase of</v>
      </c>
      <c r="P142" s="5">
        <f>ABS((D142/B142)-1)</f>
        <v>0.25909331919406142</v>
      </c>
    </row>
    <row r="143" spans="1:16" x14ac:dyDescent="0.2">
      <c r="A143" s="7" t="s">
        <v>38</v>
      </c>
      <c r="B143" s="9">
        <v>105718</v>
      </c>
      <c r="C143" s="9">
        <v>105392</v>
      </c>
      <c r="D143" s="9">
        <v>125481</v>
      </c>
      <c r="E143" s="2" t="s">
        <v>2</v>
      </c>
      <c r="F143" s="2">
        <f t="shared" si="23"/>
        <v>2020</v>
      </c>
      <c r="G143" s="2" t="s">
        <v>3</v>
      </c>
      <c r="H143" s="2">
        <f t="shared" si="24"/>
        <v>2021</v>
      </c>
      <c r="I143" s="2" t="str">
        <f>A143</f>
        <v>Total current liabilities</v>
      </c>
      <c r="J143" s="2" t="str">
        <f t="shared" si="26"/>
        <v>for Apple increased from</v>
      </c>
      <c r="K143" s="4">
        <f>C143</f>
        <v>105392</v>
      </c>
      <c r="L143" s="2" t="s">
        <v>3</v>
      </c>
      <c r="M143" s="4">
        <f>D143</f>
        <v>125481</v>
      </c>
      <c r="N143" s="2" t="s">
        <v>53</v>
      </c>
      <c r="O143" t="str">
        <f t="shared" si="25"/>
        <v>an Increase of</v>
      </c>
      <c r="P143" s="5">
        <f>ABS((D143/B143)-1)</f>
        <v>0.18694072910951776</v>
      </c>
    </row>
    <row r="144" spans="1:16" x14ac:dyDescent="0.2">
      <c r="A144" s="6" t="s">
        <v>39</v>
      </c>
      <c r="B144" s="9">
        <v>142310</v>
      </c>
      <c r="C144" s="9">
        <v>153157</v>
      </c>
      <c r="D144" s="9">
        <v>162431</v>
      </c>
      <c r="E144" s="2" t="s">
        <v>2</v>
      </c>
      <c r="F144" s="2">
        <f t="shared" si="23"/>
        <v>2020</v>
      </c>
      <c r="G144" s="2" t="s">
        <v>3</v>
      </c>
      <c r="H144" s="2">
        <f t="shared" si="24"/>
        <v>2021</v>
      </c>
      <c r="I144" s="2" t="str">
        <f>A144</f>
        <v>Long-term debt</v>
      </c>
      <c r="J144" s="2" t="str">
        <f t="shared" si="26"/>
        <v>for Apple increased from</v>
      </c>
      <c r="K144" s="4">
        <f>C144</f>
        <v>153157</v>
      </c>
      <c r="L144" s="2" t="s">
        <v>3</v>
      </c>
      <c r="M144" s="4">
        <f>D144</f>
        <v>162431</v>
      </c>
      <c r="N144" s="2" t="s">
        <v>53</v>
      </c>
      <c r="O144" t="str">
        <f t="shared" si="25"/>
        <v>an Increase of</v>
      </c>
      <c r="P144" s="5">
        <f>ABS((D144/B144)-1)</f>
        <v>0.14138851802403196</v>
      </c>
    </row>
    <row r="145" spans="1:16" x14ac:dyDescent="0.2">
      <c r="A145" s="6" t="s">
        <v>40</v>
      </c>
      <c r="B145" s="9"/>
      <c r="C145" s="9"/>
      <c r="D145" s="9"/>
      <c r="E145" s="2"/>
      <c r="F145" s="2"/>
      <c r="G145" s="2"/>
      <c r="H145" s="2"/>
      <c r="I145" s="2"/>
      <c r="J145" s="2"/>
      <c r="K145" s="4"/>
      <c r="L145" s="2"/>
      <c r="M145" s="4"/>
      <c r="N145" s="2"/>
      <c r="P145" s="5"/>
    </row>
    <row r="146" spans="1:16" x14ac:dyDescent="0.2">
      <c r="A146" s="6" t="s">
        <v>41</v>
      </c>
      <c r="E146" s="2"/>
      <c r="F146" s="2"/>
      <c r="G146" s="2"/>
      <c r="H146" s="2"/>
      <c r="I146" s="2"/>
      <c r="J146" s="2"/>
      <c r="K146" s="4"/>
      <c r="L146" s="2"/>
      <c r="M146" s="4"/>
      <c r="N146" s="2"/>
      <c r="P146" s="5"/>
    </row>
    <row r="147" spans="1:16" x14ac:dyDescent="0.2">
      <c r="A147" s="6" t="s">
        <v>42</v>
      </c>
      <c r="B147" s="14"/>
      <c r="C147" s="14"/>
      <c r="D147" s="14"/>
      <c r="E147" s="2"/>
      <c r="F147" s="2"/>
      <c r="G147" s="2"/>
      <c r="H147" s="2"/>
      <c r="I147" s="2"/>
      <c r="J147" s="2"/>
      <c r="K147" s="4"/>
      <c r="L147" s="2"/>
      <c r="M147" s="4"/>
      <c r="N147" s="2"/>
      <c r="P147" s="5"/>
    </row>
    <row r="148" spans="1:16" x14ac:dyDescent="0.2">
      <c r="A148" s="6" t="s">
        <v>43</v>
      </c>
      <c r="B148" s="9"/>
      <c r="C148" s="9"/>
      <c r="D148" s="9"/>
      <c r="E148" s="2"/>
      <c r="F148" s="2"/>
      <c r="G148" s="2"/>
      <c r="H148" s="2"/>
      <c r="I148" s="2"/>
      <c r="J148" s="2"/>
      <c r="K148" s="4"/>
      <c r="L148" s="2"/>
      <c r="M148" s="4"/>
      <c r="N148" s="2"/>
      <c r="P148" s="5"/>
    </row>
    <row r="149" spans="1:16" x14ac:dyDescent="0.2">
      <c r="A149" s="6" t="s">
        <v>44</v>
      </c>
      <c r="E149" s="2"/>
      <c r="F149" s="2"/>
      <c r="G149" s="2"/>
      <c r="H149" s="2"/>
      <c r="I149" s="2"/>
      <c r="J149" s="2"/>
      <c r="K149" s="4"/>
      <c r="L149" s="2"/>
      <c r="M149" s="4"/>
      <c r="N149" s="2"/>
      <c r="P149" s="5"/>
    </row>
    <row r="150" spans="1:16" x14ac:dyDescent="0.2">
      <c r="A150" s="7" t="s">
        <v>45</v>
      </c>
      <c r="B150" s="9">
        <v>248028</v>
      </c>
      <c r="C150" s="9">
        <v>258549</v>
      </c>
      <c r="D150" s="9">
        <v>287912</v>
      </c>
      <c r="E150" s="2" t="s">
        <v>2</v>
      </c>
      <c r="F150" s="2">
        <f t="shared" si="23"/>
        <v>2020</v>
      </c>
      <c r="G150" s="2" t="s">
        <v>3</v>
      </c>
      <c r="H150" s="2">
        <f t="shared" si="24"/>
        <v>2021</v>
      </c>
      <c r="I150" s="2" t="str">
        <f t="shared" ref="I150:I155" si="27">A150</f>
        <v>Total liabilities</v>
      </c>
      <c r="J150" s="2" t="str">
        <f t="shared" si="26"/>
        <v>for Apple increased from</v>
      </c>
      <c r="K150" s="4">
        <f t="shared" ref="K150:K155" si="28">C150</f>
        <v>258549</v>
      </c>
      <c r="L150" s="2" t="s">
        <v>3</v>
      </c>
      <c r="M150" s="4">
        <f t="shared" ref="M150:M155" si="29">D150</f>
        <v>287912</v>
      </c>
      <c r="N150" s="2" t="s">
        <v>53</v>
      </c>
      <c r="O150" t="str">
        <f t="shared" si="25"/>
        <v>an Increase of</v>
      </c>
      <c r="P150" s="5">
        <f t="shared" ref="P150:P155" si="30">ABS((D150/B150)-1)</f>
        <v>0.16080442530682015</v>
      </c>
    </row>
    <row r="151" spans="1:16" x14ac:dyDescent="0.2">
      <c r="A151" s="7" t="s">
        <v>46</v>
      </c>
      <c r="B151" s="9">
        <v>45174</v>
      </c>
      <c r="C151" s="9">
        <v>50779</v>
      </c>
      <c r="D151" s="9">
        <v>57365</v>
      </c>
      <c r="E151" s="2" t="s">
        <v>2</v>
      </c>
      <c r="F151" s="2">
        <f t="shared" si="23"/>
        <v>2020</v>
      </c>
      <c r="G151" s="2" t="s">
        <v>3</v>
      </c>
      <c r="H151" s="2">
        <f t="shared" si="24"/>
        <v>2021</v>
      </c>
      <c r="I151" s="2" t="str">
        <f t="shared" si="27"/>
        <v>Common stock and paid-in capital</v>
      </c>
      <c r="J151" s="2" t="str">
        <f t="shared" si="26"/>
        <v>for Apple increased from</v>
      </c>
      <c r="K151" s="4">
        <f t="shared" si="28"/>
        <v>50779</v>
      </c>
      <c r="L151" s="2" t="s">
        <v>3</v>
      </c>
      <c r="M151" s="4">
        <f t="shared" si="29"/>
        <v>57365</v>
      </c>
      <c r="N151" s="2" t="s">
        <v>53</v>
      </c>
      <c r="O151" t="str">
        <f t="shared" si="25"/>
        <v>an Increase of</v>
      </c>
      <c r="P151" s="5">
        <f t="shared" si="30"/>
        <v>0.26986762296896449</v>
      </c>
    </row>
    <row r="152" spans="1:16" x14ac:dyDescent="0.2">
      <c r="A152" s="6" t="s">
        <v>47</v>
      </c>
      <c r="B152" s="9">
        <v>45898</v>
      </c>
      <c r="C152" s="9">
        <v>14966</v>
      </c>
      <c r="D152" s="9">
        <v>5562</v>
      </c>
      <c r="E152" s="2" t="s">
        <v>2</v>
      </c>
      <c r="F152" s="2">
        <f t="shared" si="23"/>
        <v>2020</v>
      </c>
      <c r="G152" s="2" t="s">
        <v>3</v>
      </c>
      <c r="H152" s="2">
        <f t="shared" si="24"/>
        <v>2021</v>
      </c>
      <c r="I152" s="2" t="str">
        <f t="shared" si="27"/>
        <v>Retained earnings</v>
      </c>
      <c r="J152" s="2" t="str">
        <f t="shared" si="26"/>
        <v>for Microsoft decreased from</v>
      </c>
      <c r="K152" s="4">
        <f t="shared" si="28"/>
        <v>14966</v>
      </c>
      <c r="L152" s="2" t="s">
        <v>3</v>
      </c>
      <c r="M152" s="4">
        <f t="shared" si="29"/>
        <v>5562</v>
      </c>
      <c r="N152" s="2" t="s">
        <v>53</v>
      </c>
      <c r="O152" t="str">
        <f t="shared" si="25"/>
        <v>a Decrease of</v>
      </c>
      <c r="P152" s="5">
        <f t="shared" si="30"/>
        <v>0.87881824916118345</v>
      </c>
    </row>
    <row r="153" spans="1:16" x14ac:dyDescent="0.2">
      <c r="A153" s="6" t="s">
        <v>48</v>
      </c>
      <c r="B153" s="9">
        <v>-584</v>
      </c>
      <c r="C153" s="9">
        <v>-406</v>
      </c>
      <c r="D153" s="9">
        <v>163</v>
      </c>
      <c r="E153" s="2" t="s">
        <v>2</v>
      </c>
      <c r="F153" s="2">
        <f t="shared" si="23"/>
        <v>2020</v>
      </c>
      <c r="G153" s="2" t="s">
        <v>3</v>
      </c>
      <c r="H153" s="2">
        <f t="shared" si="24"/>
        <v>2021</v>
      </c>
      <c r="I153" s="2" t="str">
        <f t="shared" si="27"/>
        <v>Accumulated other comprehensive income</v>
      </c>
      <c r="J153" s="2" t="str">
        <f t="shared" si="26"/>
        <v>for Apple increased from</v>
      </c>
      <c r="K153" s="4">
        <f t="shared" si="28"/>
        <v>-406</v>
      </c>
      <c r="L153" s="2" t="s">
        <v>3</v>
      </c>
      <c r="M153" s="4">
        <f t="shared" si="29"/>
        <v>163</v>
      </c>
      <c r="N153" s="2" t="s">
        <v>53</v>
      </c>
      <c r="O153" t="str">
        <f t="shared" si="25"/>
        <v>an Increase of</v>
      </c>
      <c r="P153" s="5">
        <f t="shared" si="30"/>
        <v>1.279109589041096</v>
      </c>
    </row>
    <row r="154" spans="1:16" x14ac:dyDescent="0.2">
      <c r="A154" s="7" t="s">
        <v>49</v>
      </c>
      <c r="B154" s="9">
        <v>90488</v>
      </c>
      <c r="C154" s="9">
        <v>65339</v>
      </c>
      <c r="D154" s="9">
        <v>63090</v>
      </c>
      <c r="E154" s="2" t="s">
        <v>2</v>
      </c>
      <c r="F154" s="2">
        <f t="shared" si="23"/>
        <v>2020</v>
      </c>
      <c r="G154" s="2" t="s">
        <v>3</v>
      </c>
      <c r="H154" s="2">
        <f t="shared" si="24"/>
        <v>2021</v>
      </c>
      <c r="I154" s="2" t="str">
        <f t="shared" si="27"/>
        <v>Total stockholders’ equity</v>
      </c>
      <c r="J154" s="2" t="str">
        <f t="shared" si="26"/>
        <v>for Microsoft decreased from</v>
      </c>
      <c r="K154" s="4">
        <f t="shared" si="28"/>
        <v>65339</v>
      </c>
      <c r="L154" s="2" t="s">
        <v>3</v>
      </c>
      <c r="M154" s="4">
        <f t="shared" si="29"/>
        <v>63090</v>
      </c>
      <c r="N154" s="2" t="s">
        <v>53</v>
      </c>
      <c r="O154" t="str">
        <f t="shared" si="25"/>
        <v>a Decrease of</v>
      </c>
      <c r="P154" s="5">
        <f t="shared" si="30"/>
        <v>0.30278047917955975</v>
      </c>
    </row>
    <row r="155" spans="1:16" x14ac:dyDescent="0.2">
      <c r="A155" s="7" t="s">
        <v>50</v>
      </c>
      <c r="B155" s="8">
        <v>338516</v>
      </c>
      <c r="C155" s="8">
        <v>323888</v>
      </c>
      <c r="D155" s="8">
        <v>351002</v>
      </c>
      <c r="E155" s="2" t="s">
        <v>2</v>
      </c>
      <c r="F155" s="2">
        <f t="shared" si="23"/>
        <v>2020</v>
      </c>
      <c r="G155" s="2" t="s">
        <v>3</v>
      </c>
      <c r="H155" s="2">
        <f t="shared" si="24"/>
        <v>2021</v>
      </c>
      <c r="I155" s="2" t="str">
        <f t="shared" si="27"/>
        <v>Total liabilities and stockholders’ equity</v>
      </c>
      <c r="J155" s="2" t="str">
        <f t="shared" si="26"/>
        <v>for Apple increased from</v>
      </c>
      <c r="K155" s="4">
        <f t="shared" si="28"/>
        <v>323888</v>
      </c>
      <c r="L155" s="2" t="s">
        <v>3</v>
      </c>
      <c r="M155" s="4">
        <f t="shared" si="29"/>
        <v>351002</v>
      </c>
      <c r="N155" s="2" t="s">
        <v>53</v>
      </c>
      <c r="O155" t="str">
        <f t="shared" si="25"/>
        <v>an Increase of</v>
      </c>
      <c r="P155" s="5">
        <f t="shared" si="30"/>
        <v>3.6884519490954615E-2</v>
      </c>
    </row>
    <row r="156" spans="1:16" x14ac:dyDescent="0.2">
      <c r="B156" s="8"/>
      <c r="C156" s="8"/>
      <c r="D156" s="8"/>
    </row>
    <row r="157" spans="1:16" x14ac:dyDescent="0.2">
      <c r="B157" s="9"/>
      <c r="C157" s="9"/>
      <c r="D157" s="9"/>
    </row>
    <row r="158" spans="1:16" x14ac:dyDescent="0.2">
      <c r="A158" s="10"/>
      <c r="B158" s="9"/>
      <c r="C158" s="9"/>
      <c r="D158" s="9"/>
    </row>
    <row r="159" spans="1:16" x14ac:dyDescent="0.2">
      <c r="B159" s="9"/>
      <c r="C159" s="9"/>
      <c r="D159" s="9"/>
    </row>
    <row r="160" spans="1:16" x14ac:dyDescent="0.2">
      <c r="B160" s="9"/>
      <c r="C160" s="9"/>
      <c r="D160" s="9"/>
    </row>
    <row r="161" spans="1:4" x14ac:dyDescent="0.2">
      <c r="A161" s="10"/>
      <c r="B161" s="9"/>
      <c r="C161" s="9"/>
      <c r="D161" s="9"/>
    </row>
    <row r="162" spans="1:4" x14ac:dyDescent="0.2">
      <c r="B162" s="9"/>
      <c r="C162" s="9"/>
      <c r="D162" s="9"/>
    </row>
    <row r="163" spans="1:4" x14ac:dyDescent="0.2">
      <c r="B163" s="9"/>
      <c r="C163" s="9"/>
      <c r="D163" s="9"/>
    </row>
    <row r="164" spans="1:4" x14ac:dyDescent="0.2">
      <c r="A164" s="11"/>
      <c r="B164" s="9"/>
      <c r="C164" s="9"/>
      <c r="D164" s="9"/>
    </row>
    <row r="165" spans="1:4" x14ac:dyDescent="0.2">
      <c r="B165" s="9"/>
      <c r="C165" s="9"/>
      <c r="D165" s="9"/>
    </row>
    <row r="166" spans="1:4" x14ac:dyDescent="0.2">
      <c r="B166" s="9"/>
      <c r="C166" s="9"/>
      <c r="D166" s="9"/>
    </row>
    <row r="167" spans="1:4" x14ac:dyDescent="0.2">
      <c r="B167" s="9"/>
      <c r="C167" s="9"/>
      <c r="D167" s="9"/>
    </row>
    <row r="168" spans="1:4" x14ac:dyDescent="0.2">
      <c r="B168" s="9"/>
      <c r="C168" s="9"/>
      <c r="D168" s="9"/>
    </row>
    <row r="169" spans="1:4" x14ac:dyDescent="0.2">
      <c r="B169" s="8"/>
      <c r="C169" s="8"/>
      <c r="D169" s="8"/>
    </row>
    <row r="170" spans="1:4" x14ac:dyDescent="0.2">
      <c r="B170" s="12"/>
      <c r="C170" s="12"/>
      <c r="D170" s="12"/>
    </row>
    <row r="171" spans="1:4" x14ac:dyDescent="0.2">
      <c r="B171" s="12"/>
      <c r="C171" s="12"/>
      <c r="D171" s="12"/>
    </row>
    <row r="172" spans="1:4" x14ac:dyDescent="0.2">
      <c r="B172" s="9"/>
      <c r="C172" s="9"/>
      <c r="D172" s="9"/>
    </row>
    <row r="173" spans="1:4" x14ac:dyDescent="0.2">
      <c r="B173" s="9"/>
      <c r="C173" s="9"/>
      <c r="D173" s="9"/>
    </row>
  </sheetData>
  <mergeCells count="2">
    <mergeCell ref="L1:M1"/>
    <mergeCell ref="L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078A77DF9F704EA2A1B618335E68EC" ma:contentTypeVersion="10" ma:contentTypeDescription="Create a new document." ma:contentTypeScope="" ma:versionID="cbded42d99c7dcaa8ee54b29539cc8fb">
  <xsd:schema xmlns:xsd="http://www.w3.org/2001/XMLSchema" xmlns:xs="http://www.w3.org/2001/XMLSchema" xmlns:p="http://schemas.microsoft.com/office/2006/metadata/properties" xmlns:ns2="9a849af6-4da0-42b4-ad94-70d4376ca204" targetNamespace="http://schemas.microsoft.com/office/2006/metadata/properties" ma:root="true" ma:fieldsID="71d0d54b226ca90bb4404a0a331d9ffc" ns2:_="">
    <xsd:import namespace="9a849af6-4da0-42b4-ad94-70d4376ca2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49af6-4da0-42b4-ad94-70d4376ca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F86F0D-457F-4416-ABDC-A3E80F54B0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9A0BDF-9B52-496F-8BE4-46127B26AB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95BBC0-687F-4182-BD50-C85F25ABE0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Robert .</cp:lastModifiedBy>
  <cp:revision/>
  <dcterms:created xsi:type="dcterms:W3CDTF">2022-03-27T23:14:57Z</dcterms:created>
  <dcterms:modified xsi:type="dcterms:W3CDTF">2022-04-17T15:00:56Z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0x0101008F078A77DF9F704EA2A1B618335E68EC</vt:lpwstr>
  </property>
</Properties>
</file>