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gordon/Documents/Artificial Horizon/airtime-ui/src/assets/"/>
    </mc:Choice>
  </mc:AlternateContent>
  <xr:revisionPtr revIDLastSave="0" documentId="13_ncr:1_{079093AF-F70F-3643-91D7-FBF481C40AF5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Logbook" sheetId="1" r:id="rId1"/>
    <sheet name="Form responses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8" i="1" l="1"/>
  <c r="W198" i="1" s="1"/>
  <c r="O198" i="1"/>
  <c r="N198" i="1"/>
  <c r="U197" i="1"/>
  <c r="W197" i="1" s="1"/>
  <c r="O197" i="1"/>
  <c r="N197" i="1"/>
  <c r="U196" i="1"/>
  <c r="W196" i="1" s="1"/>
  <c r="O196" i="1"/>
  <c r="N196" i="1"/>
  <c r="U195" i="1"/>
  <c r="W195" i="1" s="1"/>
  <c r="O195" i="1"/>
  <c r="N195" i="1"/>
  <c r="U194" i="1"/>
  <c r="W194" i="1" s="1"/>
  <c r="O194" i="1"/>
  <c r="N194" i="1"/>
  <c r="U193" i="1"/>
  <c r="W193" i="1" s="1"/>
  <c r="O193" i="1"/>
  <c r="N193" i="1"/>
  <c r="U192" i="1"/>
  <c r="W192" i="1" s="1"/>
  <c r="O192" i="1"/>
  <c r="N192" i="1"/>
  <c r="U191" i="1"/>
  <c r="W191" i="1" s="1"/>
  <c r="O191" i="1"/>
  <c r="N191" i="1"/>
  <c r="U190" i="1"/>
  <c r="W190" i="1" s="1"/>
  <c r="O190" i="1"/>
  <c r="N190" i="1"/>
  <c r="U189" i="1"/>
  <c r="W189" i="1" s="1"/>
  <c r="O189" i="1"/>
  <c r="N189" i="1"/>
  <c r="U188" i="1"/>
  <c r="W188" i="1" s="1"/>
  <c r="O188" i="1"/>
  <c r="N188" i="1"/>
  <c r="U187" i="1"/>
  <c r="W187" i="1" s="1"/>
  <c r="O187" i="1"/>
  <c r="N187" i="1"/>
  <c r="U186" i="1"/>
  <c r="W186" i="1" s="1"/>
  <c r="O186" i="1"/>
  <c r="N186" i="1"/>
  <c r="X185" i="1"/>
  <c r="U185" i="1"/>
  <c r="W185" i="1" s="1"/>
  <c r="O185" i="1"/>
  <c r="N185" i="1"/>
  <c r="U184" i="1"/>
  <c r="W184" i="1" s="1"/>
  <c r="O184" i="1"/>
  <c r="N184" i="1"/>
  <c r="U183" i="1"/>
  <c r="W183" i="1" s="1"/>
  <c r="O183" i="1"/>
  <c r="N183" i="1"/>
  <c r="U182" i="1"/>
  <c r="W182" i="1" s="1"/>
  <c r="O182" i="1"/>
  <c r="N182" i="1"/>
  <c r="U181" i="1"/>
  <c r="W181" i="1" s="1"/>
  <c r="O181" i="1"/>
  <c r="N181" i="1"/>
  <c r="U180" i="1"/>
  <c r="W180" i="1" s="1"/>
  <c r="O180" i="1"/>
  <c r="N180" i="1"/>
  <c r="U179" i="1"/>
  <c r="W179" i="1" s="1"/>
  <c r="O179" i="1"/>
  <c r="N179" i="1"/>
  <c r="U178" i="1"/>
  <c r="W178" i="1" s="1"/>
  <c r="O178" i="1"/>
  <c r="N178" i="1"/>
  <c r="U177" i="1"/>
  <c r="W177" i="1" s="1"/>
  <c r="O177" i="1"/>
  <c r="N177" i="1"/>
  <c r="U176" i="1"/>
  <c r="W176" i="1" s="1"/>
  <c r="O176" i="1"/>
  <c r="N176" i="1"/>
  <c r="U175" i="1"/>
  <c r="W175" i="1" s="1"/>
  <c r="O175" i="1"/>
  <c r="N175" i="1"/>
  <c r="U174" i="1"/>
  <c r="W174" i="1" s="1"/>
  <c r="Y174" i="1" s="1"/>
  <c r="Y175" i="1" s="1"/>
  <c r="Y176" i="1" s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O2" i="1"/>
  <c r="N2" i="1"/>
  <c r="AA2" i="1" s="1"/>
  <c r="AA3" i="1" l="1"/>
  <c r="AA4" i="1" s="1"/>
  <c r="Y177" i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R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Q2" i="1"/>
  <c r="Q3" i="1" s="1"/>
  <c r="Q4" i="1" s="1"/>
  <c r="Q5" i="1" s="1"/>
  <c r="AA5" i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AD43" i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C43" i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AE43" i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</calcChain>
</file>

<file path=xl/sharedStrings.xml><?xml version="1.0" encoding="utf-8"?>
<sst xmlns="http://schemas.openxmlformats.org/spreadsheetml/2006/main" count="1482" uniqueCount="251">
  <si>
    <t>Date</t>
  </si>
  <si>
    <t>School</t>
  </si>
  <si>
    <t>Type</t>
  </si>
  <si>
    <t>Registration</t>
  </si>
  <si>
    <t>Pilot in command</t>
  </si>
  <si>
    <t>From</t>
  </si>
  <si>
    <t>Via 1</t>
  </si>
  <si>
    <t>Via 2</t>
  </si>
  <si>
    <t>To</t>
  </si>
  <si>
    <t>Take-offs</t>
  </si>
  <si>
    <t>Landings</t>
  </si>
  <si>
    <t>Departure time G.M.T</t>
  </si>
  <si>
    <t>Arrival time G.M.T</t>
  </si>
  <si>
    <t>Dual</t>
  </si>
  <si>
    <t>Remarks</t>
  </si>
  <si>
    <t>Running total (combined)</t>
  </si>
  <si>
    <t>Running total (dual)</t>
  </si>
  <si>
    <t>Running total (solo)</t>
  </si>
  <si>
    <t>Rate</t>
  </si>
  <si>
    <t>Hours</t>
  </si>
  <si>
    <t>Instructor cost</t>
  </si>
  <si>
    <t>Cost</t>
  </si>
  <si>
    <t>Paid in to account</t>
  </si>
  <si>
    <t>Balance</t>
  </si>
  <si>
    <t>Running total (Tayside Aviation - combined)</t>
  </si>
  <si>
    <t>Running total (Tayside Aviation - dual)</t>
  </si>
  <si>
    <t>Running total (Tayside Aviation - solo)</t>
  </si>
  <si>
    <t>Running total (American Aviation Academy - combined)</t>
  </si>
  <si>
    <t>Running total (American Aviation Academy - dual)</t>
  </si>
  <si>
    <t>Running total (American Aviation Academy - solo)</t>
  </si>
  <si>
    <t>20/03/2006</t>
  </si>
  <si>
    <t>TA</t>
  </si>
  <si>
    <t>GROB 115-D2</t>
  </si>
  <si>
    <t>G-BVHF</t>
  </si>
  <si>
    <t>C.Langfeldt</t>
  </si>
  <si>
    <t>Dundee</t>
  </si>
  <si>
    <t>Familiarisation</t>
  </si>
  <si>
    <t>25/04/2006</t>
  </si>
  <si>
    <t>G-BVHG</t>
  </si>
  <si>
    <t>M.Gregersen</t>
  </si>
  <si>
    <t>Ex 6.1, 6.2</t>
  </si>
  <si>
    <t>23/07/2006</t>
  </si>
  <si>
    <t>R.Wheatley</t>
  </si>
  <si>
    <t>Ex 6.1, 6.2, 8.1</t>
  </si>
  <si>
    <t>G-BVHE</t>
  </si>
  <si>
    <t>O.D.Charib</t>
  </si>
  <si>
    <t>Fife</t>
  </si>
  <si>
    <t>Ex 6.1, 6.2, 7.1, 8.1</t>
  </si>
  <si>
    <t>CI72 GBP</t>
  </si>
  <si>
    <t>G-BBTH</t>
  </si>
  <si>
    <t>W.Temple</t>
  </si>
  <si>
    <t>Ex 1, 2, 3</t>
  </si>
  <si>
    <t>Ex 4.1, 4.2, Intro 6.1</t>
  </si>
  <si>
    <t>24/10/2010</t>
  </si>
  <si>
    <t>Ex 5, 6</t>
  </si>
  <si>
    <t>30/10/2010</t>
  </si>
  <si>
    <t>G-BURD</t>
  </si>
  <si>
    <t>Ex 5, 6.2</t>
  </si>
  <si>
    <t>Ex 7, 8</t>
  </si>
  <si>
    <t>13/11/2010</t>
  </si>
  <si>
    <t>Ex 7, 8.2</t>
  </si>
  <si>
    <t>27/03/2011</t>
  </si>
  <si>
    <t>G.Logan</t>
  </si>
  <si>
    <t>Ex 9</t>
  </si>
  <si>
    <t>M.Pendlebury</t>
  </si>
  <si>
    <t>Ex 10B (i)</t>
  </si>
  <si>
    <t>A.Scott</t>
  </si>
  <si>
    <t>15/06/2011</t>
  </si>
  <si>
    <t>Ex 10B (ii), 11</t>
  </si>
  <si>
    <t>Ex 12, 13</t>
  </si>
  <si>
    <t>17/7/2011</t>
  </si>
  <si>
    <t>C.McLeod</t>
  </si>
  <si>
    <t>30/7/2011</t>
  </si>
  <si>
    <t>21/3/2012</t>
  </si>
  <si>
    <t>23/3/2012</t>
  </si>
  <si>
    <t>29/3/2012</t>
  </si>
  <si>
    <t>31/3/2012</t>
  </si>
  <si>
    <t>Ex 12, 13, 16</t>
  </si>
  <si>
    <t>28/4/2012</t>
  </si>
  <si>
    <t>20/5/2012</t>
  </si>
  <si>
    <t>Carlisle</t>
  </si>
  <si>
    <t>Ex 18</t>
  </si>
  <si>
    <t>26/5/2012</t>
  </si>
  <si>
    <t>24/6/2012</t>
  </si>
  <si>
    <t>14/7/2012</t>
  </si>
  <si>
    <t>21/7/2012</t>
  </si>
  <si>
    <t>18/8/2012</t>
  </si>
  <si>
    <t>14/10/2012</t>
  </si>
  <si>
    <t>SELF</t>
  </si>
  <si>
    <t>Ex 14</t>
  </si>
  <si>
    <t>D.Allan</t>
  </si>
  <si>
    <t>18/11/2012</t>
  </si>
  <si>
    <t>Ex 15</t>
  </si>
  <si>
    <t>16/2/2013</t>
  </si>
  <si>
    <t>AAA</t>
  </si>
  <si>
    <t>C172</t>
  </si>
  <si>
    <t>N868TB</t>
  </si>
  <si>
    <t>Waheed Mohammadi</t>
  </si>
  <si>
    <t>KSEE</t>
  </si>
  <si>
    <t>Ex 3</t>
  </si>
  <si>
    <t>20/2/2013</t>
  </si>
  <si>
    <t>N133AJ</t>
  </si>
  <si>
    <t>Ex 4</t>
  </si>
  <si>
    <t>Ex 1, 2, 6</t>
  </si>
  <si>
    <t>21/2/2013</t>
  </si>
  <si>
    <t>N6ZP</t>
  </si>
  <si>
    <t>Ex 12</t>
  </si>
  <si>
    <t>24/2/2013</t>
  </si>
  <si>
    <t>Ex 10</t>
  </si>
  <si>
    <t>25/2/2013</t>
  </si>
  <si>
    <t>26/2/2013</t>
  </si>
  <si>
    <t>Gavin Pearson</t>
  </si>
  <si>
    <t>KRNM</t>
  </si>
  <si>
    <t>Radios, Touch and Go's, Go-around</t>
  </si>
  <si>
    <t>N27GF</t>
  </si>
  <si>
    <t>Ex 11</t>
  </si>
  <si>
    <t>27/2/2013</t>
  </si>
  <si>
    <t>Elodi Lefebvre</t>
  </si>
  <si>
    <t>Ex 16</t>
  </si>
  <si>
    <t>N739RF</t>
  </si>
  <si>
    <t>Ground reference maneuvres completed</t>
  </si>
  <si>
    <t>28/2/2013</t>
  </si>
  <si>
    <t>KSDM</t>
  </si>
  <si>
    <t>Flapless, Short approach, VFR Nav</t>
  </si>
  <si>
    <t>Ex 12 - Crosswinds</t>
  </si>
  <si>
    <t>KTRM</t>
  </si>
  <si>
    <t>KIPL</t>
  </si>
  <si>
    <t>Ex 18 - Navigation</t>
  </si>
  <si>
    <t>Ex 13</t>
  </si>
  <si>
    <t>30/3/2013</t>
  </si>
  <si>
    <t>C172 GBP</t>
  </si>
  <si>
    <t>31/3/2013</t>
  </si>
  <si>
    <t>26/5/2013</t>
  </si>
  <si>
    <t>PA-28-161</t>
  </si>
  <si>
    <t>G-BIIT</t>
  </si>
  <si>
    <t>Thornhill</t>
  </si>
  <si>
    <t>Dunkeld</t>
  </si>
  <si>
    <t>G-BGKS</t>
  </si>
  <si>
    <t>Rattray</t>
  </si>
  <si>
    <t>Brechin</t>
  </si>
  <si>
    <t>Ex 18 - VOR</t>
  </si>
  <si>
    <t>16/6/2013</t>
  </si>
  <si>
    <t>14/7/2013</t>
  </si>
  <si>
    <t>20/7/2013</t>
  </si>
  <si>
    <t>Ex 18 - First solo navigation</t>
  </si>
  <si>
    <t>21/7/2013</t>
  </si>
  <si>
    <t>Ex 18 - Low level navigation</t>
  </si>
  <si>
    <t>27/7/2013</t>
  </si>
  <si>
    <t>Ex 18 - Solo navigation</t>
  </si>
  <si>
    <t>31/8/2013</t>
  </si>
  <si>
    <t>Cumbernauld</t>
  </si>
  <si>
    <t>Ex 18 - Navigation (via Edinburgh center)</t>
  </si>
  <si>
    <t>Ex 18 - Navigation (via Stirling)</t>
  </si>
  <si>
    <t>22/9/2013</t>
  </si>
  <si>
    <t>Ex 19 - IFR</t>
  </si>
  <si>
    <t>G.Smith</t>
  </si>
  <si>
    <t>17/11/2013</t>
  </si>
  <si>
    <t>G-BXOJ</t>
  </si>
  <si>
    <t>24/11/2013</t>
  </si>
  <si>
    <t>G-BNON</t>
  </si>
  <si>
    <t>Ex 12, 13 (PFL)</t>
  </si>
  <si>
    <t>30/11/2013</t>
  </si>
  <si>
    <t>14/02/2014</t>
  </si>
  <si>
    <t>20/04/2014</t>
  </si>
  <si>
    <t>Ex 10b, 16</t>
  </si>
  <si>
    <t>29/06/2014</t>
  </si>
  <si>
    <t>Ex 10, 16</t>
  </si>
  <si>
    <t>13/7/2014</t>
  </si>
  <si>
    <t>Ex 18a</t>
  </si>
  <si>
    <t>21/2/15</t>
  </si>
  <si>
    <t>General</t>
  </si>
  <si>
    <t>18/4/15</t>
  </si>
  <si>
    <t>J.Young</t>
  </si>
  <si>
    <t>19/4/15</t>
  </si>
  <si>
    <t>Nav revision</t>
  </si>
  <si>
    <t>26/4/15</t>
  </si>
  <si>
    <t>Nav diversion revision</t>
  </si>
  <si>
    <t>24/5/15</t>
  </si>
  <si>
    <t>30/5/15</t>
  </si>
  <si>
    <t>14/6/15</t>
  </si>
  <si>
    <t>Stalls and PFL</t>
  </si>
  <si>
    <t>Nav to Inverness</t>
  </si>
  <si>
    <t>Inverness</t>
  </si>
  <si>
    <t>QXC</t>
  </si>
  <si>
    <t>16/7/2015</t>
  </si>
  <si>
    <t>G-EVIE</t>
  </si>
  <si>
    <t>VOR tracking</t>
  </si>
  <si>
    <t>26/7/15</t>
  </si>
  <si>
    <t>Unusual attitudes, flapless and glide landing</t>
  </si>
  <si>
    <t>Circuit practice</t>
  </si>
  <si>
    <t>Mock test</t>
  </si>
  <si>
    <t>30/8/15</t>
  </si>
  <si>
    <t>Revision</t>
  </si>
  <si>
    <t>27/02/16</t>
  </si>
  <si>
    <t>19/03/16</t>
  </si>
  <si>
    <t>PFL revision</t>
  </si>
  <si>
    <t>19/03/17</t>
  </si>
  <si>
    <t>J.Nicholls</t>
  </si>
  <si>
    <t xml:space="preserve">PFL, stalls, steep turns, circuits </t>
  </si>
  <si>
    <t>Circuit revision</t>
  </si>
  <si>
    <t>Navigation flight</t>
  </si>
  <si>
    <t>18/06/17</t>
  </si>
  <si>
    <t>R.Kuczkowski</t>
  </si>
  <si>
    <t>General handling</t>
  </si>
  <si>
    <t>25/06/2017</t>
  </si>
  <si>
    <t>J.Billinge</t>
  </si>
  <si>
    <t>Ex 18A</t>
  </si>
  <si>
    <t>G-BOYI</t>
  </si>
  <si>
    <t>13/07/2017</t>
  </si>
  <si>
    <t>G-BOVK</t>
  </si>
  <si>
    <t>CTR, Circuits</t>
  </si>
  <si>
    <t>14/07/2017</t>
  </si>
  <si>
    <t>Mock skills test</t>
  </si>
  <si>
    <t>16/07/2017</t>
  </si>
  <si>
    <t>PFL, Landings, Nav, General handling</t>
  </si>
  <si>
    <t>20/07/2017</t>
  </si>
  <si>
    <t>13/08/2017</t>
  </si>
  <si>
    <t>Skills test (US = under supervision)</t>
  </si>
  <si>
    <t>G-RSKR</t>
  </si>
  <si>
    <t>17/09/2017</t>
  </si>
  <si>
    <t>Perth</t>
  </si>
  <si>
    <t>Land away - Nav</t>
  </si>
  <si>
    <t>Nav</t>
  </si>
  <si>
    <t>30/09/2017</t>
  </si>
  <si>
    <t>Circuits</t>
  </si>
  <si>
    <t>M.Spaven</t>
  </si>
  <si>
    <t>Check ride - Circuits</t>
  </si>
  <si>
    <t>Edinburgh CTR</t>
  </si>
  <si>
    <t>G-BGYH</t>
  </si>
  <si>
    <t>Local/Circuits</t>
  </si>
  <si>
    <t>Land away Dundee</t>
  </si>
  <si>
    <t>Fife to Perth</t>
  </si>
  <si>
    <t>Perth to Fife</t>
  </si>
  <si>
    <t xml:space="preserve">Local </t>
  </si>
  <si>
    <t>Local</t>
  </si>
  <si>
    <t>G-BHJO</t>
  </si>
  <si>
    <t>Fife to Crail</t>
  </si>
  <si>
    <t>G-BNOF</t>
  </si>
  <si>
    <t>J.BILLINGE</t>
  </si>
  <si>
    <t>SEP Revalidation</t>
  </si>
  <si>
    <t>G-OOMA</t>
  </si>
  <si>
    <t>Nav to Dundee</t>
  </si>
  <si>
    <t>Dundee to Fife</t>
  </si>
  <si>
    <t>8 week check ride</t>
  </si>
  <si>
    <t>G-EGTB</t>
  </si>
  <si>
    <t>G-OWAP</t>
  </si>
  <si>
    <t>Nav to Oban</t>
  </si>
  <si>
    <t>Timestamp</t>
  </si>
  <si>
    <t>Score</t>
  </si>
  <si>
    <t>Brakes off</t>
  </si>
  <si>
    <t>Brakes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</si>
</sst>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mm/dd/yyyy"/>
    <numFmt numFmtId="166" formatCode="[$£]#,##0.00"/>
    <numFmt numFmtId="167" formatCode="[m]"/>
    <numFmt numFmtId="168" formatCode="m/d/yyyy\ h:mm:ss"/>
    <numFmt numFmtId="169" formatCode="dd/mm/yyyy;@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1"/>
      <color rgb="FF000000"/>
      <name val="Inconsolata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9" fontId="1" fillId="2" borderId="0" xfId="0" applyNumberFormat="1" applyFont="1" applyFill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21" fontId="2" fillId="0" borderId="0" xfId="0" applyNumberFormat="1" applyFont="1" applyAlignment="1">
      <alignment wrapText="1"/>
    </xf>
    <xf numFmtId="46" fontId="2" fillId="0" borderId="0" xfId="0" applyNumberFormat="1" applyFont="1" applyAlignment="1">
      <alignment horizontal="right" wrapText="1"/>
    </xf>
    <xf numFmtId="19" fontId="2" fillId="0" borderId="0" xfId="0" applyNumberFormat="1" applyFont="1" applyAlignment="1">
      <alignment horizontal="right" wrapText="1"/>
    </xf>
    <xf numFmtId="46" fontId="2" fillId="3" borderId="0" xfId="0" applyNumberFormat="1" applyFont="1" applyFill="1" applyAlignment="1">
      <alignment wrapText="1"/>
    </xf>
    <xf numFmtId="46" fontId="2" fillId="3" borderId="0" xfId="0" applyNumberFormat="1" applyFont="1" applyFill="1" applyAlignment="1">
      <alignment wrapText="1"/>
    </xf>
    <xf numFmtId="46" fontId="2" fillId="3" borderId="0" xfId="0" applyNumberFormat="1" applyFont="1" applyFill="1" applyAlignment="1">
      <alignment wrapText="1"/>
    </xf>
    <xf numFmtId="46" fontId="2" fillId="3" borderId="0" xfId="0" applyNumberFormat="1" applyFont="1" applyFill="1" applyAlignment="1">
      <alignment horizontal="right" wrapText="1"/>
    </xf>
    <xf numFmtId="46" fontId="2" fillId="0" borderId="0" xfId="0" applyNumberFormat="1" applyFont="1" applyAlignment="1">
      <alignment horizontal="right" wrapText="1"/>
    </xf>
    <xf numFmtId="46" fontId="2" fillId="0" borderId="0" xfId="0" applyNumberFormat="1" applyFont="1" applyAlignment="1">
      <alignment wrapText="1"/>
    </xf>
    <xf numFmtId="164" fontId="2" fillId="4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21" fontId="2" fillId="4" borderId="0" xfId="0" applyNumberFormat="1" applyFont="1" applyFill="1" applyAlignment="1">
      <alignment wrapText="1"/>
    </xf>
    <xf numFmtId="19" fontId="2" fillId="4" borderId="0" xfId="0" applyNumberFormat="1" applyFont="1" applyFill="1" applyAlignment="1">
      <alignment horizontal="right" wrapText="1"/>
    </xf>
    <xf numFmtId="46" fontId="2" fillId="4" borderId="0" xfId="0" applyNumberFormat="1" applyFont="1" applyFill="1" applyAlignment="1">
      <alignment horizontal="right" wrapText="1"/>
    </xf>
    <xf numFmtId="46" fontId="2" fillId="4" borderId="0" xfId="0" applyNumberFormat="1" applyFont="1" applyFill="1" applyAlignment="1">
      <alignment wrapText="1"/>
    </xf>
    <xf numFmtId="164" fontId="2" fillId="5" borderId="0" xfId="0" applyNumberFormat="1" applyFont="1" applyFill="1" applyAlignment="1">
      <alignment horizontal="right"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21" fontId="2" fillId="5" borderId="0" xfId="0" applyNumberFormat="1" applyFont="1" applyFill="1" applyAlignment="1">
      <alignment wrapText="1"/>
    </xf>
    <xf numFmtId="46" fontId="2" fillId="5" borderId="0" xfId="0" applyNumberFormat="1" applyFont="1" applyFill="1" applyAlignment="1">
      <alignment horizontal="right" wrapText="1"/>
    </xf>
    <xf numFmtId="19" fontId="2" fillId="5" borderId="0" xfId="0" applyNumberFormat="1" applyFont="1" applyFill="1" applyAlignment="1">
      <alignment horizontal="right" wrapText="1"/>
    </xf>
    <xf numFmtId="46" fontId="2" fillId="5" borderId="0" xfId="0" applyNumberFormat="1" applyFont="1" applyFill="1" applyAlignment="1">
      <alignment wrapText="1"/>
    </xf>
    <xf numFmtId="46" fontId="2" fillId="5" borderId="0" xfId="0" applyNumberFormat="1" applyFont="1" applyFill="1" applyAlignment="1">
      <alignment wrapText="1"/>
    </xf>
    <xf numFmtId="46" fontId="2" fillId="6" borderId="0" xfId="0" applyNumberFormat="1" applyFont="1" applyFill="1" applyAlignment="1">
      <alignment horizontal="right" wrapText="1"/>
    </xf>
    <xf numFmtId="19" fontId="2" fillId="6" borderId="0" xfId="0" applyNumberFormat="1" applyFont="1" applyFill="1" applyAlignment="1">
      <alignment horizontal="right" wrapText="1"/>
    </xf>
    <xf numFmtId="46" fontId="2" fillId="6" borderId="0" xfId="0" applyNumberFormat="1" applyFont="1" applyFill="1" applyAlignment="1">
      <alignment horizontal="right" wrapText="1"/>
    </xf>
    <xf numFmtId="46" fontId="2" fillId="4" borderId="0" xfId="0" applyNumberFormat="1" applyFont="1" applyFill="1" applyAlignment="1">
      <alignment horizontal="right" wrapText="1"/>
    </xf>
    <xf numFmtId="20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0" fontId="3" fillId="7" borderId="0" xfId="0" applyFont="1" applyFill="1" applyAlignment="1">
      <alignment horizontal="right" wrapText="1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21" fontId="3" fillId="7" borderId="0" xfId="0" applyNumberFormat="1" applyFont="1" applyFill="1" applyAlignment="1">
      <alignment wrapText="1"/>
    </xf>
    <xf numFmtId="46" fontId="3" fillId="7" borderId="0" xfId="0" applyNumberFormat="1" applyFont="1" applyFill="1" applyAlignment="1">
      <alignment horizontal="right" wrapText="1"/>
    </xf>
    <xf numFmtId="46" fontId="3" fillId="7" borderId="0" xfId="0" applyNumberFormat="1" applyFont="1" applyFill="1" applyAlignment="1">
      <alignment horizontal="right" wrapText="1"/>
    </xf>
    <xf numFmtId="46" fontId="3" fillId="3" borderId="0" xfId="0" applyNumberFormat="1" applyFont="1" applyFill="1" applyAlignment="1">
      <alignment wrapText="1"/>
    </xf>
    <xf numFmtId="46" fontId="3" fillId="7" borderId="0" xfId="0" applyNumberFormat="1" applyFont="1" applyFill="1" applyAlignment="1">
      <alignment wrapText="1"/>
    </xf>
    <xf numFmtId="14" fontId="2" fillId="0" borderId="0" xfId="0" applyNumberFormat="1" applyFont="1" applyAlignment="1">
      <alignment horizontal="right" wrapText="1"/>
    </xf>
    <xf numFmtId="21" fontId="2" fillId="0" borderId="0" xfId="0" applyNumberFormat="1" applyFont="1" applyAlignment="1">
      <alignment wrapText="1"/>
    </xf>
    <xf numFmtId="0" fontId="2" fillId="3" borderId="0" xfId="0" applyFont="1" applyFill="1" applyAlignment="1">
      <alignment wrapText="1"/>
    </xf>
    <xf numFmtId="14" fontId="2" fillId="7" borderId="0" xfId="0" applyNumberFormat="1" applyFont="1" applyFill="1" applyAlignment="1">
      <alignment horizontal="right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21" fontId="2" fillId="7" borderId="0" xfId="0" applyNumberFormat="1" applyFont="1" applyFill="1" applyAlignment="1">
      <alignment wrapText="1"/>
    </xf>
    <xf numFmtId="21" fontId="2" fillId="7" borderId="0" xfId="0" applyNumberFormat="1" applyFont="1" applyFill="1" applyAlignment="1">
      <alignment wrapText="1"/>
    </xf>
    <xf numFmtId="46" fontId="2" fillId="7" borderId="0" xfId="0" applyNumberFormat="1" applyFont="1" applyFill="1" applyAlignment="1">
      <alignment horizontal="right" wrapText="1"/>
    </xf>
    <xf numFmtId="46" fontId="2" fillId="7" borderId="0" xfId="0" applyNumberFormat="1" applyFont="1" applyFill="1" applyAlignment="1">
      <alignment horizontal="right" wrapText="1"/>
    </xf>
    <xf numFmtId="46" fontId="2" fillId="7" borderId="0" xfId="0" applyNumberFormat="1" applyFont="1" applyFill="1" applyAlignment="1">
      <alignment wrapText="1"/>
    </xf>
    <xf numFmtId="4" fontId="4" fillId="7" borderId="0" xfId="0" applyNumberFormat="1" applyFont="1" applyFill="1" applyAlignment="1">
      <alignment wrapText="1"/>
    </xf>
    <xf numFmtId="4" fontId="4" fillId="7" borderId="0" xfId="0" applyNumberFormat="1" applyFont="1" applyFill="1" applyAlignment="1">
      <alignment wrapText="1"/>
    </xf>
    <xf numFmtId="4" fontId="2" fillId="7" borderId="0" xfId="0" applyNumberFormat="1" applyFont="1" applyFill="1" applyAlignment="1">
      <alignment wrapText="1"/>
    </xf>
    <xf numFmtId="14" fontId="2" fillId="6" borderId="0" xfId="0" applyNumberFormat="1" applyFont="1" applyFill="1" applyAlignment="1">
      <alignment horizontal="right"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21" fontId="2" fillId="6" borderId="0" xfId="0" applyNumberFormat="1" applyFont="1" applyFill="1" applyAlignment="1">
      <alignment wrapText="1"/>
    </xf>
    <xf numFmtId="21" fontId="2" fillId="6" borderId="0" xfId="0" applyNumberFormat="1" applyFont="1" applyFill="1" applyAlignment="1">
      <alignment wrapText="1"/>
    </xf>
    <xf numFmtId="4" fontId="2" fillId="3" borderId="0" xfId="0" applyNumberFormat="1" applyFont="1" applyFill="1" applyAlignment="1">
      <alignment wrapText="1"/>
    </xf>
    <xf numFmtId="4" fontId="2" fillId="3" borderId="0" xfId="0" applyNumberFormat="1" applyFont="1" applyFill="1" applyAlignment="1">
      <alignment wrapText="1"/>
    </xf>
    <xf numFmtId="46" fontId="2" fillId="6" borderId="0" xfId="0" applyNumberFormat="1" applyFont="1" applyFill="1" applyAlignment="1">
      <alignment wrapText="1"/>
    </xf>
    <xf numFmtId="21" fontId="2" fillId="6" borderId="0" xfId="0" applyNumberFormat="1" applyFont="1" applyFill="1" applyAlignment="1">
      <alignment wrapText="1"/>
    </xf>
    <xf numFmtId="0" fontId="2" fillId="0" borderId="0" xfId="0" applyFont="1" applyAlignment="1">
      <alignment horizontal="right" wrapText="1"/>
    </xf>
    <xf numFmtId="168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9" fontId="2" fillId="0" borderId="0" xfId="0" applyNumberFormat="1" applyFont="1" applyAlignment="1">
      <alignment wrapText="1"/>
    </xf>
    <xf numFmtId="169" fontId="2" fillId="0" borderId="0" xfId="0" applyNumberFormat="1" applyFont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2" fillId="0" borderId="0" xfId="0" applyFont="1" applyFill="1" applyAlignment="1">
      <alignment wrapText="1"/>
    </xf>
    <xf numFmtId="19" fontId="2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5" fillId="0" borderId="0" xfId="0" applyFont="1" applyFill="1" applyAlignment="1">
      <alignment horizontal="right" wrapText="1"/>
    </xf>
    <xf numFmtId="0" fontId="5" fillId="0" borderId="0" xfId="0" applyFont="1" applyFill="1" applyAlignment="1">
      <alignment wrapText="1"/>
    </xf>
    <xf numFmtId="46" fontId="5" fillId="0" borderId="0" xfId="0" applyNumberFormat="1" applyFont="1" applyFill="1" applyAlignment="1">
      <alignment horizontal="right" wrapText="1"/>
    </xf>
    <xf numFmtId="166" fontId="5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9" fontId="6" fillId="0" borderId="0" xfId="0" applyNumberFormat="1" applyFont="1" applyFill="1" applyAlignment="1">
      <alignment wrapText="1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" fontId="2" fillId="0" borderId="0" xfId="0" applyNumberFormat="1" applyFont="1" applyFill="1" applyAlignment="1">
      <alignment wrapText="1"/>
    </xf>
    <xf numFmtId="167" fontId="8" fillId="0" borderId="0" xfId="0" applyNumberFormat="1" applyFont="1" applyFill="1" applyAlignment="1">
      <alignment horizontal="left" wrapText="1"/>
    </xf>
    <xf numFmtId="46" fontId="2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46" fontId="2" fillId="0" borderId="0" xfId="0" applyNumberFormat="1" applyFont="1" applyFill="1" applyAlignment="1">
      <alignment horizontal="right" wrapText="1"/>
    </xf>
    <xf numFmtId="46" fontId="9" fillId="0" borderId="0" xfId="0" applyNumberFormat="1" applyFont="1" applyFill="1" applyAlignment="1">
      <alignment horizontal="right" wrapText="1"/>
    </xf>
    <xf numFmtId="49" fontId="2" fillId="0" borderId="0" xfId="0" applyNumberFormat="1" applyFont="1" applyFill="1" applyAlignment="1">
      <alignment wrapText="1"/>
    </xf>
    <xf numFmtId="4" fontId="8" fillId="0" borderId="0" xfId="0" applyNumberFormat="1" applyFont="1" applyFill="1" applyAlignment="1">
      <alignment wrapText="1"/>
    </xf>
    <xf numFmtId="46" fontId="5" fillId="0" borderId="0" xfId="0" applyNumberFormat="1" applyFont="1" applyFill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802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229" sqref="E229"/>
    </sheetView>
  </sheetViews>
  <sheetFormatPr baseColWidth="10" defaultColWidth="15.1640625" defaultRowHeight="15.75" customHeight="1" x14ac:dyDescent="0.15"/>
  <cols>
    <col min="2" max="2" width="7" hidden="1" customWidth="1"/>
    <col min="5" max="5" width="28.6640625" customWidth="1"/>
    <col min="7" max="8" width="15.1640625" hidden="1"/>
    <col min="16" max="16" width="25.6640625" customWidth="1"/>
    <col min="26" max="31" width="15.1640625" hidden="1"/>
  </cols>
  <sheetData>
    <row r="1" spans="1:55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4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customHeight="1" x14ac:dyDescent="0.15">
      <c r="A2" s="77" t="s">
        <v>30</v>
      </c>
      <c r="B2" s="6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I2" s="7" t="s">
        <v>35</v>
      </c>
      <c r="J2" s="7">
        <v>1</v>
      </c>
      <c r="K2" s="7">
        <v>1</v>
      </c>
      <c r="L2" s="8">
        <v>0.57291666666666663</v>
      </c>
      <c r="M2" s="8">
        <v>0.61458333333333337</v>
      </c>
      <c r="N2" s="9">
        <f t="shared" ref="N2:N198" si="0">IF(E2="SELF","0:00:00",M2-L2)</f>
        <v>4.1666666666666741E-2</v>
      </c>
      <c r="O2" s="10" t="str">
        <f t="shared" ref="O2:O198" si="1">IF(E2="SELF",SUM(M2-L2),"0:00:00")</f>
        <v>0:00:00</v>
      </c>
      <c r="P2" s="7" t="s">
        <v>36</v>
      </c>
      <c r="Q2" s="11">
        <f>SUM(N2 + O2)</f>
        <v>4.1666666666666741E-2</v>
      </c>
      <c r="R2" s="12">
        <f t="shared" ref="R2:S2" si="2">SUM(N2)</f>
        <v>4.1666666666666741E-2</v>
      </c>
      <c r="S2" s="11">
        <f t="shared" si="2"/>
        <v>0</v>
      </c>
      <c r="T2" s="11"/>
      <c r="U2" s="11"/>
      <c r="V2" s="11"/>
      <c r="W2" s="11"/>
      <c r="X2" s="11"/>
      <c r="Y2" s="11"/>
      <c r="Z2" s="13">
        <f>IF(B2="TA", SUM(N2 + O2), 0)</f>
        <v>4.1666666666666741E-2</v>
      </c>
      <c r="AA2" s="13">
        <f>IF(B2="TA", N2, 0)</f>
        <v>4.1666666666666741E-2</v>
      </c>
      <c r="AB2" s="14" t="str">
        <f>IF(B2="TA", O2, 0)</f>
        <v>0:00:00</v>
      </c>
      <c r="AC2" s="11">
        <f>IF(B2="AAA", SUM(N2 + O2), 0)</f>
        <v>0</v>
      </c>
      <c r="AD2" s="13">
        <f>IF(B2="AAA", N2, 0)</f>
        <v>0</v>
      </c>
      <c r="AE2" s="14">
        <f>IF(B2="AAA", O2, 0)</f>
        <v>0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5" ht="15.75" customHeight="1" x14ac:dyDescent="0.15">
      <c r="A3" s="77" t="s">
        <v>37</v>
      </c>
      <c r="B3" s="6" t="s">
        <v>31</v>
      </c>
      <c r="C3" s="7" t="s">
        <v>32</v>
      </c>
      <c r="D3" s="7" t="s">
        <v>38</v>
      </c>
      <c r="E3" s="7" t="s">
        <v>39</v>
      </c>
      <c r="F3" s="7" t="s">
        <v>35</v>
      </c>
      <c r="I3" s="7" t="s">
        <v>35</v>
      </c>
      <c r="J3" s="7">
        <v>1</v>
      </c>
      <c r="K3" s="7">
        <v>1</v>
      </c>
      <c r="L3" s="8">
        <v>0.46527777777777779</v>
      </c>
      <c r="M3" s="8">
        <v>0.51041666666666663</v>
      </c>
      <c r="N3" s="9">
        <f t="shared" si="0"/>
        <v>4.513888888888884E-2</v>
      </c>
      <c r="O3" s="10" t="str">
        <f t="shared" si="1"/>
        <v>0:00:00</v>
      </c>
      <c r="P3" s="7" t="s">
        <v>40</v>
      </c>
      <c r="Q3" s="11">
        <f t="shared" ref="Q3:Q198" si="3">SUM((N3 + O3) + Q2)</f>
        <v>8.680555555555558E-2</v>
      </c>
      <c r="R3" s="11">
        <f t="shared" ref="R3:S3" si="4">SUM(N3 + R2)</f>
        <v>8.680555555555558E-2</v>
      </c>
      <c r="S3" s="11">
        <f t="shared" si="4"/>
        <v>0</v>
      </c>
      <c r="T3" s="11"/>
      <c r="U3" s="11"/>
      <c r="V3" s="11"/>
      <c r="W3" s="11"/>
      <c r="X3" s="11"/>
      <c r="Y3" s="11"/>
      <c r="Z3" s="11">
        <f t="shared" ref="Z3:Z185" si="5">IF(B3="TA", SUM((N3 + O3) + Z2), Z2)</f>
        <v>8.680555555555558E-2</v>
      </c>
      <c r="AA3" s="11">
        <f t="shared" ref="AA3:AA185" si="6">IF(B3="TA", SUM(N3 + AA2), AA2)</f>
        <v>8.680555555555558E-2</v>
      </c>
      <c r="AB3" s="11">
        <f t="shared" ref="AB3:AB185" si="7">IF(B3="TA", SUM(O3 + AB2), AB2)</f>
        <v>0</v>
      </c>
      <c r="AC3" s="11">
        <f t="shared" ref="AC3:AC185" si="8">IF(B3="AAA", SUM((N3 + O3) + AC2), AC2)</f>
        <v>0</v>
      </c>
      <c r="AD3" s="11">
        <f t="shared" ref="AD3:AD185" si="9">IF(B3="AAA", SUM(N3 + AD2), AD2)</f>
        <v>0</v>
      </c>
      <c r="AE3" s="11">
        <f t="shared" ref="AE3:AE185" si="10">IF(B3="AAA", SUM(O3 + AE2), AE2)</f>
        <v>0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1:55" ht="15.75" customHeight="1" x14ac:dyDescent="0.15">
      <c r="A4" s="77" t="s">
        <v>41</v>
      </c>
      <c r="B4" s="6" t="s">
        <v>31</v>
      </c>
      <c r="C4" s="7" t="s">
        <v>32</v>
      </c>
      <c r="D4" s="7" t="s">
        <v>33</v>
      </c>
      <c r="E4" s="7" t="s">
        <v>42</v>
      </c>
      <c r="F4" s="7" t="s">
        <v>35</v>
      </c>
      <c r="I4" s="7" t="s">
        <v>35</v>
      </c>
      <c r="J4" s="7">
        <v>1</v>
      </c>
      <c r="K4" s="7">
        <v>1</v>
      </c>
      <c r="L4" s="8">
        <v>0.46527777777777779</v>
      </c>
      <c r="M4" s="8">
        <v>0.5</v>
      </c>
      <c r="N4" s="9">
        <f t="shared" si="0"/>
        <v>3.472222222222221E-2</v>
      </c>
      <c r="O4" s="10" t="str">
        <f t="shared" si="1"/>
        <v>0:00:00</v>
      </c>
      <c r="P4" s="7" t="s">
        <v>43</v>
      </c>
      <c r="Q4" s="11">
        <f t="shared" si="3"/>
        <v>0.12152777777777779</v>
      </c>
      <c r="R4" s="11">
        <f t="shared" ref="R4:S4" si="11">SUM(N4 + R3)</f>
        <v>0.12152777777777779</v>
      </c>
      <c r="S4" s="11">
        <f t="shared" si="11"/>
        <v>0</v>
      </c>
      <c r="T4" s="11"/>
      <c r="U4" s="11"/>
      <c r="V4" s="11"/>
      <c r="W4" s="11"/>
      <c r="X4" s="11"/>
      <c r="Y4" s="11"/>
      <c r="Z4" s="11">
        <f t="shared" si="5"/>
        <v>0.12152777777777779</v>
      </c>
      <c r="AA4" s="11">
        <f t="shared" si="6"/>
        <v>0.12152777777777779</v>
      </c>
      <c r="AB4" s="11">
        <f t="shared" si="7"/>
        <v>0</v>
      </c>
      <c r="AC4" s="11">
        <f t="shared" si="8"/>
        <v>0</v>
      </c>
      <c r="AD4" s="11">
        <f t="shared" si="9"/>
        <v>0</v>
      </c>
      <c r="AE4" s="11">
        <f t="shared" si="10"/>
        <v>0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1:55" ht="15.75" customHeight="1" x14ac:dyDescent="0.15">
      <c r="A5" s="77">
        <v>39361</v>
      </c>
      <c r="B5" s="6" t="s">
        <v>31</v>
      </c>
      <c r="C5" s="7" t="s">
        <v>32</v>
      </c>
      <c r="D5" s="7" t="s">
        <v>44</v>
      </c>
      <c r="E5" s="7" t="s">
        <v>45</v>
      </c>
      <c r="F5" s="7" t="s">
        <v>46</v>
      </c>
      <c r="I5" s="7" t="s">
        <v>46</v>
      </c>
      <c r="J5" s="7">
        <v>1</v>
      </c>
      <c r="K5" s="7">
        <v>1</v>
      </c>
      <c r="L5" s="8">
        <v>0.52430555555555558</v>
      </c>
      <c r="M5" s="8">
        <v>0.56597222222222221</v>
      </c>
      <c r="N5" s="9">
        <f t="shared" si="0"/>
        <v>4.166666666666663E-2</v>
      </c>
      <c r="O5" s="10" t="str">
        <f t="shared" si="1"/>
        <v>0:00:00</v>
      </c>
      <c r="P5" s="7" t="s">
        <v>47</v>
      </c>
      <c r="Q5" s="11">
        <f t="shared" si="3"/>
        <v>0.16319444444444442</v>
      </c>
      <c r="R5" s="11">
        <f t="shared" ref="R5:S5" si="12">SUM(N5 + R4)</f>
        <v>0.16319444444444442</v>
      </c>
      <c r="S5" s="11">
        <f t="shared" si="12"/>
        <v>0</v>
      </c>
      <c r="T5" s="11"/>
      <c r="U5" s="11"/>
      <c r="V5" s="11"/>
      <c r="W5" s="11"/>
      <c r="X5" s="11"/>
      <c r="Y5" s="11"/>
      <c r="Z5" s="11">
        <f t="shared" si="5"/>
        <v>0.16319444444444442</v>
      </c>
      <c r="AA5" s="11">
        <f t="shared" si="6"/>
        <v>0.16319444444444442</v>
      </c>
      <c r="AB5" s="11">
        <f t="shared" si="7"/>
        <v>0</v>
      </c>
      <c r="AC5" s="11">
        <f t="shared" si="8"/>
        <v>0</v>
      </c>
      <c r="AD5" s="11">
        <f t="shared" si="9"/>
        <v>0</v>
      </c>
      <c r="AE5" s="11">
        <f t="shared" si="10"/>
        <v>0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ht="15.75" customHeight="1" x14ac:dyDescent="0.15">
      <c r="A6" s="77">
        <v>40425</v>
      </c>
      <c r="B6" s="6" t="s">
        <v>31</v>
      </c>
      <c r="C6" s="7" t="s">
        <v>48</v>
      </c>
      <c r="D6" s="7" t="s">
        <v>49</v>
      </c>
      <c r="E6" s="7" t="s">
        <v>50</v>
      </c>
      <c r="F6" s="7" t="s">
        <v>46</v>
      </c>
      <c r="I6" s="7" t="s">
        <v>46</v>
      </c>
      <c r="J6" s="7">
        <v>1</v>
      </c>
      <c r="K6" s="7">
        <v>1</v>
      </c>
      <c r="L6" s="8">
        <v>0.50347222222222221</v>
      </c>
      <c r="M6" s="8">
        <v>0.52430555555555558</v>
      </c>
      <c r="N6" s="9">
        <f t="shared" si="0"/>
        <v>2.083333333333337E-2</v>
      </c>
      <c r="O6" s="10" t="str">
        <f t="shared" si="1"/>
        <v>0:00:00</v>
      </c>
      <c r="P6" s="7" t="s">
        <v>51</v>
      </c>
      <c r="Q6" s="11">
        <f t="shared" si="3"/>
        <v>0.18402777777777779</v>
      </c>
      <c r="R6" s="11">
        <f t="shared" ref="R6:S6" si="13">SUM(N6 + R5)</f>
        <v>0.18402777777777779</v>
      </c>
      <c r="S6" s="11">
        <f t="shared" si="13"/>
        <v>0</v>
      </c>
      <c r="T6" s="11"/>
      <c r="U6" s="11"/>
      <c r="V6" s="11"/>
      <c r="W6" s="11"/>
      <c r="X6" s="11"/>
      <c r="Y6" s="11"/>
      <c r="Z6" s="11">
        <f t="shared" si="5"/>
        <v>0.18402777777777779</v>
      </c>
      <c r="AA6" s="11">
        <f t="shared" si="6"/>
        <v>0.18402777777777779</v>
      </c>
      <c r="AB6" s="11">
        <f t="shared" si="7"/>
        <v>0</v>
      </c>
      <c r="AC6" s="11">
        <f t="shared" si="8"/>
        <v>0</v>
      </c>
      <c r="AD6" s="11">
        <f t="shared" si="9"/>
        <v>0</v>
      </c>
      <c r="AE6" s="11">
        <f t="shared" si="10"/>
        <v>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</row>
    <row r="7" spans="1:55" ht="15.75" customHeight="1" x14ac:dyDescent="0.15">
      <c r="A7" s="77">
        <v>40446</v>
      </c>
      <c r="B7" s="6" t="s">
        <v>31</v>
      </c>
      <c r="C7" s="7" t="s">
        <v>48</v>
      </c>
      <c r="D7" s="7" t="s">
        <v>49</v>
      </c>
      <c r="E7" s="7" t="s">
        <v>50</v>
      </c>
      <c r="F7" s="7" t="s">
        <v>46</v>
      </c>
      <c r="I7" s="7" t="s">
        <v>46</v>
      </c>
      <c r="J7" s="7">
        <v>1</v>
      </c>
      <c r="K7" s="7">
        <v>1</v>
      </c>
      <c r="L7" s="8">
        <v>0.65625</v>
      </c>
      <c r="M7" s="8">
        <v>0.71180555555555558</v>
      </c>
      <c r="N7" s="9">
        <f t="shared" si="0"/>
        <v>5.555555555555558E-2</v>
      </c>
      <c r="O7" s="10" t="str">
        <f t="shared" si="1"/>
        <v>0:00:00</v>
      </c>
      <c r="P7" s="7" t="s">
        <v>52</v>
      </c>
      <c r="Q7" s="11">
        <f t="shared" si="3"/>
        <v>0.23958333333333337</v>
      </c>
      <c r="R7" s="11">
        <f t="shared" ref="R7:S7" si="14">SUM(N7 + R6)</f>
        <v>0.23958333333333337</v>
      </c>
      <c r="S7" s="11">
        <f t="shared" si="14"/>
        <v>0</v>
      </c>
      <c r="T7" s="11"/>
      <c r="U7" s="11"/>
      <c r="V7" s="11"/>
      <c r="W7" s="11"/>
      <c r="X7" s="11"/>
      <c r="Y7" s="11"/>
      <c r="Z7" s="11">
        <f t="shared" si="5"/>
        <v>0.23958333333333337</v>
      </c>
      <c r="AA7" s="11">
        <f t="shared" si="6"/>
        <v>0.23958333333333337</v>
      </c>
      <c r="AB7" s="11">
        <f t="shared" si="7"/>
        <v>0</v>
      </c>
      <c r="AC7" s="11">
        <f t="shared" si="8"/>
        <v>0</v>
      </c>
      <c r="AD7" s="11">
        <f t="shared" si="9"/>
        <v>0</v>
      </c>
      <c r="AE7" s="11">
        <f t="shared" si="10"/>
        <v>0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</row>
    <row r="8" spans="1:55" ht="15.75" customHeight="1" x14ac:dyDescent="0.15">
      <c r="A8" s="77" t="s">
        <v>53</v>
      </c>
      <c r="B8" s="6" t="s">
        <v>31</v>
      </c>
      <c r="C8" s="7" t="s">
        <v>48</v>
      </c>
      <c r="D8" s="7" t="s">
        <v>49</v>
      </c>
      <c r="E8" s="7" t="s">
        <v>50</v>
      </c>
      <c r="F8" s="7" t="s">
        <v>46</v>
      </c>
      <c r="I8" s="7" t="s">
        <v>46</v>
      </c>
      <c r="J8" s="7">
        <v>1</v>
      </c>
      <c r="K8" s="7">
        <v>1</v>
      </c>
      <c r="L8" s="8">
        <v>0.63541666666666663</v>
      </c>
      <c r="M8" s="8">
        <v>0.67708333333333337</v>
      </c>
      <c r="N8" s="9">
        <f t="shared" si="0"/>
        <v>4.1666666666666741E-2</v>
      </c>
      <c r="O8" s="10" t="str">
        <f t="shared" si="1"/>
        <v>0:00:00</v>
      </c>
      <c r="P8" s="7" t="s">
        <v>54</v>
      </c>
      <c r="Q8" s="11">
        <f t="shared" si="3"/>
        <v>0.28125000000000011</v>
      </c>
      <c r="R8" s="11">
        <f t="shared" ref="R8:S8" si="15">SUM(N8 + R7)</f>
        <v>0.28125000000000011</v>
      </c>
      <c r="S8" s="11">
        <f t="shared" si="15"/>
        <v>0</v>
      </c>
      <c r="T8" s="11"/>
      <c r="U8" s="11"/>
      <c r="V8" s="11"/>
      <c r="W8" s="11"/>
      <c r="X8" s="11"/>
      <c r="Y8" s="11"/>
      <c r="Z8" s="11">
        <f t="shared" si="5"/>
        <v>0.28125000000000011</v>
      </c>
      <c r="AA8" s="11">
        <f t="shared" si="6"/>
        <v>0.28125000000000011</v>
      </c>
      <c r="AB8" s="11">
        <f t="shared" si="7"/>
        <v>0</v>
      </c>
      <c r="AC8" s="11">
        <f t="shared" si="8"/>
        <v>0</v>
      </c>
      <c r="AD8" s="11">
        <f t="shared" si="9"/>
        <v>0</v>
      </c>
      <c r="AE8" s="11">
        <f t="shared" si="10"/>
        <v>0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 ht="15.75" customHeight="1" x14ac:dyDescent="0.15">
      <c r="A9" s="77" t="s">
        <v>55</v>
      </c>
      <c r="B9" s="6" t="s">
        <v>31</v>
      </c>
      <c r="C9" s="7" t="s">
        <v>48</v>
      </c>
      <c r="D9" s="7" t="s">
        <v>56</v>
      </c>
      <c r="E9" s="7" t="s">
        <v>50</v>
      </c>
      <c r="F9" s="7" t="s">
        <v>46</v>
      </c>
      <c r="I9" s="7" t="s">
        <v>46</v>
      </c>
      <c r="J9" s="7">
        <v>1</v>
      </c>
      <c r="K9" s="7">
        <v>1</v>
      </c>
      <c r="L9" s="8">
        <v>0.55208333333333337</v>
      </c>
      <c r="M9" s="8">
        <v>0.59027777777777779</v>
      </c>
      <c r="N9" s="9">
        <f t="shared" si="0"/>
        <v>3.819444444444442E-2</v>
      </c>
      <c r="O9" s="10" t="str">
        <f t="shared" si="1"/>
        <v>0:00:00</v>
      </c>
      <c r="P9" s="7" t="s">
        <v>57</v>
      </c>
      <c r="Q9" s="11">
        <f t="shared" si="3"/>
        <v>0.31944444444444453</v>
      </c>
      <c r="R9" s="11">
        <f t="shared" ref="R9:S9" si="16">SUM(N9 + R8)</f>
        <v>0.31944444444444453</v>
      </c>
      <c r="S9" s="11">
        <f t="shared" si="16"/>
        <v>0</v>
      </c>
      <c r="T9" s="11"/>
      <c r="U9" s="11"/>
      <c r="V9" s="11"/>
      <c r="W9" s="11"/>
      <c r="X9" s="11"/>
      <c r="Y9" s="11"/>
      <c r="Z9" s="11">
        <f t="shared" si="5"/>
        <v>0.31944444444444453</v>
      </c>
      <c r="AA9" s="11">
        <f t="shared" si="6"/>
        <v>0.31944444444444453</v>
      </c>
      <c r="AB9" s="11">
        <f t="shared" si="7"/>
        <v>0</v>
      </c>
      <c r="AC9" s="11">
        <f t="shared" si="8"/>
        <v>0</v>
      </c>
      <c r="AD9" s="11">
        <f t="shared" si="9"/>
        <v>0</v>
      </c>
      <c r="AE9" s="11">
        <f t="shared" si="10"/>
        <v>0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 ht="15.75" customHeight="1" x14ac:dyDescent="0.15">
      <c r="A10" s="77" t="s">
        <v>55</v>
      </c>
      <c r="B10" s="6" t="s">
        <v>31</v>
      </c>
      <c r="C10" s="7" t="s">
        <v>48</v>
      </c>
      <c r="D10" s="7" t="s">
        <v>49</v>
      </c>
      <c r="E10" s="7" t="s">
        <v>50</v>
      </c>
      <c r="F10" s="7" t="s">
        <v>46</v>
      </c>
      <c r="I10" s="7" t="s">
        <v>46</v>
      </c>
      <c r="J10" s="7">
        <v>1</v>
      </c>
      <c r="K10" s="7">
        <v>1</v>
      </c>
      <c r="L10" s="8">
        <v>0.69444444444444442</v>
      </c>
      <c r="M10" s="8">
        <v>0.73958333333333337</v>
      </c>
      <c r="N10" s="9">
        <f t="shared" si="0"/>
        <v>4.5138888888888951E-2</v>
      </c>
      <c r="O10" s="10" t="str">
        <f t="shared" si="1"/>
        <v>0:00:00</v>
      </c>
      <c r="P10" s="7" t="s">
        <v>58</v>
      </c>
      <c r="Q10" s="11">
        <f t="shared" si="3"/>
        <v>0.36458333333333348</v>
      </c>
      <c r="R10" s="11">
        <f t="shared" ref="R10:S10" si="17">SUM(N10 + R9)</f>
        <v>0.36458333333333348</v>
      </c>
      <c r="S10" s="11">
        <f t="shared" si="17"/>
        <v>0</v>
      </c>
      <c r="T10" s="11"/>
      <c r="U10" s="11"/>
      <c r="V10" s="11"/>
      <c r="W10" s="11"/>
      <c r="X10" s="11"/>
      <c r="Y10" s="11"/>
      <c r="Z10" s="11">
        <f t="shared" si="5"/>
        <v>0.36458333333333348</v>
      </c>
      <c r="AA10" s="11">
        <f t="shared" si="6"/>
        <v>0.36458333333333348</v>
      </c>
      <c r="AB10" s="11">
        <f t="shared" si="7"/>
        <v>0</v>
      </c>
      <c r="AC10" s="11">
        <f t="shared" si="8"/>
        <v>0</v>
      </c>
      <c r="AD10" s="11">
        <f t="shared" si="9"/>
        <v>0</v>
      </c>
      <c r="AE10" s="11">
        <f t="shared" si="10"/>
        <v>0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 ht="15.75" customHeight="1" x14ac:dyDescent="0.15">
      <c r="A11" s="77" t="s">
        <v>59</v>
      </c>
      <c r="B11" s="6" t="s">
        <v>31</v>
      </c>
      <c r="C11" s="7" t="s">
        <v>48</v>
      </c>
      <c r="D11" s="7" t="s">
        <v>49</v>
      </c>
      <c r="E11" s="7" t="s">
        <v>50</v>
      </c>
      <c r="F11" s="7" t="s">
        <v>46</v>
      </c>
      <c r="I11" s="7" t="s">
        <v>46</v>
      </c>
      <c r="J11" s="7">
        <v>1</v>
      </c>
      <c r="K11" s="7">
        <v>1</v>
      </c>
      <c r="L11" s="8">
        <v>0.5625</v>
      </c>
      <c r="M11" s="8">
        <v>0.60416666666666663</v>
      </c>
      <c r="N11" s="9">
        <f t="shared" si="0"/>
        <v>4.166666666666663E-2</v>
      </c>
      <c r="O11" s="10" t="str">
        <f t="shared" si="1"/>
        <v>0:00:00</v>
      </c>
      <c r="P11" s="7" t="s">
        <v>60</v>
      </c>
      <c r="Q11" s="11">
        <f t="shared" si="3"/>
        <v>0.40625000000000011</v>
      </c>
      <c r="R11" s="11">
        <f t="shared" ref="R11:S11" si="18">SUM(N11 + R10)</f>
        <v>0.40625000000000011</v>
      </c>
      <c r="S11" s="11">
        <f t="shared" si="18"/>
        <v>0</v>
      </c>
      <c r="T11" s="11"/>
      <c r="U11" s="11"/>
      <c r="V11" s="11"/>
      <c r="W11" s="11"/>
      <c r="X11" s="11"/>
      <c r="Y11" s="11"/>
      <c r="Z11" s="11">
        <f t="shared" si="5"/>
        <v>0.40625000000000011</v>
      </c>
      <c r="AA11" s="11">
        <f t="shared" si="6"/>
        <v>0.40625000000000011</v>
      </c>
      <c r="AB11" s="11">
        <f t="shared" si="7"/>
        <v>0</v>
      </c>
      <c r="AC11" s="11">
        <f t="shared" si="8"/>
        <v>0</v>
      </c>
      <c r="AD11" s="11">
        <f t="shared" si="9"/>
        <v>0</v>
      </c>
      <c r="AE11" s="11">
        <f t="shared" si="10"/>
        <v>0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1:55" ht="15.75" customHeight="1" x14ac:dyDescent="0.15">
      <c r="A12" s="77" t="s">
        <v>61</v>
      </c>
      <c r="B12" s="6" t="s">
        <v>31</v>
      </c>
      <c r="C12" s="7" t="s">
        <v>48</v>
      </c>
      <c r="D12" s="7" t="s">
        <v>56</v>
      </c>
      <c r="E12" s="7" t="s">
        <v>62</v>
      </c>
      <c r="F12" s="7" t="s">
        <v>46</v>
      </c>
      <c r="I12" s="7" t="s">
        <v>46</v>
      </c>
      <c r="J12" s="7">
        <v>1</v>
      </c>
      <c r="K12" s="7">
        <v>1</v>
      </c>
      <c r="L12" s="8">
        <v>0.64583333333333337</v>
      </c>
      <c r="M12" s="8">
        <v>0.6875</v>
      </c>
      <c r="N12" s="9">
        <f t="shared" si="0"/>
        <v>4.166666666666663E-2</v>
      </c>
      <c r="O12" s="10" t="str">
        <f t="shared" si="1"/>
        <v>0:00:00</v>
      </c>
      <c r="P12" s="7" t="s">
        <v>63</v>
      </c>
      <c r="Q12" s="11">
        <f t="shared" si="3"/>
        <v>0.44791666666666674</v>
      </c>
      <c r="R12" s="11">
        <f t="shared" ref="R12:S12" si="19">SUM(N12 + R11)</f>
        <v>0.44791666666666674</v>
      </c>
      <c r="S12" s="11">
        <f t="shared" si="19"/>
        <v>0</v>
      </c>
      <c r="T12" s="11"/>
      <c r="U12" s="11"/>
      <c r="V12" s="11"/>
      <c r="W12" s="11"/>
      <c r="X12" s="11"/>
      <c r="Y12" s="11"/>
      <c r="Z12" s="11">
        <f t="shared" si="5"/>
        <v>0.44791666666666674</v>
      </c>
      <c r="AA12" s="11">
        <f t="shared" si="6"/>
        <v>0.44791666666666674</v>
      </c>
      <c r="AB12" s="11">
        <f t="shared" si="7"/>
        <v>0</v>
      </c>
      <c r="AC12" s="11">
        <f t="shared" si="8"/>
        <v>0</v>
      </c>
      <c r="AD12" s="11">
        <f t="shared" si="9"/>
        <v>0</v>
      </c>
      <c r="AE12" s="11">
        <f t="shared" si="10"/>
        <v>0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ht="15.75" customHeight="1" x14ac:dyDescent="0.15">
      <c r="A13" s="5">
        <v>40820</v>
      </c>
      <c r="B13" s="6" t="s">
        <v>31</v>
      </c>
      <c r="C13" s="7" t="s">
        <v>48</v>
      </c>
      <c r="D13" s="7" t="s">
        <v>56</v>
      </c>
      <c r="E13" s="7" t="s">
        <v>64</v>
      </c>
      <c r="F13" s="7" t="s">
        <v>46</v>
      </c>
      <c r="I13" s="7" t="s">
        <v>46</v>
      </c>
      <c r="J13" s="7">
        <v>1</v>
      </c>
      <c r="K13" s="7">
        <v>1</v>
      </c>
      <c r="L13" s="8">
        <v>0.71180555555555558</v>
      </c>
      <c r="M13" s="8">
        <v>0.73958333333333337</v>
      </c>
      <c r="N13" s="9">
        <f t="shared" si="0"/>
        <v>2.777777777777779E-2</v>
      </c>
      <c r="O13" s="10" t="str">
        <f t="shared" si="1"/>
        <v>0:00:00</v>
      </c>
      <c r="P13" s="7" t="s">
        <v>65</v>
      </c>
      <c r="Q13" s="11">
        <f t="shared" si="3"/>
        <v>0.47569444444444453</v>
      </c>
      <c r="R13" s="11">
        <f t="shared" ref="R13:S13" si="20">SUM(N13 + R12)</f>
        <v>0.47569444444444453</v>
      </c>
      <c r="S13" s="11">
        <f t="shared" si="20"/>
        <v>0</v>
      </c>
      <c r="T13" s="11"/>
      <c r="U13" s="11"/>
      <c r="V13" s="11"/>
      <c r="W13" s="11"/>
      <c r="X13" s="11"/>
      <c r="Y13" s="11"/>
      <c r="Z13" s="11">
        <f t="shared" si="5"/>
        <v>0.47569444444444453</v>
      </c>
      <c r="AA13" s="11">
        <f t="shared" si="6"/>
        <v>0.47569444444444453</v>
      </c>
      <c r="AB13" s="11">
        <f t="shared" si="7"/>
        <v>0</v>
      </c>
      <c r="AC13" s="11">
        <f t="shared" si="8"/>
        <v>0</v>
      </c>
      <c r="AD13" s="11">
        <f t="shared" si="9"/>
        <v>0</v>
      </c>
      <c r="AE13" s="11">
        <f t="shared" si="10"/>
        <v>0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 ht="15.75" customHeight="1" x14ac:dyDescent="0.15">
      <c r="A14" s="5">
        <v>40883</v>
      </c>
      <c r="B14" s="6" t="s">
        <v>31</v>
      </c>
      <c r="C14" s="7" t="s">
        <v>48</v>
      </c>
      <c r="D14" s="7" t="s">
        <v>49</v>
      </c>
      <c r="E14" s="7" t="s">
        <v>66</v>
      </c>
      <c r="F14" s="7" t="s">
        <v>46</v>
      </c>
      <c r="I14" s="7" t="s">
        <v>46</v>
      </c>
      <c r="J14" s="7">
        <v>1</v>
      </c>
      <c r="K14" s="7">
        <v>1</v>
      </c>
      <c r="L14" s="8">
        <v>0.63541666666666663</v>
      </c>
      <c r="M14" s="8">
        <v>0.67708333333333337</v>
      </c>
      <c r="N14" s="9">
        <f t="shared" si="0"/>
        <v>4.1666666666666741E-2</v>
      </c>
      <c r="O14" s="10" t="str">
        <f t="shared" si="1"/>
        <v>0:00:00</v>
      </c>
      <c r="P14" s="7" t="s">
        <v>65</v>
      </c>
      <c r="Q14" s="11">
        <f t="shared" si="3"/>
        <v>0.51736111111111127</v>
      </c>
      <c r="R14" s="11">
        <f t="shared" ref="R14:S14" si="21">SUM(N14 + R13)</f>
        <v>0.51736111111111127</v>
      </c>
      <c r="S14" s="11">
        <f t="shared" si="21"/>
        <v>0</v>
      </c>
      <c r="T14" s="11"/>
      <c r="U14" s="11"/>
      <c r="V14" s="11"/>
      <c r="W14" s="11"/>
      <c r="X14" s="11"/>
      <c r="Y14" s="11"/>
      <c r="Z14" s="11">
        <f t="shared" si="5"/>
        <v>0.51736111111111127</v>
      </c>
      <c r="AA14" s="11">
        <f t="shared" si="6"/>
        <v>0.51736111111111127</v>
      </c>
      <c r="AB14" s="11">
        <f t="shared" si="7"/>
        <v>0</v>
      </c>
      <c r="AC14" s="11">
        <f t="shared" si="8"/>
        <v>0</v>
      </c>
      <c r="AD14" s="11">
        <f t="shared" si="9"/>
        <v>0</v>
      </c>
      <c r="AE14" s="11">
        <f t="shared" si="10"/>
        <v>0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ht="15.75" customHeight="1" x14ac:dyDescent="0.15">
      <c r="A15" s="5" t="s">
        <v>67</v>
      </c>
      <c r="B15" s="6" t="s">
        <v>31</v>
      </c>
      <c r="C15" s="7" t="s">
        <v>48</v>
      </c>
      <c r="D15" s="7" t="s">
        <v>49</v>
      </c>
      <c r="E15" s="7" t="s">
        <v>66</v>
      </c>
      <c r="F15" s="7" t="s">
        <v>46</v>
      </c>
      <c r="I15" s="7" t="s">
        <v>46</v>
      </c>
      <c r="J15" s="7">
        <v>1</v>
      </c>
      <c r="K15" s="7">
        <v>1</v>
      </c>
      <c r="L15" s="8">
        <v>0.71875</v>
      </c>
      <c r="M15" s="8">
        <v>0.76736111111111116</v>
      </c>
      <c r="N15" s="9">
        <f t="shared" si="0"/>
        <v>4.861111111111116E-2</v>
      </c>
      <c r="O15" s="10" t="str">
        <f t="shared" si="1"/>
        <v>0:00:00</v>
      </c>
      <c r="P15" s="7" t="s">
        <v>68</v>
      </c>
      <c r="Q15" s="11">
        <f t="shared" si="3"/>
        <v>0.56597222222222243</v>
      </c>
      <c r="R15" s="11">
        <f t="shared" ref="R15:S15" si="22">SUM(N15 + R14)</f>
        <v>0.56597222222222243</v>
      </c>
      <c r="S15" s="11">
        <f t="shared" si="22"/>
        <v>0</v>
      </c>
      <c r="T15" s="11"/>
      <c r="U15" s="11"/>
      <c r="V15" s="11"/>
      <c r="W15" s="11"/>
      <c r="X15" s="11"/>
      <c r="Y15" s="11"/>
      <c r="Z15" s="11">
        <f t="shared" si="5"/>
        <v>0.56597222222222243</v>
      </c>
      <c r="AA15" s="11">
        <f t="shared" si="6"/>
        <v>0.56597222222222243</v>
      </c>
      <c r="AB15" s="11">
        <f t="shared" si="7"/>
        <v>0</v>
      </c>
      <c r="AC15" s="11">
        <f t="shared" si="8"/>
        <v>0</v>
      </c>
      <c r="AD15" s="11">
        <f t="shared" si="9"/>
        <v>0</v>
      </c>
      <c r="AE15" s="11">
        <f t="shared" si="10"/>
        <v>0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ht="15.75" customHeight="1" x14ac:dyDescent="0.15">
      <c r="A16" s="5">
        <v>40581</v>
      </c>
      <c r="B16" s="6" t="s">
        <v>31</v>
      </c>
      <c r="C16" s="7" t="s">
        <v>48</v>
      </c>
      <c r="D16" s="7" t="s">
        <v>49</v>
      </c>
      <c r="E16" s="7" t="s">
        <v>66</v>
      </c>
      <c r="F16" s="7" t="s">
        <v>46</v>
      </c>
      <c r="I16" s="7" t="s">
        <v>46</v>
      </c>
      <c r="J16" s="7">
        <v>4</v>
      </c>
      <c r="K16" s="7">
        <v>4</v>
      </c>
      <c r="L16" s="8">
        <v>0.62152777777777779</v>
      </c>
      <c r="M16" s="8">
        <v>0.67013888888888884</v>
      </c>
      <c r="N16" s="9">
        <f t="shared" si="0"/>
        <v>4.8611111111111049E-2</v>
      </c>
      <c r="O16" s="10" t="str">
        <f t="shared" si="1"/>
        <v>0:00:00</v>
      </c>
      <c r="P16" s="7" t="s">
        <v>69</v>
      </c>
      <c r="Q16" s="11">
        <f t="shared" si="3"/>
        <v>0.61458333333333348</v>
      </c>
      <c r="R16" s="11">
        <f t="shared" ref="R16:S16" si="23">SUM(N16 + R15)</f>
        <v>0.61458333333333348</v>
      </c>
      <c r="S16" s="11">
        <f t="shared" si="23"/>
        <v>0</v>
      </c>
      <c r="T16" s="11"/>
      <c r="U16" s="11"/>
      <c r="V16" s="11"/>
      <c r="W16" s="11"/>
      <c r="X16" s="11"/>
      <c r="Y16" s="11"/>
      <c r="Z16" s="11">
        <f t="shared" si="5"/>
        <v>0.61458333333333348</v>
      </c>
      <c r="AA16" s="11">
        <f t="shared" si="6"/>
        <v>0.61458333333333348</v>
      </c>
      <c r="AB16" s="11">
        <f t="shared" si="7"/>
        <v>0</v>
      </c>
      <c r="AC16" s="11">
        <f t="shared" si="8"/>
        <v>0</v>
      </c>
      <c r="AD16" s="11">
        <f t="shared" si="9"/>
        <v>0</v>
      </c>
      <c r="AE16" s="11">
        <f t="shared" si="10"/>
        <v>0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ht="15.75" customHeight="1" x14ac:dyDescent="0.15">
      <c r="A17" s="5" t="s">
        <v>70</v>
      </c>
      <c r="B17" s="6" t="s">
        <v>31</v>
      </c>
      <c r="C17" s="7" t="s">
        <v>48</v>
      </c>
      <c r="D17" s="7" t="s">
        <v>49</v>
      </c>
      <c r="E17" s="7" t="s">
        <v>71</v>
      </c>
      <c r="F17" s="7" t="s">
        <v>46</v>
      </c>
      <c r="I17" s="7" t="s">
        <v>46</v>
      </c>
      <c r="J17" s="7">
        <v>6</v>
      </c>
      <c r="K17" s="7">
        <v>6</v>
      </c>
      <c r="L17" s="8">
        <v>0.66666666666666663</v>
      </c>
      <c r="M17" s="8">
        <v>0.70833333333333337</v>
      </c>
      <c r="N17" s="9">
        <f t="shared" si="0"/>
        <v>4.1666666666666741E-2</v>
      </c>
      <c r="O17" s="10" t="str">
        <f t="shared" si="1"/>
        <v>0:00:00</v>
      </c>
      <c r="P17" s="7" t="s">
        <v>69</v>
      </c>
      <c r="Q17" s="11">
        <f t="shared" si="3"/>
        <v>0.65625000000000022</v>
      </c>
      <c r="R17" s="11">
        <f t="shared" ref="R17:S17" si="24">SUM(N17 + R16)</f>
        <v>0.65625000000000022</v>
      </c>
      <c r="S17" s="11">
        <f t="shared" si="24"/>
        <v>0</v>
      </c>
      <c r="T17" s="11"/>
      <c r="U17" s="11"/>
      <c r="V17" s="11"/>
      <c r="W17" s="11"/>
      <c r="X17" s="11"/>
      <c r="Y17" s="11"/>
      <c r="Z17" s="11">
        <f t="shared" si="5"/>
        <v>0.65625000000000022</v>
      </c>
      <c r="AA17" s="11">
        <f t="shared" si="6"/>
        <v>0.65625000000000022</v>
      </c>
      <c r="AB17" s="11">
        <f t="shared" si="7"/>
        <v>0</v>
      </c>
      <c r="AC17" s="11">
        <f t="shared" si="8"/>
        <v>0</v>
      </c>
      <c r="AD17" s="11">
        <f t="shared" si="9"/>
        <v>0</v>
      </c>
      <c r="AE17" s="11">
        <f t="shared" si="10"/>
        <v>0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ht="15.75" customHeight="1" x14ac:dyDescent="0.15">
      <c r="A18" s="5" t="s">
        <v>72</v>
      </c>
      <c r="B18" s="6" t="s">
        <v>31</v>
      </c>
      <c r="C18" s="7" t="s">
        <v>48</v>
      </c>
      <c r="D18" s="7" t="s">
        <v>49</v>
      </c>
      <c r="E18" s="7" t="s">
        <v>71</v>
      </c>
      <c r="F18" s="7" t="s">
        <v>46</v>
      </c>
      <c r="I18" s="7" t="s">
        <v>46</v>
      </c>
      <c r="J18" s="7">
        <v>5</v>
      </c>
      <c r="K18" s="7">
        <v>5</v>
      </c>
      <c r="L18" s="8">
        <v>0.69097222222222221</v>
      </c>
      <c r="M18" s="8">
        <v>0.72916666666666663</v>
      </c>
      <c r="N18" s="9">
        <f t="shared" si="0"/>
        <v>3.819444444444442E-2</v>
      </c>
      <c r="O18" s="10" t="str">
        <f t="shared" si="1"/>
        <v>0:00:00</v>
      </c>
      <c r="P18" s="7" t="s">
        <v>69</v>
      </c>
      <c r="Q18" s="11">
        <f t="shared" si="3"/>
        <v>0.69444444444444464</v>
      </c>
      <c r="R18" s="11">
        <f t="shared" ref="R18:S18" si="25">SUM(N18 + R17)</f>
        <v>0.69444444444444464</v>
      </c>
      <c r="S18" s="11">
        <f t="shared" si="25"/>
        <v>0</v>
      </c>
      <c r="T18" s="11"/>
      <c r="U18" s="11"/>
      <c r="V18" s="11"/>
      <c r="W18" s="11"/>
      <c r="X18" s="11"/>
      <c r="Y18" s="11"/>
      <c r="Z18" s="11">
        <f t="shared" si="5"/>
        <v>0.69444444444444464</v>
      </c>
      <c r="AA18" s="11">
        <f t="shared" si="6"/>
        <v>0.69444444444444464</v>
      </c>
      <c r="AB18" s="11">
        <f t="shared" si="7"/>
        <v>0</v>
      </c>
      <c r="AC18" s="11">
        <f t="shared" si="8"/>
        <v>0</v>
      </c>
      <c r="AD18" s="11">
        <f t="shared" si="9"/>
        <v>0</v>
      </c>
      <c r="AE18" s="11">
        <f t="shared" si="10"/>
        <v>0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ht="15.75" customHeight="1" x14ac:dyDescent="0.15">
      <c r="A19" s="5" t="s">
        <v>73</v>
      </c>
      <c r="B19" s="6" t="s">
        <v>31</v>
      </c>
      <c r="C19" s="7" t="s">
        <v>48</v>
      </c>
      <c r="D19" s="7" t="s">
        <v>49</v>
      </c>
      <c r="E19" s="7" t="s">
        <v>71</v>
      </c>
      <c r="F19" s="7" t="s">
        <v>46</v>
      </c>
      <c r="I19" s="7" t="s">
        <v>46</v>
      </c>
      <c r="J19" s="7">
        <v>10</v>
      </c>
      <c r="K19" s="7">
        <v>10</v>
      </c>
      <c r="L19" s="8">
        <v>0.6875</v>
      </c>
      <c r="M19" s="8">
        <v>0.72916666666666663</v>
      </c>
      <c r="N19" s="9">
        <f t="shared" si="0"/>
        <v>4.166666666666663E-2</v>
      </c>
      <c r="O19" s="10" t="str">
        <f t="shared" si="1"/>
        <v>0:00:00</v>
      </c>
      <c r="P19" s="7" t="s">
        <v>69</v>
      </c>
      <c r="Q19" s="11">
        <f t="shared" si="3"/>
        <v>0.73611111111111127</v>
      </c>
      <c r="R19" s="11">
        <f t="shared" ref="R19:S19" si="26">SUM(N19 + R18)</f>
        <v>0.73611111111111127</v>
      </c>
      <c r="S19" s="11">
        <f t="shared" si="26"/>
        <v>0</v>
      </c>
      <c r="T19" s="11"/>
      <c r="U19" s="11"/>
      <c r="V19" s="11"/>
      <c r="W19" s="11"/>
      <c r="X19" s="11"/>
      <c r="Y19" s="11"/>
      <c r="Z19" s="11">
        <f t="shared" si="5"/>
        <v>0.73611111111111127</v>
      </c>
      <c r="AA19" s="11">
        <f t="shared" si="6"/>
        <v>0.73611111111111127</v>
      </c>
      <c r="AB19" s="11">
        <f t="shared" si="7"/>
        <v>0</v>
      </c>
      <c r="AC19" s="11">
        <f t="shared" si="8"/>
        <v>0</v>
      </c>
      <c r="AD19" s="11">
        <f t="shared" si="9"/>
        <v>0</v>
      </c>
      <c r="AE19" s="11">
        <f t="shared" si="10"/>
        <v>0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ht="15.75" customHeight="1" x14ac:dyDescent="0.15">
      <c r="A20" s="5" t="s">
        <v>74</v>
      </c>
      <c r="B20" s="6" t="s">
        <v>31</v>
      </c>
      <c r="C20" s="7" t="s">
        <v>48</v>
      </c>
      <c r="D20" s="7" t="s">
        <v>56</v>
      </c>
      <c r="E20" s="7" t="s">
        <v>71</v>
      </c>
      <c r="F20" s="7" t="s">
        <v>46</v>
      </c>
      <c r="I20" s="7" t="s">
        <v>46</v>
      </c>
      <c r="J20" s="7">
        <v>11</v>
      </c>
      <c r="K20" s="7">
        <v>11</v>
      </c>
      <c r="L20" s="8">
        <v>0.62847222222222221</v>
      </c>
      <c r="M20" s="8">
        <v>0.67361111111111116</v>
      </c>
      <c r="N20" s="9">
        <f t="shared" si="0"/>
        <v>4.5138888888888951E-2</v>
      </c>
      <c r="O20" s="10" t="str">
        <f t="shared" si="1"/>
        <v>0:00:00</v>
      </c>
      <c r="P20" s="7" t="s">
        <v>69</v>
      </c>
      <c r="Q20" s="11">
        <f t="shared" si="3"/>
        <v>0.78125000000000022</v>
      </c>
      <c r="R20" s="11">
        <f t="shared" ref="R20:S20" si="27">SUM(N20 + R19)</f>
        <v>0.78125000000000022</v>
      </c>
      <c r="S20" s="11">
        <f t="shared" si="27"/>
        <v>0</v>
      </c>
      <c r="T20" s="11"/>
      <c r="U20" s="11"/>
      <c r="V20" s="11"/>
      <c r="W20" s="11"/>
      <c r="X20" s="11"/>
      <c r="Y20" s="11"/>
      <c r="Z20" s="11">
        <f t="shared" si="5"/>
        <v>0.78125000000000022</v>
      </c>
      <c r="AA20" s="11">
        <f t="shared" si="6"/>
        <v>0.78125000000000022</v>
      </c>
      <c r="AB20" s="11">
        <f t="shared" si="7"/>
        <v>0</v>
      </c>
      <c r="AC20" s="11">
        <f t="shared" si="8"/>
        <v>0</v>
      </c>
      <c r="AD20" s="11">
        <f t="shared" si="9"/>
        <v>0</v>
      </c>
      <c r="AE20" s="11">
        <f t="shared" si="10"/>
        <v>0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ht="15.75" customHeight="1" x14ac:dyDescent="0.15">
      <c r="A21" s="5" t="s">
        <v>74</v>
      </c>
      <c r="B21" s="6" t="s">
        <v>31</v>
      </c>
      <c r="C21" s="7" t="s">
        <v>48</v>
      </c>
      <c r="D21" s="7" t="s">
        <v>56</v>
      </c>
      <c r="E21" s="7" t="s">
        <v>71</v>
      </c>
      <c r="F21" s="7" t="s">
        <v>46</v>
      </c>
      <c r="I21" s="7" t="s">
        <v>46</v>
      </c>
      <c r="J21" s="7">
        <v>8</v>
      </c>
      <c r="K21" s="7">
        <v>8</v>
      </c>
      <c r="L21" s="8">
        <v>0.71180555555555558</v>
      </c>
      <c r="M21" s="8">
        <v>0.75347222222222221</v>
      </c>
      <c r="N21" s="9">
        <f t="shared" si="0"/>
        <v>4.166666666666663E-2</v>
      </c>
      <c r="O21" s="10" t="str">
        <f t="shared" si="1"/>
        <v>0:00:00</v>
      </c>
      <c r="P21" s="7" t="s">
        <v>69</v>
      </c>
      <c r="Q21" s="11">
        <f t="shared" si="3"/>
        <v>0.82291666666666685</v>
      </c>
      <c r="R21" s="11">
        <f t="shared" ref="R21:S21" si="28">SUM(N21 + R20)</f>
        <v>0.82291666666666685</v>
      </c>
      <c r="S21" s="11">
        <f t="shared" si="28"/>
        <v>0</v>
      </c>
      <c r="T21" s="11"/>
      <c r="U21" s="11"/>
      <c r="V21" s="11"/>
      <c r="W21" s="11"/>
      <c r="X21" s="11"/>
      <c r="Y21" s="11"/>
      <c r="Z21" s="11">
        <f t="shared" si="5"/>
        <v>0.82291666666666685</v>
      </c>
      <c r="AA21" s="11">
        <f t="shared" si="6"/>
        <v>0.82291666666666685</v>
      </c>
      <c r="AB21" s="11">
        <f t="shared" si="7"/>
        <v>0</v>
      </c>
      <c r="AC21" s="11">
        <f t="shared" si="8"/>
        <v>0</v>
      </c>
      <c r="AD21" s="11">
        <f t="shared" si="9"/>
        <v>0</v>
      </c>
      <c r="AE21" s="11">
        <f t="shared" si="10"/>
        <v>0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 ht="15.75" customHeight="1" x14ac:dyDescent="0.15">
      <c r="A22" s="5" t="s">
        <v>75</v>
      </c>
      <c r="B22" s="6" t="s">
        <v>31</v>
      </c>
      <c r="C22" s="7" t="s">
        <v>48</v>
      </c>
      <c r="D22" s="7" t="s">
        <v>56</v>
      </c>
      <c r="E22" s="7" t="s">
        <v>71</v>
      </c>
      <c r="F22" s="7" t="s">
        <v>46</v>
      </c>
      <c r="I22" s="7" t="s">
        <v>46</v>
      </c>
      <c r="J22" s="7">
        <v>9</v>
      </c>
      <c r="K22" s="7">
        <v>9</v>
      </c>
      <c r="L22" s="8">
        <v>0.53819444444444442</v>
      </c>
      <c r="M22" s="8">
        <v>0.58680555555555558</v>
      </c>
      <c r="N22" s="9">
        <f t="shared" si="0"/>
        <v>4.861111111111116E-2</v>
      </c>
      <c r="O22" s="10" t="str">
        <f t="shared" si="1"/>
        <v>0:00:00</v>
      </c>
      <c r="P22" s="7" t="s">
        <v>69</v>
      </c>
      <c r="Q22" s="11">
        <f t="shared" si="3"/>
        <v>0.87152777777777801</v>
      </c>
      <c r="R22" s="11">
        <f t="shared" ref="R22:S22" si="29">SUM(N22 + R21)</f>
        <v>0.87152777777777801</v>
      </c>
      <c r="S22" s="11">
        <f t="shared" si="29"/>
        <v>0</v>
      </c>
      <c r="T22" s="11"/>
      <c r="U22" s="11"/>
      <c r="V22" s="11"/>
      <c r="W22" s="11"/>
      <c r="X22" s="11"/>
      <c r="Y22" s="11"/>
      <c r="Z22" s="11">
        <f t="shared" si="5"/>
        <v>0.87152777777777801</v>
      </c>
      <c r="AA22" s="11">
        <f t="shared" si="6"/>
        <v>0.87152777777777801</v>
      </c>
      <c r="AB22" s="11">
        <f t="shared" si="7"/>
        <v>0</v>
      </c>
      <c r="AC22" s="11">
        <f t="shared" si="8"/>
        <v>0</v>
      </c>
      <c r="AD22" s="11">
        <f t="shared" si="9"/>
        <v>0</v>
      </c>
      <c r="AE22" s="11">
        <f t="shared" si="10"/>
        <v>0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 ht="15.75" customHeight="1" x14ac:dyDescent="0.15">
      <c r="A23" s="5" t="s">
        <v>76</v>
      </c>
      <c r="B23" s="6" t="s">
        <v>31</v>
      </c>
      <c r="C23" s="7" t="s">
        <v>48</v>
      </c>
      <c r="D23" s="7" t="s">
        <v>56</v>
      </c>
      <c r="E23" s="7" t="s">
        <v>71</v>
      </c>
      <c r="F23" s="7" t="s">
        <v>46</v>
      </c>
      <c r="I23" s="7" t="s">
        <v>46</v>
      </c>
      <c r="J23" s="7">
        <v>9</v>
      </c>
      <c r="K23" s="7">
        <v>9</v>
      </c>
      <c r="L23" s="8">
        <v>0.61458333333333337</v>
      </c>
      <c r="M23" s="8">
        <v>0.65625</v>
      </c>
      <c r="N23" s="9">
        <f t="shared" si="0"/>
        <v>4.166666666666663E-2</v>
      </c>
      <c r="O23" s="10" t="str">
        <f t="shared" si="1"/>
        <v>0:00:00</v>
      </c>
      <c r="P23" s="7" t="s">
        <v>69</v>
      </c>
      <c r="Q23" s="11">
        <f t="shared" si="3"/>
        <v>0.91319444444444464</v>
      </c>
      <c r="R23" s="11">
        <f t="shared" ref="R23:S23" si="30">SUM(N23 + R22)</f>
        <v>0.91319444444444464</v>
      </c>
      <c r="S23" s="11">
        <f t="shared" si="30"/>
        <v>0</v>
      </c>
      <c r="T23" s="11"/>
      <c r="U23" s="11"/>
      <c r="V23" s="11"/>
      <c r="W23" s="11"/>
      <c r="X23" s="11"/>
      <c r="Y23" s="11"/>
      <c r="Z23" s="11">
        <f t="shared" si="5"/>
        <v>0.91319444444444464</v>
      </c>
      <c r="AA23" s="11">
        <f t="shared" si="6"/>
        <v>0.91319444444444464</v>
      </c>
      <c r="AB23" s="11">
        <f t="shared" si="7"/>
        <v>0</v>
      </c>
      <c r="AC23" s="11">
        <f t="shared" si="8"/>
        <v>0</v>
      </c>
      <c r="AD23" s="11">
        <f t="shared" si="9"/>
        <v>0</v>
      </c>
      <c r="AE23" s="11">
        <f t="shared" si="10"/>
        <v>0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 ht="15.75" customHeight="1" x14ac:dyDescent="0.15">
      <c r="A24" s="5">
        <v>41003</v>
      </c>
      <c r="B24" s="6" t="s">
        <v>31</v>
      </c>
      <c r="C24" s="7" t="s">
        <v>48</v>
      </c>
      <c r="D24" s="7" t="s">
        <v>56</v>
      </c>
      <c r="E24" s="7" t="s">
        <v>71</v>
      </c>
      <c r="F24" s="7" t="s">
        <v>46</v>
      </c>
      <c r="I24" s="7" t="s">
        <v>46</v>
      </c>
      <c r="J24" s="7">
        <v>3</v>
      </c>
      <c r="K24" s="7">
        <v>3</v>
      </c>
      <c r="L24" s="8">
        <v>0.53125</v>
      </c>
      <c r="M24" s="8">
        <v>0.57291666666666663</v>
      </c>
      <c r="N24" s="9">
        <f t="shared" si="0"/>
        <v>4.166666666666663E-2</v>
      </c>
      <c r="O24" s="10" t="str">
        <f t="shared" si="1"/>
        <v>0:00:00</v>
      </c>
      <c r="P24" s="7" t="s">
        <v>77</v>
      </c>
      <c r="Q24" s="11">
        <f t="shared" si="3"/>
        <v>0.95486111111111127</v>
      </c>
      <c r="R24" s="11">
        <f t="shared" ref="R24:S24" si="31">SUM(N24 + R23)</f>
        <v>0.95486111111111127</v>
      </c>
      <c r="S24" s="11">
        <f t="shared" si="31"/>
        <v>0</v>
      </c>
      <c r="T24" s="11"/>
      <c r="U24" s="11"/>
      <c r="V24" s="11"/>
      <c r="W24" s="11"/>
      <c r="X24" s="11"/>
      <c r="Y24" s="11"/>
      <c r="Z24" s="11">
        <f t="shared" si="5"/>
        <v>0.95486111111111127</v>
      </c>
      <c r="AA24" s="11">
        <f t="shared" si="6"/>
        <v>0.95486111111111127</v>
      </c>
      <c r="AB24" s="11">
        <f t="shared" si="7"/>
        <v>0</v>
      </c>
      <c r="AC24" s="11">
        <f t="shared" si="8"/>
        <v>0</v>
      </c>
      <c r="AD24" s="11">
        <f t="shared" si="9"/>
        <v>0</v>
      </c>
      <c r="AE24" s="11">
        <f t="shared" si="10"/>
        <v>0</v>
      </c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 ht="15.75" customHeight="1" x14ac:dyDescent="0.15">
      <c r="A25" s="5">
        <v>41094</v>
      </c>
      <c r="B25" s="6" t="s">
        <v>31</v>
      </c>
      <c r="C25" s="7" t="s">
        <v>48</v>
      </c>
      <c r="D25" s="7" t="s">
        <v>56</v>
      </c>
      <c r="E25" s="7" t="s">
        <v>71</v>
      </c>
      <c r="F25" s="7" t="s">
        <v>46</v>
      </c>
      <c r="I25" s="7" t="s">
        <v>46</v>
      </c>
      <c r="J25" s="7">
        <v>11</v>
      </c>
      <c r="K25" s="7">
        <v>11</v>
      </c>
      <c r="L25" s="8">
        <v>0.67708333333333337</v>
      </c>
      <c r="M25" s="8">
        <v>0.73263888888888884</v>
      </c>
      <c r="N25" s="9">
        <f t="shared" si="0"/>
        <v>5.5555555555555469E-2</v>
      </c>
      <c r="O25" s="10" t="str">
        <f t="shared" si="1"/>
        <v>0:00:00</v>
      </c>
      <c r="P25" s="7" t="s">
        <v>69</v>
      </c>
      <c r="Q25" s="11">
        <f t="shared" si="3"/>
        <v>1.0104166666666667</v>
      </c>
      <c r="R25" s="11">
        <f t="shared" ref="R25:S25" si="32">SUM(N25 + R24)</f>
        <v>1.0104166666666667</v>
      </c>
      <c r="S25" s="11">
        <f t="shared" si="32"/>
        <v>0</v>
      </c>
      <c r="T25" s="11"/>
      <c r="U25" s="11"/>
      <c r="V25" s="11"/>
      <c r="W25" s="11"/>
      <c r="X25" s="11"/>
      <c r="Y25" s="11"/>
      <c r="Z25" s="11">
        <f t="shared" si="5"/>
        <v>1.0104166666666667</v>
      </c>
      <c r="AA25" s="11">
        <f t="shared" si="6"/>
        <v>1.0104166666666667</v>
      </c>
      <c r="AB25" s="11">
        <f t="shared" si="7"/>
        <v>0</v>
      </c>
      <c r="AC25" s="11">
        <f t="shared" si="8"/>
        <v>0</v>
      </c>
      <c r="AD25" s="11">
        <f t="shared" si="9"/>
        <v>0</v>
      </c>
      <c r="AE25" s="11">
        <f t="shared" si="10"/>
        <v>0</v>
      </c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 ht="15.75" customHeight="1" x14ac:dyDescent="0.15">
      <c r="A26" s="5" t="s">
        <v>78</v>
      </c>
      <c r="B26" s="6" t="s">
        <v>31</v>
      </c>
      <c r="C26" s="7" t="s">
        <v>48</v>
      </c>
      <c r="D26" s="7" t="s">
        <v>56</v>
      </c>
      <c r="E26" s="7" t="s">
        <v>71</v>
      </c>
      <c r="F26" s="7" t="s">
        <v>46</v>
      </c>
      <c r="I26" s="7" t="s">
        <v>46</v>
      </c>
      <c r="J26" s="7">
        <v>9</v>
      </c>
      <c r="K26" s="7">
        <v>9</v>
      </c>
      <c r="L26" s="8">
        <v>0.55208333333333337</v>
      </c>
      <c r="M26" s="8">
        <v>0.60416666666666663</v>
      </c>
      <c r="N26" s="9">
        <f t="shared" si="0"/>
        <v>5.2083333333333259E-2</v>
      </c>
      <c r="O26" s="10" t="str">
        <f t="shared" si="1"/>
        <v>0:00:00</v>
      </c>
      <c r="P26" s="7" t="s">
        <v>69</v>
      </c>
      <c r="Q26" s="11">
        <f t="shared" si="3"/>
        <v>1.0625</v>
      </c>
      <c r="R26" s="11">
        <f t="shared" ref="R26:S26" si="33">SUM(N26 + R25)</f>
        <v>1.0625</v>
      </c>
      <c r="S26" s="11">
        <f t="shared" si="33"/>
        <v>0</v>
      </c>
      <c r="T26" s="11"/>
      <c r="U26" s="11"/>
      <c r="V26" s="11"/>
      <c r="W26" s="11"/>
      <c r="X26" s="11"/>
      <c r="Y26" s="11"/>
      <c r="Z26" s="11">
        <f t="shared" si="5"/>
        <v>1.0625</v>
      </c>
      <c r="AA26" s="11">
        <f t="shared" si="6"/>
        <v>1.0625</v>
      </c>
      <c r="AB26" s="11">
        <f t="shared" si="7"/>
        <v>0</v>
      </c>
      <c r="AC26" s="11">
        <f t="shared" si="8"/>
        <v>0</v>
      </c>
      <c r="AD26" s="11">
        <f t="shared" si="9"/>
        <v>0</v>
      </c>
      <c r="AE26" s="11">
        <f t="shared" si="10"/>
        <v>0</v>
      </c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ht="15.75" customHeight="1" x14ac:dyDescent="0.15">
      <c r="A27" s="5">
        <v>41034</v>
      </c>
      <c r="B27" s="6" t="s">
        <v>31</v>
      </c>
      <c r="C27" s="7" t="s">
        <v>48</v>
      </c>
      <c r="D27" s="7" t="s">
        <v>56</v>
      </c>
      <c r="E27" s="7" t="s">
        <v>71</v>
      </c>
      <c r="F27" s="7" t="s">
        <v>46</v>
      </c>
      <c r="I27" s="7" t="s">
        <v>46</v>
      </c>
      <c r="J27" s="7">
        <v>7</v>
      </c>
      <c r="K27" s="7">
        <v>7</v>
      </c>
      <c r="L27" s="8">
        <v>0.71180555555555558</v>
      </c>
      <c r="M27" s="8">
        <v>0.74305555555555558</v>
      </c>
      <c r="N27" s="9">
        <f t="shared" si="0"/>
        <v>3.125E-2</v>
      </c>
      <c r="O27" s="10" t="str">
        <f t="shared" si="1"/>
        <v>0:00:00</v>
      </c>
      <c r="P27" s="7" t="s">
        <v>69</v>
      </c>
      <c r="Q27" s="11">
        <f t="shared" si="3"/>
        <v>1.09375</v>
      </c>
      <c r="R27" s="11">
        <f t="shared" ref="R27:S27" si="34">SUM(N27 + R26)</f>
        <v>1.09375</v>
      </c>
      <c r="S27" s="11">
        <f t="shared" si="34"/>
        <v>0</v>
      </c>
      <c r="T27" s="11"/>
      <c r="U27" s="11"/>
      <c r="V27" s="11"/>
      <c r="W27" s="11"/>
      <c r="X27" s="11"/>
      <c r="Y27" s="11"/>
      <c r="Z27" s="11">
        <f t="shared" si="5"/>
        <v>1.09375</v>
      </c>
      <c r="AA27" s="11">
        <f t="shared" si="6"/>
        <v>1.09375</v>
      </c>
      <c r="AB27" s="11">
        <f t="shared" si="7"/>
        <v>0</v>
      </c>
      <c r="AC27" s="11">
        <f t="shared" si="8"/>
        <v>0</v>
      </c>
      <c r="AD27" s="11">
        <f t="shared" si="9"/>
        <v>0</v>
      </c>
      <c r="AE27" s="11">
        <f t="shared" si="10"/>
        <v>0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 ht="15.75" customHeight="1" x14ac:dyDescent="0.15">
      <c r="A28" s="5" t="s">
        <v>79</v>
      </c>
      <c r="B28" s="6" t="s">
        <v>31</v>
      </c>
      <c r="C28" s="7" t="s">
        <v>48</v>
      </c>
      <c r="D28" s="7" t="s">
        <v>49</v>
      </c>
      <c r="E28" s="7" t="s">
        <v>71</v>
      </c>
      <c r="F28" s="7" t="s">
        <v>46</v>
      </c>
      <c r="I28" s="7" t="s">
        <v>80</v>
      </c>
      <c r="J28" s="7">
        <v>1</v>
      </c>
      <c r="K28" s="7">
        <v>1</v>
      </c>
      <c r="L28" s="8">
        <v>0.44444444444444442</v>
      </c>
      <c r="M28" s="8">
        <v>0.49305555555555558</v>
      </c>
      <c r="N28" s="9">
        <f t="shared" si="0"/>
        <v>4.861111111111116E-2</v>
      </c>
      <c r="O28" s="10" t="str">
        <f t="shared" si="1"/>
        <v>0:00:00</v>
      </c>
      <c r="P28" s="7" t="s">
        <v>81</v>
      </c>
      <c r="Q28" s="11">
        <f t="shared" si="3"/>
        <v>1.1423611111111112</v>
      </c>
      <c r="R28" s="11">
        <f t="shared" ref="R28:S28" si="35">SUM(N28 + R27)</f>
        <v>1.1423611111111112</v>
      </c>
      <c r="S28" s="11">
        <f t="shared" si="35"/>
        <v>0</v>
      </c>
      <c r="T28" s="11"/>
      <c r="U28" s="11"/>
      <c r="V28" s="11"/>
      <c r="W28" s="11"/>
      <c r="X28" s="11"/>
      <c r="Y28" s="11"/>
      <c r="Z28" s="11">
        <f t="shared" si="5"/>
        <v>1.1423611111111112</v>
      </c>
      <c r="AA28" s="11">
        <f t="shared" si="6"/>
        <v>1.1423611111111112</v>
      </c>
      <c r="AB28" s="11">
        <f t="shared" si="7"/>
        <v>0</v>
      </c>
      <c r="AC28" s="11">
        <f t="shared" si="8"/>
        <v>0</v>
      </c>
      <c r="AD28" s="11">
        <f t="shared" si="9"/>
        <v>0</v>
      </c>
      <c r="AE28" s="11">
        <f t="shared" si="10"/>
        <v>0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ht="15.75" customHeight="1" x14ac:dyDescent="0.15">
      <c r="A29" s="5" t="s">
        <v>82</v>
      </c>
      <c r="B29" s="6" t="s">
        <v>31</v>
      </c>
      <c r="C29" s="7" t="s">
        <v>48</v>
      </c>
      <c r="D29" s="7" t="s">
        <v>49</v>
      </c>
      <c r="E29" s="7" t="s">
        <v>71</v>
      </c>
      <c r="F29" s="7" t="s">
        <v>46</v>
      </c>
      <c r="I29" s="7" t="s">
        <v>46</v>
      </c>
      <c r="J29" s="7">
        <v>5</v>
      </c>
      <c r="K29" s="7">
        <v>5</v>
      </c>
      <c r="L29" s="8">
        <v>0.72222222222222221</v>
      </c>
      <c r="M29" s="8">
        <v>0.75</v>
      </c>
      <c r="N29" s="9">
        <f t="shared" si="0"/>
        <v>2.777777777777779E-2</v>
      </c>
      <c r="O29" s="10" t="str">
        <f t="shared" si="1"/>
        <v>0:00:00</v>
      </c>
      <c r="P29" s="7" t="s">
        <v>69</v>
      </c>
      <c r="Q29" s="11">
        <f t="shared" si="3"/>
        <v>1.1701388888888888</v>
      </c>
      <c r="R29" s="11">
        <f t="shared" ref="R29:S29" si="36">SUM(N29 + R28)</f>
        <v>1.1701388888888888</v>
      </c>
      <c r="S29" s="11">
        <f t="shared" si="36"/>
        <v>0</v>
      </c>
      <c r="T29" s="11"/>
      <c r="U29" s="11"/>
      <c r="V29" s="11"/>
      <c r="W29" s="11"/>
      <c r="X29" s="11"/>
      <c r="Y29" s="11"/>
      <c r="Z29" s="11">
        <f t="shared" si="5"/>
        <v>1.1701388888888888</v>
      </c>
      <c r="AA29" s="11">
        <f t="shared" si="6"/>
        <v>1.1701388888888888</v>
      </c>
      <c r="AB29" s="11">
        <f t="shared" si="7"/>
        <v>0</v>
      </c>
      <c r="AC29" s="11">
        <f t="shared" si="8"/>
        <v>0</v>
      </c>
      <c r="AD29" s="11">
        <f t="shared" si="9"/>
        <v>0</v>
      </c>
      <c r="AE29" s="11">
        <f t="shared" si="10"/>
        <v>0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ht="15.75" customHeight="1" x14ac:dyDescent="0.15">
      <c r="A30" s="5">
        <v>40945</v>
      </c>
      <c r="B30" s="6" t="s">
        <v>31</v>
      </c>
      <c r="C30" s="7" t="s">
        <v>48</v>
      </c>
      <c r="D30" s="7" t="s">
        <v>56</v>
      </c>
      <c r="E30" s="7" t="s">
        <v>71</v>
      </c>
      <c r="F30" s="7" t="s">
        <v>46</v>
      </c>
      <c r="I30" s="7" t="s">
        <v>46</v>
      </c>
      <c r="J30" s="7">
        <v>11</v>
      </c>
      <c r="K30" s="7">
        <v>11</v>
      </c>
      <c r="L30" s="8">
        <v>0.6875</v>
      </c>
      <c r="M30" s="8">
        <v>0.72916666666666663</v>
      </c>
      <c r="N30" s="9">
        <f t="shared" si="0"/>
        <v>4.166666666666663E-2</v>
      </c>
      <c r="O30" s="10" t="str">
        <f t="shared" si="1"/>
        <v>0:00:00</v>
      </c>
      <c r="P30" s="7" t="s">
        <v>69</v>
      </c>
      <c r="Q30" s="11">
        <f t="shared" si="3"/>
        <v>1.2118055555555554</v>
      </c>
      <c r="R30" s="11">
        <f t="shared" ref="R30:S30" si="37">SUM(N30 + R29)</f>
        <v>1.2118055555555554</v>
      </c>
      <c r="S30" s="11">
        <f t="shared" si="37"/>
        <v>0</v>
      </c>
      <c r="T30" s="11"/>
      <c r="U30" s="11"/>
      <c r="V30" s="11"/>
      <c r="W30" s="11"/>
      <c r="X30" s="11"/>
      <c r="Y30" s="11"/>
      <c r="Z30" s="11">
        <f t="shared" si="5"/>
        <v>1.2118055555555554</v>
      </c>
      <c r="AA30" s="11">
        <f t="shared" si="6"/>
        <v>1.2118055555555554</v>
      </c>
      <c r="AB30" s="11">
        <f t="shared" si="7"/>
        <v>0</v>
      </c>
      <c r="AC30" s="11">
        <f t="shared" si="8"/>
        <v>0</v>
      </c>
      <c r="AD30" s="11">
        <f t="shared" si="9"/>
        <v>0</v>
      </c>
      <c r="AE30" s="11">
        <f t="shared" si="10"/>
        <v>0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ht="15.75" customHeight="1" x14ac:dyDescent="0.15">
      <c r="A31" s="5">
        <v>41158</v>
      </c>
      <c r="B31" s="6" t="s">
        <v>31</v>
      </c>
      <c r="C31" s="7" t="s">
        <v>48</v>
      </c>
      <c r="D31" s="7" t="s">
        <v>56</v>
      </c>
      <c r="E31" s="7" t="s">
        <v>71</v>
      </c>
      <c r="F31" s="7" t="s">
        <v>46</v>
      </c>
      <c r="I31" s="7" t="s">
        <v>46</v>
      </c>
      <c r="J31" s="7">
        <v>11</v>
      </c>
      <c r="K31" s="7">
        <v>11</v>
      </c>
      <c r="L31" s="8">
        <v>0.61805555555555558</v>
      </c>
      <c r="M31" s="8">
        <v>0.67361111111111116</v>
      </c>
      <c r="N31" s="9">
        <f t="shared" si="0"/>
        <v>5.555555555555558E-2</v>
      </c>
      <c r="O31" s="10" t="str">
        <f t="shared" si="1"/>
        <v>0:00:00</v>
      </c>
      <c r="P31" s="7" t="s">
        <v>69</v>
      </c>
      <c r="Q31" s="11">
        <f t="shared" si="3"/>
        <v>1.2673611111111109</v>
      </c>
      <c r="R31" s="11">
        <f t="shared" ref="R31:S31" si="38">SUM(N31 + R30)</f>
        <v>1.2673611111111109</v>
      </c>
      <c r="S31" s="11">
        <f t="shared" si="38"/>
        <v>0</v>
      </c>
      <c r="T31" s="11"/>
      <c r="U31" s="11"/>
      <c r="V31" s="11"/>
      <c r="W31" s="11"/>
      <c r="X31" s="11"/>
      <c r="Y31" s="11"/>
      <c r="Z31" s="11">
        <f t="shared" si="5"/>
        <v>1.2673611111111109</v>
      </c>
      <c r="AA31" s="11">
        <f t="shared" si="6"/>
        <v>1.2673611111111109</v>
      </c>
      <c r="AB31" s="11">
        <f t="shared" si="7"/>
        <v>0</v>
      </c>
      <c r="AC31" s="11">
        <f t="shared" si="8"/>
        <v>0</v>
      </c>
      <c r="AD31" s="11">
        <f t="shared" si="9"/>
        <v>0</v>
      </c>
      <c r="AE31" s="11">
        <f t="shared" si="10"/>
        <v>0</v>
      </c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ht="15.75" customHeight="1" x14ac:dyDescent="0.15">
      <c r="A32" s="5" t="s">
        <v>83</v>
      </c>
      <c r="B32" s="6" t="s">
        <v>31</v>
      </c>
      <c r="C32" s="7" t="s">
        <v>48</v>
      </c>
      <c r="D32" s="7" t="s">
        <v>56</v>
      </c>
      <c r="E32" s="7" t="s">
        <v>71</v>
      </c>
      <c r="F32" s="7" t="s">
        <v>46</v>
      </c>
      <c r="I32" s="7" t="s">
        <v>46</v>
      </c>
      <c r="J32" s="7">
        <v>10</v>
      </c>
      <c r="K32" s="7">
        <v>10</v>
      </c>
      <c r="L32" s="8">
        <v>0.62152777777777779</v>
      </c>
      <c r="M32" s="8">
        <v>0.66319444444444442</v>
      </c>
      <c r="N32" s="9">
        <f t="shared" si="0"/>
        <v>4.166666666666663E-2</v>
      </c>
      <c r="O32" s="10" t="str">
        <f t="shared" si="1"/>
        <v>0:00:00</v>
      </c>
      <c r="P32" s="7" t="s">
        <v>69</v>
      </c>
      <c r="Q32" s="11">
        <f t="shared" si="3"/>
        <v>1.3090277777777777</v>
      </c>
      <c r="R32" s="11">
        <f t="shared" ref="R32:S32" si="39">SUM(N32 + R31)</f>
        <v>1.3090277777777777</v>
      </c>
      <c r="S32" s="11">
        <f t="shared" si="39"/>
        <v>0</v>
      </c>
      <c r="T32" s="11"/>
      <c r="U32" s="11"/>
      <c r="V32" s="11"/>
      <c r="W32" s="11"/>
      <c r="X32" s="11"/>
      <c r="Y32" s="11"/>
      <c r="Z32" s="11">
        <f t="shared" si="5"/>
        <v>1.3090277777777777</v>
      </c>
      <c r="AA32" s="11">
        <f t="shared" si="6"/>
        <v>1.3090277777777777</v>
      </c>
      <c r="AB32" s="11">
        <f t="shared" si="7"/>
        <v>0</v>
      </c>
      <c r="AC32" s="11">
        <f t="shared" si="8"/>
        <v>0</v>
      </c>
      <c r="AD32" s="11">
        <f t="shared" si="9"/>
        <v>0</v>
      </c>
      <c r="AE32" s="11">
        <f t="shared" si="10"/>
        <v>0</v>
      </c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 ht="15.75" customHeight="1" x14ac:dyDescent="0.15">
      <c r="A33" s="5">
        <v>41128</v>
      </c>
      <c r="B33" s="6" t="s">
        <v>31</v>
      </c>
      <c r="C33" s="7" t="s">
        <v>48</v>
      </c>
      <c r="D33" s="7" t="s">
        <v>56</v>
      </c>
      <c r="E33" s="7" t="s">
        <v>71</v>
      </c>
      <c r="F33" s="7" t="s">
        <v>46</v>
      </c>
      <c r="I33" s="7" t="s">
        <v>46</v>
      </c>
      <c r="J33" s="7">
        <v>8</v>
      </c>
      <c r="K33" s="7">
        <v>8</v>
      </c>
      <c r="L33" s="8">
        <v>0.55902777777777779</v>
      </c>
      <c r="M33" s="8">
        <v>0.60069444444444442</v>
      </c>
      <c r="N33" s="9">
        <f t="shared" si="0"/>
        <v>4.166666666666663E-2</v>
      </c>
      <c r="O33" s="10" t="str">
        <f t="shared" si="1"/>
        <v>0:00:00</v>
      </c>
      <c r="P33" s="7" t="s">
        <v>69</v>
      </c>
      <c r="Q33" s="11">
        <f t="shared" si="3"/>
        <v>1.3506944444444442</v>
      </c>
      <c r="R33" s="11">
        <f t="shared" ref="R33:S33" si="40">SUM(N33 + R32)</f>
        <v>1.3506944444444442</v>
      </c>
      <c r="S33" s="11">
        <f t="shared" si="40"/>
        <v>0</v>
      </c>
      <c r="T33" s="11"/>
      <c r="U33" s="11"/>
      <c r="V33" s="11"/>
      <c r="W33" s="11"/>
      <c r="X33" s="11"/>
      <c r="Y33" s="11"/>
      <c r="Z33" s="11">
        <f t="shared" si="5"/>
        <v>1.3506944444444442</v>
      </c>
      <c r="AA33" s="11">
        <f t="shared" si="6"/>
        <v>1.3506944444444442</v>
      </c>
      <c r="AB33" s="11">
        <f t="shared" si="7"/>
        <v>0</v>
      </c>
      <c r="AC33" s="11">
        <f t="shared" si="8"/>
        <v>0</v>
      </c>
      <c r="AD33" s="11">
        <f t="shared" si="9"/>
        <v>0</v>
      </c>
      <c r="AE33" s="11">
        <f t="shared" si="10"/>
        <v>0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15.75" customHeight="1" x14ac:dyDescent="0.15">
      <c r="A34" s="5" t="s">
        <v>84</v>
      </c>
      <c r="B34" s="6" t="s">
        <v>31</v>
      </c>
      <c r="C34" s="7" t="s">
        <v>48</v>
      </c>
      <c r="D34" s="7" t="s">
        <v>56</v>
      </c>
      <c r="E34" s="7" t="s">
        <v>71</v>
      </c>
      <c r="F34" s="7" t="s">
        <v>46</v>
      </c>
      <c r="I34" s="7" t="s">
        <v>46</v>
      </c>
      <c r="J34" s="7">
        <v>3</v>
      </c>
      <c r="K34" s="7">
        <v>3</v>
      </c>
      <c r="L34" s="8">
        <v>0.625</v>
      </c>
      <c r="M34" s="8">
        <v>0.66666666666666663</v>
      </c>
      <c r="N34" s="9">
        <f t="shared" si="0"/>
        <v>4.166666666666663E-2</v>
      </c>
      <c r="O34" s="10" t="str">
        <f t="shared" si="1"/>
        <v>0:00:00</v>
      </c>
      <c r="P34" s="7" t="s">
        <v>77</v>
      </c>
      <c r="Q34" s="11">
        <f t="shared" si="3"/>
        <v>1.3923611111111107</v>
      </c>
      <c r="R34" s="11">
        <f t="shared" ref="R34:S34" si="41">SUM(N34 + R33)</f>
        <v>1.3923611111111107</v>
      </c>
      <c r="S34" s="11">
        <f t="shared" si="41"/>
        <v>0</v>
      </c>
      <c r="T34" s="11"/>
      <c r="U34" s="11"/>
      <c r="V34" s="11"/>
      <c r="W34" s="11"/>
      <c r="X34" s="11"/>
      <c r="Y34" s="11"/>
      <c r="Z34" s="11">
        <f t="shared" si="5"/>
        <v>1.3923611111111107</v>
      </c>
      <c r="AA34" s="11">
        <f t="shared" si="6"/>
        <v>1.3923611111111107</v>
      </c>
      <c r="AB34" s="11">
        <f t="shared" si="7"/>
        <v>0</v>
      </c>
      <c r="AC34" s="11">
        <f t="shared" si="8"/>
        <v>0</v>
      </c>
      <c r="AD34" s="11">
        <f t="shared" si="9"/>
        <v>0</v>
      </c>
      <c r="AE34" s="11">
        <f t="shared" si="10"/>
        <v>0</v>
      </c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ht="15.75" customHeight="1" x14ac:dyDescent="0.15">
      <c r="A35" s="5" t="s">
        <v>85</v>
      </c>
      <c r="B35" s="6" t="s">
        <v>31</v>
      </c>
      <c r="C35" s="7" t="s">
        <v>48</v>
      </c>
      <c r="D35" s="7" t="s">
        <v>56</v>
      </c>
      <c r="E35" s="7" t="s">
        <v>71</v>
      </c>
      <c r="F35" s="7" t="s">
        <v>46</v>
      </c>
      <c r="I35" s="7" t="s">
        <v>46</v>
      </c>
      <c r="J35" s="7">
        <v>3</v>
      </c>
      <c r="K35" s="7">
        <v>3</v>
      </c>
      <c r="L35" s="8">
        <v>0.625</v>
      </c>
      <c r="M35" s="8">
        <v>0.66666666666666663</v>
      </c>
      <c r="N35" s="9">
        <f t="shared" si="0"/>
        <v>4.166666666666663E-2</v>
      </c>
      <c r="O35" s="10" t="str">
        <f t="shared" si="1"/>
        <v>0:00:00</v>
      </c>
      <c r="P35" s="7" t="s">
        <v>77</v>
      </c>
      <c r="Q35" s="11">
        <f t="shared" si="3"/>
        <v>1.4340277777777772</v>
      </c>
      <c r="R35" s="11">
        <f t="shared" ref="R35:S35" si="42">SUM(N35 + R34)</f>
        <v>1.4340277777777772</v>
      </c>
      <c r="S35" s="11">
        <f t="shared" si="42"/>
        <v>0</v>
      </c>
      <c r="T35" s="11"/>
      <c r="U35" s="11"/>
      <c r="V35" s="11"/>
      <c r="W35" s="11"/>
      <c r="X35" s="11"/>
      <c r="Y35" s="11"/>
      <c r="Z35" s="11">
        <f t="shared" si="5"/>
        <v>1.4340277777777772</v>
      </c>
      <c r="AA35" s="11">
        <f t="shared" si="6"/>
        <v>1.4340277777777772</v>
      </c>
      <c r="AB35" s="11">
        <f t="shared" si="7"/>
        <v>0</v>
      </c>
      <c r="AC35" s="11">
        <f t="shared" si="8"/>
        <v>0</v>
      </c>
      <c r="AD35" s="11">
        <f t="shared" si="9"/>
        <v>0</v>
      </c>
      <c r="AE35" s="11">
        <f t="shared" si="10"/>
        <v>0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ht="15.75" customHeight="1" x14ac:dyDescent="0.15">
      <c r="A36" s="5" t="s">
        <v>86</v>
      </c>
      <c r="B36" s="6" t="s">
        <v>31</v>
      </c>
      <c r="C36" s="7" t="s">
        <v>48</v>
      </c>
      <c r="D36" s="7" t="s">
        <v>56</v>
      </c>
      <c r="E36" s="7" t="s">
        <v>71</v>
      </c>
      <c r="F36" s="7" t="s">
        <v>46</v>
      </c>
      <c r="I36" s="7" t="s">
        <v>46</v>
      </c>
      <c r="J36" s="7">
        <v>6</v>
      </c>
      <c r="K36" s="7">
        <v>6</v>
      </c>
      <c r="L36" s="8">
        <v>0.60763888888888884</v>
      </c>
      <c r="M36" s="8">
        <v>0.64236111111111116</v>
      </c>
      <c r="N36" s="9">
        <f t="shared" si="0"/>
        <v>3.4722222222222321E-2</v>
      </c>
      <c r="O36" s="10" t="str">
        <f t="shared" si="1"/>
        <v>0:00:00</v>
      </c>
      <c r="P36" s="7" t="s">
        <v>69</v>
      </c>
      <c r="Q36" s="11">
        <f t="shared" si="3"/>
        <v>1.4687499999999996</v>
      </c>
      <c r="R36" s="11">
        <f t="shared" ref="R36:S36" si="43">SUM(N36 + R35)</f>
        <v>1.4687499999999996</v>
      </c>
      <c r="S36" s="11">
        <f t="shared" si="43"/>
        <v>0</v>
      </c>
      <c r="T36" s="11"/>
      <c r="U36" s="11"/>
      <c r="V36" s="11"/>
      <c r="W36" s="11"/>
      <c r="X36" s="11"/>
      <c r="Y36" s="11"/>
      <c r="Z36" s="11">
        <f t="shared" si="5"/>
        <v>1.4687499999999996</v>
      </c>
      <c r="AA36" s="11">
        <f t="shared" si="6"/>
        <v>1.4687499999999996</v>
      </c>
      <c r="AB36" s="11">
        <f t="shared" si="7"/>
        <v>0</v>
      </c>
      <c r="AC36" s="11">
        <f t="shared" si="8"/>
        <v>0</v>
      </c>
      <c r="AD36" s="11">
        <f t="shared" si="9"/>
        <v>0</v>
      </c>
      <c r="AE36" s="11">
        <f t="shared" si="10"/>
        <v>0</v>
      </c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 ht="15.75" customHeight="1" x14ac:dyDescent="0.15">
      <c r="A37" s="5">
        <v>41495</v>
      </c>
      <c r="B37" s="6" t="s">
        <v>31</v>
      </c>
      <c r="C37" s="7" t="s">
        <v>48</v>
      </c>
      <c r="D37" s="7" t="s">
        <v>56</v>
      </c>
      <c r="E37" s="7" t="s">
        <v>71</v>
      </c>
      <c r="F37" s="7" t="s">
        <v>46</v>
      </c>
      <c r="I37" s="7" t="s">
        <v>46</v>
      </c>
      <c r="J37" s="7">
        <v>6</v>
      </c>
      <c r="K37" s="7">
        <v>6</v>
      </c>
      <c r="L37" s="8">
        <v>0.6875</v>
      </c>
      <c r="M37" s="8">
        <v>0.71875</v>
      </c>
      <c r="N37" s="9">
        <f t="shared" si="0"/>
        <v>3.125E-2</v>
      </c>
      <c r="O37" s="10" t="str">
        <f t="shared" si="1"/>
        <v>0:00:00</v>
      </c>
      <c r="P37" s="7" t="s">
        <v>69</v>
      </c>
      <c r="Q37" s="11">
        <f t="shared" si="3"/>
        <v>1.4999999999999996</v>
      </c>
      <c r="R37" s="11">
        <f t="shared" ref="R37:S37" si="44">SUM(N37 + R36)</f>
        <v>1.4999999999999996</v>
      </c>
      <c r="S37" s="11">
        <f t="shared" si="44"/>
        <v>0</v>
      </c>
      <c r="T37" s="11"/>
      <c r="U37" s="11"/>
      <c r="V37" s="11"/>
      <c r="W37" s="11"/>
      <c r="X37" s="11"/>
      <c r="Y37" s="11"/>
      <c r="Z37" s="11">
        <f t="shared" si="5"/>
        <v>1.4999999999999996</v>
      </c>
      <c r="AA37" s="11">
        <f t="shared" si="6"/>
        <v>1.4999999999999996</v>
      </c>
      <c r="AB37" s="11">
        <f t="shared" si="7"/>
        <v>0</v>
      </c>
      <c r="AC37" s="11">
        <f t="shared" si="8"/>
        <v>0</v>
      </c>
      <c r="AD37" s="11">
        <f t="shared" si="9"/>
        <v>0</v>
      </c>
      <c r="AE37" s="11">
        <f t="shared" si="10"/>
        <v>0</v>
      </c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15.75" customHeight="1" x14ac:dyDescent="0.15">
      <c r="A38" s="5" t="s">
        <v>87</v>
      </c>
      <c r="B38" s="6" t="s">
        <v>31</v>
      </c>
      <c r="C38" s="7" t="s">
        <v>48</v>
      </c>
      <c r="D38" s="7" t="s">
        <v>56</v>
      </c>
      <c r="E38" s="7" t="s">
        <v>71</v>
      </c>
      <c r="F38" s="7" t="s">
        <v>46</v>
      </c>
      <c r="I38" s="7" t="s">
        <v>46</v>
      </c>
      <c r="J38" s="7">
        <v>5</v>
      </c>
      <c r="K38" s="7">
        <v>5</v>
      </c>
      <c r="L38" s="8">
        <v>0.60416666666666663</v>
      </c>
      <c r="M38" s="8">
        <v>0.62847222222222221</v>
      </c>
      <c r="N38" s="9">
        <f t="shared" si="0"/>
        <v>2.430555555555558E-2</v>
      </c>
      <c r="O38" s="10" t="str">
        <f t="shared" si="1"/>
        <v>0:00:00</v>
      </c>
      <c r="P38" s="7" t="s">
        <v>69</v>
      </c>
      <c r="Q38" s="11">
        <f t="shared" si="3"/>
        <v>1.5243055555555551</v>
      </c>
      <c r="R38" s="11">
        <f t="shared" ref="R38:S38" si="45">SUM(N38 + R37)</f>
        <v>1.5243055555555551</v>
      </c>
      <c r="S38" s="11">
        <f t="shared" si="45"/>
        <v>0</v>
      </c>
      <c r="T38" s="11"/>
      <c r="U38" s="11"/>
      <c r="V38" s="11"/>
      <c r="W38" s="11"/>
      <c r="X38" s="11"/>
      <c r="Y38" s="11"/>
      <c r="Z38" s="11">
        <f t="shared" si="5"/>
        <v>1.5243055555555551</v>
      </c>
      <c r="AA38" s="11">
        <f t="shared" si="6"/>
        <v>1.5243055555555551</v>
      </c>
      <c r="AB38" s="11">
        <f t="shared" si="7"/>
        <v>0</v>
      </c>
      <c r="AC38" s="11">
        <f t="shared" si="8"/>
        <v>0</v>
      </c>
      <c r="AD38" s="11">
        <f t="shared" si="9"/>
        <v>0</v>
      </c>
      <c r="AE38" s="11">
        <f t="shared" si="10"/>
        <v>0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ht="15.75" customHeight="1" x14ac:dyDescent="0.15">
      <c r="A39" s="17" t="s">
        <v>87</v>
      </c>
      <c r="B39" s="18" t="s">
        <v>31</v>
      </c>
      <c r="C39" s="19" t="s">
        <v>48</v>
      </c>
      <c r="D39" s="19" t="s">
        <v>56</v>
      </c>
      <c r="E39" s="19" t="s">
        <v>88</v>
      </c>
      <c r="F39" s="19" t="s">
        <v>46</v>
      </c>
      <c r="G39" s="20"/>
      <c r="H39" s="20"/>
      <c r="I39" s="19" t="s">
        <v>46</v>
      </c>
      <c r="J39" s="19">
        <v>1</v>
      </c>
      <c r="K39" s="19">
        <v>1</v>
      </c>
      <c r="L39" s="21">
        <v>0.62847222222222221</v>
      </c>
      <c r="M39" s="21">
        <v>0.63888888888888884</v>
      </c>
      <c r="N39" s="22" t="str">
        <f t="shared" si="0"/>
        <v>0:00:00</v>
      </c>
      <c r="O39" s="23">
        <f t="shared" si="1"/>
        <v>1.041666666666663E-2</v>
      </c>
      <c r="P39" s="19" t="s">
        <v>89</v>
      </c>
      <c r="Q39" s="11">
        <f t="shared" si="3"/>
        <v>1.5347222222222219</v>
      </c>
      <c r="R39" s="11">
        <f t="shared" ref="R39:S39" si="46">SUM(N39 + R38)</f>
        <v>1.5243055555555551</v>
      </c>
      <c r="S39" s="11">
        <f t="shared" si="46"/>
        <v>1.041666666666663E-2</v>
      </c>
      <c r="T39" s="11"/>
      <c r="U39" s="11"/>
      <c r="V39" s="11"/>
      <c r="W39" s="11"/>
      <c r="X39" s="11"/>
      <c r="Y39" s="11"/>
      <c r="Z39" s="11">
        <f t="shared" si="5"/>
        <v>1.5347222222222219</v>
      </c>
      <c r="AA39" s="11">
        <f t="shared" si="6"/>
        <v>1.5243055555555551</v>
      </c>
      <c r="AB39" s="11">
        <f t="shared" si="7"/>
        <v>1.041666666666663E-2</v>
      </c>
      <c r="AC39" s="11">
        <f t="shared" si="8"/>
        <v>0</v>
      </c>
      <c r="AD39" s="11">
        <f t="shared" si="9"/>
        <v>0</v>
      </c>
      <c r="AE39" s="11">
        <f t="shared" si="10"/>
        <v>0</v>
      </c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 ht="15.75" customHeight="1" x14ac:dyDescent="0.15">
      <c r="A40" s="5">
        <v>41010</v>
      </c>
      <c r="B40" s="6" t="s">
        <v>31</v>
      </c>
      <c r="C40" s="7" t="s">
        <v>48</v>
      </c>
      <c r="D40" s="7" t="s">
        <v>49</v>
      </c>
      <c r="E40" s="7" t="s">
        <v>90</v>
      </c>
      <c r="F40" s="7" t="s">
        <v>46</v>
      </c>
      <c r="I40" s="7" t="s">
        <v>46</v>
      </c>
      <c r="J40" s="7">
        <v>2</v>
      </c>
      <c r="K40" s="7">
        <v>2</v>
      </c>
      <c r="L40" s="8">
        <v>0.54166666666666663</v>
      </c>
      <c r="M40" s="8">
        <v>0.57291666666666663</v>
      </c>
      <c r="N40" s="9">
        <f t="shared" si="0"/>
        <v>3.125E-2</v>
      </c>
      <c r="O40" s="10" t="str">
        <f t="shared" si="1"/>
        <v>0:00:00</v>
      </c>
      <c r="P40" s="7" t="s">
        <v>69</v>
      </c>
      <c r="Q40" s="11">
        <f t="shared" si="3"/>
        <v>1.5659722222222219</v>
      </c>
      <c r="R40" s="11">
        <f t="shared" ref="R40:S40" si="47">SUM(N40 + R39)</f>
        <v>1.5555555555555551</v>
      </c>
      <c r="S40" s="11">
        <f t="shared" si="47"/>
        <v>1.041666666666663E-2</v>
      </c>
      <c r="T40" s="11"/>
      <c r="U40" s="11"/>
      <c r="V40" s="11"/>
      <c r="W40" s="11"/>
      <c r="X40" s="11"/>
      <c r="Y40" s="11"/>
      <c r="Z40" s="11">
        <f t="shared" si="5"/>
        <v>1.5659722222222219</v>
      </c>
      <c r="AA40" s="11">
        <f t="shared" si="6"/>
        <v>1.5555555555555551</v>
      </c>
      <c r="AB40" s="11">
        <f t="shared" si="7"/>
        <v>1.041666666666663E-2</v>
      </c>
      <c r="AC40" s="11">
        <f t="shared" si="8"/>
        <v>0</v>
      </c>
      <c r="AD40" s="11">
        <f t="shared" si="9"/>
        <v>0</v>
      </c>
      <c r="AE40" s="11">
        <f t="shared" si="10"/>
        <v>0</v>
      </c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 ht="15.75" customHeight="1" x14ac:dyDescent="0.15">
      <c r="A41" s="17">
        <v>41010</v>
      </c>
      <c r="B41" s="18" t="s">
        <v>31</v>
      </c>
      <c r="C41" s="19" t="s">
        <v>48</v>
      </c>
      <c r="D41" s="19" t="s">
        <v>49</v>
      </c>
      <c r="E41" s="19" t="s">
        <v>88</v>
      </c>
      <c r="F41" s="19" t="s">
        <v>46</v>
      </c>
      <c r="G41" s="20"/>
      <c r="H41" s="20"/>
      <c r="I41" s="19" t="s">
        <v>46</v>
      </c>
      <c r="J41" s="19">
        <v>5</v>
      </c>
      <c r="K41" s="19">
        <v>5</v>
      </c>
      <c r="L41" s="21">
        <v>0.57291666666666663</v>
      </c>
      <c r="M41" s="21">
        <v>0.60416666666666663</v>
      </c>
      <c r="N41" s="22" t="str">
        <f t="shared" si="0"/>
        <v>0:00:00</v>
      </c>
      <c r="O41" s="23">
        <f t="shared" si="1"/>
        <v>3.125E-2</v>
      </c>
      <c r="P41" s="19" t="s">
        <v>69</v>
      </c>
      <c r="Q41" s="11">
        <f t="shared" si="3"/>
        <v>1.5972222222222219</v>
      </c>
      <c r="R41" s="11">
        <f t="shared" ref="R41:S41" si="48">SUM(N41 + R40)</f>
        <v>1.5555555555555551</v>
      </c>
      <c r="S41" s="11">
        <f t="shared" si="48"/>
        <v>4.166666666666663E-2</v>
      </c>
      <c r="T41" s="11"/>
      <c r="U41" s="11"/>
      <c r="V41" s="11"/>
      <c r="W41" s="11"/>
      <c r="X41" s="11"/>
      <c r="Y41" s="11"/>
      <c r="Z41" s="11">
        <f t="shared" si="5"/>
        <v>1.5972222222222219</v>
      </c>
      <c r="AA41" s="11">
        <f t="shared" si="6"/>
        <v>1.5555555555555551</v>
      </c>
      <c r="AB41" s="11">
        <f t="shared" si="7"/>
        <v>4.166666666666663E-2</v>
      </c>
      <c r="AC41" s="11">
        <f t="shared" si="8"/>
        <v>0</v>
      </c>
      <c r="AD41" s="11">
        <f t="shared" si="9"/>
        <v>0</v>
      </c>
      <c r="AE41" s="11">
        <f t="shared" si="10"/>
        <v>0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 ht="15.75" customHeight="1" x14ac:dyDescent="0.15">
      <c r="A42" s="5" t="s">
        <v>91</v>
      </c>
      <c r="B42" s="6" t="s">
        <v>31</v>
      </c>
      <c r="C42" s="7" t="s">
        <v>48</v>
      </c>
      <c r="D42" s="7" t="s">
        <v>56</v>
      </c>
      <c r="E42" s="7" t="s">
        <v>90</v>
      </c>
      <c r="F42" s="7" t="s">
        <v>46</v>
      </c>
      <c r="I42" s="7" t="s">
        <v>46</v>
      </c>
      <c r="J42" s="7">
        <v>1</v>
      </c>
      <c r="K42" s="7">
        <v>1</v>
      </c>
      <c r="L42" s="8">
        <v>0.54861111111111116</v>
      </c>
      <c r="M42" s="8">
        <v>0.58333333333333337</v>
      </c>
      <c r="N42" s="9">
        <f t="shared" si="0"/>
        <v>3.472222222222221E-2</v>
      </c>
      <c r="O42" s="10" t="str">
        <f t="shared" si="1"/>
        <v>0:00:00</v>
      </c>
      <c r="P42" s="7" t="s">
        <v>92</v>
      </c>
      <c r="Q42" s="11">
        <f t="shared" si="3"/>
        <v>1.6319444444444442</v>
      </c>
      <c r="R42" s="11">
        <f t="shared" ref="R42:S42" si="49">SUM(N42 + R41)</f>
        <v>1.5902777777777772</v>
      </c>
      <c r="S42" s="11">
        <f t="shared" si="49"/>
        <v>4.166666666666663E-2</v>
      </c>
      <c r="T42" s="11"/>
      <c r="U42" s="11"/>
      <c r="V42" s="11"/>
      <c r="W42" s="11"/>
      <c r="X42" s="11"/>
      <c r="Y42" s="11"/>
      <c r="Z42" s="11">
        <f t="shared" si="5"/>
        <v>1.6319444444444442</v>
      </c>
      <c r="AA42" s="11">
        <f t="shared" si="6"/>
        <v>1.5902777777777772</v>
      </c>
      <c r="AB42" s="11">
        <f t="shared" si="7"/>
        <v>4.166666666666663E-2</v>
      </c>
      <c r="AC42" s="11">
        <f t="shared" si="8"/>
        <v>0</v>
      </c>
      <c r="AD42" s="11">
        <f t="shared" si="9"/>
        <v>0</v>
      </c>
      <c r="AE42" s="11">
        <f t="shared" si="10"/>
        <v>0</v>
      </c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15.75" customHeight="1" x14ac:dyDescent="0.15">
      <c r="A43" s="25" t="s">
        <v>93</v>
      </c>
      <c r="B43" s="26" t="s">
        <v>94</v>
      </c>
      <c r="C43" s="27" t="s">
        <v>95</v>
      </c>
      <c r="D43" s="27" t="s">
        <v>96</v>
      </c>
      <c r="E43" s="27" t="s">
        <v>97</v>
      </c>
      <c r="F43" s="27" t="s">
        <v>98</v>
      </c>
      <c r="G43" s="28"/>
      <c r="H43" s="28"/>
      <c r="I43" s="27" t="s">
        <v>98</v>
      </c>
      <c r="J43" s="27">
        <v>1</v>
      </c>
      <c r="K43" s="27">
        <v>1</v>
      </c>
      <c r="L43" s="29">
        <v>0.72222222222222221</v>
      </c>
      <c r="M43" s="29">
        <v>0.75416666666666665</v>
      </c>
      <c r="N43" s="30">
        <f t="shared" si="0"/>
        <v>3.1944444444444442E-2</v>
      </c>
      <c r="O43" s="31" t="str">
        <f t="shared" si="1"/>
        <v>0:00:00</v>
      </c>
      <c r="P43" s="27" t="s">
        <v>99</v>
      </c>
      <c r="Q43" s="11">
        <f t="shared" si="3"/>
        <v>1.6638888888888888</v>
      </c>
      <c r="R43" s="11">
        <f t="shared" ref="R43:S43" si="50">SUM(N43 + R42)</f>
        <v>1.6222222222222218</v>
      </c>
      <c r="S43" s="11">
        <f t="shared" si="50"/>
        <v>4.166666666666663E-2</v>
      </c>
      <c r="T43" s="11"/>
      <c r="U43" s="11"/>
      <c r="V43" s="11"/>
      <c r="W43" s="11"/>
      <c r="X43" s="11"/>
      <c r="Y43" s="11"/>
      <c r="Z43" s="11">
        <f t="shared" si="5"/>
        <v>1.6319444444444442</v>
      </c>
      <c r="AA43" s="11">
        <f t="shared" si="6"/>
        <v>1.5902777777777772</v>
      </c>
      <c r="AB43" s="11">
        <f t="shared" si="7"/>
        <v>4.166666666666663E-2</v>
      </c>
      <c r="AC43" s="11">
        <f t="shared" si="8"/>
        <v>3.1944444444444442E-2</v>
      </c>
      <c r="AD43" s="11">
        <f t="shared" si="9"/>
        <v>3.1944444444444442E-2</v>
      </c>
      <c r="AE43" s="11">
        <f t="shared" si="10"/>
        <v>0</v>
      </c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</row>
    <row r="44" spans="1:55" ht="15.75" customHeight="1" x14ac:dyDescent="0.15">
      <c r="A44" s="25" t="s">
        <v>100</v>
      </c>
      <c r="B44" s="26" t="s">
        <v>94</v>
      </c>
      <c r="C44" s="27" t="s">
        <v>95</v>
      </c>
      <c r="D44" s="27" t="s">
        <v>101</v>
      </c>
      <c r="E44" s="27" t="s">
        <v>97</v>
      </c>
      <c r="F44" s="27" t="s">
        <v>98</v>
      </c>
      <c r="G44" s="28"/>
      <c r="H44" s="28"/>
      <c r="I44" s="27" t="s">
        <v>98</v>
      </c>
      <c r="J44" s="27">
        <v>1</v>
      </c>
      <c r="K44" s="27">
        <v>1</v>
      </c>
      <c r="L44" s="29">
        <v>0.74097222222222225</v>
      </c>
      <c r="M44" s="29">
        <v>0.7993055555555556</v>
      </c>
      <c r="N44" s="30">
        <f t="shared" si="0"/>
        <v>5.8333333333333348E-2</v>
      </c>
      <c r="O44" s="31" t="str">
        <f t="shared" si="1"/>
        <v>0:00:00</v>
      </c>
      <c r="P44" s="27" t="s">
        <v>102</v>
      </c>
      <c r="Q44" s="11">
        <f t="shared" si="3"/>
        <v>1.7222222222222221</v>
      </c>
      <c r="R44" s="11">
        <f t="shared" ref="R44:S44" si="51">SUM(N44 + R43)</f>
        <v>1.6805555555555551</v>
      </c>
      <c r="S44" s="11">
        <f t="shared" si="51"/>
        <v>4.166666666666663E-2</v>
      </c>
      <c r="T44" s="11"/>
      <c r="U44" s="11"/>
      <c r="V44" s="11"/>
      <c r="W44" s="11"/>
      <c r="X44" s="11"/>
      <c r="Y44" s="11"/>
      <c r="Z44" s="11">
        <f t="shared" si="5"/>
        <v>1.6319444444444442</v>
      </c>
      <c r="AA44" s="11">
        <f t="shared" si="6"/>
        <v>1.5902777777777772</v>
      </c>
      <c r="AB44" s="11">
        <f t="shared" si="7"/>
        <v>4.166666666666663E-2</v>
      </c>
      <c r="AC44" s="11">
        <f t="shared" si="8"/>
        <v>9.027777777777779E-2</v>
      </c>
      <c r="AD44" s="11">
        <f t="shared" si="9"/>
        <v>9.027777777777779E-2</v>
      </c>
      <c r="AE44" s="11">
        <f t="shared" si="10"/>
        <v>0</v>
      </c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</row>
    <row r="45" spans="1:55" ht="15.75" customHeight="1" x14ac:dyDescent="0.15">
      <c r="A45" s="25" t="s">
        <v>100</v>
      </c>
      <c r="B45" s="26" t="s">
        <v>94</v>
      </c>
      <c r="C45" s="27" t="s">
        <v>95</v>
      </c>
      <c r="D45" s="27" t="s">
        <v>101</v>
      </c>
      <c r="E45" s="27" t="s">
        <v>97</v>
      </c>
      <c r="F45" s="27" t="s">
        <v>98</v>
      </c>
      <c r="G45" s="28"/>
      <c r="H45" s="28"/>
      <c r="I45" s="27" t="s">
        <v>98</v>
      </c>
      <c r="J45" s="27">
        <v>1</v>
      </c>
      <c r="K45" s="27">
        <v>1</v>
      </c>
      <c r="L45" s="29">
        <v>0.94930555555555551</v>
      </c>
      <c r="M45" s="29">
        <v>0.99097222222222225</v>
      </c>
      <c r="N45" s="30">
        <f t="shared" si="0"/>
        <v>4.1666666666666741E-2</v>
      </c>
      <c r="O45" s="31" t="str">
        <f t="shared" si="1"/>
        <v>0:00:00</v>
      </c>
      <c r="P45" s="27" t="s">
        <v>103</v>
      </c>
      <c r="Q45" s="11">
        <f t="shared" si="3"/>
        <v>1.7638888888888888</v>
      </c>
      <c r="R45" s="11">
        <f t="shared" ref="R45:S45" si="52">SUM(N45 + R44)</f>
        <v>1.7222222222222219</v>
      </c>
      <c r="S45" s="11">
        <f t="shared" si="52"/>
        <v>4.166666666666663E-2</v>
      </c>
      <c r="T45" s="11"/>
      <c r="U45" s="11"/>
      <c r="V45" s="11"/>
      <c r="W45" s="11"/>
      <c r="X45" s="11"/>
      <c r="Y45" s="11"/>
      <c r="Z45" s="11">
        <f t="shared" si="5"/>
        <v>1.6319444444444442</v>
      </c>
      <c r="AA45" s="11">
        <f t="shared" si="6"/>
        <v>1.5902777777777772</v>
      </c>
      <c r="AB45" s="11">
        <f t="shared" si="7"/>
        <v>4.166666666666663E-2</v>
      </c>
      <c r="AC45" s="11">
        <f t="shared" si="8"/>
        <v>0.13194444444444453</v>
      </c>
      <c r="AD45" s="11">
        <f t="shared" si="9"/>
        <v>0.13194444444444453</v>
      </c>
      <c r="AE45" s="11">
        <f t="shared" si="10"/>
        <v>0</v>
      </c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</row>
    <row r="46" spans="1:55" ht="15.75" customHeight="1" x14ac:dyDescent="0.15">
      <c r="A46" s="25" t="s">
        <v>104</v>
      </c>
      <c r="B46" s="26" t="s">
        <v>94</v>
      </c>
      <c r="C46" s="27" t="s">
        <v>95</v>
      </c>
      <c r="D46" s="27" t="s">
        <v>105</v>
      </c>
      <c r="E46" s="27" t="s">
        <v>97</v>
      </c>
      <c r="F46" s="27" t="s">
        <v>98</v>
      </c>
      <c r="G46" s="28"/>
      <c r="H46" s="28"/>
      <c r="I46" s="27" t="s">
        <v>98</v>
      </c>
      <c r="J46" s="27">
        <v>2</v>
      </c>
      <c r="K46" s="27">
        <v>2</v>
      </c>
      <c r="L46" s="29">
        <v>0.73958333333333337</v>
      </c>
      <c r="M46" s="29">
        <v>0.79652777777777772</v>
      </c>
      <c r="N46" s="30">
        <f t="shared" si="0"/>
        <v>5.6944444444444353E-2</v>
      </c>
      <c r="O46" s="31" t="str">
        <f t="shared" si="1"/>
        <v>0:00:00</v>
      </c>
      <c r="P46" s="27" t="s">
        <v>69</v>
      </c>
      <c r="Q46" s="11">
        <f t="shared" si="3"/>
        <v>1.8208333333333333</v>
      </c>
      <c r="R46" s="11">
        <f t="shared" ref="R46:S46" si="53">SUM(N46 + R45)</f>
        <v>1.7791666666666663</v>
      </c>
      <c r="S46" s="11">
        <f t="shared" si="53"/>
        <v>4.166666666666663E-2</v>
      </c>
      <c r="T46" s="11"/>
      <c r="U46" s="11"/>
      <c r="V46" s="11"/>
      <c r="W46" s="11"/>
      <c r="X46" s="11"/>
      <c r="Y46" s="11"/>
      <c r="Z46" s="11">
        <f t="shared" si="5"/>
        <v>1.6319444444444442</v>
      </c>
      <c r="AA46" s="11">
        <f t="shared" si="6"/>
        <v>1.5902777777777772</v>
      </c>
      <c r="AB46" s="11">
        <f t="shared" si="7"/>
        <v>4.166666666666663E-2</v>
      </c>
      <c r="AC46" s="11">
        <f t="shared" si="8"/>
        <v>0.18888888888888888</v>
      </c>
      <c r="AD46" s="11">
        <f t="shared" si="9"/>
        <v>0.18888888888888888</v>
      </c>
      <c r="AE46" s="11">
        <f t="shared" si="10"/>
        <v>0</v>
      </c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</row>
    <row r="47" spans="1:55" ht="15.75" customHeight="1" x14ac:dyDescent="0.15">
      <c r="A47" s="25" t="s">
        <v>104</v>
      </c>
      <c r="B47" s="26" t="s">
        <v>94</v>
      </c>
      <c r="C47" s="27" t="s">
        <v>95</v>
      </c>
      <c r="D47" s="27" t="s">
        <v>101</v>
      </c>
      <c r="E47" s="27" t="s">
        <v>97</v>
      </c>
      <c r="F47" s="27" t="s">
        <v>98</v>
      </c>
      <c r="G47" s="28"/>
      <c r="H47" s="28"/>
      <c r="I47" s="27" t="s">
        <v>98</v>
      </c>
      <c r="J47" s="27">
        <v>3</v>
      </c>
      <c r="K47" s="27">
        <v>3</v>
      </c>
      <c r="L47" s="29">
        <v>0.90763888888888888</v>
      </c>
      <c r="M47" s="29">
        <v>0.94513888888888886</v>
      </c>
      <c r="N47" s="30">
        <f t="shared" si="0"/>
        <v>3.7499999999999978E-2</v>
      </c>
      <c r="O47" s="31" t="str">
        <f t="shared" si="1"/>
        <v>0:00:00</v>
      </c>
      <c r="P47" s="27" t="s">
        <v>106</v>
      </c>
      <c r="Q47" s="11">
        <f t="shared" si="3"/>
        <v>1.8583333333333334</v>
      </c>
      <c r="R47" s="11">
        <f t="shared" ref="R47:S47" si="54">SUM(N47 + R46)</f>
        <v>1.8166666666666664</v>
      </c>
      <c r="S47" s="11">
        <f t="shared" si="54"/>
        <v>4.166666666666663E-2</v>
      </c>
      <c r="T47" s="11"/>
      <c r="U47" s="11"/>
      <c r="V47" s="11"/>
      <c r="W47" s="11"/>
      <c r="X47" s="11"/>
      <c r="Y47" s="11"/>
      <c r="Z47" s="11">
        <f t="shared" si="5"/>
        <v>1.6319444444444442</v>
      </c>
      <c r="AA47" s="11">
        <f t="shared" si="6"/>
        <v>1.5902777777777772</v>
      </c>
      <c r="AB47" s="11">
        <f t="shared" si="7"/>
        <v>4.166666666666663E-2</v>
      </c>
      <c r="AC47" s="11">
        <f t="shared" si="8"/>
        <v>0.22638888888888886</v>
      </c>
      <c r="AD47" s="11">
        <f t="shared" si="9"/>
        <v>0.22638888888888886</v>
      </c>
      <c r="AE47" s="11">
        <f t="shared" si="10"/>
        <v>0</v>
      </c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</row>
    <row r="48" spans="1:55" ht="15.75" customHeight="1" x14ac:dyDescent="0.15">
      <c r="A48" s="25" t="s">
        <v>107</v>
      </c>
      <c r="B48" s="26" t="s">
        <v>94</v>
      </c>
      <c r="C48" s="27" t="s">
        <v>95</v>
      </c>
      <c r="D48" s="27" t="s">
        <v>101</v>
      </c>
      <c r="E48" s="27" t="s">
        <v>97</v>
      </c>
      <c r="F48" s="27" t="s">
        <v>98</v>
      </c>
      <c r="G48" s="28"/>
      <c r="H48" s="28"/>
      <c r="I48" s="27" t="s">
        <v>98</v>
      </c>
      <c r="J48" s="27">
        <v>1</v>
      </c>
      <c r="K48" s="27">
        <v>1</v>
      </c>
      <c r="L48" s="29">
        <v>0.86597222222222225</v>
      </c>
      <c r="M48" s="29">
        <v>0.91874999999999996</v>
      </c>
      <c r="N48" s="30">
        <f t="shared" si="0"/>
        <v>5.2777777777777701E-2</v>
      </c>
      <c r="O48" s="31" t="str">
        <f t="shared" si="1"/>
        <v>0:00:00</v>
      </c>
      <c r="P48" s="27" t="s">
        <v>108</v>
      </c>
      <c r="Q48" s="11">
        <f t="shared" si="3"/>
        <v>1.911111111111111</v>
      </c>
      <c r="R48" s="11">
        <f t="shared" ref="R48:S48" si="55">SUM(N48 + R47)</f>
        <v>1.869444444444444</v>
      </c>
      <c r="S48" s="11">
        <f t="shared" si="55"/>
        <v>4.166666666666663E-2</v>
      </c>
      <c r="T48" s="11"/>
      <c r="U48" s="11"/>
      <c r="V48" s="11"/>
      <c r="W48" s="11"/>
      <c r="X48" s="11"/>
      <c r="Y48" s="11"/>
      <c r="Z48" s="11">
        <f t="shared" si="5"/>
        <v>1.6319444444444442</v>
      </c>
      <c r="AA48" s="11">
        <f t="shared" si="6"/>
        <v>1.5902777777777772</v>
      </c>
      <c r="AB48" s="11">
        <f t="shared" si="7"/>
        <v>4.166666666666663E-2</v>
      </c>
      <c r="AC48" s="11">
        <f t="shared" si="8"/>
        <v>0.27916666666666656</v>
      </c>
      <c r="AD48" s="11">
        <f t="shared" si="9"/>
        <v>0.27916666666666656</v>
      </c>
      <c r="AE48" s="11">
        <f t="shared" si="10"/>
        <v>0</v>
      </c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</row>
    <row r="49" spans="1:55" ht="15.75" customHeight="1" x14ac:dyDescent="0.15">
      <c r="A49" s="25" t="s">
        <v>109</v>
      </c>
      <c r="B49" s="26" t="s">
        <v>94</v>
      </c>
      <c r="C49" s="27" t="s">
        <v>95</v>
      </c>
      <c r="D49" s="27" t="s">
        <v>105</v>
      </c>
      <c r="E49" s="27" t="s">
        <v>97</v>
      </c>
      <c r="F49" s="27" t="s">
        <v>98</v>
      </c>
      <c r="G49" s="28"/>
      <c r="H49" s="28"/>
      <c r="I49" s="27" t="s">
        <v>98</v>
      </c>
      <c r="J49" s="27">
        <v>1</v>
      </c>
      <c r="K49" s="27">
        <v>1</v>
      </c>
      <c r="L49" s="29">
        <v>0.9375</v>
      </c>
      <c r="M49" s="29">
        <v>0.99583333333333335</v>
      </c>
      <c r="N49" s="30">
        <f t="shared" si="0"/>
        <v>5.8333333333333348E-2</v>
      </c>
      <c r="O49" s="31" t="str">
        <f t="shared" si="1"/>
        <v>0:00:00</v>
      </c>
      <c r="P49" s="27" t="s">
        <v>108</v>
      </c>
      <c r="Q49" s="11">
        <f t="shared" si="3"/>
        <v>1.9694444444444443</v>
      </c>
      <c r="R49" s="11">
        <f t="shared" ref="R49:S49" si="56">SUM(N49 + R48)</f>
        <v>1.9277777777777774</v>
      </c>
      <c r="S49" s="11">
        <f t="shared" si="56"/>
        <v>4.166666666666663E-2</v>
      </c>
      <c r="T49" s="11"/>
      <c r="U49" s="11"/>
      <c r="V49" s="11"/>
      <c r="W49" s="11"/>
      <c r="X49" s="11"/>
      <c r="Y49" s="11"/>
      <c r="Z49" s="11">
        <f t="shared" si="5"/>
        <v>1.6319444444444442</v>
      </c>
      <c r="AA49" s="11">
        <f t="shared" si="6"/>
        <v>1.5902777777777772</v>
      </c>
      <c r="AB49" s="11">
        <f t="shared" si="7"/>
        <v>4.166666666666663E-2</v>
      </c>
      <c r="AC49" s="11">
        <f t="shared" si="8"/>
        <v>0.33749999999999991</v>
      </c>
      <c r="AD49" s="11">
        <f t="shared" si="9"/>
        <v>0.33749999999999991</v>
      </c>
      <c r="AE49" s="11">
        <f t="shared" si="10"/>
        <v>0</v>
      </c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</row>
    <row r="50" spans="1:55" ht="15.75" customHeight="1" x14ac:dyDescent="0.15">
      <c r="A50" s="25" t="s">
        <v>110</v>
      </c>
      <c r="B50" s="26" t="s">
        <v>94</v>
      </c>
      <c r="C50" s="27" t="s">
        <v>95</v>
      </c>
      <c r="D50" s="27" t="s">
        <v>96</v>
      </c>
      <c r="E50" s="27" t="s">
        <v>111</v>
      </c>
      <c r="F50" s="27" t="s">
        <v>98</v>
      </c>
      <c r="G50" s="27" t="s">
        <v>112</v>
      </c>
      <c r="H50" s="28"/>
      <c r="I50" s="27" t="s">
        <v>98</v>
      </c>
      <c r="J50" s="27">
        <v>3</v>
      </c>
      <c r="K50" s="27">
        <v>3</v>
      </c>
      <c r="L50" s="29">
        <v>0.69791666666666663</v>
      </c>
      <c r="M50" s="29">
        <v>0.73958333333333337</v>
      </c>
      <c r="N50" s="30">
        <f t="shared" si="0"/>
        <v>4.1666666666666741E-2</v>
      </c>
      <c r="O50" s="31" t="str">
        <f t="shared" si="1"/>
        <v>0:00:00</v>
      </c>
      <c r="P50" s="27" t="s">
        <v>113</v>
      </c>
      <c r="Q50" s="11">
        <f t="shared" si="3"/>
        <v>2.0111111111111111</v>
      </c>
      <c r="R50" s="11">
        <f t="shared" ref="R50:S50" si="57">SUM(N50 + R49)</f>
        <v>1.9694444444444441</v>
      </c>
      <c r="S50" s="11">
        <f t="shared" si="57"/>
        <v>4.166666666666663E-2</v>
      </c>
      <c r="T50" s="11"/>
      <c r="U50" s="11"/>
      <c r="V50" s="11"/>
      <c r="W50" s="11"/>
      <c r="X50" s="11"/>
      <c r="Y50" s="11"/>
      <c r="Z50" s="11">
        <f t="shared" si="5"/>
        <v>1.6319444444444442</v>
      </c>
      <c r="AA50" s="11">
        <f t="shared" si="6"/>
        <v>1.5902777777777772</v>
      </c>
      <c r="AB50" s="11">
        <f t="shared" si="7"/>
        <v>4.166666666666663E-2</v>
      </c>
      <c r="AC50" s="11">
        <f t="shared" si="8"/>
        <v>0.37916666666666665</v>
      </c>
      <c r="AD50" s="11">
        <f t="shared" si="9"/>
        <v>0.37916666666666665</v>
      </c>
      <c r="AE50" s="11">
        <f t="shared" si="10"/>
        <v>0</v>
      </c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</row>
    <row r="51" spans="1:55" ht="15.75" customHeight="1" x14ac:dyDescent="0.15">
      <c r="A51" s="25" t="s">
        <v>110</v>
      </c>
      <c r="B51" s="26" t="s">
        <v>94</v>
      </c>
      <c r="C51" s="27" t="s">
        <v>95</v>
      </c>
      <c r="D51" s="27" t="s">
        <v>114</v>
      </c>
      <c r="E51" s="27" t="s">
        <v>97</v>
      </c>
      <c r="F51" s="27" t="s">
        <v>98</v>
      </c>
      <c r="G51" s="28"/>
      <c r="H51" s="28"/>
      <c r="I51" s="27" t="s">
        <v>98</v>
      </c>
      <c r="J51" s="27">
        <v>1</v>
      </c>
      <c r="K51" s="27">
        <v>1</v>
      </c>
      <c r="L51" s="29">
        <v>0.85763888888888884</v>
      </c>
      <c r="M51" s="29">
        <v>0.92013888888888884</v>
      </c>
      <c r="N51" s="30">
        <f t="shared" si="0"/>
        <v>6.25E-2</v>
      </c>
      <c r="O51" s="31" t="str">
        <f t="shared" si="1"/>
        <v>0:00:00</v>
      </c>
      <c r="P51" s="27" t="s">
        <v>115</v>
      </c>
      <c r="Q51" s="11">
        <f t="shared" si="3"/>
        <v>2.0736111111111111</v>
      </c>
      <c r="R51" s="11">
        <f t="shared" ref="R51:S51" si="58">SUM(N51 + R50)</f>
        <v>2.0319444444444441</v>
      </c>
      <c r="S51" s="11">
        <f t="shared" si="58"/>
        <v>4.166666666666663E-2</v>
      </c>
      <c r="T51" s="11"/>
      <c r="U51" s="11"/>
      <c r="V51" s="11"/>
      <c r="W51" s="11"/>
      <c r="X51" s="11"/>
      <c r="Y51" s="11"/>
      <c r="Z51" s="11">
        <f t="shared" si="5"/>
        <v>1.6319444444444442</v>
      </c>
      <c r="AA51" s="11">
        <f t="shared" si="6"/>
        <v>1.5902777777777772</v>
      </c>
      <c r="AB51" s="11">
        <f t="shared" si="7"/>
        <v>4.166666666666663E-2</v>
      </c>
      <c r="AC51" s="11">
        <f t="shared" si="8"/>
        <v>0.44166666666666665</v>
      </c>
      <c r="AD51" s="11">
        <f t="shared" si="9"/>
        <v>0.44166666666666665</v>
      </c>
      <c r="AE51" s="11">
        <f t="shared" si="10"/>
        <v>0</v>
      </c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</row>
    <row r="52" spans="1:55" ht="15.75" customHeight="1" x14ac:dyDescent="0.15">
      <c r="A52" s="25" t="s">
        <v>116</v>
      </c>
      <c r="B52" s="26" t="s">
        <v>94</v>
      </c>
      <c r="C52" s="27" t="s">
        <v>95</v>
      </c>
      <c r="D52" s="27" t="s">
        <v>101</v>
      </c>
      <c r="E52" s="27" t="s">
        <v>117</v>
      </c>
      <c r="F52" s="27" t="s">
        <v>98</v>
      </c>
      <c r="G52" s="28"/>
      <c r="H52" s="28"/>
      <c r="I52" s="27" t="s">
        <v>98</v>
      </c>
      <c r="J52" s="27">
        <v>1</v>
      </c>
      <c r="K52" s="27">
        <v>1</v>
      </c>
      <c r="L52" s="29">
        <v>0.69791666666666663</v>
      </c>
      <c r="M52" s="29">
        <v>0.74791666666666667</v>
      </c>
      <c r="N52" s="30">
        <f t="shared" si="0"/>
        <v>5.0000000000000044E-2</v>
      </c>
      <c r="O52" s="31" t="str">
        <f t="shared" si="1"/>
        <v>0:00:00</v>
      </c>
      <c r="P52" s="27" t="s">
        <v>118</v>
      </c>
      <c r="Q52" s="11">
        <f t="shared" si="3"/>
        <v>2.1236111111111109</v>
      </c>
      <c r="R52" s="11">
        <f t="shared" ref="R52:S52" si="59">SUM(N52 + R51)</f>
        <v>2.0819444444444439</v>
      </c>
      <c r="S52" s="11">
        <f t="shared" si="59"/>
        <v>4.166666666666663E-2</v>
      </c>
      <c r="T52" s="11"/>
      <c r="U52" s="11"/>
      <c r="V52" s="11"/>
      <c r="W52" s="11"/>
      <c r="X52" s="11"/>
      <c r="Y52" s="11"/>
      <c r="Z52" s="11">
        <f t="shared" si="5"/>
        <v>1.6319444444444442</v>
      </c>
      <c r="AA52" s="11">
        <f t="shared" si="6"/>
        <v>1.5902777777777772</v>
      </c>
      <c r="AB52" s="11">
        <f t="shared" si="7"/>
        <v>4.166666666666663E-2</v>
      </c>
      <c r="AC52" s="11">
        <f t="shared" si="8"/>
        <v>0.4916666666666667</v>
      </c>
      <c r="AD52" s="11">
        <f t="shared" si="9"/>
        <v>0.4916666666666667</v>
      </c>
      <c r="AE52" s="11">
        <f t="shared" si="10"/>
        <v>0</v>
      </c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</row>
    <row r="53" spans="1:55" ht="15.75" customHeight="1" x14ac:dyDescent="0.15">
      <c r="A53" s="25" t="s">
        <v>116</v>
      </c>
      <c r="B53" s="26" t="s">
        <v>94</v>
      </c>
      <c r="C53" s="27" t="s">
        <v>95</v>
      </c>
      <c r="D53" s="27" t="s">
        <v>119</v>
      </c>
      <c r="E53" s="27" t="s">
        <v>97</v>
      </c>
      <c r="F53" s="27" t="s">
        <v>98</v>
      </c>
      <c r="G53" s="28"/>
      <c r="H53" s="28"/>
      <c r="I53" s="27" t="s">
        <v>98</v>
      </c>
      <c r="J53" s="27">
        <v>3</v>
      </c>
      <c r="K53" s="27">
        <v>2</v>
      </c>
      <c r="L53" s="29">
        <v>0.95486111111111116</v>
      </c>
      <c r="M53" s="33">
        <v>1.0048611111111112</v>
      </c>
      <c r="N53" s="30">
        <f t="shared" si="0"/>
        <v>5.0000000000000044E-2</v>
      </c>
      <c r="O53" s="31" t="str">
        <f t="shared" si="1"/>
        <v>0:00:00</v>
      </c>
      <c r="P53" s="27" t="s">
        <v>120</v>
      </c>
      <c r="Q53" s="11">
        <f t="shared" si="3"/>
        <v>2.1736111111111107</v>
      </c>
      <c r="R53" s="11">
        <f t="shared" ref="R53:S53" si="60">SUM(N53 + R52)</f>
        <v>2.1319444444444438</v>
      </c>
      <c r="S53" s="11">
        <f t="shared" si="60"/>
        <v>4.166666666666663E-2</v>
      </c>
      <c r="T53" s="11"/>
      <c r="U53" s="11"/>
      <c r="V53" s="11"/>
      <c r="W53" s="11"/>
      <c r="X53" s="11"/>
      <c r="Y53" s="11"/>
      <c r="Z53" s="11">
        <f t="shared" si="5"/>
        <v>1.6319444444444442</v>
      </c>
      <c r="AA53" s="11">
        <f t="shared" si="6"/>
        <v>1.5902777777777772</v>
      </c>
      <c r="AB53" s="11">
        <f t="shared" si="7"/>
        <v>4.166666666666663E-2</v>
      </c>
      <c r="AC53" s="11">
        <f t="shared" si="8"/>
        <v>0.54166666666666674</v>
      </c>
      <c r="AD53" s="11">
        <f t="shared" si="9"/>
        <v>0.54166666666666674</v>
      </c>
      <c r="AE53" s="11">
        <f t="shared" si="10"/>
        <v>0</v>
      </c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</row>
    <row r="54" spans="1:55" ht="15.75" customHeight="1" x14ac:dyDescent="0.15">
      <c r="A54" s="25" t="s">
        <v>121</v>
      </c>
      <c r="B54" s="26" t="s">
        <v>94</v>
      </c>
      <c r="C54" s="27" t="s">
        <v>95</v>
      </c>
      <c r="D54" s="27" t="s">
        <v>105</v>
      </c>
      <c r="E54" s="27" t="s">
        <v>111</v>
      </c>
      <c r="F54" s="27" t="s">
        <v>98</v>
      </c>
      <c r="G54" s="27" t="s">
        <v>122</v>
      </c>
      <c r="H54" s="28"/>
      <c r="I54" s="27" t="s">
        <v>98</v>
      </c>
      <c r="J54" s="27">
        <v>5</v>
      </c>
      <c r="K54" s="27">
        <v>5</v>
      </c>
      <c r="L54" s="29">
        <v>0.69444444444444442</v>
      </c>
      <c r="M54" s="29">
        <v>0.74444444444444446</v>
      </c>
      <c r="N54" s="30">
        <f t="shared" si="0"/>
        <v>5.0000000000000044E-2</v>
      </c>
      <c r="O54" s="31" t="str">
        <f t="shared" si="1"/>
        <v>0:00:00</v>
      </c>
      <c r="P54" s="27" t="s">
        <v>123</v>
      </c>
      <c r="Q54" s="11">
        <f t="shared" si="3"/>
        <v>2.2236111111111105</v>
      </c>
      <c r="R54" s="11">
        <f t="shared" ref="R54:S54" si="61">SUM(N54 + R53)</f>
        <v>2.1819444444444436</v>
      </c>
      <c r="S54" s="11">
        <f t="shared" si="61"/>
        <v>4.166666666666663E-2</v>
      </c>
      <c r="T54" s="11"/>
      <c r="U54" s="11"/>
      <c r="V54" s="11"/>
      <c r="W54" s="11"/>
      <c r="X54" s="11"/>
      <c r="Y54" s="11"/>
      <c r="Z54" s="11">
        <f t="shared" si="5"/>
        <v>1.6319444444444442</v>
      </c>
      <c r="AA54" s="11">
        <f t="shared" si="6"/>
        <v>1.5902777777777772</v>
      </c>
      <c r="AB54" s="11">
        <f t="shared" si="7"/>
        <v>4.166666666666663E-2</v>
      </c>
      <c r="AC54" s="11">
        <f t="shared" si="8"/>
        <v>0.59166666666666679</v>
      </c>
      <c r="AD54" s="11">
        <f t="shared" si="9"/>
        <v>0.59166666666666679</v>
      </c>
      <c r="AE54" s="11">
        <f t="shared" si="10"/>
        <v>0</v>
      </c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</row>
    <row r="55" spans="1:55" ht="15.75" customHeight="1" x14ac:dyDescent="0.15">
      <c r="A55" s="25" t="s">
        <v>121</v>
      </c>
      <c r="B55" s="26" t="s">
        <v>94</v>
      </c>
      <c r="C55" s="27" t="s">
        <v>95</v>
      </c>
      <c r="D55" s="27" t="s">
        <v>114</v>
      </c>
      <c r="E55" s="27" t="s">
        <v>97</v>
      </c>
      <c r="F55" s="27" t="s">
        <v>98</v>
      </c>
      <c r="G55" s="27" t="s">
        <v>112</v>
      </c>
      <c r="H55" s="28"/>
      <c r="I55" s="27" t="s">
        <v>98</v>
      </c>
      <c r="J55" s="27">
        <v>5</v>
      </c>
      <c r="K55" s="27">
        <v>5</v>
      </c>
      <c r="L55" s="29">
        <v>0.84375</v>
      </c>
      <c r="M55" s="29">
        <v>0.89375000000000004</v>
      </c>
      <c r="N55" s="30">
        <f t="shared" si="0"/>
        <v>5.0000000000000044E-2</v>
      </c>
      <c r="O55" s="31" t="str">
        <f t="shared" si="1"/>
        <v>0:00:00</v>
      </c>
      <c r="P55" s="27" t="s">
        <v>124</v>
      </c>
      <c r="Q55" s="11">
        <f t="shared" si="3"/>
        <v>2.2736111111111104</v>
      </c>
      <c r="R55" s="11">
        <f t="shared" ref="R55:S55" si="62">SUM(N55 + R54)</f>
        <v>2.2319444444444434</v>
      </c>
      <c r="S55" s="11">
        <f t="shared" si="62"/>
        <v>4.166666666666663E-2</v>
      </c>
      <c r="T55" s="11"/>
      <c r="U55" s="11"/>
      <c r="V55" s="11"/>
      <c r="W55" s="11"/>
      <c r="X55" s="11"/>
      <c r="Y55" s="11"/>
      <c r="Z55" s="11">
        <f t="shared" si="5"/>
        <v>1.6319444444444442</v>
      </c>
      <c r="AA55" s="11">
        <f t="shared" si="6"/>
        <v>1.5902777777777772</v>
      </c>
      <c r="AB55" s="11">
        <f t="shared" si="7"/>
        <v>4.166666666666663E-2</v>
      </c>
      <c r="AC55" s="11">
        <f t="shared" si="8"/>
        <v>0.64166666666666683</v>
      </c>
      <c r="AD55" s="11">
        <f t="shared" si="9"/>
        <v>0.64166666666666683</v>
      </c>
      <c r="AE55" s="11">
        <f t="shared" si="10"/>
        <v>0</v>
      </c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</row>
    <row r="56" spans="1:55" ht="15.75" customHeight="1" x14ac:dyDescent="0.15">
      <c r="A56" s="25">
        <v>41550</v>
      </c>
      <c r="B56" s="26" t="s">
        <v>94</v>
      </c>
      <c r="C56" s="27" t="s">
        <v>95</v>
      </c>
      <c r="D56" s="27" t="s">
        <v>114</v>
      </c>
      <c r="E56" s="27" t="s">
        <v>97</v>
      </c>
      <c r="F56" s="27" t="s">
        <v>98</v>
      </c>
      <c r="G56" s="27" t="s">
        <v>125</v>
      </c>
      <c r="H56" s="27" t="s">
        <v>126</v>
      </c>
      <c r="I56" s="27" t="s">
        <v>98</v>
      </c>
      <c r="J56" s="27">
        <v>3</v>
      </c>
      <c r="K56" s="27">
        <v>3</v>
      </c>
      <c r="L56" s="29">
        <v>0.75</v>
      </c>
      <c r="M56" s="29">
        <v>0.88749999999999996</v>
      </c>
      <c r="N56" s="30">
        <f t="shared" si="0"/>
        <v>0.13749999999999996</v>
      </c>
      <c r="O56" s="31" t="str">
        <f t="shared" si="1"/>
        <v>0:00:00</v>
      </c>
      <c r="P56" s="27" t="s">
        <v>127</v>
      </c>
      <c r="Q56" s="11">
        <f t="shared" si="3"/>
        <v>2.4111111111111105</v>
      </c>
      <c r="R56" s="11">
        <f t="shared" ref="R56:S56" si="63">SUM(N56 + R55)</f>
        <v>2.3694444444444436</v>
      </c>
      <c r="S56" s="11">
        <f t="shared" si="63"/>
        <v>4.166666666666663E-2</v>
      </c>
      <c r="T56" s="11"/>
      <c r="U56" s="11"/>
      <c r="V56" s="11"/>
      <c r="W56" s="11"/>
      <c r="X56" s="11"/>
      <c r="Y56" s="11"/>
      <c r="Z56" s="11">
        <f t="shared" si="5"/>
        <v>1.6319444444444442</v>
      </c>
      <c r="AA56" s="11">
        <f t="shared" si="6"/>
        <v>1.5902777777777772</v>
      </c>
      <c r="AB56" s="11">
        <f t="shared" si="7"/>
        <v>4.166666666666663E-2</v>
      </c>
      <c r="AC56" s="11">
        <f t="shared" si="8"/>
        <v>0.77916666666666679</v>
      </c>
      <c r="AD56" s="11">
        <f t="shared" si="9"/>
        <v>0.77916666666666679</v>
      </c>
      <c r="AE56" s="11">
        <f t="shared" si="10"/>
        <v>0</v>
      </c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</row>
    <row r="57" spans="1:55" ht="15.75" customHeight="1" x14ac:dyDescent="0.15">
      <c r="A57" s="25">
        <v>41581</v>
      </c>
      <c r="B57" s="26" t="s">
        <v>94</v>
      </c>
      <c r="C57" s="27" t="s">
        <v>95</v>
      </c>
      <c r="D57" s="27" t="s">
        <v>101</v>
      </c>
      <c r="E57" s="27" t="s">
        <v>97</v>
      </c>
      <c r="F57" s="27" t="s">
        <v>98</v>
      </c>
      <c r="G57" s="27" t="s">
        <v>122</v>
      </c>
      <c r="H57" s="28"/>
      <c r="I57" s="27" t="s">
        <v>98</v>
      </c>
      <c r="J57" s="27">
        <v>7</v>
      </c>
      <c r="K57" s="27">
        <v>7</v>
      </c>
      <c r="L57" s="29">
        <v>0.73055555555555551</v>
      </c>
      <c r="M57" s="29">
        <v>0.78888888888888886</v>
      </c>
      <c r="N57" s="30">
        <f t="shared" si="0"/>
        <v>5.8333333333333348E-2</v>
      </c>
      <c r="O57" s="31" t="str">
        <f t="shared" si="1"/>
        <v>0:00:00</v>
      </c>
      <c r="P57" s="27" t="s">
        <v>128</v>
      </c>
      <c r="Q57" s="11">
        <f t="shared" si="3"/>
        <v>2.4694444444444441</v>
      </c>
      <c r="R57" s="11">
        <f t="shared" ref="R57:S57" si="64">SUM(N57 + R56)</f>
        <v>2.4277777777777771</v>
      </c>
      <c r="S57" s="11">
        <f t="shared" si="64"/>
        <v>4.166666666666663E-2</v>
      </c>
      <c r="T57" s="11"/>
      <c r="U57" s="11"/>
      <c r="V57" s="11"/>
      <c r="W57" s="11"/>
      <c r="X57" s="11"/>
      <c r="Y57" s="11"/>
      <c r="Z57" s="11">
        <f t="shared" si="5"/>
        <v>1.6319444444444442</v>
      </c>
      <c r="AA57" s="11">
        <f t="shared" si="6"/>
        <v>1.5902777777777772</v>
      </c>
      <c r="AB57" s="11">
        <f t="shared" si="7"/>
        <v>4.166666666666663E-2</v>
      </c>
      <c r="AC57" s="11">
        <f t="shared" si="8"/>
        <v>0.83750000000000013</v>
      </c>
      <c r="AD57" s="11">
        <f t="shared" si="9"/>
        <v>0.83750000000000013</v>
      </c>
      <c r="AE57" s="11">
        <f t="shared" si="10"/>
        <v>0</v>
      </c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</row>
    <row r="58" spans="1:55" ht="15.75" customHeight="1" x14ac:dyDescent="0.15">
      <c r="A58" s="5" t="s">
        <v>129</v>
      </c>
      <c r="B58" s="6" t="s">
        <v>31</v>
      </c>
      <c r="C58" s="7" t="s">
        <v>130</v>
      </c>
      <c r="D58" s="7" t="s">
        <v>56</v>
      </c>
      <c r="E58" s="7" t="s">
        <v>90</v>
      </c>
      <c r="F58" s="7" t="s">
        <v>46</v>
      </c>
      <c r="I58" s="7" t="s">
        <v>46</v>
      </c>
      <c r="J58" s="7">
        <v>3</v>
      </c>
      <c r="K58" s="7">
        <v>3</v>
      </c>
      <c r="L58" s="8">
        <v>0.45833333333333331</v>
      </c>
      <c r="M58" s="8">
        <v>0.47222222222222221</v>
      </c>
      <c r="N58" s="9">
        <f t="shared" si="0"/>
        <v>1.3888888888888895E-2</v>
      </c>
      <c r="O58" s="10" t="str">
        <f t="shared" si="1"/>
        <v>0:00:00</v>
      </c>
      <c r="P58" s="7" t="s">
        <v>69</v>
      </c>
      <c r="Q58" s="11">
        <f t="shared" si="3"/>
        <v>2.4833333333333329</v>
      </c>
      <c r="R58" s="11">
        <f t="shared" ref="R58:S58" si="65">SUM(N58 + R57)</f>
        <v>2.441666666666666</v>
      </c>
      <c r="S58" s="11">
        <f t="shared" si="65"/>
        <v>4.166666666666663E-2</v>
      </c>
      <c r="T58" s="11"/>
      <c r="U58" s="11"/>
      <c r="V58" s="11"/>
      <c r="W58" s="11"/>
      <c r="X58" s="11"/>
      <c r="Y58" s="11"/>
      <c r="Z58" s="11">
        <f t="shared" si="5"/>
        <v>1.645833333333333</v>
      </c>
      <c r="AA58" s="11">
        <f t="shared" si="6"/>
        <v>1.6041666666666661</v>
      </c>
      <c r="AB58" s="11">
        <f t="shared" si="7"/>
        <v>4.166666666666663E-2</v>
      </c>
      <c r="AC58" s="11">
        <f t="shared" si="8"/>
        <v>0.83750000000000013</v>
      </c>
      <c r="AD58" s="11">
        <f t="shared" si="9"/>
        <v>0.83750000000000013</v>
      </c>
      <c r="AE58" s="11">
        <f t="shared" si="10"/>
        <v>0</v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ht="15.75" customHeight="1" x14ac:dyDescent="0.15">
      <c r="A59" s="17" t="s">
        <v>129</v>
      </c>
      <c r="B59" s="18" t="s">
        <v>31</v>
      </c>
      <c r="C59" s="19" t="s">
        <v>130</v>
      </c>
      <c r="D59" s="19" t="s">
        <v>56</v>
      </c>
      <c r="E59" s="19" t="s">
        <v>88</v>
      </c>
      <c r="F59" s="19" t="s">
        <v>46</v>
      </c>
      <c r="G59" s="20"/>
      <c r="H59" s="20"/>
      <c r="I59" s="19" t="s">
        <v>46</v>
      </c>
      <c r="J59" s="19">
        <v>4</v>
      </c>
      <c r="K59" s="19">
        <v>4</v>
      </c>
      <c r="L59" s="21">
        <v>0.47222222222222221</v>
      </c>
      <c r="M59" s="21">
        <v>0.5</v>
      </c>
      <c r="N59" s="22" t="str">
        <f t="shared" si="0"/>
        <v>0:00:00</v>
      </c>
      <c r="O59" s="23">
        <f t="shared" si="1"/>
        <v>2.777777777777779E-2</v>
      </c>
      <c r="P59" s="19" t="s">
        <v>69</v>
      </c>
      <c r="Q59" s="11">
        <f t="shared" si="3"/>
        <v>2.5111111111111106</v>
      </c>
      <c r="R59" s="11">
        <f t="shared" ref="R59:S59" si="66">SUM(N59 + R58)</f>
        <v>2.441666666666666</v>
      </c>
      <c r="S59" s="11">
        <f t="shared" si="66"/>
        <v>6.944444444444442E-2</v>
      </c>
      <c r="T59" s="11"/>
      <c r="U59" s="11"/>
      <c r="V59" s="11"/>
      <c r="W59" s="11"/>
      <c r="X59" s="11"/>
      <c r="Y59" s="11"/>
      <c r="Z59" s="11">
        <f t="shared" si="5"/>
        <v>1.6736111111111107</v>
      </c>
      <c r="AA59" s="11">
        <f t="shared" si="6"/>
        <v>1.6041666666666661</v>
      </c>
      <c r="AB59" s="11">
        <f t="shared" si="7"/>
        <v>6.944444444444442E-2</v>
      </c>
      <c r="AC59" s="11">
        <f t="shared" si="8"/>
        <v>0.83750000000000013</v>
      </c>
      <c r="AD59" s="11">
        <f t="shared" si="9"/>
        <v>0.83750000000000013</v>
      </c>
      <c r="AE59" s="11">
        <f t="shared" si="10"/>
        <v>0</v>
      </c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 ht="15.75" customHeight="1" x14ac:dyDescent="0.15">
      <c r="A60" s="5" t="s">
        <v>129</v>
      </c>
      <c r="B60" s="6" t="s">
        <v>31</v>
      </c>
      <c r="C60" s="7" t="s">
        <v>130</v>
      </c>
      <c r="D60" s="7" t="s">
        <v>49</v>
      </c>
      <c r="E60" s="7" t="s">
        <v>90</v>
      </c>
      <c r="F60" s="7" t="s">
        <v>46</v>
      </c>
      <c r="I60" s="7" t="s">
        <v>46</v>
      </c>
      <c r="J60" s="7">
        <v>1</v>
      </c>
      <c r="K60" s="7">
        <v>1</v>
      </c>
      <c r="L60" s="8">
        <v>0.67708333333333337</v>
      </c>
      <c r="M60" s="8">
        <v>0.69097222222222221</v>
      </c>
      <c r="N60" s="9">
        <f t="shared" si="0"/>
        <v>1.388888888888884E-2</v>
      </c>
      <c r="O60" s="10" t="str">
        <f t="shared" si="1"/>
        <v>0:00:00</v>
      </c>
      <c r="P60" s="7" t="s">
        <v>69</v>
      </c>
      <c r="Q60" s="11">
        <f t="shared" si="3"/>
        <v>2.5249999999999995</v>
      </c>
      <c r="R60" s="11">
        <f t="shared" ref="R60:S60" si="67">SUM(N60 + R59)</f>
        <v>2.4555555555555548</v>
      </c>
      <c r="S60" s="11">
        <f t="shared" si="67"/>
        <v>6.944444444444442E-2</v>
      </c>
      <c r="T60" s="11"/>
      <c r="U60" s="11"/>
      <c r="V60" s="11"/>
      <c r="W60" s="11"/>
      <c r="X60" s="11"/>
      <c r="Y60" s="11"/>
      <c r="Z60" s="11">
        <f t="shared" si="5"/>
        <v>1.6874999999999996</v>
      </c>
      <c r="AA60" s="11">
        <f t="shared" si="6"/>
        <v>1.6180555555555549</v>
      </c>
      <c r="AB60" s="11">
        <f t="shared" si="7"/>
        <v>6.944444444444442E-2</v>
      </c>
      <c r="AC60" s="11">
        <f t="shared" si="8"/>
        <v>0.83750000000000013</v>
      </c>
      <c r="AD60" s="11">
        <f t="shared" si="9"/>
        <v>0.83750000000000013</v>
      </c>
      <c r="AE60" s="11">
        <f t="shared" si="10"/>
        <v>0</v>
      </c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</row>
    <row r="61" spans="1:55" ht="15.75" customHeight="1" x14ac:dyDescent="0.15">
      <c r="A61" s="17" t="s">
        <v>129</v>
      </c>
      <c r="B61" s="18" t="s">
        <v>31</v>
      </c>
      <c r="C61" s="19" t="s">
        <v>130</v>
      </c>
      <c r="D61" s="19" t="s">
        <v>49</v>
      </c>
      <c r="E61" s="19" t="s">
        <v>88</v>
      </c>
      <c r="F61" s="19" t="s">
        <v>46</v>
      </c>
      <c r="G61" s="20"/>
      <c r="H61" s="20"/>
      <c r="I61" s="19" t="s">
        <v>46</v>
      </c>
      <c r="J61" s="19">
        <v>9</v>
      </c>
      <c r="K61" s="19">
        <v>9</v>
      </c>
      <c r="L61" s="21">
        <v>0.69444444444444442</v>
      </c>
      <c r="M61" s="21">
        <v>0.72916666666666663</v>
      </c>
      <c r="N61" s="22" t="str">
        <f t="shared" si="0"/>
        <v>0:00:00</v>
      </c>
      <c r="O61" s="23">
        <f t="shared" si="1"/>
        <v>3.472222222222221E-2</v>
      </c>
      <c r="P61" s="19" t="s">
        <v>69</v>
      </c>
      <c r="Q61" s="11">
        <f t="shared" si="3"/>
        <v>2.5597222222222218</v>
      </c>
      <c r="R61" s="11">
        <f t="shared" ref="R61:S61" si="68">SUM(N61 + R60)</f>
        <v>2.4555555555555548</v>
      </c>
      <c r="S61" s="11">
        <f t="shared" si="68"/>
        <v>0.10416666666666663</v>
      </c>
      <c r="T61" s="11"/>
      <c r="U61" s="11"/>
      <c r="V61" s="11"/>
      <c r="W61" s="11"/>
      <c r="X61" s="11"/>
      <c r="Y61" s="11"/>
      <c r="Z61" s="11">
        <f t="shared" si="5"/>
        <v>1.7222222222222219</v>
      </c>
      <c r="AA61" s="11">
        <f t="shared" si="6"/>
        <v>1.6180555555555549</v>
      </c>
      <c r="AB61" s="11">
        <f t="shared" si="7"/>
        <v>0.10416666666666663</v>
      </c>
      <c r="AC61" s="11">
        <f t="shared" si="8"/>
        <v>0.83750000000000013</v>
      </c>
      <c r="AD61" s="11">
        <f t="shared" si="9"/>
        <v>0.83750000000000013</v>
      </c>
      <c r="AE61" s="11">
        <f t="shared" si="10"/>
        <v>0</v>
      </c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 ht="14" x14ac:dyDescent="0.15">
      <c r="A62" s="5" t="s">
        <v>131</v>
      </c>
      <c r="B62" s="6" t="s">
        <v>31</v>
      </c>
      <c r="C62" s="7" t="s">
        <v>130</v>
      </c>
      <c r="D62" s="7" t="s">
        <v>56</v>
      </c>
      <c r="E62" s="7" t="s">
        <v>90</v>
      </c>
      <c r="F62" s="7" t="s">
        <v>46</v>
      </c>
      <c r="I62" s="7" t="s">
        <v>46</v>
      </c>
      <c r="J62" s="7">
        <v>1</v>
      </c>
      <c r="K62" s="7">
        <v>1</v>
      </c>
      <c r="L62" s="8">
        <v>0.47916666666666669</v>
      </c>
      <c r="M62" s="8">
        <v>0.51736111111111116</v>
      </c>
      <c r="N62" s="9">
        <f t="shared" si="0"/>
        <v>3.8194444444444475E-2</v>
      </c>
      <c r="O62" s="10" t="str">
        <f t="shared" si="1"/>
        <v>0:00:00</v>
      </c>
      <c r="P62" s="7" t="s">
        <v>118</v>
      </c>
      <c r="Q62" s="11">
        <f t="shared" si="3"/>
        <v>2.5979166666666664</v>
      </c>
      <c r="R62" s="11">
        <f t="shared" ref="R62:S62" si="69">SUM(N62 + R61)</f>
        <v>2.4937499999999995</v>
      </c>
      <c r="S62" s="11">
        <f t="shared" si="69"/>
        <v>0.10416666666666663</v>
      </c>
      <c r="T62" s="11"/>
      <c r="U62" s="11"/>
      <c r="V62" s="11"/>
      <c r="W62" s="11"/>
      <c r="X62" s="11"/>
      <c r="Y62" s="11"/>
      <c r="Z62" s="11">
        <f t="shared" si="5"/>
        <v>1.7604166666666663</v>
      </c>
      <c r="AA62" s="11">
        <f t="shared" si="6"/>
        <v>1.6562499999999993</v>
      </c>
      <c r="AB62" s="11">
        <f t="shared" si="7"/>
        <v>0.10416666666666663</v>
      </c>
      <c r="AC62" s="11">
        <f t="shared" si="8"/>
        <v>0.83750000000000013</v>
      </c>
      <c r="AD62" s="11">
        <f t="shared" si="9"/>
        <v>0.83750000000000013</v>
      </c>
      <c r="AE62" s="11">
        <f t="shared" si="10"/>
        <v>0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</row>
    <row r="63" spans="1:55" ht="14" x14ac:dyDescent="0.15">
      <c r="A63" s="5" t="s">
        <v>131</v>
      </c>
      <c r="B63" s="6" t="s">
        <v>31</v>
      </c>
      <c r="C63" s="7" t="s">
        <v>130</v>
      </c>
      <c r="D63" s="7" t="s">
        <v>56</v>
      </c>
      <c r="E63" s="7" t="s">
        <v>90</v>
      </c>
      <c r="F63" s="7" t="s">
        <v>46</v>
      </c>
      <c r="I63" s="7" t="s">
        <v>46</v>
      </c>
      <c r="J63" s="7">
        <v>3</v>
      </c>
      <c r="K63" s="7">
        <v>3</v>
      </c>
      <c r="L63" s="8">
        <v>0.59375</v>
      </c>
      <c r="M63" s="8">
        <v>0.63541666666666663</v>
      </c>
      <c r="N63" s="9">
        <f t="shared" si="0"/>
        <v>4.166666666666663E-2</v>
      </c>
      <c r="O63" s="10" t="str">
        <f t="shared" si="1"/>
        <v>0:00:00</v>
      </c>
      <c r="P63" s="7" t="s">
        <v>77</v>
      </c>
      <c r="Q63" s="11">
        <f t="shared" si="3"/>
        <v>2.6395833333333329</v>
      </c>
      <c r="R63" s="11">
        <f t="shared" ref="R63:S63" si="70">SUM(N63 + R62)</f>
        <v>2.535416666666666</v>
      </c>
      <c r="S63" s="11">
        <f t="shared" si="70"/>
        <v>0.10416666666666663</v>
      </c>
      <c r="T63" s="11"/>
      <c r="U63" s="11"/>
      <c r="V63" s="11"/>
      <c r="W63" s="11"/>
      <c r="X63" s="11"/>
      <c r="Y63" s="11"/>
      <c r="Z63" s="11">
        <f t="shared" si="5"/>
        <v>1.802083333333333</v>
      </c>
      <c r="AA63" s="11">
        <f t="shared" si="6"/>
        <v>1.6979166666666661</v>
      </c>
      <c r="AB63" s="11">
        <f t="shared" si="7"/>
        <v>0.10416666666666663</v>
      </c>
      <c r="AC63" s="11">
        <f t="shared" si="8"/>
        <v>0.83750000000000013</v>
      </c>
      <c r="AD63" s="11">
        <f t="shared" si="9"/>
        <v>0.83750000000000013</v>
      </c>
      <c r="AE63" s="11">
        <f t="shared" si="10"/>
        <v>0</v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</row>
    <row r="64" spans="1:55" ht="14" x14ac:dyDescent="0.15">
      <c r="A64" s="5" t="s">
        <v>132</v>
      </c>
      <c r="B64" s="6" t="s">
        <v>31</v>
      </c>
      <c r="C64" s="7" t="s">
        <v>133</v>
      </c>
      <c r="D64" s="7" t="s">
        <v>134</v>
      </c>
      <c r="E64" s="7" t="s">
        <v>90</v>
      </c>
      <c r="F64" s="7" t="s">
        <v>46</v>
      </c>
      <c r="G64" s="7" t="s">
        <v>135</v>
      </c>
      <c r="H64" s="7" t="s">
        <v>136</v>
      </c>
      <c r="I64" s="7" t="s">
        <v>46</v>
      </c>
      <c r="J64" s="7">
        <v>1</v>
      </c>
      <c r="K64" s="7">
        <v>1</v>
      </c>
      <c r="L64" s="8">
        <v>0.46527777777777779</v>
      </c>
      <c r="M64" s="8">
        <v>0.51736111111111116</v>
      </c>
      <c r="N64" s="9">
        <f t="shared" si="0"/>
        <v>5.208333333333337E-2</v>
      </c>
      <c r="O64" s="10" t="str">
        <f t="shared" si="1"/>
        <v>0:00:00</v>
      </c>
      <c r="P64" s="7" t="s">
        <v>127</v>
      </c>
      <c r="Q64" s="11">
        <f t="shared" si="3"/>
        <v>2.6916666666666664</v>
      </c>
      <c r="R64" s="11">
        <f t="shared" ref="R64:S64" si="71">SUM(N64 + R63)</f>
        <v>2.5874999999999995</v>
      </c>
      <c r="S64" s="11">
        <f t="shared" si="71"/>
        <v>0.10416666666666663</v>
      </c>
      <c r="T64" s="11"/>
      <c r="U64" s="11"/>
      <c r="V64" s="11"/>
      <c r="W64" s="11"/>
      <c r="X64" s="11"/>
      <c r="Y64" s="11"/>
      <c r="Z64" s="11">
        <f t="shared" si="5"/>
        <v>1.8541666666666665</v>
      </c>
      <c r="AA64" s="11">
        <f t="shared" si="6"/>
        <v>1.7499999999999996</v>
      </c>
      <c r="AB64" s="11">
        <f t="shared" si="7"/>
        <v>0.10416666666666663</v>
      </c>
      <c r="AC64" s="11">
        <f t="shared" si="8"/>
        <v>0.83750000000000013</v>
      </c>
      <c r="AD64" s="11">
        <f t="shared" si="9"/>
        <v>0.83750000000000013</v>
      </c>
      <c r="AE64" s="11">
        <f t="shared" si="10"/>
        <v>0</v>
      </c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</row>
    <row r="65" spans="1:55" ht="14" x14ac:dyDescent="0.15">
      <c r="A65" s="5">
        <v>41280</v>
      </c>
      <c r="B65" s="6" t="s">
        <v>31</v>
      </c>
      <c r="C65" s="7" t="s">
        <v>133</v>
      </c>
      <c r="D65" s="7" t="s">
        <v>137</v>
      </c>
      <c r="E65" s="7" t="s">
        <v>90</v>
      </c>
      <c r="F65" s="7" t="s">
        <v>46</v>
      </c>
      <c r="G65" s="7" t="s">
        <v>138</v>
      </c>
      <c r="H65" s="7" t="s">
        <v>139</v>
      </c>
      <c r="I65" s="7" t="s">
        <v>46</v>
      </c>
      <c r="J65" s="7">
        <v>1</v>
      </c>
      <c r="K65" s="7">
        <v>1</v>
      </c>
      <c r="L65" s="8">
        <v>0.45833333333333331</v>
      </c>
      <c r="M65" s="8">
        <v>0.50694444444444442</v>
      </c>
      <c r="N65" s="9">
        <f t="shared" si="0"/>
        <v>4.8611111111111105E-2</v>
      </c>
      <c r="O65" s="10" t="str">
        <f t="shared" si="1"/>
        <v>0:00:00</v>
      </c>
      <c r="P65" s="7" t="s">
        <v>127</v>
      </c>
      <c r="Q65" s="11">
        <f t="shared" si="3"/>
        <v>2.7402777777777776</v>
      </c>
      <c r="R65" s="11">
        <f t="shared" ref="R65:S65" si="72">SUM(N65 + R64)</f>
        <v>2.6361111111111106</v>
      </c>
      <c r="S65" s="11">
        <f t="shared" si="72"/>
        <v>0.10416666666666663</v>
      </c>
      <c r="T65" s="11"/>
      <c r="U65" s="11"/>
      <c r="V65" s="11"/>
      <c r="W65" s="11"/>
      <c r="X65" s="11"/>
      <c r="Y65" s="11"/>
      <c r="Z65" s="11">
        <f t="shared" si="5"/>
        <v>1.9027777777777777</v>
      </c>
      <c r="AA65" s="11">
        <f t="shared" si="6"/>
        <v>1.7986111111111107</v>
      </c>
      <c r="AB65" s="11">
        <f t="shared" si="7"/>
        <v>0.10416666666666663</v>
      </c>
      <c r="AC65" s="11">
        <f t="shared" si="8"/>
        <v>0.83750000000000013</v>
      </c>
      <c r="AD65" s="11">
        <f t="shared" si="9"/>
        <v>0.83750000000000013</v>
      </c>
      <c r="AE65" s="11">
        <f t="shared" si="10"/>
        <v>0</v>
      </c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</row>
    <row r="66" spans="1:55" ht="14" x14ac:dyDescent="0.15">
      <c r="A66" s="5">
        <v>41280</v>
      </c>
      <c r="B66" s="6" t="s">
        <v>31</v>
      </c>
      <c r="C66" s="7" t="s">
        <v>133</v>
      </c>
      <c r="D66" s="7" t="s">
        <v>137</v>
      </c>
      <c r="E66" s="7" t="s">
        <v>90</v>
      </c>
      <c r="F66" s="7" t="s">
        <v>46</v>
      </c>
      <c r="I66" s="7" t="s">
        <v>46</v>
      </c>
      <c r="L66" s="8">
        <v>0.59722222222222221</v>
      </c>
      <c r="M66" s="8">
        <v>0.64583333333333337</v>
      </c>
      <c r="N66" s="9">
        <f t="shared" si="0"/>
        <v>4.861111111111116E-2</v>
      </c>
      <c r="O66" s="10" t="str">
        <f t="shared" si="1"/>
        <v>0:00:00</v>
      </c>
      <c r="P66" s="7" t="s">
        <v>127</v>
      </c>
      <c r="Q66" s="11">
        <f t="shared" si="3"/>
        <v>2.7888888888888888</v>
      </c>
      <c r="R66" s="11">
        <f t="shared" ref="R66:S66" si="73">SUM(N66 + R65)</f>
        <v>2.6847222222222218</v>
      </c>
      <c r="S66" s="11">
        <f t="shared" si="73"/>
        <v>0.10416666666666663</v>
      </c>
      <c r="T66" s="11"/>
      <c r="U66" s="11"/>
      <c r="V66" s="11"/>
      <c r="W66" s="11"/>
      <c r="X66" s="11"/>
      <c r="Y66" s="11"/>
      <c r="Z66" s="11">
        <f t="shared" si="5"/>
        <v>1.9513888888888888</v>
      </c>
      <c r="AA66" s="11">
        <f t="shared" si="6"/>
        <v>1.8472222222222219</v>
      </c>
      <c r="AB66" s="11">
        <f t="shared" si="7"/>
        <v>0.10416666666666663</v>
      </c>
      <c r="AC66" s="11">
        <f t="shared" si="8"/>
        <v>0.83750000000000013</v>
      </c>
      <c r="AD66" s="11">
        <f t="shared" si="9"/>
        <v>0.83750000000000013</v>
      </c>
      <c r="AE66" s="11">
        <f t="shared" si="10"/>
        <v>0</v>
      </c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 ht="14" x14ac:dyDescent="0.15">
      <c r="A67" s="5">
        <v>41311</v>
      </c>
      <c r="B67" s="6" t="s">
        <v>31</v>
      </c>
      <c r="C67" s="7" t="s">
        <v>133</v>
      </c>
      <c r="D67" s="7" t="s">
        <v>134</v>
      </c>
      <c r="E67" s="7" t="s">
        <v>90</v>
      </c>
      <c r="F67" s="7" t="s">
        <v>46</v>
      </c>
      <c r="I67" s="7" t="s">
        <v>46</v>
      </c>
      <c r="J67" s="7">
        <v>1</v>
      </c>
      <c r="K67" s="7">
        <v>1</v>
      </c>
      <c r="L67" s="8">
        <v>0.60069444444444442</v>
      </c>
      <c r="M67" s="8">
        <v>0.65277777777777779</v>
      </c>
      <c r="N67" s="9">
        <f t="shared" si="0"/>
        <v>5.208333333333337E-2</v>
      </c>
      <c r="O67" s="10" t="str">
        <f t="shared" si="1"/>
        <v>0:00:00</v>
      </c>
      <c r="P67" s="7" t="s">
        <v>140</v>
      </c>
      <c r="Q67" s="11">
        <f t="shared" si="3"/>
        <v>2.8409722222222222</v>
      </c>
      <c r="R67" s="11">
        <f t="shared" ref="R67:S67" si="74">SUM(N67 + R66)</f>
        <v>2.7368055555555553</v>
      </c>
      <c r="S67" s="11">
        <f t="shared" si="74"/>
        <v>0.10416666666666663</v>
      </c>
      <c r="T67" s="11"/>
      <c r="U67" s="11"/>
      <c r="V67" s="11"/>
      <c r="W67" s="11"/>
      <c r="X67" s="11"/>
      <c r="Y67" s="11"/>
      <c r="Z67" s="11">
        <f t="shared" si="5"/>
        <v>2.0034722222222223</v>
      </c>
      <c r="AA67" s="11">
        <f t="shared" si="6"/>
        <v>1.8993055555555554</v>
      </c>
      <c r="AB67" s="11">
        <f t="shared" si="7"/>
        <v>0.10416666666666663</v>
      </c>
      <c r="AC67" s="11">
        <f t="shared" si="8"/>
        <v>0.83750000000000013</v>
      </c>
      <c r="AD67" s="11">
        <f t="shared" si="9"/>
        <v>0.83750000000000013</v>
      </c>
      <c r="AE67" s="11">
        <f t="shared" si="10"/>
        <v>0</v>
      </c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</row>
    <row r="68" spans="1:55" ht="14" x14ac:dyDescent="0.15">
      <c r="A68" s="5" t="s">
        <v>141</v>
      </c>
      <c r="B68" s="6" t="s">
        <v>31</v>
      </c>
      <c r="C68" s="7" t="s">
        <v>133</v>
      </c>
      <c r="D68" s="7" t="s">
        <v>134</v>
      </c>
      <c r="E68" s="7" t="s">
        <v>90</v>
      </c>
      <c r="F68" s="7" t="s">
        <v>46</v>
      </c>
      <c r="G68" s="7" t="s">
        <v>139</v>
      </c>
      <c r="H68" s="7" t="s">
        <v>138</v>
      </c>
      <c r="I68" s="7" t="s">
        <v>46</v>
      </c>
      <c r="J68" s="7">
        <v>1</v>
      </c>
      <c r="K68" s="7">
        <v>1</v>
      </c>
      <c r="L68" s="8">
        <v>0.60416666666666663</v>
      </c>
      <c r="M68" s="8">
        <v>0.65972222222222221</v>
      </c>
      <c r="N68" s="9">
        <f t="shared" si="0"/>
        <v>5.555555555555558E-2</v>
      </c>
      <c r="O68" s="10" t="str">
        <f t="shared" si="1"/>
        <v>0:00:00</v>
      </c>
      <c r="P68" s="7" t="s">
        <v>81</v>
      </c>
      <c r="Q68" s="11">
        <f t="shared" si="3"/>
        <v>2.896527777777778</v>
      </c>
      <c r="R68" s="11">
        <f t="shared" ref="R68:S68" si="75">SUM(N68 + R67)</f>
        <v>2.7923611111111111</v>
      </c>
      <c r="S68" s="11">
        <f t="shared" si="75"/>
        <v>0.10416666666666663</v>
      </c>
      <c r="T68" s="11"/>
      <c r="U68" s="11"/>
      <c r="V68" s="11"/>
      <c r="W68" s="11"/>
      <c r="X68" s="11"/>
      <c r="Y68" s="11"/>
      <c r="Z68" s="11">
        <f t="shared" si="5"/>
        <v>2.0590277777777777</v>
      </c>
      <c r="AA68" s="11">
        <f t="shared" si="6"/>
        <v>1.9548611111111109</v>
      </c>
      <c r="AB68" s="11">
        <f t="shared" si="7"/>
        <v>0.10416666666666663</v>
      </c>
      <c r="AC68" s="11">
        <f t="shared" si="8"/>
        <v>0.83750000000000013</v>
      </c>
      <c r="AD68" s="11">
        <f t="shared" si="9"/>
        <v>0.83750000000000013</v>
      </c>
      <c r="AE68" s="11">
        <f t="shared" si="10"/>
        <v>0</v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</row>
    <row r="69" spans="1:55" ht="14" x14ac:dyDescent="0.15">
      <c r="A69" s="5" t="s">
        <v>142</v>
      </c>
      <c r="B69" s="6" t="s">
        <v>31</v>
      </c>
      <c r="C69" s="7" t="s">
        <v>133</v>
      </c>
      <c r="D69" s="7" t="s">
        <v>137</v>
      </c>
      <c r="E69" s="7" t="s">
        <v>90</v>
      </c>
      <c r="F69" s="7" t="s">
        <v>46</v>
      </c>
      <c r="I69" s="7" t="s">
        <v>46</v>
      </c>
      <c r="J69" s="7">
        <v>2</v>
      </c>
      <c r="K69" s="7">
        <v>2</v>
      </c>
      <c r="L69" s="8">
        <v>0.625</v>
      </c>
      <c r="M69" s="8">
        <v>0.64236111111111116</v>
      </c>
      <c r="N69" s="9">
        <f t="shared" si="0"/>
        <v>1.736111111111116E-2</v>
      </c>
      <c r="O69" s="10" t="str">
        <f t="shared" si="1"/>
        <v>0:00:00</v>
      </c>
      <c r="P69" s="7" t="s">
        <v>69</v>
      </c>
      <c r="Q69" s="11">
        <f t="shared" si="3"/>
        <v>2.9138888888888892</v>
      </c>
      <c r="R69" s="11">
        <f t="shared" ref="R69:S69" si="76">SUM(N69 + R68)</f>
        <v>2.8097222222222222</v>
      </c>
      <c r="S69" s="11">
        <f t="shared" si="76"/>
        <v>0.10416666666666663</v>
      </c>
      <c r="T69" s="11"/>
      <c r="U69" s="11"/>
      <c r="V69" s="11"/>
      <c r="W69" s="11"/>
      <c r="X69" s="11"/>
      <c r="Y69" s="11"/>
      <c r="Z69" s="11">
        <f t="shared" si="5"/>
        <v>2.0763888888888888</v>
      </c>
      <c r="AA69" s="11">
        <f t="shared" si="6"/>
        <v>1.9722222222222221</v>
      </c>
      <c r="AB69" s="11">
        <f t="shared" si="7"/>
        <v>0.10416666666666663</v>
      </c>
      <c r="AC69" s="11">
        <f t="shared" si="8"/>
        <v>0.83750000000000013</v>
      </c>
      <c r="AD69" s="11">
        <f t="shared" si="9"/>
        <v>0.83750000000000013</v>
      </c>
      <c r="AE69" s="11">
        <f t="shared" si="10"/>
        <v>0</v>
      </c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</row>
    <row r="70" spans="1:55" ht="14" x14ac:dyDescent="0.15">
      <c r="A70" s="5" t="s">
        <v>143</v>
      </c>
      <c r="B70" s="6" t="s">
        <v>31</v>
      </c>
      <c r="C70" s="7" t="s">
        <v>133</v>
      </c>
      <c r="D70" s="7" t="s">
        <v>134</v>
      </c>
      <c r="E70" s="7" t="s">
        <v>90</v>
      </c>
      <c r="F70" s="7" t="s">
        <v>46</v>
      </c>
      <c r="I70" s="7" t="s">
        <v>46</v>
      </c>
      <c r="J70" s="7">
        <v>1</v>
      </c>
      <c r="K70" s="7">
        <v>1</v>
      </c>
      <c r="L70" s="8">
        <v>0.60763888888888884</v>
      </c>
      <c r="M70" s="8">
        <v>0.61805555555555558</v>
      </c>
      <c r="N70" s="9">
        <f t="shared" si="0"/>
        <v>1.0416666666666741E-2</v>
      </c>
      <c r="O70" s="10" t="str">
        <f t="shared" si="1"/>
        <v>0:00:00</v>
      </c>
      <c r="P70" s="7" t="s">
        <v>69</v>
      </c>
      <c r="Q70" s="11">
        <f t="shared" si="3"/>
        <v>2.9243055555555557</v>
      </c>
      <c r="R70" s="11">
        <f t="shared" ref="R70:S70" si="77">SUM(N70 + R69)</f>
        <v>2.8201388888888888</v>
      </c>
      <c r="S70" s="11">
        <f t="shared" si="77"/>
        <v>0.10416666666666663</v>
      </c>
      <c r="T70" s="11"/>
      <c r="U70" s="11"/>
      <c r="V70" s="11"/>
      <c r="W70" s="11"/>
      <c r="X70" s="11"/>
      <c r="Y70" s="11"/>
      <c r="Z70" s="11">
        <f t="shared" si="5"/>
        <v>2.0868055555555554</v>
      </c>
      <c r="AA70" s="11">
        <f t="shared" si="6"/>
        <v>1.9826388888888888</v>
      </c>
      <c r="AB70" s="11">
        <f t="shared" si="7"/>
        <v>0.10416666666666663</v>
      </c>
      <c r="AC70" s="11">
        <f t="shared" si="8"/>
        <v>0.83750000000000013</v>
      </c>
      <c r="AD70" s="11">
        <f t="shared" si="9"/>
        <v>0.83750000000000013</v>
      </c>
      <c r="AE70" s="11">
        <f t="shared" si="10"/>
        <v>0</v>
      </c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 ht="14" x14ac:dyDescent="0.15">
      <c r="A71" s="17" t="s">
        <v>143</v>
      </c>
      <c r="B71" s="18" t="s">
        <v>31</v>
      </c>
      <c r="C71" s="19" t="s">
        <v>133</v>
      </c>
      <c r="D71" s="19" t="s">
        <v>134</v>
      </c>
      <c r="E71" s="19" t="s">
        <v>88</v>
      </c>
      <c r="F71" s="19" t="s">
        <v>46</v>
      </c>
      <c r="G71" s="20"/>
      <c r="H71" s="20"/>
      <c r="I71" s="19" t="s">
        <v>46</v>
      </c>
      <c r="J71" s="19">
        <v>1</v>
      </c>
      <c r="K71" s="19">
        <v>1</v>
      </c>
      <c r="L71" s="21">
        <v>0.61805555555555558</v>
      </c>
      <c r="M71" s="21">
        <v>0.64583333333333337</v>
      </c>
      <c r="N71" s="22" t="str">
        <f t="shared" si="0"/>
        <v>0:00:00</v>
      </c>
      <c r="O71" s="23">
        <f t="shared" si="1"/>
        <v>2.777777777777779E-2</v>
      </c>
      <c r="P71" s="19" t="s">
        <v>144</v>
      </c>
      <c r="Q71" s="11">
        <f t="shared" si="3"/>
        <v>2.9520833333333334</v>
      </c>
      <c r="R71" s="11">
        <f t="shared" ref="R71:S71" si="78">SUM(N71 + R70)</f>
        <v>2.8201388888888888</v>
      </c>
      <c r="S71" s="11">
        <f t="shared" si="78"/>
        <v>0.13194444444444442</v>
      </c>
      <c r="T71" s="11"/>
      <c r="U71" s="11"/>
      <c r="V71" s="11"/>
      <c r="W71" s="11"/>
      <c r="X71" s="11"/>
      <c r="Y71" s="11"/>
      <c r="Z71" s="11">
        <f t="shared" si="5"/>
        <v>2.114583333333333</v>
      </c>
      <c r="AA71" s="11">
        <f t="shared" si="6"/>
        <v>1.9826388888888888</v>
      </c>
      <c r="AB71" s="11">
        <f t="shared" si="7"/>
        <v>0.13194444444444442</v>
      </c>
      <c r="AC71" s="11">
        <f t="shared" si="8"/>
        <v>0.83750000000000013</v>
      </c>
      <c r="AD71" s="11">
        <f t="shared" si="9"/>
        <v>0.83750000000000013</v>
      </c>
      <c r="AE71" s="11">
        <f t="shared" si="10"/>
        <v>0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 ht="14" x14ac:dyDescent="0.15">
      <c r="A72" s="5" t="s">
        <v>145</v>
      </c>
      <c r="B72" s="6" t="s">
        <v>31</v>
      </c>
      <c r="C72" s="7" t="s">
        <v>133</v>
      </c>
      <c r="D72" s="7" t="s">
        <v>137</v>
      </c>
      <c r="E72" s="7" t="s">
        <v>90</v>
      </c>
      <c r="F72" s="7" t="s">
        <v>46</v>
      </c>
      <c r="I72" s="7" t="s">
        <v>46</v>
      </c>
      <c r="J72" s="7">
        <v>2</v>
      </c>
      <c r="K72" s="7">
        <v>2</v>
      </c>
      <c r="L72" s="8">
        <v>0.52777777777777779</v>
      </c>
      <c r="M72" s="8">
        <v>0.57638888888888884</v>
      </c>
      <c r="N72" s="9">
        <f t="shared" si="0"/>
        <v>4.8611111111111049E-2</v>
      </c>
      <c r="O72" s="10" t="str">
        <f t="shared" si="1"/>
        <v>0:00:00</v>
      </c>
      <c r="P72" s="7" t="s">
        <v>146</v>
      </c>
      <c r="Q72" s="11">
        <f t="shared" si="3"/>
        <v>3.0006944444444446</v>
      </c>
      <c r="R72" s="11">
        <f t="shared" ref="R72:S72" si="79">SUM(N72 + R71)</f>
        <v>2.8687499999999999</v>
      </c>
      <c r="S72" s="11">
        <f t="shared" si="79"/>
        <v>0.13194444444444442</v>
      </c>
      <c r="T72" s="11"/>
      <c r="U72" s="11"/>
      <c r="V72" s="11"/>
      <c r="W72" s="11"/>
      <c r="X72" s="11"/>
      <c r="Y72" s="11"/>
      <c r="Z72" s="11">
        <f t="shared" si="5"/>
        <v>2.1631944444444442</v>
      </c>
      <c r="AA72" s="11">
        <f t="shared" si="6"/>
        <v>2.03125</v>
      </c>
      <c r="AB72" s="11">
        <f t="shared" si="7"/>
        <v>0.13194444444444442</v>
      </c>
      <c r="AC72" s="11">
        <f t="shared" si="8"/>
        <v>0.83750000000000013</v>
      </c>
      <c r="AD72" s="11">
        <f t="shared" si="9"/>
        <v>0.83750000000000013</v>
      </c>
      <c r="AE72" s="11">
        <f t="shared" si="10"/>
        <v>0</v>
      </c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 ht="14" x14ac:dyDescent="0.15">
      <c r="A73" s="17" t="s">
        <v>147</v>
      </c>
      <c r="B73" s="18" t="s">
        <v>31</v>
      </c>
      <c r="C73" s="19" t="s">
        <v>133</v>
      </c>
      <c r="D73" s="19" t="s">
        <v>137</v>
      </c>
      <c r="E73" s="19" t="s">
        <v>88</v>
      </c>
      <c r="F73" s="19" t="s">
        <v>46</v>
      </c>
      <c r="G73" s="20"/>
      <c r="H73" s="20"/>
      <c r="I73" s="19" t="s">
        <v>46</v>
      </c>
      <c r="J73" s="19">
        <v>1</v>
      </c>
      <c r="K73" s="19">
        <v>1</v>
      </c>
      <c r="L73" s="21">
        <v>0.4548611111111111</v>
      </c>
      <c r="M73" s="21">
        <v>0.50347222222222221</v>
      </c>
      <c r="N73" s="22" t="str">
        <f t="shared" si="0"/>
        <v>0:00:00</v>
      </c>
      <c r="O73" s="23">
        <f t="shared" si="1"/>
        <v>4.8611111111111105E-2</v>
      </c>
      <c r="P73" s="19" t="s">
        <v>148</v>
      </c>
      <c r="Q73" s="11">
        <f t="shared" si="3"/>
        <v>3.0493055555555557</v>
      </c>
      <c r="R73" s="11">
        <f t="shared" ref="R73:S73" si="80">SUM(N73 + R72)</f>
        <v>2.8687499999999999</v>
      </c>
      <c r="S73" s="11">
        <f t="shared" si="80"/>
        <v>0.18055555555555552</v>
      </c>
      <c r="T73" s="11"/>
      <c r="U73" s="11"/>
      <c r="V73" s="11"/>
      <c r="W73" s="11"/>
      <c r="X73" s="11"/>
      <c r="Y73" s="11"/>
      <c r="Z73" s="11">
        <f t="shared" si="5"/>
        <v>2.2118055555555554</v>
      </c>
      <c r="AA73" s="11">
        <f t="shared" si="6"/>
        <v>2.03125</v>
      </c>
      <c r="AB73" s="11">
        <f t="shared" si="7"/>
        <v>0.18055555555555552</v>
      </c>
      <c r="AC73" s="11">
        <f t="shared" si="8"/>
        <v>0.83750000000000013</v>
      </c>
      <c r="AD73" s="11">
        <f t="shared" si="9"/>
        <v>0.83750000000000013</v>
      </c>
      <c r="AE73" s="11">
        <f t="shared" si="10"/>
        <v>0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 ht="14" x14ac:dyDescent="0.15">
      <c r="A74" s="5" t="s">
        <v>149</v>
      </c>
      <c r="B74" s="6" t="s">
        <v>31</v>
      </c>
      <c r="C74" s="7" t="s">
        <v>133</v>
      </c>
      <c r="D74" s="7" t="s">
        <v>137</v>
      </c>
      <c r="E74" s="7" t="s">
        <v>90</v>
      </c>
      <c r="F74" s="7" t="s">
        <v>46</v>
      </c>
      <c r="I74" s="7" t="s">
        <v>150</v>
      </c>
      <c r="J74" s="7">
        <v>1</v>
      </c>
      <c r="K74" s="7">
        <v>1</v>
      </c>
      <c r="L74" s="8">
        <v>0.52430555555555558</v>
      </c>
      <c r="M74" s="8">
        <v>0.55555555555555558</v>
      </c>
      <c r="N74" s="9">
        <f t="shared" si="0"/>
        <v>3.125E-2</v>
      </c>
      <c r="O74" s="10" t="str">
        <f t="shared" si="1"/>
        <v>0:00:00</v>
      </c>
      <c r="P74" s="7" t="s">
        <v>127</v>
      </c>
      <c r="Q74" s="11">
        <f t="shared" si="3"/>
        <v>3.0805555555555557</v>
      </c>
      <c r="R74" s="11">
        <f t="shared" ref="R74:S74" si="81">SUM(N74 + R73)</f>
        <v>2.9</v>
      </c>
      <c r="S74" s="11">
        <f t="shared" si="81"/>
        <v>0.18055555555555552</v>
      </c>
      <c r="T74" s="11"/>
      <c r="U74" s="11"/>
      <c r="V74" s="11"/>
      <c r="W74" s="11"/>
      <c r="X74" s="11"/>
      <c r="Y74" s="11"/>
      <c r="Z74" s="11">
        <f t="shared" si="5"/>
        <v>2.2430555555555554</v>
      </c>
      <c r="AA74" s="11">
        <f t="shared" si="6"/>
        <v>2.0625</v>
      </c>
      <c r="AB74" s="11">
        <f t="shared" si="7"/>
        <v>0.18055555555555552</v>
      </c>
      <c r="AC74" s="11">
        <f t="shared" si="8"/>
        <v>0.83750000000000013</v>
      </c>
      <c r="AD74" s="11">
        <f t="shared" si="9"/>
        <v>0.83750000000000013</v>
      </c>
      <c r="AE74" s="11">
        <f t="shared" si="10"/>
        <v>0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</row>
    <row r="75" spans="1:55" ht="14" x14ac:dyDescent="0.15">
      <c r="A75" s="5" t="s">
        <v>149</v>
      </c>
      <c r="B75" s="6" t="s">
        <v>31</v>
      </c>
      <c r="C75" s="7" t="s">
        <v>133</v>
      </c>
      <c r="D75" s="7" t="s">
        <v>137</v>
      </c>
      <c r="E75" s="7" t="s">
        <v>90</v>
      </c>
      <c r="F75" s="7" t="s">
        <v>150</v>
      </c>
      <c r="I75" s="7" t="s">
        <v>46</v>
      </c>
      <c r="J75" s="7">
        <v>1</v>
      </c>
      <c r="K75" s="7">
        <v>1</v>
      </c>
      <c r="L75" s="8">
        <v>0.56597222222222221</v>
      </c>
      <c r="M75" s="8">
        <v>0.58680555555555558</v>
      </c>
      <c r="N75" s="9">
        <f t="shared" si="0"/>
        <v>2.083333333333337E-2</v>
      </c>
      <c r="O75" s="10" t="str">
        <f t="shared" si="1"/>
        <v>0:00:00</v>
      </c>
      <c r="P75" s="7" t="s">
        <v>127</v>
      </c>
      <c r="Q75" s="11">
        <f t="shared" si="3"/>
        <v>3.1013888888888892</v>
      </c>
      <c r="R75" s="11">
        <f t="shared" ref="R75:S75" si="82">SUM(N75 + R74)</f>
        <v>2.9208333333333334</v>
      </c>
      <c r="S75" s="11">
        <f t="shared" si="82"/>
        <v>0.18055555555555552</v>
      </c>
      <c r="T75" s="11"/>
      <c r="U75" s="11"/>
      <c r="V75" s="11"/>
      <c r="W75" s="11"/>
      <c r="X75" s="11"/>
      <c r="Y75" s="11"/>
      <c r="Z75" s="11">
        <f t="shared" si="5"/>
        <v>2.2638888888888888</v>
      </c>
      <c r="AA75" s="11">
        <f t="shared" si="6"/>
        <v>2.0833333333333335</v>
      </c>
      <c r="AB75" s="11">
        <f t="shared" si="7"/>
        <v>0.18055555555555552</v>
      </c>
      <c r="AC75" s="11">
        <f t="shared" si="8"/>
        <v>0.83750000000000013</v>
      </c>
      <c r="AD75" s="11">
        <f t="shared" si="9"/>
        <v>0.83750000000000013</v>
      </c>
      <c r="AE75" s="11">
        <f t="shared" si="10"/>
        <v>0</v>
      </c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</row>
    <row r="76" spans="1:55" ht="28" x14ac:dyDescent="0.15">
      <c r="A76" s="17">
        <v>41495</v>
      </c>
      <c r="B76" s="18" t="s">
        <v>31</v>
      </c>
      <c r="C76" s="19" t="s">
        <v>133</v>
      </c>
      <c r="D76" s="19" t="s">
        <v>137</v>
      </c>
      <c r="E76" s="19" t="s">
        <v>88</v>
      </c>
      <c r="F76" s="19" t="s">
        <v>46</v>
      </c>
      <c r="G76" s="20"/>
      <c r="H76" s="20"/>
      <c r="I76" s="19" t="s">
        <v>150</v>
      </c>
      <c r="J76" s="19">
        <v>1</v>
      </c>
      <c r="K76" s="19">
        <v>1</v>
      </c>
      <c r="L76" s="21">
        <v>0.55902777777777779</v>
      </c>
      <c r="M76" s="21">
        <v>0.58680555555555558</v>
      </c>
      <c r="N76" s="22" t="str">
        <f t="shared" si="0"/>
        <v>0:00:00</v>
      </c>
      <c r="O76" s="23">
        <f t="shared" si="1"/>
        <v>2.777777777777779E-2</v>
      </c>
      <c r="P76" s="19" t="s">
        <v>151</v>
      </c>
      <c r="Q76" s="11">
        <f t="shared" si="3"/>
        <v>3.1291666666666669</v>
      </c>
      <c r="R76" s="11">
        <f t="shared" ref="R76:S76" si="83">SUM(N76 + R75)</f>
        <v>2.9208333333333334</v>
      </c>
      <c r="S76" s="11">
        <f t="shared" si="83"/>
        <v>0.20833333333333331</v>
      </c>
      <c r="T76" s="11"/>
      <c r="U76" s="11"/>
      <c r="V76" s="11"/>
      <c r="W76" s="11"/>
      <c r="X76" s="11"/>
      <c r="Y76" s="11"/>
      <c r="Z76" s="11">
        <f t="shared" si="5"/>
        <v>2.2916666666666665</v>
      </c>
      <c r="AA76" s="11">
        <f t="shared" si="6"/>
        <v>2.0833333333333335</v>
      </c>
      <c r="AB76" s="11">
        <f t="shared" si="7"/>
        <v>0.20833333333333331</v>
      </c>
      <c r="AC76" s="11">
        <f t="shared" si="8"/>
        <v>0.83750000000000013</v>
      </c>
      <c r="AD76" s="11">
        <f t="shared" si="9"/>
        <v>0.83750000000000013</v>
      </c>
      <c r="AE76" s="11">
        <f t="shared" si="10"/>
        <v>0</v>
      </c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 ht="14" x14ac:dyDescent="0.15">
      <c r="A77" s="17">
        <v>41495</v>
      </c>
      <c r="B77" s="18" t="s">
        <v>31</v>
      </c>
      <c r="C77" s="19" t="s">
        <v>133</v>
      </c>
      <c r="D77" s="19" t="s">
        <v>137</v>
      </c>
      <c r="E77" s="19" t="s">
        <v>88</v>
      </c>
      <c r="F77" s="19" t="s">
        <v>150</v>
      </c>
      <c r="G77" s="20"/>
      <c r="H77" s="20"/>
      <c r="I77" s="19" t="s">
        <v>46</v>
      </c>
      <c r="J77" s="19">
        <v>1</v>
      </c>
      <c r="K77" s="19">
        <v>1</v>
      </c>
      <c r="L77" s="21">
        <v>0.60416666666666663</v>
      </c>
      <c r="M77" s="21">
        <v>0.625</v>
      </c>
      <c r="N77" s="22" t="str">
        <f t="shared" si="0"/>
        <v>0:00:00</v>
      </c>
      <c r="O77" s="23">
        <f t="shared" si="1"/>
        <v>2.083333333333337E-2</v>
      </c>
      <c r="P77" s="19" t="s">
        <v>152</v>
      </c>
      <c r="Q77" s="11">
        <f t="shared" si="3"/>
        <v>3.1500000000000004</v>
      </c>
      <c r="R77" s="11">
        <f t="shared" ref="R77:S77" si="84">SUM(N77 + R76)</f>
        <v>2.9208333333333334</v>
      </c>
      <c r="S77" s="11">
        <f t="shared" si="84"/>
        <v>0.22916666666666669</v>
      </c>
      <c r="T77" s="11"/>
      <c r="U77" s="11"/>
      <c r="V77" s="11"/>
      <c r="W77" s="11"/>
      <c r="X77" s="11"/>
      <c r="Y77" s="11"/>
      <c r="Z77" s="11">
        <f t="shared" si="5"/>
        <v>2.3125</v>
      </c>
      <c r="AA77" s="11">
        <f t="shared" si="6"/>
        <v>2.0833333333333335</v>
      </c>
      <c r="AB77" s="11">
        <f t="shared" si="7"/>
        <v>0.22916666666666669</v>
      </c>
      <c r="AC77" s="11">
        <f t="shared" si="8"/>
        <v>0.83750000000000013</v>
      </c>
      <c r="AD77" s="11">
        <f t="shared" si="9"/>
        <v>0.83750000000000013</v>
      </c>
      <c r="AE77" s="11">
        <f t="shared" si="10"/>
        <v>0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 ht="14" x14ac:dyDescent="0.15">
      <c r="A78" s="5" t="s">
        <v>153</v>
      </c>
      <c r="B78" s="6" t="s">
        <v>31</v>
      </c>
      <c r="C78" s="7" t="s">
        <v>133</v>
      </c>
      <c r="D78" s="7" t="s">
        <v>134</v>
      </c>
      <c r="E78" s="7" t="s">
        <v>90</v>
      </c>
      <c r="F78" s="7" t="s">
        <v>46</v>
      </c>
      <c r="I78" s="7" t="s">
        <v>46</v>
      </c>
      <c r="J78" s="7">
        <v>1</v>
      </c>
      <c r="K78" s="7">
        <v>1</v>
      </c>
      <c r="L78" s="8">
        <v>0.54166666666666663</v>
      </c>
      <c r="M78" s="8">
        <v>0.58680555555555558</v>
      </c>
      <c r="N78" s="9">
        <f t="shared" si="0"/>
        <v>4.5138888888888951E-2</v>
      </c>
      <c r="O78" s="10" t="str">
        <f t="shared" si="1"/>
        <v>0:00:00</v>
      </c>
      <c r="P78" s="7" t="s">
        <v>154</v>
      </c>
      <c r="Q78" s="11">
        <f t="shared" si="3"/>
        <v>3.1951388888888892</v>
      </c>
      <c r="R78" s="11">
        <f t="shared" ref="R78:S78" si="85">SUM(N78 + R77)</f>
        <v>2.9659722222222222</v>
      </c>
      <c r="S78" s="11">
        <f t="shared" si="85"/>
        <v>0.22916666666666669</v>
      </c>
      <c r="T78" s="11"/>
      <c r="U78" s="11"/>
      <c r="V78" s="11"/>
      <c r="W78" s="11"/>
      <c r="X78" s="11"/>
      <c r="Y78" s="11"/>
      <c r="Z78" s="11">
        <f t="shared" si="5"/>
        <v>2.3576388888888888</v>
      </c>
      <c r="AA78" s="11">
        <f t="shared" si="6"/>
        <v>2.1284722222222223</v>
      </c>
      <c r="AB78" s="11">
        <f t="shared" si="7"/>
        <v>0.22916666666666669</v>
      </c>
      <c r="AC78" s="11">
        <f t="shared" si="8"/>
        <v>0.83750000000000013</v>
      </c>
      <c r="AD78" s="11">
        <f t="shared" si="9"/>
        <v>0.83750000000000013</v>
      </c>
      <c r="AE78" s="11">
        <f t="shared" si="10"/>
        <v>0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 ht="14" x14ac:dyDescent="0.15">
      <c r="A79" s="5">
        <v>41558</v>
      </c>
      <c r="B79" s="6" t="s">
        <v>31</v>
      </c>
      <c r="C79" s="7" t="s">
        <v>133</v>
      </c>
      <c r="D79" s="7" t="s">
        <v>137</v>
      </c>
      <c r="E79" s="7" t="s">
        <v>155</v>
      </c>
      <c r="F79" s="7" t="s">
        <v>46</v>
      </c>
      <c r="I79" s="7" t="s">
        <v>46</v>
      </c>
      <c r="J79" s="7">
        <v>3</v>
      </c>
      <c r="K79" s="7">
        <v>3</v>
      </c>
      <c r="L79" s="8">
        <v>0.60416666666666663</v>
      </c>
      <c r="M79" s="8">
        <v>0.61805555555555558</v>
      </c>
      <c r="N79" s="9">
        <f t="shared" si="0"/>
        <v>1.3888888888888951E-2</v>
      </c>
      <c r="O79" s="10" t="str">
        <f t="shared" si="1"/>
        <v>0:00:00</v>
      </c>
      <c r="P79" s="7" t="s">
        <v>69</v>
      </c>
      <c r="Q79" s="11">
        <f t="shared" si="3"/>
        <v>3.209027777777778</v>
      </c>
      <c r="R79" s="11">
        <f t="shared" ref="R79:S79" si="86">SUM(N79 + R78)</f>
        <v>2.9798611111111111</v>
      </c>
      <c r="S79" s="11">
        <f t="shared" si="86"/>
        <v>0.22916666666666669</v>
      </c>
      <c r="T79" s="11"/>
      <c r="U79" s="11"/>
      <c r="V79" s="11"/>
      <c r="W79" s="11"/>
      <c r="X79" s="11"/>
      <c r="Y79" s="11"/>
      <c r="Z79" s="11">
        <f t="shared" si="5"/>
        <v>2.3715277777777777</v>
      </c>
      <c r="AA79" s="11">
        <f t="shared" si="6"/>
        <v>2.1423611111111112</v>
      </c>
      <c r="AB79" s="11">
        <f t="shared" si="7"/>
        <v>0.22916666666666669</v>
      </c>
      <c r="AC79" s="11">
        <f t="shared" si="8"/>
        <v>0.83750000000000013</v>
      </c>
      <c r="AD79" s="11">
        <f t="shared" si="9"/>
        <v>0.83750000000000013</v>
      </c>
      <c r="AE79" s="11">
        <f t="shared" si="10"/>
        <v>0</v>
      </c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</row>
    <row r="80" spans="1:55" ht="14" x14ac:dyDescent="0.15">
      <c r="A80" s="17">
        <v>41558</v>
      </c>
      <c r="B80" s="18" t="s">
        <v>31</v>
      </c>
      <c r="C80" s="19" t="s">
        <v>133</v>
      </c>
      <c r="D80" s="19" t="s">
        <v>137</v>
      </c>
      <c r="E80" s="19" t="s">
        <v>88</v>
      </c>
      <c r="F80" s="19" t="s">
        <v>46</v>
      </c>
      <c r="G80" s="20"/>
      <c r="H80" s="20"/>
      <c r="I80" s="19" t="s">
        <v>46</v>
      </c>
      <c r="J80" s="19">
        <v>1</v>
      </c>
      <c r="K80" s="19">
        <v>1</v>
      </c>
      <c r="L80" s="21">
        <v>0.625</v>
      </c>
      <c r="M80" s="21">
        <v>0.67013888888888884</v>
      </c>
      <c r="N80" s="22" t="str">
        <f t="shared" si="0"/>
        <v>0:00:00</v>
      </c>
      <c r="O80" s="23">
        <f t="shared" si="1"/>
        <v>4.513888888888884E-2</v>
      </c>
      <c r="P80" s="19" t="s">
        <v>148</v>
      </c>
      <c r="Q80" s="11">
        <f t="shared" si="3"/>
        <v>3.2541666666666669</v>
      </c>
      <c r="R80" s="11">
        <f t="shared" ref="R80:S80" si="87">SUM(N80 + R79)</f>
        <v>2.9798611111111111</v>
      </c>
      <c r="S80" s="11">
        <f t="shared" si="87"/>
        <v>0.27430555555555552</v>
      </c>
      <c r="T80" s="11"/>
      <c r="U80" s="11"/>
      <c r="V80" s="11"/>
      <c r="W80" s="11"/>
      <c r="X80" s="11"/>
      <c r="Y80" s="11"/>
      <c r="Z80" s="11">
        <f t="shared" si="5"/>
        <v>2.4166666666666665</v>
      </c>
      <c r="AA80" s="11">
        <f t="shared" si="6"/>
        <v>2.1423611111111112</v>
      </c>
      <c r="AB80" s="11">
        <f t="shared" si="7"/>
        <v>0.27430555555555552</v>
      </c>
      <c r="AC80" s="11">
        <f t="shared" si="8"/>
        <v>0.83750000000000013</v>
      </c>
      <c r="AD80" s="11">
        <f t="shared" si="9"/>
        <v>0.83750000000000013</v>
      </c>
      <c r="AE80" s="11">
        <f t="shared" si="10"/>
        <v>0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 spans="1:55" ht="14" x14ac:dyDescent="0.15">
      <c r="A81" s="17" t="s">
        <v>156</v>
      </c>
      <c r="B81" s="18" t="s">
        <v>31</v>
      </c>
      <c r="C81" s="19" t="s">
        <v>133</v>
      </c>
      <c r="D81" s="19" t="s">
        <v>157</v>
      </c>
      <c r="E81" s="19" t="s">
        <v>88</v>
      </c>
      <c r="F81" s="19" t="s">
        <v>46</v>
      </c>
      <c r="G81" s="20"/>
      <c r="H81" s="20"/>
      <c r="I81" s="19" t="s">
        <v>46</v>
      </c>
      <c r="J81" s="20"/>
      <c r="K81" s="20"/>
      <c r="L81" s="21">
        <v>0.52430555555555558</v>
      </c>
      <c r="M81" s="21">
        <v>0.54513888888888884</v>
      </c>
      <c r="N81" s="22" t="str">
        <f t="shared" si="0"/>
        <v>0:00:00</v>
      </c>
      <c r="O81" s="23">
        <f t="shared" si="1"/>
        <v>2.0833333333333259E-2</v>
      </c>
      <c r="P81" s="19" t="s">
        <v>69</v>
      </c>
      <c r="Q81" s="11">
        <f t="shared" si="3"/>
        <v>3.2750000000000004</v>
      </c>
      <c r="R81" s="11">
        <f t="shared" ref="R81:S81" si="88">SUM(N81 + R80)</f>
        <v>2.9798611111111111</v>
      </c>
      <c r="S81" s="11">
        <f t="shared" si="88"/>
        <v>0.29513888888888878</v>
      </c>
      <c r="T81" s="11"/>
      <c r="U81" s="11"/>
      <c r="V81" s="11"/>
      <c r="W81" s="11"/>
      <c r="X81" s="11"/>
      <c r="Y81" s="11"/>
      <c r="Z81" s="11">
        <f t="shared" si="5"/>
        <v>2.4375</v>
      </c>
      <c r="AA81" s="11">
        <f t="shared" si="6"/>
        <v>2.1423611111111112</v>
      </c>
      <c r="AB81" s="11">
        <f t="shared" si="7"/>
        <v>0.29513888888888878</v>
      </c>
      <c r="AC81" s="11">
        <f t="shared" si="8"/>
        <v>0.83750000000000013</v>
      </c>
      <c r="AD81" s="11">
        <f t="shared" si="9"/>
        <v>0.83750000000000013</v>
      </c>
      <c r="AE81" s="11">
        <f t="shared" si="10"/>
        <v>0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 spans="1:55" ht="14" x14ac:dyDescent="0.15">
      <c r="A82" s="5" t="s">
        <v>158</v>
      </c>
      <c r="B82" s="6" t="s">
        <v>31</v>
      </c>
      <c r="C82" s="7" t="s">
        <v>133</v>
      </c>
      <c r="D82" s="7" t="s">
        <v>159</v>
      </c>
      <c r="E82" s="7" t="s">
        <v>155</v>
      </c>
      <c r="F82" s="7" t="s">
        <v>46</v>
      </c>
      <c r="I82" s="7" t="s">
        <v>46</v>
      </c>
      <c r="L82" s="8">
        <v>0.56944444444444442</v>
      </c>
      <c r="M82" s="8">
        <v>0.62847222222222221</v>
      </c>
      <c r="N82" s="9">
        <f t="shared" si="0"/>
        <v>5.902777777777779E-2</v>
      </c>
      <c r="O82" s="10" t="str">
        <f t="shared" si="1"/>
        <v>0:00:00</v>
      </c>
      <c r="P82" s="7" t="s">
        <v>160</v>
      </c>
      <c r="Q82" s="11">
        <f t="shared" si="3"/>
        <v>3.334027777777778</v>
      </c>
      <c r="R82" s="11">
        <f t="shared" ref="R82:S82" si="89">SUM(N82 + R81)</f>
        <v>3.0388888888888888</v>
      </c>
      <c r="S82" s="11">
        <f t="shared" si="89"/>
        <v>0.29513888888888878</v>
      </c>
      <c r="T82" s="11"/>
      <c r="U82" s="11"/>
      <c r="V82" s="11"/>
      <c r="W82" s="11"/>
      <c r="X82" s="11"/>
      <c r="Y82" s="11"/>
      <c r="Z82" s="11">
        <f t="shared" si="5"/>
        <v>2.4965277777777777</v>
      </c>
      <c r="AA82" s="11">
        <f t="shared" si="6"/>
        <v>2.2013888888888888</v>
      </c>
      <c r="AB82" s="11">
        <f t="shared" si="7"/>
        <v>0.29513888888888878</v>
      </c>
      <c r="AC82" s="11">
        <f t="shared" si="8"/>
        <v>0.83750000000000013</v>
      </c>
      <c r="AD82" s="11">
        <f t="shared" si="9"/>
        <v>0.83750000000000013</v>
      </c>
      <c r="AE82" s="11">
        <f t="shared" si="10"/>
        <v>0</v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pans="1:55" ht="14" x14ac:dyDescent="0.15">
      <c r="A83" s="17" t="s">
        <v>161</v>
      </c>
      <c r="B83" s="18" t="s">
        <v>31</v>
      </c>
      <c r="C83" s="19" t="s">
        <v>133</v>
      </c>
      <c r="D83" s="19" t="s">
        <v>134</v>
      </c>
      <c r="E83" s="19" t="s">
        <v>88</v>
      </c>
      <c r="F83" s="19" t="s">
        <v>46</v>
      </c>
      <c r="G83" s="20"/>
      <c r="H83" s="20"/>
      <c r="I83" s="19" t="s">
        <v>46</v>
      </c>
      <c r="J83" s="20"/>
      <c r="K83" s="20"/>
      <c r="L83" s="21">
        <v>0.53125</v>
      </c>
      <c r="M83" s="21">
        <v>0.58333333333333337</v>
      </c>
      <c r="N83" s="22" t="str">
        <f t="shared" si="0"/>
        <v>0:00:00</v>
      </c>
      <c r="O83" s="23">
        <f t="shared" si="1"/>
        <v>5.208333333333337E-2</v>
      </c>
      <c r="P83" s="19" t="s">
        <v>148</v>
      </c>
      <c r="Q83" s="11">
        <f t="shared" si="3"/>
        <v>3.3861111111111115</v>
      </c>
      <c r="R83" s="11">
        <f t="shared" ref="R83:S83" si="90">SUM(N83 + R82)</f>
        <v>3.0388888888888888</v>
      </c>
      <c r="S83" s="11">
        <f t="shared" si="90"/>
        <v>0.34722222222222215</v>
      </c>
      <c r="T83" s="11"/>
      <c r="U83" s="11"/>
      <c r="V83" s="11"/>
      <c r="W83" s="11"/>
      <c r="X83" s="11"/>
      <c r="Y83" s="11"/>
      <c r="Z83" s="11">
        <f t="shared" si="5"/>
        <v>2.5486111111111112</v>
      </c>
      <c r="AA83" s="11">
        <f t="shared" si="6"/>
        <v>2.2013888888888888</v>
      </c>
      <c r="AB83" s="11">
        <f t="shared" si="7"/>
        <v>0.34722222222222215</v>
      </c>
      <c r="AC83" s="11">
        <f t="shared" si="8"/>
        <v>0.83750000000000013</v>
      </c>
      <c r="AD83" s="11">
        <f t="shared" si="9"/>
        <v>0.83750000000000013</v>
      </c>
      <c r="AE83" s="11">
        <f t="shared" si="10"/>
        <v>0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 spans="1:55" ht="14" x14ac:dyDescent="0.15">
      <c r="A84" s="5" t="s">
        <v>162</v>
      </c>
      <c r="B84" s="6" t="s">
        <v>31</v>
      </c>
      <c r="C84" s="7" t="s">
        <v>133</v>
      </c>
      <c r="D84" s="7" t="s">
        <v>134</v>
      </c>
      <c r="E84" s="7" t="s">
        <v>155</v>
      </c>
      <c r="F84" s="7" t="s">
        <v>46</v>
      </c>
      <c r="I84" s="7" t="s">
        <v>46</v>
      </c>
      <c r="L84" s="8">
        <v>0.59722222222222221</v>
      </c>
      <c r="M84" s="8">
        <v>0.63541666666666663</v>
      </c>
      <c r="N84" s="34">
        <f t="shared" si="0"/>
        <v>3.819444444444442E-2</v>
      </c>
      <c r="O84" s="35" t="str">
        <f t="shared" si="1"/>
        <v>0:00:00</v>
      </c>
      <c r="P84" s="7" t="s">
        <v>128</v>
      </c>
      <c r="Q84" s="11">
        <f t="shared" si="3"/>
        <v>3.4243055555555557</v>
      </c>
      <c r="R84" s="11">
        <f t="shared" ref="R84:S84" si="91">SUM(N84 + R83)</f>
        <v>3.0770833333333334</v>
      </c>
      <c r="S84" s="11">
        <f t="shared" si="91"/>
        <v>0.34722222222222215</v>
      </c>
      <c r="T84" s="11"/>
      <c r="U84" s="11"/>
      <c r="V84" s="11"/>
      <c r="W84" s="11"/>
      <c r="X84" s="11"/>
      <c r="Y84" s="11"/>
      <c r="Z84" s="11">
        <f t="shared" si="5"/>
        <v>2.5868055555555554</v>
      </c>
      <c r="AA84" s="11">
        <f t="shared" si="6"/>
        <v>2.239583333333333</v>
      </c>
      <c r="AB84" s="11">
        <f t="shared" si="7"/>
        <v>0.34722222222222215</v>
      </c>
      <c r="AC84" s="11">
        <f t="shared" si="8"/>
        <v>0.83750000000000013</v>
      </c>
      <c r="AD84" s="11">
        <f t="shared" si="9"/>
        <v>0.83750000000000013</v>
      </c>
      <c r="AE84" s="11">
        <f t="shared" si="10"/>
        <v>0</v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pans="1:55" ht="14" x14ac:dyDescent="0.15">
      <c r="A85" s="5" t="s">
        <v>163</v>
      </c>
      <c r="B85" s="6" t="s">
        <v>31</v>
      </c>
      <c r="C85" s="7" t="s">
        <v>133</v>
      </c>
      <c r="D85" s="7" t="s">
        <v>159</v>
      </c>
      <c r="E85" s="7" t="s">
        <v>155</v>
      </c>
      <c r="F85" s="7" t="s">
        <v>46</v>
      </c>
      <c r="I85" s="7" t="s">
        <v>46</v>
      </c>
      <c r="L85" s="8">
        <v>0.52083333333333337</v>
      </c>
      <c r="M85" s="8">
        <v>0.5625</v>
      </c>
      <c r="N85" s="34">
        <f t="shared" si="0"/>
        <v>4.166666666666663E-2</v>
      </c>
      <c r="O85" s="35" t="str">
        <f t="shared" si="1"/>
        <v>0:00:00</v>
      </c>
      <c r="P85" s="7" t="s">
        <v>128</v>
      </c>
      <c r="Q85" s="11">
        <f t="shared" si="3"/>
        <v>3.4659722222222222</v>
      </c>
      <c r="R85" s="11">
        <f t="shared" ref="R85:S85" si="92">SUM(N85 + R84)</f>
        <v>3.1187499999999999</v>
      </c>
      <c r="S85" s="11">
        <f t="shared" si="92"/>
        <v>0.34722222222222215</v>
      </c>
      <c r="T85" s="11"/>
      <c r="U85" s="11"/>
      <c r="V85" s="11"/>
      <c r="W85" s="11"/>
      <c r="X85" s="11"/>
      <c r="Y85" s="11"/>
      <c r="Z85" s="11">
        <f t="shared" si="5"/>
        <v>2.6284722222222219</v>
      </c>
      <c r="AA85" s="11">
        <f t="shared" si="6"/>
        <v>2.2812499999999996</v>
      </c>
      <c r="AB85" s="11">
        <f t="shared" si="7"/>
        <v>0.34722222222222215</v>
      </c>
      <c r="AC85" s="11">
        <f t="shared" si="8"/>
        <v>0.83750000000000013</v>
      </c>
      <c r="AD85" s="11">
        <f t="shared" si="9"/>
        <v>0.83750000000000013</v>
      </c>
      <c r="AE85" s="11">
        <f t="shared" si="10"/>
        <v>0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pans="1:55" ht="14" x14ac:dyDescent="0.15">
      <c r="A86" s="5">
        <v>41703</v>
      </c>
      <c r="B86" s="6" t="s">
        <v>31</v>
      </c>
      <c r="C86" s="7" t="s">
        <v>133</v>
      </c>
      <c r="D86" s="7" t="s">
        <v>159</v>
      </c>
      <c r="E86" s="7" t="s">
        <v>155</v>
      </c>
      <c r="F86" s="7" t="s">
        <v>46</v>
      </c>
      <c r="I86" s="7" t="s">
        <v>46</v>
      </c>
      <c r="L86" s="8">
        <v>0.53819444444444442</v>
      </c>
      <c r="M86" s="8">
        <v>0.58680555555555558</v>
      </c>
      <c r="N86" s="34">
        <f t="shared" si="0"/>
        <v>4.861111111111116E-2</v>
      </c>
      <c r="O86" s="35" t="str">
        <f t="shared" si="1"/>
        <v>0:00:00</v>
      </c>
      <c r="P86" s="7" t="s">
        <v>164</v>
      </c>
      <c r="Q86" s="11">
        <f t="shared" si="3"/>
        <v>3.5145833333333334</v>
      </c>
      <c r="R86" s="11">
        <f t="shared" ref="R86:S86" si="93">SUM(N86 + R85)</f>
        <v>3.1673611111111111</v>
      </c>
      <c r="S86" s="11">
        <f t="shared" si="93"/>
        <v>0.34722222222222215</v>
      </c>
      <c r="T86" s="11"/>
      <c r="U86" s="11"/>
      <c r="V86" s="11"/>
      <c r="W86" s="11"/>
      <c r="X86" s="11"/>
      <c r="Y86" s="11"/>
      <c r="Z86" s="11">
        <f t="shared" si="5"/>
        <v>2.677083333333333</v>
      </c>
      <c r="AA86" s="11">
        <f t="shared" si="6"/>
        <v>2.3298611111111107</v>
      </c>
      <c r="AB86" s="11">
        <f t="shared" si="7"/>
        <v>0.34722222222222215</v>
      </c>
      <c r="AC86" s="11">
        <f t="shared" si="8"/>
        <v>0.83750000000000013</v>
      </c>
      <c r="AD86" s="11">
        <f t="shared" si="9"/>
        <v>0.83750000000000013</v>
      </c>
      <c r="AE86" s="11">
        <f t="shared" si="10"/>
        <v>0</v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:55" ht="14" x14ac:dyDescent="0.15">
      <c r="A87" s="5" t="s">
        <v>165</v>
      </c>
      <c r="B87" s="6" t="s">
        <v>31</v>
      </c>
      <c r="C87" s="7" t="s">
        <v>133</v>
      </c>
      <c r="D87" s="7" t="s">
        <v>137</v>
      </c>
      <c r="E87" s="7" t="s">
        <v>155</v>
      </c>
      <c r="F87" s="7" t="s">
        <v>46</v>
      </c>
      <c r="I87" s="7" t="s">
        <v>46</v>
      </c>
      <c r="L87" s="8">
        <v>0.53472222222222221</v>
      </c>
      <c r="M87" s="8">
        <v>0.58333333333333337</v>
      </c>
      <c r="N87" s="34">
        <f t="shared" si="0"/>
        <v>4.861111111111116E-2</v>
      </c>
      <c r="O87" s="35" t="str">
        <f t="shared" si="1"/>
        <v>0:00:00</v>
      </c>
      <c r="P87" s="7" t="s">
        <v>166</v>
      </c>
      <c r="Q87" s="11">
        <f t="shared" si="3"/>
        <v>3.5631944444444446</v>
      </c>
      <c r="R87" s="11">
        <f t="shared" ref="R87:S87" si="94">SUM(N87 + R86)</f>
        <v>3.2159722222222222</v>
      </c>
      <c r="S87" s="11">
        <f t="shared" si="94"/>
        <v>0.34722222222222215</v>
      </c>
      <c r="T87" s="11"/>
      <c r="U87" s="11"/>
      <c r="V87" s="11"/>
      <c r="W87" s="11"/>
      <c r="X87" s="11"/>
      <c r="Y87" s="11"/>
      <c r="Z87" s="11">
        <f t="shared" si="5"/>
        <v>2.7256944444444442</v>
      </c>
      <c r="AA87" s="11">
        <f t="shared" si="6"/>
        <v>2.3784722222222219</v>
      </c>
      <c r="AB87" s="11">
        <f t="shared" si="7"/>
        <v>0.34722222222222215</v>
      </c>
      <c r="AC87" s="11">
        <f t="shared" si="8"/>
        <v>0.83750000000000013</v>
      </c>
      <c r="AD87" s="11">
        <f t="shared" si="9"/>
        <v>0.83750000000000013</v>
      </c>
      <c r="AE87" s="11">
        <f t="shared" si="10"/>
        <v>0</v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pans="1:55" ht="14" x14ac:dyDescent="0.15">
      <c r="A88" s="17">
        <v>41766</v>
      </c>
      <c r="B88" s="18" t="s">
        <v>31</v>
      </c>
      <c r="C88" s="19" t="s">
        <v>133</v>
      </c>
      <c r="D88" s="19" t="s">
        <v>137</v>
      </c>
      <c r="E88" s="19" t="s">
        <v>88</v>
      </c>
      <c r="F88" s="19" t="s">
        <v>46</v>
      </c>
      <c r="G88" s="20"/>
      <c r="H88" s="20"/>
      <c r="I88" s="19" t="s">
        <v>46</v>
      </c>
      <c r="J88" s="19">
        <v>6</v>
      </c>
      <c r="K88" s="19">
        <v>6</v>
      </c>
      <c r="L88" s="21">
        <v>0.45833333333333331</v>
      </c>
      <c r="M88" s="21">
        <v>0.49305555555555558</v>
      </c>
      <c r="N88" s="22" t="str">
        <f t="shared" si="0"/>
        <v>0:00:00</v>
      </c>
      <c r="O88" s="23">
        <f t="shared" si="1"/>
        <v>3.4722222222222265E-2</v>
      </c>
      <c r="P88" s="19" t="s">
        <v>69</v>
      </c>
      <c r="Q88" s="11">
        <f t="shared" si="3"/>
        <v>3.5979166666666669</v>
      </c>
      <c r="R88" s="11">
        <f t="shared" ref="R88:S88" si="95">SUM(N88 + R87)</f>
        <v>3.2159722222222222</v>
      </c>
      <c r="S88" s="11">
        <f t="shared" si="95"/>
        <v>0.38194444444444442</v>
      </c>
      <c r="T88" s="11"/>
      <c r="U88" s="11"/>
      <c r="V88" s="11"/>
      <c r="W88" s="11"/>
      <c r="X88" s="11"/>
      <c r="Y88" s="11"/>
      <c r="Z88" s="11">
        <f t="shared" si="5"/>
        <v>2.7604166666666665</v>
      </c>
      <c r="AA88" s="11">
        <f t="shared" si="6"/>
        <v>2.3784722222222219</v>
      </c>
      <c r="AB88" s="11">
        <f t="shared" si="7"/>
        <v>0.38194444444444442</v>
      </c>
      <c r="AC88" s="11">
        <f t="shared" si="8"/>
        <v>0.83750000000000013</v>
      </c>
      <c r="AD88" s="11">
        <f t="shared" si="9"/>
        <v>0.83750000000000013</v>
      </c>
      <c r="AE88" s="11">
        <f t="shared" si="10"/>
        <v>0</v>
      </c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</row>
    <row r="89" spans="1:55" ht="14" x14ac:dyDescent="0.15">
      <c r="A89" s="5" t="s">
        <v>167</v>
      </c>
      <c r="B89" s="6" t="s">
        <v>31</v>
      </c>
      <c r="C89" s="7" t="s">
        <v>133</v>
      </c>
      <c r="D89" s="7" t="s">
        <v>137</v>
      </c>
      <c r="E89" s="7" t="s">
        <v>155</v>
      </c>
      <c r="F89" s="7" t="s">
        <v>46</v>
      </c>
      <c r="I89" s="7" t="s">
        <v>35</v>
      </c>
      <c r="L89" s="8">
        <v>0.49305555555555558</v>
      </c>
      <c r="M89" s="8">
        <v>0.52430555555555558</v>
      </c>
      <c r="N89" s="34">
        <f t="shared" si="0"/>
        <v>3.125E-2</v>
      </c>
      <c r="O89" s="35" t="str">
        <f t="shared" si="1"/>
        <v>0:00:00</v>
      </c>
      <c r="P89" s="7" t="s">
        <v>168</v>
      </c>
      <c r="Q89" s="11">
        <f t="shared" si="3"/>
        <v>3.6291666666666669</v>
      </c>
      <c r="R89" s="11">
        <f t="shared" ref="R89:S89" si="96">SUM(N89 + R88)</f>
        <v>3.2472222222222222</v>
      </c>
      <c r="S89" s="11">
        <f t="shared" si="96"/>
        <v>0.38194444444444442</v>
      </c>
      <c r="T89" s="11"/>
      <c r="U89" s="11"/>
      <c r="V89" s="11"/>
      <c r="W89" s="11"/>
      <c r="X89" s="11"/>
      <c r="Y89" s="11"/>
      <c r="Z89" s="11">
        <f t="shared" si="5"/>
        <v>2.7916666666666665</v>
      </c>
      <c r="AA89" s="11">
        <f t="shared" si="6"/>
        <v>2.4097222222222219</v>
      </c>
      <c r="AB89" s="11">
        <f t="shared" si="7"/>
        <v>0.38194444444444442</v>
      </c>
      <c r="AC89" s="11">
        <f t="shared" si="8"/>
        <v>0.83750000000000013</v>
      </c>
      <c r="AD89" s="11">
        <f t="shared" si="9"/>
        <v>0.83750000000000013</v>
      </c>
      <c r="AE89" s="11">
        <f t="shared" si="10"/>
        <v>0</v>
      </c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pans="1:55" ht="14" x14ac:dyDescent="0.15">
      <c r="A90" s="5" t="s">
        <v>167</v>
      </c>
      <c r="B90" s="6" t="s">
        <v>31</v>
      </c>
      <c r="C90" s="7" t="s">
        <v>133</v>
      </c>
      <c r="D90" s="7" t="s">
        <v>137</v>
      </c>
      <c r="E90" s="7" t="s">
        <v>155</v>
      </c>
      <c r="F90" s="7" t="s">
        <v>35</v>
      </c>
      <c r="I90" s="7" t="s">
        <v>46</v>
      </c>
      <c r="L90" s="8">
        <v>0.55555555555555558</v>
      </c>
      <c r="M90" s="8">
        <v>0.57638888888888884</v>
      </c>
      <c r="N90" s="34">
        <f t="shared" si="0"/>
        <v>2.0833333333333259E-2</v>
      </c>
      <c r="O90" s="35" t="str">
        <f t="shared" si="1"/>
        <v>0:00:00</v>
      </c>
      <c r="P90" s="7" t="s">
        <v>168</v>
      </c>
      <c r="Q90" s="11">
        <f t="shared" si="3"/>
        <v>3.6500000000000004</v>
      </c>
      <c r="R90" s="11">
        <f t="shared" ref="R90:S90" si="97">SUM(N90 + R89)</f>
        <v>3.2680555555555557</v>
      </c>
      <c r="S90" s="11">
        <f t="shared" si="97"/>
        <v>0.38194444444444442</v>
      </c>
      <c r="T90" s="11"/>
      <c r="U90" s="11"/>
      <c r="V90" s="11"/>
      <c r="W90" s="11"/>
      <c r="X90" s="11"/>
      <c r="Y90" s="11"/>
      <c r="Z90" s="11">
        <f t="shared" si="5"/>
        <v>2.8125</v>
      </c>
      <c r="AA90" s="11">
        <f t="shared" si="6"/>
        <v>2.4305555555555554</v>
      </c>
      <c r="AB90" s="11">
        <f t="shared" si="7"/>
        <v>0.38194444444444442</v>
      </c>
      <c r="AC90" s="11">
        <f t="shared" si="8"/>
        <v>0.83750000000000013</v>
      </c>
      <c r="AD90" s="11">
        <f t="shared" si="9"/>
        <v>0.83750000000000013</v>
      </c>
      <c r="AE90" s="11">
        <f t="shared" si="10"/>
        <v>0</v>
      </c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</row>
    <row r="91" spans="1:55" ht="14" x14ac:dyDescent="0.15">
      <c r="A91" s="5">
        <v>41890</v>
      </c>
      <c r="B91" s="6" t="s">
        <v>31</v>
      </c>
      <c r="C91" s="7" t="s">
        <v>133</v>
      </c>
      <c r="D91" s="7" t="s">
        <v>137</v>
      </c>
      <c r="E91" s="7" t="s">
        <v>155</v>
      </c>
      <c r="F91" s="7" t="s">
        <v>46</v>
      </c>
      <c r="I91" s="7" t="s">
        <v>46</v>
      </c>
      <c r="L91" s="8">
        <v>0.54513888888888884</v>
      </c>
      <c r="M91" s="8">
        <v>0.59027777777777779</v>
      </c>
      <c r="N91" s="34">
        <f t="shared" si="0"/>
        <v>4.5138888888888951E-2</v>
      </c>
      <c r="O91" s="35" t="str">
        <f t="shared" si="1"/>
        <v>0:00:00</v>
      </c>
      <c r="P91" s="7" t="s">
        <v>81</v>
      </c>
      <c r="Q91" s="11">
        <f t="shared" si="3"/>
        <v>3.6951388888888892</v>
      </c>
      <c r="R91" s="11">
        <f t="shared" ref="R91:S91" si="98">SUM(N91 + R90)</f>
        <v>3.3131944444444446</v>
      </c>
      <c r="S91" s="11">
        <f t="shared" si="98"/>
        <v>0.38194444444444442</v>
      </c>
      <c r="T91" s="11"/>
      <c r="U91" s="11"/>
      <c r="V91" s="11"/>
      <c r="W91" s="11"/>
      <c r="X91" s="11"/>
      <c r="Y91" s="11"/>
      <c r="Z91" s="11">
        <f t="shared" si="5"/>
        <v>2.8576388888888888</v>
      </c>
      <c r="AA91" s="11">
        <f t="shared" si="6"/>
        <v>2.4756944444444442</v>
      </c>
      <c r="AB91" s="11">
        <f t="shared" si="7"/>
        <v>0.38194444444444442</v>
      </c>
      <c r="AC91" s="11">
        <f t="shared" si="8"/>
        <v>0.83750000000000013</v>
      </c>
      <c r="AD91" s="11">
        <f t="shared" si="9"/>
        <v>0.83750000000000013</v>
      </c>
      <c r="AE91" s="11">
        <f t="shared" si="10"/>
        <v>0</v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:55" ht="14" x14ac:dyDescent="0.15">
      <c r="A92" s="5" t="s">
        <v>169</v>
      </c>
      <c r="B92" s="6" t="s">
        <v>31</v>
      </c>
      <c r="C92" s="7" t="s">
        <v>133</v>
      </c>
      <c r="D92" s="7" t="s">
        <v>134</v>
      </c>
      <c r="E92" s="7" t="s">
        <v>155</v>
      </c>
      <c r="F92" s="7" t="s">
        <v>46</v>
      </c>
      <c r="I92" s="7" t="s">
        <v>46</v>
      </c>
      <c r="L92" s="8">
        <v>0.59375</v>
      </c>
      <c r="M92" s="8">
        <v>0.62847222222222221</v>
      </c>
      <c r="N92" s="34">
        <f t="shared" si="0"/>
        <v>3.472222222222221E-2</v>
      </c>
      <c r="O92" s="36" t="str">
        <f t="shared" si="1"/>
        <v>0:00:00</v>
      </c>
      <c r="P92" s="6" t="s">
        <v>170</v>
      </c>
      <c r="Q92" s="11">
        <f t="shared" si="3"/>
        <v>3.7298611111111115</v>
      </c>
      <c r="R92" s="11">
        <f t="shared" ref="R92:S92" si="99">SUM(N92 + R91)</f>
        <v>3.3479166666666669</v>
      </c>
      <c r="S92" s="11">
        <f t="shared" si="99"/>
        <v>0.38194444444444442</v>
      </c>
      <c r="T92" s="11"/>
      <c r="U92" s="11"/>
      <c r="V92" s="11"/>
      <c r="W92" s="11"/>
      <c r="X92" s="11"/>
      <c r="Y92" s="11"/>
      <c r="Z92" s="11">
        <f t="shared" si="5"/>
        <v>2.8923611111111112</v>
      </c>
      <c r="AA92" s="11">
        <f t="shared" si="6"/>
        <v>2.5104166666666665</v>
      </c>
      <c r="AB92" s="11">
        <f t="shared" si="7"/>
        <v>0.38194444444444442</v>
      </c>
      <c r="AC92" s="11">
        <f t="shared" si="8"/>
        <v>0.83750000000000013</v>
      </c>
      <c r="AD92" s="11">
        <f t="shared" si="9"/>
        <v>0.83750000000000013</v>
      </c>
      <c r="AE92" s="11">
        <f t="shared" si="10"/>
        <v>0</v>
      </c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</row>
    <row r="93" spans="1:55" ht="14" x14ac:dyDescent="0.15">
      <c r="A93" s="5" t="s">
        <v>171</v>
      </c>
      <c r="B93" s="6" t="s">
        <v>31</v>
      </c>
      <c r="C93" s="6" t="s">
        <v>133</v>
      </c>
      <c r="D93" s="6" t="s">
        <v>134</v>
      </c>
      <c r="E93" s="6" t="s">
        <v>172</v>
      </c>
      <c r="F93" s="6" t="s">
        <v>46</v>
      </c>
      <c r="I93" s="6" t="s">
        <v>46</v>
      </c>
      <c r="J93" s="6">
        <v>2</v>
      </c>
      <c r="K93" s="6">
        <v>2</v>
      </c>
      <c r="L93" s="8">
        <v>0.68055555555555558</v>
      </c>
      <c r="M93" s="8">
        <v>0.71875</v>
      </c>
      <c r="N93" s="34">
        <f t="shared" si="0"/>
        <v>3.819444444444442E-2</v>
      </c>
      <c r="O93" s="36" t="str">
        <f t="shared" si="1"/>
        <v>0:00:00</v>
      </c>
      <c r="P93" s="6" t="s">
        <v>170</v>
      </c>
      <c r="Q93" s="11">
        <f t="shared" si="3"/>
        <v>3.7680555555555557</v>
      </c>
      <c r="R93" s="11">
        <f t="shared" ref="R93:S93" si="100">SUM(N93 + R92)</f>
        <v>3.3861111111111111</v>
      </c>
      <c r="S93" s="11">
        <f t="shared" si="100"/>
        <v>0.38194444444444442</v>
      </c>
      <c r="T93" s="11"/>
      <c r="U93" s="11"/>
      <c r="V93" s="11"/>
      <c r="W93" s="11"/>
      <c r="X93" s="11"/>
      <c r="Y93" s="11"/>
      <c r="Z93" s="11">
        <f t="shared" si="5"/>
        <v>2.9305555555555554</v>
      </c>
      <c r="AA93" s="11">
        <f t="shared" si="6"/>
        <v>2.5486111111111107</v>
      </c>
      <c r="AB93" s="11">
        <f t="shared" si="7"/>
        <v>0.38194444444444442</v>
      </c>
      <c r="AC93" s="11">
        <f t="shared" si="8"/>
        <v>0.83750000000000013</v>
      </c>
      <c r="AD93" s="11">
        <f t="shared" si="9"/>
        <v>0.83750000000000013</v>
      </c>
      <c r="AE93" s="11">
        <f t="shared" si="10"/>
        <v>0</v>
      </c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</row>
    <row r="94" spans="1:55" ht="14" x14ac:dyDescent="0.15">
      <c r="A94" s="5" t="s">
        <v>173</v>
      </c>
      <c r="B94" s="6" t="s">
        <v>31</v>
      </c>
      <c r="C94" s="6" t="s">
        <v>133</v>
      </c>
      <c r="D94" s="6" t="s">
        <v>134</v>
      </c>
      <c r="E94" s="6" t="s">
        <v>155</v>
      </c>
      <c r="F94" s="6" t="s">
        <v>46</v>
      </c>
      <c r="I94" s="6" t="s">
        <v>46</v>
      </c>
      <c r="L94" s="8">
        <v>0.51388888888888884</v>
      </c>
      <c r="M94" s="8">
        <v>0.54861111111111116</v>
      </c>
      <c r="N94" s="34">
        <f t="shared" si="0"/>
        <v>3.4722222222222321E-2</v>
      </c>
      <c r="O94" s="36" t="str">
        <f t="shared" si="1"/>
        <v>0:00:00</v>
      </c>
      <c r="P94" s="6" t="s">
        <v>174</v>
      </c>
      <c r="Q94" s="11">
        <f t="shared" si="3"/>
        <v>3.802777777777778</v>
      </c>
      <c r="R94" s="11">
        <f t="shared" ref="R94:S94" si="101">SUM(N94 + R93)</f>
        <v>3.4208333333333334</v>
      </c>
      <c r="S94" s="11">
        <f t="shared" si="101"/>
        <v>0.38194444444444442</v>
      </c>
      <c r="T94" s="11"/>
      <c r="U94" s="11"/>
      <c r="V94" s="11"/>
      <c r="W94" s="11"/>
      <c r="X94" s="11"/>
      <c r="Y94" s="11"/>
      <c r="Z94" s="11">
        <f t="shared" si="5"/>
        <v>2.9652777777777777</v>
      </c>
      <c r="AA94" s="11">
        <f t="shared" si="6"/>
        <v>2.583333333333333</v>
      </c>
      <c r="AB94" s="11">
        <f t="shared" si="7"/>
        <v>0.38194444444444442</v>
      </c>
      <c r="AC94" s="11">
        <f t="shared" si="8"/>
        <v>0.83750000000000013</v>
      </c>
      <c r="AD94" s="11">
        <f t="shared" si="9"/>
        <v>0.83750000000000013</v>
      </c>
      <c r="AE94" s="11">
        <f t="shared" si="10"/>
        <v>0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</row>
    <row r="95" spans="1:55" ht="14" x14ac:dyDescent="0.15">
      <c r="A95" s="5" t="s">
        <v>175</v>
      </c>
      <c r="B95" s="6" t="s">
        <v>31</v>
      </c>
      <c r="C95" s="6" t="s">
        <v>133</v>
      </c>
      <c r="D95" s="6" t="s">
        <v>134</v>
      </c>
      <c r="E95" s="6" t="s">
        <v>155</v>
      </c>
      <c r="F95" s="6" t="s">
        <v>46</v>
      </c>
      <c r="I95" s="6" t="s">
        <v>46</v>
      </c>
      <c r="L95" s="8">
        <v>0.46527777777777779</v>
      </c>
      <c r="M95" s="8">
        <v>0.52083333333333337</v>
      </c>
      <c r="N95" s="34">
        <f t="shared" si="0"/>
        <v>5.555555555555558E-2</v>
      </c>
      <c r="O95" s="36" t="str">
        <f t="shared" si="1"/>
        <v>0:00:00</v>
      </c>
      <c r="P95" s="6" t="s">
        <v>176</v>
      </c>
      <c r="Q95" s="11">
        <f t="shared" si="3"/>
        <v>3.8583333333333334</v>
      </c>
      <c r="R95" s="11">
        <f t="shared" ref="R95:S95" si="102">SUM(N95 + R94)</f>
        <v>3.4763888888888888</v>
      </c>
      <c r="S95" s="11">
        <f t="shared" si="102"/>
        <v>0.38194444444444442</v>
      </c>
      <c r="T95" s="11"/>
      <c r="U95" s="11"/>
      <c r="V95" s="11"/>
      <c r="W95" s="11"/>
      <c r="X95" s="11"/>
      <c r="Y95" s="11"/>
      <c r="Z95" s="11">
        <f t="shared" si="5"/>
        <v>3.020833333333333</v>
      </c>
      <c r="AA95" s="11">
        <f t="shared" si="6"/>
        <v>2.6388888888888884</v>
      </c>
      <c r="AB95" s="11">
        <f t="shared" si="7"/>
        <v>0.38194444444444442</v>
      </c>
      <c r="AC95" s="11">
        <f t="shared" si="8"/>
        <v>0.83750000000000013</v>
      </c>
      <c r="AD95" s="11">
        <f t="shared" si="9"/>
        <v>0.83750000000000013</v>
      </c>
      <c r="AE95" s="11">
        <f t="shared" si="10"/>
        <v>0</v>
      </c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</row>
    <row r="96" spans="1:55" ht="14" x14ac:dyDescent="0.15">
      <c r="A96" s="5" t="s">
        <v>177</v>
      </c>
      <c r="B96" s="6" t="s">
        <v>31</v>
      </c>
      <c r="C96" s="6" t="s">
        <v>133</v>
      </c>
      <c r="D96" s="6" t="s">
        <v>159</v>
      </c>
      <c r="E96" s="6" t="s">
        <v>155</v>
      </c>
      <c r="F96" s="6" t="s">
        <v>46</v>
      </c>
      <c r="I96" s="6" t="s">
        <v>46</v>
      </c>
      <c r="L96" s="8">
        <v>0.46180555555555558</v>
      </c>
      <c r="M96" s="8">
        <v>0.51041666666666663</v>
      </c>
      <c r="N96" s="34">
        <f t="shared" si="0"/>
        <v>4.8611111111111049E-2</v>
      </c>
      <c r="O96" s="36" t="str">
        <f t="shared" si="1"/>
        <v>0:00:00</v>
      </c>
      <c r="P96" s="6" t="s">
        <v>176</v>
      </c>
      <c r="Q96" s="11">
        <f t="shared" si="3"/>
        <v>3.9069444444444446</v>
      </c>
      <c r="R96" s="11">
        <f t="shared" ref="R96:S96" si="103">SUM(N96 + R95)</f>
        <v>3.5249999999999999</v>
      </c>
      <c r="S96" s="11">
        <f t="shared" si="103"/>
        <v>0.38194444444444442</v>
      </c>
      <c r="T96" s="11"/>
      <c r="U96" s="11"/>
      <c r="V96" s="11"/>
      <c r="W96" s="11"/>
      <c r="X96" s="11"/>
      <c r="Y96" s="11"/>
      <c r="Z96" s="11">
        <f t="shared" si="5"/>
        <v>3.0694444444444442</v>
      </c>
      <c r="AA96" s="11">
        <f t="shared" si="6"/>
        <v>2.6874999999999996</v>
      </c>
      <c r="AB96" s="11">
        <f t="shared" si="7"/>
        <v>0.38194444444444442</v>
      </c>
      <c r="AC96" s="11">
        <f t="shared" si="8"/>
        <v>0.83750000000000013</v>
      </c>
      <c r="AD96" s="11">
        <f t="shared" si="9"/>
        <v>0.83750000000000013</v>
      </c>
      <c r="AE96" s="11">
        <f t="shared" si="10"/>
        <v>0</v>
      </c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</row>
    <row r="97" spans="1:55" ht="14" x14ac:dyDescent="0.15">
      <c r="A97" s="5" t="s">
        <v>178</v>
      </c>
      <c r="B97" s="6" t="s">
        <v>31</v>
      </c>
      <c r="C97" s="6" t="s">
        <v>133</v>
      </c>
      <c r="D97" s="6" t="s">
        <v>159</v>
      </c>
      <c r="E97" s="6" t="s">
        <v>155</v>
      </c>
      <c r="F97" s="6" t="s">
        <v>46</v>
      </c>
      <c r="I97" s="6" t="s">
        <v>46</v>
      </c>
      <c r="L97" s="8">
        <v>0.60416666666666663</v>
      </c>
      <c r="M97" s="8">
        <v>0.65277777777777779</v>
      </c>
      <c r="N97" s="34">
        <f t="shared" si="0"/>
        <v>4.861111111111116E-2</v>
      </c>
      <c r="O97" s="36" t="str">
        <f t="shared" si="1"/>
        <v>0:00:00</v>
      </c>
      <c r="P97" s="6" t="s">
        <v>176</v>
      </c>
      <c r="Q97" s="11">
        <f t="shared" si="3"/>
        <v>3.9555555555555557</v>
      </c>
      <c r="R97" s="11">
        <f t="shared" ref="R97:S97" si="104">SUM(N97 + R96)</f>
        <v>3.5736111111111111</v>
      </c>
      <c r="S97" s="11">
        <f t="shared" si="104"/>
        <v>0.38194444444444442</v>
      </c>
      <c r="T97" s="11"/>
      <c r="U97" s="11"/>
      <c r="V97" s="11"/>
      <c r="W97" s="11"/>
      <c r="X97" s="11"/>
      <c r="Y97" s="11"/>
      <c r="Z97" s="11">
        <f t="shared" si="5"/>
        <v>3.1180555555555554</v>
      </c>
      <c r="AA97" s="11">
        <f t="shared" si="6"/>
        <v>2.7361111111111107</v>
      </c>
      <c r="AB97" s="11">
        <f t="shared" si="7"/>
        <v>0.38194444444444442</v>
      </c>
      <c r="AC97" s="11">
        <f t="shared" si="8"/>
        <v>0.83750000000000013</v>
      </c>
      <c r="AD97" s="11">
        <f t="shared" si="9"/>
        <v>0.83750000000000013</v>
      </c>
      <c r="AE97" s="11">
        <f t="shared" si="10"/>
        <v>0</v>
      </c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</row>
    <row r="98" spans="1:55" ht="14" x14ac:dyDescent="0.15">
      <c r="A98" s="5" t="s">
        <v>179</v>
      </c>
      <c r="B98" s="6" t="s">
        <v>31</v>
      </c>
      <c r="C98" s="6" t="s">
        <v>133</v>
      </c>
      <c r="D98" s="6" t="s">
        <v>159</v>
      </c>
      <c r="E98" s="6" t="s">
        <v>172</v>
      </c>
      <c r="F98" s="6" t="s">
        <v>46</v>
      </c>
      <c r="I98" s="6" t="s">
        <v>46</v>
      </c>
      <c r="L98" s="8">
        <v>0.74305555555555558</v>
      </c>
      <c r="M98" s="8">
        <v>0.79861111111111116</v>
      </c>
      <c r="N98" s="34">
        <f t="shared" si="0"/>
        <v>5.555555555555558E-2</v>
      </c>
      <c r="O98" s="36" t="str">
        <f t="shared" si="1"/>
        <v>0:00:00</v>
      </c>
      <c r="P98" s="6" t="s">
        <v>180</v>
      </c>
      <c r="Q98" s="11">
        <f t="shared" si="3"/>
        <v>4.0111111111111111</v>
      </c>
      <c r="R98" s="11">
        <f t="shared" ref="R98:S98" si="105">SUM(N98 + R97)</f>
        <v>3.6291666666666664</v>
      </c>
      <c r="S98" s="11">
        <f t="shared" si="105"/>
        <v>0.38194444444444442</v>
      </c>
      <c r="T98" s="11"/>
      <c r="U98" s="11"/>
      <c r="V98" s="11"/>
      <c r="W98" s="11"/>
      <c r="X98" s="11"/>
      <c r="Y98" s="11"/>
      <c r="Z98" s="11">
        <f t="shared" si="5"/>
        <v>3.1736111111111107</v>
      </c>
      <c r="AA98" s="11">
        <f t="shared" si="6"/>
        <v>2.7916666666666661</v>
      </c>
      <c r="AB98" s="11">
        <f t="shared" si="7"/>
        <v>0.38194444444444442</v>
      </c>
      <c r="AC98" s="11">
        <f t="shared" si="8"/>
        <v>0.83750000000000013</v>
      </c>
      <c r="AD98" s="11">
        <f t="shared" si="9"/>
        <v>0.83750000000000013</v>
      </c>
      <c r="AE98" s="11">
        <f t="shared" si="10"/>
        <v>0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</row>
    <row r="99" spans="1:55" ht="14" x14ac:dyDescent="0.15">
      <c r="A99" s="5">
        <v>42131</v>
      </c>
      <c r="B99" s="6" t="s">
        <v>31</v>
      </c>
      <c r="C99" s="6" t="s">
        <v>133</v>
      </c>
      <c r="D99" s="6" t="s">
        <v>134</v>
      </c>
      <c r="E99" s="6" t="s">
        <v>155</v>
      </c>
      <c r="F99" s="6" t="s">
        <v>46</v>
      </c>
      <c r="I99" s="6" t="s">
        <v>46</v>
      </c>
      <c r="L99" s="8">
        <v>0.55555555555555558</v>
      </c>
      <c r="M99" s="8">
        <v>0.65625</v>
      </c>
      <c r="N99" s="34">
        <f t="shared" si="0"/>
        <v>0.10069444444444442</v>
      </c>
      <c r="O99" s="36" t="str">
        <f t="shared" si="1"/>
        <v>0:00:00</v>
      </c>
      <c r="P99" s="6" t="s">
        <v>181</v>
      </c>
      <c r="Q99" s="11">
        <f t="shared" si="3"/>
        <v>4.1118055555555557</v>
      </c>
      <c r="R99" s="11">
        <f t="shared" ref="R99:S99" si="106">SUM(N99 + R98)</f>
        <v>3.7298611111111111</v>
      </c>
      <c r="S99" s="11">
        <f t="shared" si="106"/>
        <v>0.38194444444444442</v>
      </c>
      <c r="T99" s="11"/>
      <c r="U99" s="11"/>
      <c r="V99" s="11"/>
      <c r="W99" s="11"/>
      <c r="X99" s="11"/>
      <c r="Y99" s="11"/>
      <c r="Z99" s="11">
        <f t="shared" si="5"/>
        <v>3.2743055555555554</v>
      </c>
      <c r="AA99" s="11">
        <f t="shared" si="6"/>
        <v>2.8923611111111107</v>
      </c>
      <c r="AB99" s="11">
        <f t="shared" si="7"/>
        <v>0.38194444444444442</v>
      </c>
      <c r="AC99" s="11">
        <f t="shared" si="8"/>
        <v>0.83750000000000013</v>
      </c>
      <c r="AD99" s="11">
        <f t="shared" si="9"/>
        <v>0.83750000000000013</v>
      </c>
      <c r="AE99" s="11">
        <f t="shared" si="10"/>
        <v>0</v>
      </c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</row>
    <row r="100" spans="1:55" ht="14" x14ac:dyDescent="0.15">
      <c r="A100" s="17">
        <v>42254</v>
      </c>
      <c r="B100" s="18" t="s">
        <v>31</v>
      </c>
      <c r="C100" s="18" t="s">
        <v>133</v>
      </c>
      <c r="D100" s="18" t="s">
        <v>134</v>
      </c>
      <c r="E100" s="18" t="s">
        <v>88</v>
      </c>
      <c r="F100" s="18" t="s">
        <v>46</v>
      </c>
      <c r="G100" s="20"/>
      <c r="H100" s="20"/>
      <c r="I100" s="18" t="s">
        <v>182</v>
      </c>
      <c r="J100" s="20"/>
      <c r="K100" s="20"/>
      <c r="L100" s="21">
        <v>0.54166666666666663</v>
      </c>
      <c r="M100" s="21">
        <v>0.60416666666666663</v>
      </c>
      <c r="N100" s="23" t="str">
        <f t="shared" si="0"/>
        <v>0:00:00</v>
      </c>
      <c r="O100" s="37">
        <f t="shared" si="1"/>
        <v>6.25E-2</v>
      </c>
      <c r="P100" s="18" t="s">
        <v>183</v>
      </c>
      <c r="Q100" s="11">
        <f t="shared" si="3"/>
        <v>4.1743055555555557</v>
      </c>
      <c r="R100" s="11">
        <f t="shared" ref="R100:S100" si="107">SUM(N100 + R99)</f>
        <v>3.7298611111111111</v>
      </c>
      <c r="S100" s="11">
        <f t="shared" si="107"/>
        <v>0.44444444444444442</v>
      </c>
      <c r="T100" s="11"/>
      <c r="U100" s="11"/>
      <c r="V100" s="11"/>
      <c r="W100" s="11"/>
      <c r="X100" s="11"/>
      <c r="Y100" s="11"/>
      <c r="Z100" s="11">
        <f t="shared" si="5"/>
        <v>3.3368055555555554</v>
      </c>
      <c r="AA100" s="11">
        <f t="shared" si="6"/>
        <v>2.8923611111111107</v>
      </c>
      <c r="AB100" s="11">
        <f t="shared" si="7"/>
        <v>0.44444444444444442</v>
      </c>
      <c r="AC100" s="11">
        <f t="shared" si="8"/>
        <v>0.83750000000000013</v>
      </c>
      <c r="AD100" s="11">
        <f t="shared" si="9"/>
        <v>0.83750000000000013</v>
      </c>
      <c r="AE100" s="11">
        <f t="shared" si="10"/>
        <v>0</v>
      </c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</row>
    <row r="101" spans="1:55" ht="14" x14ac:dyDescent="0.15">
      <c r="A101" s="17">
        <v>42254</v>
      </c>
      <c r="B101" s="18" t="s">
        <v>31</v>
      </c>
      <c r="C101" s="18" t="s">
        <v>133</v>
      </c>
      <c r="D101" s="18" t="s">
        <v>134</v>
      </c>
      <c r="E101" s="18" t="s">
        <v>88</v>
      </c>
      <c r="F101" s="18" t="s">
        <v>182</v>
      </c>
      <c r="G101" s="20"/>
      <c r="H101" s="20"/>
      <c r="I101" s="18" t="s">
        <v>35</v>
      </c>
      <c r="J101" s="20"/>
      <c r="K101" s="20"/>
      <c r="L101" s="21">
        <v>0.65625</v>
      </c>
      <c r="M101" s="21">
        <v>0.71875</v>
      </c>
      <c r="N101" s="23" t="str">
        <f t="shared" si="0"/>
        <v>0:00:00</v>
      </c>
      <c r="O101" s="37">
        <f t="shared" si="1"/>
        <v>6.25E-2</v>
      </c>
      <c r="P101" s="18" t="s">
        <v>183</v>
      </c>
      <c r="Q101" s="11">
        <f t="shared" si="3"/>
        <v>4.2368055555555557</v>
      </c>
      <c r="R101" s="11">
        <f t="shared" ref="R101:S101" si="108">SUM(N101 + R100)</f>
        <v>3.7298611111111111</v>
      </c>
      <c r="S101" s="11">
        <f t="shared" si="108"/>
        <v>0.50694444444444442</v>
      </c>
      <c r="T101" s="11"/>
      <c r="U101" s="11"/>
      <c r="V101" s="11"/>
      <c r="W101" s="11"/>
      <c r="X101" s="11"/>
      <c r="Y101" s="11"/>
      <c r="Z101" s="11">
        <f t="shared" si="5"/>
        <v>3.3993055555555554</v>
      </c>
      <c r="AA101" s="11">
        <f t="shared" si="6"/>
        <v>2.8923611111111107</v>
      </c>
      <c r="AB101" s="11">
        <f t="shared" si="7"/>
        <v>0.50694444444444442</v>
      </c>
      <c r="AC101" s="11">
        <f t="shared" si="8"/>
        <v>0.83750000000000013</v>
      </c>
      <c r="AD101" s="11">
        <f t="shared" si="9"/>
        <v>0.83750000000000013</v>
      </c>
      <c r="AE101" s="11">
        <f t="shared" si="10"/>
        <v>0</v>
      </c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</row>
    <row r="102" spans="1:55" ht="14" x14ac:dyDescent="0.15">
      <c r="A102" s="17">
        <v>42254</v>
      </c>
      <c r="B102" s="18" t="s">
        <v>31</v>
      </c>
      <c r="C102" s="18" t="s">
        <v>133</v>
      </c>
      <c r="D102" s="18" t="s">
        <v>134</v>
      </c>
      <c r="E102" s="18" t="s">
        <v>88</v>
      </c>
      <c r="F102" s="18" t="s">
        <v>35</v>
      </c>
      <c r="G102" s="20"/>
      <c r="H102" s="20"/>
      <c r="I102" s="18" t="s">
        <v>46</v>
      </c>
      <c r="J102" s="20"/>
      <c r="K102" s="20"/>
      <c r="L102" s="21">
        <v>0.73611111111111116</v>
      </c>
      <c r="M102" s="21">
        <v>0.76041666666666663</v>
      </c>
      <c r="N102" s="23" t="str">
        <f t="shared" si="0"/>
        <v>0:00:00</v>
      </c>
      <c r="O102" s="37">
        <f t="shared" si="1"/>
        <v>2.4305555555555469E-2</v>
      </c>
      <c r="P102" s="18" t="s">
        <v>183</v>
      </c>
      <c r="Q102" s="11">
        <f t="shared" si="3"/>
        <v>4.2611111111111111</v>
      </c>
      <c r="R102" s="11">
        <f t="shared" ref="R102:S102" si="109">SUM(N102 + R101)</f>
        <v>3.7298611111111111</v>
      </c>
      <c r="S102" s="11">
        <f t="shared" si="109"/>
        <v>0.53124999999999989</v>
      </c>
      <c r="T102" s="11"/>
      <c r="U102" s="11"/>
      <c r="V102" s="11"/>
      <c r="W102" s="11"/>
      <c r="X102" s="11"/>
      <c r="Y102" s="11"/>
      <c r="Z102" s="11">
        <f t="shared" si="5"/>
        <v>3.4236111111111107</v>
      </c>
      <c r="AA102" s="11">
        <f t="shared" si="6"/>
        <v>2.8923611111111107</v>
      </c>
      <c r="AB102" s="11">
        <f t="shared" si="7"/>
        <v>0.53124999999999989</v>
      </c>
      <c r="AC102" s="11">
        <f t="shared" si="8"/>
        <v>0.83750000000000013</v>
      </c>
      <c r="AD102" s="11">
        <f t="shared" si="9"/>
        <v>0.83750000000000013</v>
      </c>
      <c r="AE102" s="11">
        <f t="shared" si="10"/>
        <v>0</v>
      </c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</row>
    <row r="103" spans="1:55" ht="14" x14ac:dyDescent="0.15">
      <c r="A103" s="5">
        <v>42345</v>
      </c>
      <c r="B103" s="6" t="s">
        <v>31</v>
      </c>
      <c r="C103" s="6" t="s">
        <v>133</v>
      </c>
      <c r="D103" s="6" t="s">
        <v>134</v>
      </c>
      <c r="E103" s="6" t="s">
        <v>155</v>
      </c>
      <c r="F103" s="6" t="s">
        <v>46</v>
      </c>
      <c r="I103" s="6" t="s">
        <v>46</v>
      </c>
      <c r="L103" s="8">
        <v>0.59027777777777779</v>
      </c>
      <c r="M103" s="38">
        <v>0.62152777777777779</v>
      </c>
      <c r="N103" s="34">
        <f t="shared" si="0"/>
        <v>3.125E-2</v>
      </c>
      <c r="O103" s="36" t="str">
        <f t="shared" si="1"/>
        <v>0:00:00</v>
      </c>
      <c r="P103" s="6" t="s">
        <v>180</v>
      </c>
      <c r="Q103" s="11">
        <f t="shared" si="3"/>
        <v>4.2923611111111111</v>
      </c>
      <c r="R103" s="11">
        <f t="shared" ref="R103:S103" si="110">SUM(N103 + R102)</f>
        <v>3.7611111111111111</v>
      </c>
      <c r="S103" s="11">
        <f t="shared" si="110"/>
        <v>0.53124999999999989</v>
      </c>
      <c r="T103" s="11"/>
      <c r="U103" s="11"/>
      <c r="V103" s="11"/>
      <c r="W103" s="11"/>
      <c r="X103" s="11"/>
      <c r="Y103" s="11"/>
      <c r="Z103" s="11">
        <f t="shared" si="5"/>
        <v>3.4548611111111107</v>
      </c>
      <c r="AA103" s="11">
        <f t="shared" si="6"/>
        <v>2.9236111111111107</v>
      </c>
      <c r="AB103" s="11">
        <f t="shared" si="7"/>
        <v>0.53124999999999989</v>
      </c>
      <c r="AC103" s="11">
        <f t="shared" si="8"/>
        <v>0.83750000000000013</v>
      </c>
      <c r="AD103" s="11">
        <f t="shared" si="9"/>
        <v>0.83750000000000013</v>
      </c>
      <c r="AE103" s="11">
        <f t="shared" si="10"/>
        <v>0</v>
      </c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</row>
    <row r="104" spans="1:55" ht="14" x14ac:dyDescent="0.15">
      <c r="A104" s="5" t="s">
        <v>184</v>
      </c>
      <c r="B104" s="6" t="s">
        <v>31</v>
      </c>
      <c r="C104" s="6" t="s">
        <v>133</v>
      </c>
      <c r="D104" s="6" t="s">
        <v>185</v>
      </c>
      <c r="E104" s="6" t="s">
        <v>155</v>
      </c>
      <c r="F104" s="6" t="s">
        <v>46</v>
      </c>
      <c r="I104" s="6" t="s">
        <v>46</v>
      </c>
      <c r="L104" s="8">
        <v>0.52430555555555558</v>
      </c>
      <c r="M104" s="8">
        <v>0.56597222222222221</v>
      </c>
      <c r="N104" s="34">
        <f t="shared" si="0"/>
        <v>4.166666666666663E-2</v>
      </c>
      <c r="O104" s="36" t="str">
        <f t="shared" si="1"/>
        <v>0:00:00</v>
      </c>
      <c r="P104" s="6" t="s">
        <v>186</v>
      </c>
      <c r="Q104" s="11">
        <f t="shared" si="3"/>
        <v>4.334027777777778</v>
      </c>
      <c r="R104" s="11">
        <f t="shared" ref="R104:S104" si="111">SUM(N104 + R103)</f>
        <v>3.8027777777777776</v>
      </c>
      <c r="S104" s="11">
        <f t="shared" si="111"/>
        <v>0.53124999999999989</v>
      </c>
      <c r="T104" s="11"/>
      <c r="U104" s="11"/>
      <c r="V104" s="11"/>
      <c r="W104" s="11"/>
      <c r="X104" s="11"/>
      <c r="Y104" s="11"/>
      <c r="Z104" s="11">
        <f t="shared" si="5"/>
        <v>3.4965277777777772</v>
      </c>
      <c r="AA104" s="11">
        <f t="shared" si="6"/>
        <v>2.9652777777777772</v>
      </c>
      <c r="AB104" s="11">
        <f t="shared" si="7"/>
        <v>0.53124999999999989</v>
      </c>
      <c r="AC104" s="11">
        <f t="shared" si="8"/>
        <v>0.83750000000000013</v>
      </c>
      <c r="AD104" s="11">
        <f t="shared" si="9"/>
        <v>0.83750000000000013</v>
      </c>
      <c r="AE104" s="11">
        <f t="shared" si="10"/>
        <v>0</v>
      </c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</row>
    <row r="105" spans="1:55" ht="28" x14ac:dyDescent="0.15">
      <c r="A105" s="5" t="s">
        <v>187</v>
      </c>
      <c r="B105" s="6" t="s">
        <v>31</v>
      </c>
      <c r="C105" s="6" t="s">
        <v>133</v>
      </c>
      <c r="D105" s="6" t="s">
        <v>134</v>
      </c>
      <c r="E105" s="6" t="s">
        <v>155</v>
      </c>
      <c r="F105" s="6" t="s">
        <v>46</v>
      </c>
      <c r="I105" s="6" t="s">
        <v>46</v>
      </c>
      <c r="L105" s="8">
        <v>0.51736111111111116</v>
      </c>
      <c r="M105" s="8">
        <v>0.55902777777777779</v>
      </c>
      <c r="N105" s="34">
        <f t="shared" si="0"/>
        <v>4.166666666666663E-2</v>
      </c>
      <c r="O105" s="36" t="str">
        <f t="shared" si="1"/>
        <v>0:00:00</v>
      </c>
      <c r="P105" s="6" t="s">
        <v>188</v>
      </c>
      <c r="Q105" s="11">
        <f t="shared" si="3"/>
        <v>4.375694444444445</v>
      </c>
      <c r="R105" s="11">
        <f t="shared" ref="R105:S105" si="112">SUM(N105 + R104)</f>
        <v>3.8444444444444441</v>
      </c>
      <c r="S105" s="11">
        <f t="shared" si="112"/>
        <v>0.53124999999999989</v>
      </c>
      <c r="T105" s="11"/>
      <c r="U105" s="11"/>
      <c r="V105" s="11"/>
      <c r="W105" s="11"/>
      <c r="X105" s="11"/>
      <c r="Y105" s="11"/>
      <c r="Z105" s="11">
        <f t="shared" si="5"/>
        <v>3.5381944444444438</v>
      </c>
      <c r="AA105" s="11">
        <f t="shared" si="6"/>
        <v>3.0069444444444438</v>
      </c>
      <c r="AB105" s="11">
        <f t="shared" si="7"/>
        <v>0.53124999999999989</v>
      </c>
      <c r="AC105" s="11">
        <f t="shared" si="8"/>
        <v>0.83750000000000013</v>
      </c>
      <c r="AD105" s="11">
        <f t="shared" si="9"/>
        <v>0.83750000000000013</v>
      </c>
      <c r="AE105" s="11">
        <f t="shared" si="10"/>
        <v>0</v>
      </c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</row>
    <row r="106" spans="1:55" ht="14" x14ac:dyDescent="0.15">
      <c r="A106" s="17">
        <v>42163</v>
      </c>
      <c r="B106" s="18" t="s">
        <v>31</v>
      </c>
      <c r="C106" s="18" t="s">
        <v>133</v>
      </c>
      <c r="D106" s="18" t="s">
        <v>185</v>
      </c>
      <c r="E106" s="18" t="s">
        <v>88</v>
      </c>
      <c r="F106" s="18" t="s">
        <v>46</v>
      </c>
      <c r="G106" s="20"/>
      <c r="H106" s="20"/>
      <c r="I106" s="18" t="s">
        <v>46</v>
      </c>
      <c r="J106" s="20"/>
      <c r="K106" s="20"/>
      <c r="L106" s="21">
        <v>0.61111111111111116</v>
      </c>
      <c r="M106" s="21">
        <v>0.65277777777777779</v>
      </c>
      <c r="N106" s="23" t="str">
        <f t="shared" si="0"/>
        <v>0:00:00</v>
      </c>
      <c r="O106" s="37">
        <f t="shared" si="1"/>
        <v>4.166666666666663E-2</v>
      </c>
      <c r="P106" s="18" t="s">
        <v>189</v>
      </c>
      <c r="Q106" s="11">
        <f t="shared" si="3"/>
        <v>4.417361111111112</v>
      </c>
      <c r="R106" s="11">
        <f t="shared" ref="R106:S106" si="113">SUM(N106 + R105)</f>
        <v>3.8444444444444441</v>
      </c>
      <c r="S106" s="11">
        <f t="shared" si="113"/>
        <v>0.57291666666666652</v>
      </c>
      <c r="T106" s="11"/>
      <c r="U106" s="11"/>
      <c r="V106" s="11"/>
      <c r="W106" s="11"/>
      <c r="X106" s="11"/>
      <c r="Y106" s="11"/>
      <c r="Z106" s="11">
        <f t="shared" si="5"/>
        <v>3.5798611111111103</v>
      </c>
      <c r="AA106" s="11">
        <f t="shared" si="6"/>
        <v>3.0069444444444438</v>
      </c>
      <c r="AB106" s="11">
        <f t="shared" si="7"/>
        <v>0.57291666666666652</v>
      </c>
      <c r="AC106" s="11">
        <f t="shared" si="8"/>
        <v>0.83750000000000013</v>
      </c>
      <c r="AD106" s="11">
        <f t="shared" si="9"/>
        <v>0.83750000000000013</v>
      </c>
      <c r="AE106" s="11">
        <f t="shared" si="10"/>
        <v>0</v>
      </c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</row>
    <row r="107" spans="1:55" ht="14" x14ac:dyDescent="0.15">
      <c r="A107" s="5">
        <v>42193</v>
      </c>
      <c r="B107" s="6" t="s">
        <v>31</v>
      </c>
      <c r="C107" s="6" t="s">
        <v>133</v>
      </c>
      <c r="D107" s="6" t="s">
        <v>185</v>
      </c>
      <c r="E107" s="6" t="s">
        <v>172</v>
      </c>
      <c r="F107" s="6" t="s">
        <v>46</v>
      </c>
      <c r="I107" s="6" t="s">
        <v>46</v>
      </c>
      <c r="L107" s="8">
        <v>0.60416666666666663</v>
      </c>
      <c r="M107" s="8">
        <v>0.70833333333333337</v>
      </c>
      <c r="N107" s="34">
        <f t="shared" si="0"/>
        <v>0.10416666666666674</v>
      </c>
      <c r="O107" s="36" t="str">
        <f t="shared" si="1"/>
        <v>0:00:00</v>
      </c>
      <c r="P107" s="6" t="s">
        <v>190</v>
      </c>
      <c r="Q107" s="11">
        <f t="shared" si="3"/>
        <v>4.5215277777777789</v>
      </c>
      <c r="R107" s="11">
        <f t="shared" ref="R107:S107" si="114">SUM(N107 + R106)</f>
        <v>3.9486111111111111</v>
      </c>
      <c r="S107" s="11">
        <f t="shared" si="114"/>
        <v>0.57291666666666652</v>
      </c>
      <c r="T107" s="11"/>
      <c r="U107" s="11"/>
      <c r="V107" s="11"/>
      <c r="W107" s="11"/>
      <c r="X107" s="11"/>
      <c r="Y107" s="11"/>
      <c r="Z107" s="11">
        <f t="shared" si="5"/>
        <v>3.6840277777777768</v>
      </c>
      <c r="AA107" s="11">
        <f t="shared" si="6"/>
        <v>3.1111111111111107</v>
      </c>
      <c r="AB107" s="11">
        <f t="shared" si="7"/>
        <v>0.57291666666666652</v>
      </c>
      <c r="AC107" s="11">
        <f t="shared" si="8"/>
        <v>0.83750000000000013</v>
      </c>
      <c r="AD107" s="11">
        <f t="shared" si="9"/>
        <v>0.83750000000000013</v>
      </c>
      <c r="AE107" s="11">
        <f t="shared" si="10"/>
        <v>0</v>
      </c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</row>
    <row r="108" spans="1:55" ht="14" x14ac:dyDescent="0.15">
      <c r="A108" s="5" t="s">
        <v>191</v>
      </c>
      <c r="B108" s="6" t="s">
        <v>31</v>
      </c>
      <c r="C108" s="6" t="s">
        <v>133</v>
      </c>
      <c r="D108" s="6" t="s">
        <v>134</v>
      </c>
      <c r="E108" s="6" t="s">
        <v>155</v>
      </c>
      <c r="F108" s="6" t="s">
        <v>46</v>
      </c>
      <c r="I108" s="6" t="s">
        <v>46</v>
      </c>
      <c r="L108" s="8">
        <v>0.66666666666666663</v>
      </c>
      <c r="M108" s="8">
        <v>0.72916666666666663</v>
      </c>
      <c r="N108" s="34">
        <f t="shared" si="0"/>
        <v>6.25E-2</v>
      </c>
      <c r="O108" s="36" t="str">
        <f t="shared" si="1"/>
        <v>0:00:00</v>
      </c>
      <c r="P108" s="6" t="s">
        <v>192</v>
      </c>
      <c r="Q108" s="11">
        <f t="shared" si="3"/>
        <v>4.5840277777777789</v>
      </c>
      <c r="R108" s="11">
        <f t="shared" ref="R108:S108" si="115">SUM(N108 + R107)</f>
        <v>4.0111111111111111</v>
      </c>
      <c r="S108" s="11">
        <f t="shared" si="115"/>
        <v>0.57291666666666652</v>
      </c>
      <c r="T108" s="11"/>
      <c r="U108" s="11"/>
      <c r="V108" s="11"/>
      <c r="W108" s="11"/>
      <c r="X108" s="11"/>
      <c r="Y108" s="11"/>
      <c r="Z108" s="11">
        <f t="shared" si="5"/>
        <v>3.7465277777777768</v>
      </c>
      <c r="AA108" s="11">
        <f t="shared" si="6"/>
        <v>3.1736111111111107</v>
      </c>
      <c r="AB108" s="11">
        <f t="shared" si="7"/>
        <v>0.57291666666666652</v>
      </c>
      <c r="AC108" s="11">
        <f t="shared" si="8"/>
        <v>0.83750000000000013</v>
      </c>
      <c r="AD108" s="11">
        <f t="shared" si="9"/>
        <v>0.83750000000000013</v>
      </c>
      <c r="AE108" s="11">
        <f t="shared" si="10"/>
        <v>0</v>
      </c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</row>
    <row r="109" spans="1:55" ht="14" x14ac:dyDescent="0.15">
      <c r="A109" s="5" t="s">
        <v>193</v>
      </c>
      <c r="B109" s="6" t="s">
        <v>31</v>
      </c>
      <c r="C109" s="7" t="s">
        <v>133</v>
      </c>
      <c r="D109" s="6" t="s">
        <v>157</v>
      </c>
      <c r="E109" s="6" t="s">
        <v>172</v>
      </c>
      <c r="F109" s="7" t="s">
        <v>46</v>
      </c>
      <c r="I109" s="7" t="s">
        <v>46</v>
      </c>
      <c r="J109" s="6">
        <v>1</v>
      </c>
      <c r="K109" s="6">
        <v>1</v>
      </c>
      <c r="L109" s="8">
        <v>0.54861111111111116</v>
      </c>
      <c r="M109" s="8">
        <v>0.59375</v>
      </c>
      <c r="N109" s="34">
        <f t="shared" si="0"/>
        <v>4.513888888888884E-2</v>
      </c>
      <c r="O109" s="36" t="str">
        <f t="shared" si="1"/>
        <v>0:00:00</v>
      </c>
      <c r="P109" s="6" t="s">
        <v>192</v>
      </c>
      <c r="Q109" s="11">
        <f t="shared" si="3"/>
        <v>4.6291666666666682</v>
      </c>
      <c r="R109" s="11">
        <f t="shared" ref="R109:S109" si="116">SUM(N109 + R108)</f>
        <v>4.0562500000000004</v>
      </c>
      <c r="S109" s="11">
        <f t="shared" si="116"/>
        <v>0.57291666666666652</v>
      </c>
      <c r="T109" s="11"/>
      <c r="U109" s="11"/>
      <c r="V109" s="11"/>
      <c r="W109" s="11"/>
      <c r="X109" s="11"/>
      <c r="Y109" s="11"/>
      <c r="Z109" s="11">
        <f t="shared" si="5"/>
        <v>3.7916666666666656</v>
      </c>
      <c r="AA109" s="11">
        <f t="shared" si="6"/>
        <v>3.2187499999999996</v>
      </c>
      <c r="AB109" s="11">
        <f t="shared" si="7"/>
        <v>0.57291666666666652</v>
      </c>
      <c r="AC109" s="11">
        <f t="shared" si="8"/>
        <v>0.83750000000000013</v>
      </c>
      <c r="AD109" s="11">
        <f t="shared" si="9"/>
        <v>0.83750000000000013</v>
      </c>
      <c r="AE109" s="11">
        <f t="shared" si="10"/>
        <v>0</v>
      </c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</row>
    <row r="110" spans="1:55" ht="14" x14ac:dyDescent="0.15">
      <c r="A110" s="5" t="s">
        <v>194</v>
      </c>
      <c r="B110" s="6" t="s">
        <v>31</v>
      </c>
      <c r="C110" s="6" t="s">
        <v>133</v>
      </c>
      <c r="D110" s="6" t="s">
        <v>134</v>
      </c>
      <c r="E110" s="6" t="s">
        <v>172</v>
      </c>
      <c r="F110" s="6" t="s">
        <v>46</v>
      </c>
      <c r="I110" s="6" t="s">
        <v>46</v>
      </c>
      <c r="J110" s="6">
        <v>1</v>
      </c>
      <c r="K110" s="6">
        <v>1</v>
      </c>
      <c r="L110" s="8">
        <v>0.53472222222222221</v>
      </c>
      <c r="M110" s="8">
        <v>0.58333333333333337</v>
      </c>
      <c r="N110" s="34">
        <f t="shared" si="0"/>
        <v>4.861111111111116E-2</v>
      </c>
      <c r="O110" s="36" t="str">
        <f t="shared" si="1"/>
        <v>0:00:00</v>
      </c>
      <c r="P110" s="6" t="s">
        <v>195</v>
      </c>
      <c r="Q110" s="11">
        <f t="shared" si="3"/>
        <v>4.6777777777777789</v>
      </c>
      <c r="R110" s="11">
        <f t="shared" ref="R110:S110" si="117">SUM(N110 + R109)</f>
        <v>4.1048611111111111</v>
      </c>
      <c r="S110" s="11">
        <f t="shared" si="117"/>
        <v>0.57291666666666652</v>
      </c>
      <c r="T110" s="11"/>
      <c r="U110" s="11"/>
      <c r="V110" s="11"/>
      <c r="W110" s="11"/>
      <c r="X110" s="11"/>
      <c r="Y110" s="11"/>
      <c r="Z110" s="11">
        <f t="shared" si="5"/>
        <v>3.8402777777777768</v>
      </c>
      <c r="AA110" s="11">
        <f t="shared" si="6"/>
        <v>3.2673611111111107</v>
      </c>
      <c r="AB110" s="11">
        <f t="shared" si="7"/>
        <v>0.57291666666666652</v>
      </c>
      <c r="AC110" s="11">
        <f t="shared" si="8"/>
        <v>0.83750000000000013</v>
      </c>
      <c r="AD110" s="11">
        <f t="shared" si="9"/>
        <v>0.83750000000000013</v>
      </c>
      <c r="AE110" s="11">
        <f t="shared" si="10"/>
        <v>0</v>
      </c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</row>
    <row r="111" spans="1:55" ht="14" x14ac:dyDescent="0.15">
      <c r="A111" s="5" t="s">
        <v>196</v>
      </c>
      <c r="B111" s="6" t="s">
        <v>31</v>
      </c>
      <c r="C111" s="6" t="s">
        <v>133</v>
      </c>
      <c r="D111" s="6" t="s">
        <v>134</v>
      </c>
      <c r="E111" s="6" t="s">
        <v>197</v>
      </c>
      <c r="F111" s="6" t="s">
        <v>46</v>
      </c>
      <c r="I111" s="6" t="s">
        <v>46</v>
      </c>
      <c r="J111" s="6">
        <v>3</v>
      </c>
      <c r="K111" s="6">
        <v>3</v>
      </c>
      <c r="L111" s="8">
        <v>0.53819444444444442</v>
      </c>
      <c r="M111" s="8">
        <v>0.58333333333333337</v>
      </c>
      <c r="N111" s="34">
        <f t="shared" si="0"/>
        <v>4.5138888888888951E-2</v>
      </c>
      <c r="O111" s="36" t="str">
        <f t="shared" si="1"/>
        <v>0:00:00</v>
      </c>
      <c r="P111" s="6" t="s">
        <v>198</v>
      </c>
      <c r="Q111" s="11">
        <f t="shared" si="3"/>
        <v>4.7229166666666682</v>
      </c>
      <c r="R111" s="11">
        <f t="shared" ref="R111:S111" si="118">SUM(N111 + R110)</f>
        <v>4.1500000000000004</v>
      </c>
      <c r="S111" s="11">
        <f t="shared" si="118"/>
        <v>0.57291666666666652</v>
      </c>
      <c r="T111" s="11"/>
      <c r="U111" s="11"/>
      <c r="V111" s="11"/>
      <c r="W111" s="11"/>
      <c r="X111" s="11"/>
      <c r="Y111" s="11"/>
      <c r="Z111" s="11">
        <f t="shared" si="5"/>
        <v>3.8854166666666656</v>
      </c>
      <c r="AA111" s="11">
        <f t="shared" si="6"/>
        <v>3.3124999999999996</v>
      </c>
      <c r="AB111" s="11">
        <f t="shared" si="7"/>
        <v>0.57291666666666652</v>
      </c>
      <c r="AC111" s="11">
        <f t="shared" si="8"/>
        <v>0.83750000000000013</v>
      </c>
      <c r="AD111" s="11">
        <f t="shared" si="9"/>
        <v>0.83750000000000013</v>
      </c>
      <c r="AE111" s="11">
        <f t="shared" si="10"/>
        <v>0</v>
      </c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</row>
    <row r="112" spans="1:55" ht="14" x14ac:dyDescent="0.15">
      <c r="A112" s="5">
        <v>42650</v>
      </c>
      <c r="B112" s="6" t="s">
        <v>31</v>
      </c>
      <c r="C112" s="6" t="s">
        <v>133</v>
      </c>
      <c r="D112" s="6" t="s">
        <v>134</v>
      </c>
      <c r="E112" s="6" t="s">
        <v>197</v>
      </c>
      <c r="F112" s="6" t="s">
        <v>46</v>
      </c>
      <c r="I112" s="6" t="s">
        <v>46</v>
      </c>
      <c r="J112" s="6">
        <v>10</v>
      </c>
      <c r="K112" s="6">
        <v>10</v>
      </c>
      <c r="L112" s="8">
        <v>0.53472222222222221</v>
      </c>
      <c r="M112" s="8">
        <v>0.57638888888888884</v>
      </c>
      <c r="N112" s="34">
        <f t="shared" si="0"/>
        <v>4.166666666666663E-2</v>
      </c>
      <c r="O112" s="36" t="str">
        <f t="shared" si="1"/>
        <v>0:00:00</v>
      </c>
      <c r="P112" s="6" t="s">
        <v>199</v>
      </c>
      <c r="Q112" s="11">
        <f t="shared" si="3"/>
        <v>4.7645833333333352</v>
      </c>
      <c r="R112" s="11">
        <f t="shared" ref="R112:S112" si="119">SUM(N112 + R111)</f>
        <v>4.1916666666666673</v>
      </c>
      <c r="S112" s="11">
        <f t="shared" si="119"/>
        <v>0.57291666666666652</v>
      </c>
      <c r="T112" s="11"/>
      <c r="U112" s="11"/>
      <c r="V112" s="11"/>
      <c r="W112" s="11"/>
      <c r="X112" s="11"/>
      <c r="Y112" s="11"/>
      <c r="Z112" s="11">
        <f t="shared" si="5"/>
        <v>3.9270833333333321</v>
      </c>
      <c r="AA112" s="11">
        <f t="shared" si="6"/>
        <v>3.3541666666666661</v>
      </c>
      <c r="AB112" s="11">
        <f t="shared" si="7"/>
        <v>0.57291666666666652</v>
      </c>
      <c r="AC112" s="11">
        <f t="shared" si="8"/>
        <v>0.83750000000000013</v>
      </c>
      <c r="AD112" s="11">
        <f t="shared" si="9"/>
        <v>0.83750000000000013</v>
      </c>
      <c r="AE112" s="11">
        <f t="shared" si="10"/>
        <v>0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</row>
    <row r="113" spans="1:55" ht="14" x14ac:dyDescent="0.15">
      <c r="A113" s="5">
        <v>42529</v>
      </c>
      <c r="B113" s="6" t="s">
        <v>31</v>
      </c>
      <c r="C113" s="6" t="s">
        <v>133</v>
      </c>
      <c r="D113" s="6" t="s">
        <v>134</v>
      </c>
      <c r="E113" s="6" t="s">
        <v>197</v>
      </c>
      <c r="F113" s="6" t="s">
        <v>46</v>
      </c>
      <c r="I113" s="6" t="s">
        <v>46</v>
      </c>
      <c r="J113" s="6">
        <v>1</v>
      </c>
      <c r="K113" s="6">
        <v>1</v>
      </c>
      <c r="L113" s="8">
        <v>0.625</v>
      </c>
      <c r="M113" s="8">
        <v>0.68055555555555558</v>
      </c>
      <c r="N113" s="34">
        <f t="shared" si="0"/>
        <v>5.555555555555558E-2</v>
      </c>
      <c r="O113" s="36" t="str">
        <f t="shared" si="1"/>
        <v>0:00:00</v>
      </c>
      <c r="P113" s="6" t="s">
        <v>200</v>
      </c>
      <c r="Q113" s="11">
        <f t="shared" si="3"/>
        <v>4.8201388888888905</v>
      </c>
      <c r="R113" s="11">
        <f t="shared" ref="R113:S113" si="120">SUM(N113 + R112)</f>
        <v>4.2472222222222227</v>
      </c>
      <c r="S113" s="11">
        <f t="shared" si="120"/>
        <v>0.57291666666666652</v>
      </c>
      <c r="T113" s="11"/>
      <c r="U113" s="11"/>
      <c r="V113" s="11"/>
      <c r="W113" s="11"/>
      <c r="X113" s="11"/>
      <c r="Y113" s="11"/>
      <c r="Z113" s="11">
        <f t="shared" si="5"/>
        <v>3.9826388888888875</v>
      </c>
      <c r="AA113" s="11">
        <f t="shared" si="6"/>
        <v>3.4097222222222214</v>
      </c>
      <c r="AB113" s="11">
        <f t="shared" si="7"/>
        <v>0.57291666666666652</v>
      </c>
      <c r="AC113" s="11">
        <f t="shared" si="8"/>
        <v>0.83750000000000013</v>
      </c>
      <c r="AD113" s="11">
        <f t="shared" si="9"/>
        <v>0.83750000000000013</v>
      </c>
      <c r="AE113" s="11">
        <f t="shared" si="10"/>
        <v>0</v>
      </c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</row>
    <row r="114" spans="1:55" ht="14" x14ac:dyDescent="0.15">
      <c r="A114" s="5" t="s">
        <v>201</v>
      </c>
      <c r="B114" s="6" t="s">
        <v>31</v>
      </c>
      <c r="C114" s="7" t="s">
        <v>133</v>
      </c>
      <c r="D114" s="6" t="s">
        <v>159</v>
      </c>
      <c r="E114" s="6" t="s">
        <v>202</v>
      </c>
      <c r="F114" s="7" t="s">
        <v>46</v>
      </c>
      <c r="I114" s="7" t="s">
        <v>46</v>
      </c>
      <c r="J114" s="6">
        <v>3</v>
      </c>
      <c r="K114" s="6">
        <v>3</v>
      </c>
      <c r="L114" s="8">
        <v>0.56597222222222221</v>
      </c>
      <c r="M114" s="8">
        <v>0.60416666666666663</v>
      </c>
      <c r="N114" s="34">
        <f t="shared" si="0"/>
        <v>3.819444444444442E-2</v>
      </c>
      <c r="O114" s="36" t="str">
        <f t="shared" si="1"/>
        <v>0:00:00</v>
      </c>
      <c r="P114" s="6" t="s">
        <v>203</v>
      </c>
      <c r="Q114" s="11">
        <f t="shared" si="3"/>
        <v>4.8583333333333352</v>
      </c>
      <c r="R114" s="11">
        <f t="shared" ref="R114:S114" si="121">SUM(N114 + R113)</f>
        <v>4.2854166666666673</v>
      </c>
      <c r="S114" s="11">
        <f t="shared" si="121"/>
        <v>0.57291666666666652</v>
      </c>
      <c r="T114" s="11"/>
      <c r="U114" s="11"/>
      <c r="V114" s="11"/>
      <c r="W114" s="11"/>
      <c r="X114" s="11"/>
      <c r="Y114" s="11"/>
      <c r="Z114" s="11">
        <f t="shared" si="5"/>
        <v>4.0208333333333321</v>
      </c>
      <c r="AA114" s="11">
        <f t="shared" si="6"/>
        <v>3.4479166666666661</v>
      </c>
      <c r="AB114" s="11">
        <f t="shared" si="7"/>
        <v>0.57291666666666652</v>
      </c>
      <c r="AC114" s="11">
        <f t="shared" si="8"/>
        <v>0.83750000000000013</v>
      </c>
      <c r="AD114" s="11">
        <f t="shared" si="9"/>
        <v>0.83750000000000013</v>
      </c>
      <c r="AE114" s="11">
        <f t="shared" si="10"/>
        <v>0</v>
      </c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</row>
    <row r="115" spans="1:55" ht="14" x14ac:dyDescent="0.15">
      <c r="A115" s="5" t="s">
        <v>204</v>
      </c>
      <c r="B115" s="6" t="s">
        <v>31</v>
      </c>
      <c r="C115" s="6" t="s">
        <v>133</v>
      </c>
      <c r="D115" s="6" t="s">
        <v>159</v>
      </c>
      <c r="E115" s="6" t="s">
        <v>205</v>
      </c>
      <c r="F115" s="6" t="s">
        <v>46</v>
      </c>
      <c r="I115" s="6" t="s">
        <v>46</v>
      </c>
      <c r="J115" s="6">
        <v>2</v>
      </c>
      <c r="K115" s="6">
        <v>2</v>
      </c>
      <c r="L115" s="8">
        <v>0.54513888888888884</v>
      </c>
      <c r="M115" s="8">
        <v>0.60069444444444442</v>
      </c>
      <c r="N115" s="34">
        <f t="shared" si="0"/>
        <v>5.555555555555558E-2</v>
      </c>
      <c r="O115" s="36" t="str">
        <f t="shared" si="1"/>
        <v>0:00:00</v>
      </c>
      <c r="P115" s="6" t="s">
        <v>206</v>
      </c>
      <c r="Q115" s="11">
        <f t="shared" si="3"/>
        <v>4.9138888888888905</v>
      </c>
      <c r="R115" s="11">
        <f t="shared" ref="R115:S115" si="122">SUM(N115 + R114)</f>
        <v>4.3409722222222227</v>
      </c>
      <c r="S115" s="11">
        <f t="shared" si="122"/>
        <v>0.57291666666666652</v>
      </c>
      <c r="T115" s="11"/>
      <c r="U115" s="11"/>
      <c r="V115" s="11"/>
      <c r="W115" s="11"/>
      <c r="X115" s="11"/>
      <c r="Y115" s="11"/>
      <c r="Z115" s="11">
        <f t="shared" si="5"/>
        <v>4.0763888888888875</v>
      </c>
      <c r="AA115" s="11">
        <f t="shared" si="6"/>
        <v>3.5034722222222214</v>
      </c>
      <c r="AB115" s="11">
        <f t="shared" si="7"/>
        <v>0.57291666666666652</v>
      </c>
      <c r="AC115" s="11">
        <f t="shared" si="8"/>
        <v>0.83750000000000013</v>
      </c>
      <c r="AD115" s="11">
        <f t="shared" si="9"/>
        <v>0.83750000000000013</v>
      </c>
      <c r="AE115" s="11">
        <f t="shared" si="10"/>
        <v>0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</row>
    <row r="116" spans="1:55" ht="14" x14ac:dyDescent="0.15">
      <c r="A116" s="5">
        <v>42773</v>
      </c>
      <c r="B116" s="6" t="s">
        <v>31</v>
      </c>
      <c r="C116" s="6" t="s">
        <v>133</v>
      </c>
      <c r="D116" s="6" t="s">
        <v>207</v>
      </c>
      <c r="E116" s="6" t="s">
        <v>205</v>
      </c>
      <c r="F116" s="6" t="s">
        <v>46</v>
      </c>
      <c r="I116" s="6" t="s">
        <v>46</v>
      </c>
      <c r="J116" s="6"/>
      <c r="K116" s="6"/>
      <c r="L116" s="8">
        <v>0.43055555555555558</v>
      </c>
      <c r="M116" s="8">
        <v>0.50694444444444442</v>
      </c>
      <c r="N116" s="34">
        <f t="shared" si="0"/>
        <v>7.638888888888884E-2</v>
      </c>
      <c r="O116" s="36" t="str">
        <f t="shared" si="1"/>
        <v>0:00:00</v>
      </c>
      <c r="P116" s="6" t="s">
        <v>174</v>
      </c>
      <c r="Q116" s="11">
        <f t="shared" si="3"/>
        <v>4.9902777777777789</v>
      </c>
      <c r="R116" s="11">
        <f t="shared" ref="R116:S116" si="123">SUM(N116 + R115)</f>
        <v>4.4173611111111111</v>
      </c>
      <c r="S116" s="11">
        <f t="shared" si="123"/>
        <v>0.57291666666666652</v>
      </c>
      <c r="T116" s="11"/>
      <c r="U116" s="11"/>
      <c r="V116" s="11"/>
      <c r="W116" s="11"/>
      <c r="X116" s="11"/>
      <c r="Y116" s="11"/>
      <c r="Z116" s="11">
        <f t="shared" si="5"/>
        <v>4.1527777777777768</v>
      </c>
      <c r="AA116" s="11">
        <f t="shared" si="6"/>
        <v>3.5798611111111103</v>
      </c>
      <c r="AB116" s="11">
        <f t="shared" si="7"/>
        <v>0.57291666666666652</v>
      </c>
      <c r="AC116" s="11">
        <f t="shared" si="8"/>
        <v>0.83750000000000013</v>
      </c>
      <c r="AD116" s="11">
        <f t="shared" si="9"/>
        <v>0.83750000000000013</v>
      </c>
      <c r="AE116" s="11">
        <f t="shared" si="10"/>
        <v>0</v>
      </c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</row>
    <row r="117" spans="1:55" ht="14" x14ac:dyDescent="0.15">
      <c r="A117" s="5" t="s">
        <v>208</v>
      </c>
      <c r="B117" s="6" t="s">
        <v>31</v>
      </c>
      <c r="C117" s="6" t="s">
        <v>133</v>
      </c>
      <c r="D117" s="6" t="s">
        <v>209</v>
      </c>
      <c r="E117" s="6" t="s">
        <v>205</v>
      </c>
      <c r="F117" s="6" t="s">
        <v>46</v>
      </c>
      <c r="I117" s="6" t="s">
        <v>46</v>
      </c>
      <c r="J117" s="6"/>
      <c r="K117" s="6"/>
      <c r="L117" s="8">
        <v>0.51736111111111116</v>
      </c>
      <c r="M117" s="8">
        <v>0.56597222222222221</v>
      </c>
      <c r="N117" s="34">
        <f t="shared" si="0"/>
        <v>4.8611111111111049E-2</v>
      </c>
      <c r="O117" s="36" t="str">
        <f t="shared" si="1"/>
        <v>0:00:00</v>
      </c>
      <c r="P117" s="6" t="s">
        <v>210</v>
      </c>
      <c r="Q117" s="11">
        <f t="shared" si="3"/>
        <v>5.0388888888888896</v>
      </c>
      <c r="R117" s="11">
        <f t="shared" ref="R117:S117" si="124">SUM(N117 + R116)</f>
        <v>4.4659722222222218</v>
      </c>
      <c r="S117" s="11">
        <f t="shared" si="124"/>
        <v>0.57291666666666652</v>
      </c>
      <c r="T117" s="11"/>
      <c r="U117" s="11"/>
      <c r="V117" s="11"/>
      <c r="W117" s="11"/>
      <c r="X117" s="11"/>
      <c r="Y117" s="11"/>
      <c r="Z117" s="11">
        <f t="shared" si="5"/>
        <v>4.2013888888888875</v>
      </c>
      <c r="AA117" s="11">
        <f t="shared" si="6"/>
        <v>3.6284722222222214</v>
      </c>
      <c r="AB117" s="11">
        <f t="shared" si="7"/>
        <v>0.57291666666666652</v>
      </c>
      <c r="AC117" s="11">
        <f t="shared" si="8"/>
        <v>0.83750000000000013</v>
      </c>
      <c r="AD117" s="11">
        <f t="shared" si="9"/>
        <v>0.83750000000000013</v>
      </c>
      <c r="AE117" s="11">
        <f t="shared" si="10"/>
        <v>0</v>
      </c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</row>
    <row r="118" spans="1:55" ht="14" x14ac:dyDescent="0.15">
      <c r="A118" s="5" t="s">
        <v>211</v>
      </c>
      <c r="B118" s="6" t="s">
        <v>31</v>
      </c>
      <c r="C118" s="6" t="s">
        <v>133</v>
      </c>
      <c r="D118" s="6" t="s">
        <v>209</v>
      </c>
      <c r="E118" s="6" t="s">
        <v>205</v>
      </c>
      <c r="F118" s="6" t="s">
        <v>46</v>
      </c>
      <c r="I118" s="6" t="s">
        <v>46</v>
      </c>
      <c r="J118" s="6"/>
      <c r="K118" s="6"/>
      <c r="L118" s="8">
        <v>0.60416666666666663</v>
      </c>
      <c r="M118" s="8">
        <v>0.70833333333333337</v>
      </c>
      <c r="N118" s="34">
        <f t="shared" si="0"/>
        <v>0.10416666666666674</v>
      </c>
      <c r="O118" s="36" t="str">
        <f t="shared" si="1"/>
        <v>0:00:00</v>
      </c>
      <c r="P118" s="6" t="s">
        <v>212</v>
      </c>
      <c r="Q118" s="11">
        <f t="shared" si="3"/>
        <v>5.1430555555555566</v>
      </c>
      <c r="R118" s="11">
        <f t="shared" ref="R118:S118" si="125">SUM(N118 + R117)</f>
        <v>4.5701388888888888</v>
      </c>
      <c r="S118" s="11">
        <f t="shared" si="125"/>
        <v>0.57291666666666652</v>
      </c>
      <c r="T118" s="11"/>
      <c r="U118" s="11"/>
      <c r="V118" s="11"/>
      <c r="W118" s="11"/>
      <c r="X118" s="11"/>
      <c r="Y118" s="11"/>
      <c r="Z118" s="11">
        <f t="shared" si="5"/>
        <v>4.3055555555555545</v>
      </c>
      <c r="AA118" s="11">
        <f t="shared" si="6"/>
        <v>3.7326388888888884</v>
      </c>
      <c r="AB118" s="11">
        <f t="shared" si="7"/>
        <v>0.57291666666666652</v>
      </c>
      <c r="AC118" s="11">
        <f t="shared" si="8"/>
        <v>0.83750000000000013</v>
      </c>
      <c r="AD118" s="11">
        <f t="shared" si="9"/>
        <v>0.83750000000000013</v>
      </c>
      <c r="AE118" s="11">
        <f t="shared" si="10"/>
        <v>0</v>
      </c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</row>
    <row r="119" spans="1:55" ht="28" x14ac:dyDescent="0.15">
      <c r="A119" s="5" t="s">
        <v>213</v>
      </c>
      <c r="B119" s="6" t="s">
        <v>31</v>
      </c>
      <c r="C119" s="6" t="s">
        <v>133</v>
      </c>
      <c r="D119" s="6" t="s">
        <v>209</v>
      </c>
      <c r="E119" s="6" t="s">
        <v>205</v>
      </c>
      <c r="F119" s="6" t="s">
        <v>46</v>
      </c>
      <c r="I119" s="6" t="s">
        <v>46</v>
      </c>
      <c r="J119" s="6"/>
      <c r="K119" s="6"/>
      <c r="L119" s="8">
        <v>0.40625</v>
      </c>
      <c r="M119" s="8">
        <v>0.47222222222222221</v>
      </c>
      <c r="N119" s="34">
        <f t="shared" si="0"/>
        <v>6.597222222222221E-2</v>
      </c>
      <c r="O119" s="36" t="str">
        <f t="shared" si="1"/>
        <v>0:00:00</v>
      </c>
      <c r="P119" s="6" t="s">
        <v>214</v>
      </c>
      <c r="Q119" s="11">
        <f t="shared" si="3"/>
        <v>5.2090277777777789</v>
      </c>
      <c r="R119" s="11">
        <f t="shared" ref="R119:S119" si="126">SUM(N119 + R118)</f>
        <v>4.6361111111111111</v>
      </c>
      <c r="S119" s="11">
        <f t="shared" si="126"/>
        <v>0.57291666666666652</v>
      </c>
      <c r="T119" s="11"/>
      <c r="U119" s="11"/>
      <c r="V119" s="11"/>
      <c r="W119" s="11"/>
      <c r="X119" s="11"/>
      <c r="Y119" s="11"/>
      <c r="Z119" s="11">
        <f t="shared" si="5"/>
        <v>4.3715277777777768</v>
      </c>
      <c r="AA119" s="11">
        <f t="shared" si="6"/>
        <v>3.7986111111111107</v>
      </c>
      <c r="AB119" s="11">
        <f t="shared" si="7"/>
        <v>0.57291666666666652</v>
      </c>
      <c r="AC119" s="11">
        <f t="shared" si="8"/>
        <v>0.83750000000000013</v>
      </c>
      <c r="AD119" s="11">
        <f t="shared" si="9"/>
        <v>0.83750000000000013</v>
      </c>
      <c r="AE119" s="11">
        <f t="shared" si="10"/>
        <v>0</v>
      </c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</row>
    <row r="120" spans="1:55" ht="14" x14ac:dyDescent="0.15">
      <c r="A120" s="39" t="s">
        <v>215</v>
      </c>
      <c r="B120" s="6" t="s">
        <v>31</v>
      </c>
      <c r="C120" s="6" t="s">
        <v>133</v>
      </c>
      <c r="D120" s="6" t="s">
        <v>209</v>
      </c>
      <c r="E120" s="6" t="s">
        <v>205</v>
      </c>
      <c r="F120" s="6" t="s">
        <v>46</v>
      </c>
      <c r="I120" s="6" t="s">
        <v>46</v>
      </c>
      <c r="J120" s="6"/>
      <c r="K120" s="6"/>
      <c r="L120" s="8">
        <v>0.61458333333333337</v>
      </c>
      <c r="M120" s="8">
        <v>0.6875</v>
      </c>
      <c r="N120" s="34">
        <f t="shared" si="0"/>
        <v>7.291666666666663E-2</v>
      </c>
      <c r="O120" s="36" t="str">
        <f t="shared" si="1"/>
        <v>0:00:00</v>
      </c>
      <c r="P120" s="6" t="s">
        <v>192</v>
      </c>
      <c r="Q120" s="11">
        <f t="shared" si="3"/>
        <v>5.2819444444444459</v>
      </c>
      <c r="R120" s="11">
        <f t="shared" ref="R120:S120" si="127">SUM(N120 + R119)</f>
        <v>4.709027777777778</v>
      </c>
      <c r="S120" s="11">
        <f t="shared" si="127"/>
        <v>0.57291666666666652</v>
      </c>
      <c r="T120" s="11"/>
      <c r="U120" s="11"/>
      <c r="V120" s="11"/>
      <c r="W120" s="11"/>
      <c r="X120" s="11"/>
      <c r="Y120" s="11"/>
      <c r="Z120" s="11">
        <f t="shared" si="5"/>
        <v>4.4444444444444438</v>
      </c>
      <c r="AA120" s="11">
        <f t="shared" si="6"/>
        <v>3.8715277777777772</v>
      </c>
      <c r="AB120" s="11">
        <f t="shared" si="7"/>
        <v>0.57291666666666652</v>
      </c>
      <c r="AC120" s="11">
        <f t="shared" si="8"/>
        <v>0.83750000000000013</v>
      </c>
      <c r="AD120" s="11">
        <f t="shared" si="9"/>
        <v>0.83750000000000013</v>
      </c>
      <c r="AE120" s="11">
        <f t="shared" si="10"/>
        <v>0</v>
      </c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</row>
    <row r="121" spans="1:55" ht="14" x14ac:dyDescent="0.15">
      <c r="A121" s="40">
        <v>43016</v>
      </c>
      <c r="B121" s="6" t="s">
        <v>31</v>
      </c>
      <c r="C121" s="6" t="s">
        <v>133</v>
      </c>
      <c r="D121" s="6" t="s">
        <v>207</v>
      </c>
      <c r="E121" s="6" t="s">
        <v>202</v>
      </c>
      <c r="F121" s="6" t="s">
        <v>46</v>
      </c>
      <c r="I121" s="6" t="s">
        <v>46</v>
      </c>
      <c r="J121" s="6"/>
      <c r="K121" s="6"/>
      <c r="L121" s="8">
        <v>0.60416666666666663</v>
      </c>
      <c r="M121" s="8">
        <v>0.65277777777777779</v>
      </c>
      <c r="N121" s="34">
        <f t="shared" si="0"/>
        <v>4.861111111111116E-2</v>
      </c>
      <c r="O121" s="36" t="str">
        <f t="shared" si="1"/>
        <v>0:00:00</v>
      </c>
      <c r="P121" s="6" t="s">
        <v>192</v>
      </c>
      <c r="Q121" s="11">
        <f t="shared" si="3"/>
        <v>5.3305555555555575</v>
      </c>
      <c r="R121" s="11">
        <f t="shared" ref="R121:S121" si="128">SUM(N121 + R120)</f>
        <v>4.7576388888888896</v>
      </c>
      <c r="S121" s="11">
        <f t="shared" si="128"/>
        <v>0.57291666666666652</v>
      </c>
      <c r="T121" s="11"/>
      <c r="U121" s="11"/>
      <c r="V121" s="11"/>
      <c r="W121" s="11"/>
      <c r="X121" s="11"/>
      <c r="Y121" s="11"/>
      <c r="Z121" s="11">
        <f t="shared" si="5"/>
        <v>4.4930555555555554</v>
      </c>
      <c r="AA121" s="11">
        <f t="shared" si="6"/>
        <v>3.9201388888888884</v>
      </c>
      <c r="AB121" s="11">
        <f t="shared" si="7"/>
        <v>0.57291666666666652</v>
      </c>
      <c r="AC121" s="11">
        <f t="shared" si="8"/>
        <v>0.83750000000000013</v>
      </c>
      <c r="AD121" s="11">
        <f t="shared" si="9"/>
        <v>0.83750000000000013</v>
      </c>
      <c r="AE121" s="11">
        <f t="shared" si="10"/>
        <v>0</v>
      </c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</row>
    <row r="122" spans="1:55" ht="28" x14ac:dyDescent="0.15">
      <c r="A122" s="41" t="s">
        <v>216</v>
      </c>
      <c r="B122" s="42" t="s">
        <v>31</v>
      </c>
      <c r="C122" s="42" t="s">
        <v>133</v>
      </c>
      <c r="D122" s="42" t="s">
        <v>207</v>
      </c>
      <c r="E122" s="42" t="s">
        <v>88</v>
      </c>
      <c r="F122" s="42" t="s">
        <v>46</v>
      </c>
      <c r="G122" s="43"/>
      <c r="H122" s="43"/>
      <c r="I122" s="42" t="s">
        <v>46</v>
      </c>
      <c r="J122" s="42"/>
      <c r="K122" s="42"/>
      <c r="L122" s="44">
        <v>0.40277777777777779</v>
      </c>
      <c r="M122" s="44">
        <v>0.4861111111111111</v>
      </c>
      <c r="N122" s="45" t="str">
        <f t="shared" si="0"/>
        <v>0:00:00</v>
      </c>
      <c r="O122" s="46">
        <f t="shared" si="1"/>
        <v>8.3333333333333315E-2</v>
      </c>
      <c r="P122" s="42" t="s">
        <v>217</v>
      </c>
      <c r="Q122" s="47">
        <f t="shared" si="3"/>
        <v>5.4138888888888905</v>
      </c>
      <c r="R122" s="47">
        <f t="shared" ref="R122:S122" si="129">SUM(N122 + R121)</f>
        <v>4.7576388888888896</v>
      </c>
      <c r="S122" s="47">
        <f t="shared" si="129"/>
        <v>0.65624999999999978</v>
      </c>
      <c r="T122" s="47"/>
      <c r="U122" s="47"/>
      <c r="V122" s="47"/>
      <c r="W122" s="47"/>
      <c r="X122" s="47"/>
      <c r="Y122" s="47"/>
      <c r="Z122" s="47">
        <f t="shared" si="5"/>
        <v>4.5763888888888884</v>
      </c>
      <c r="AA122" s="47">
        <f t="shared" si="6"/>
        <v>3.9201388888888884</v>
      </c>
      <c r="AB122" s="47">
        <f t="shared" si="7"/>
        <v>0.65624999999999978</v>
      </c>
      <c r="AC122" s="47">
        <f t="shared" si="8"/>
        <v>0.83750000000000013</v>
      </c>
      <c r="AD122" s="47">
        <f t="shared" si="9"/>
        <v>0.83750000000000013</v>
      </c>
      <c r="AE122" s="47">
        <f t="shared" si="10"/>
        <v>0</v>
      </c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</row>
    <row r="123" spans="1:55" ht="14" x14ac:dyDescent="0.15">
      <c r="A123" s="40">
        <v>42803</v>
      </c>
      <c r="B123" s="6" t="s">
        <v>31</v>
      </c>
      <c r="C123" s="6" t="s">
        <v>133</v>
      </c>
      <c r="D123" s="6" t="s">
        <v>218</v>
      </c>
      <c r="E123" s="6" t="s">
        <v>88</v>
      </c>
      <c r="F123" s="6" t="s">
        <v>46</v>
      </c>
      <c r="I123" s="6" t="s">
        <v>46</v>
      </c>
      <c r="J123" s="6">
        <v>1</v>
      </c>
      <c r="K123" s="6">
        <v>1</v>
      </c>
      <c r="L123" s="8">
        <v>0.46180555555555558</v>
      </c>
      <c r="M123" s="8">
        <v>0.49305555555555558</v>
      </c>
      <c r="N123" s="34" t="str">
        <f t="shared" si="0"/>
        <v>0:00:00</v>
      </c>
      <c r="O123" s="36">
        <f t="shared" si="1"/>
        <v>3.125E-2</v>
      </c>
      <c r="P123" s="6" t="s">
        <v>203</v>
      </c>
      <c r="Q123" s="11">
        <f t="shared" si="3"/>
        <v>5.4451388888888905</v>
      </c>
      <c r="R123" s="11">
        <f t="shared" ref="R123:S123" si="130">SUM(N123 + R122)</f>
        <v>4.7576388888888896</v>
      </c>
      <c r="S123" s="11">
        <f t="shared" si="130"/>
        <v>0.68749999999999978</v>
      </c>
      <c r="T123" s="11"/>
      <c r="U123" s="11"/>
      <c r="V123" s="11"/>
      <c r="W123" s="11"/>
      <c r="X123" s="11"/>
      <c r="Y123" s="11"/>
      <c r="Z123" s="11">
        <f t="shared" si="5"/>
        <v>4.6076388888888884</v>
      </c>
      <c r="AA123" s="11">
        <f t="shared" si="6"/>
        <v>3.9201388888888884</v>
      </c>
      <c r="AB123" s="11">
        <f t="shared" si="7"/>
        <v>0.68749999999999978</v>
      </c>
      <c r="AC123" s="11">
        <f t="shared" si="8"/>
        <v>0.83750000000000013</v>
      </c>
      <c r="AD123" s="11">
        <f t="shared" si="9"/>
        <v>0.83750000000000013</v>
      </c>
      <c r="AE123" s="11">
        <f t="shared" si="10"/>
        <v>0</v>
      </c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</row>
    <row r="124" spans="1:55" ht="14" x14ac:dyDescent="0.15">
      <c r="A124" s="39" t="s">
        <v>219</v>
      </c>
      <c r="B124" s="6" t="s">
        <v>31</v>
      </c>
      <c r="C124" s="6" t="s">
        <v>133</v>
      </c>
      <c r="D124" s="6" t="s">
        <v>218</v>
      </c>
      <c r="E124" s="6" t="s">
        <v>88</v>
      </c>
      <c r="F124" s="6" t="s">
        <v>46</v>
      </c>
      <c r="I124" s="6" t="s">
        <v>220</v>
      </c>
      <c r="J124" s="6">
        <v>1</v>
      </c>
      <c r="K124" s="6">
        <v>1</v>
      </c>
      <c r="L124" s="8">
        <v>0.46180555555555558</v>
      </c>
      <c r="M124" s="8">
        <v>0.4826388888888889</v>
      </c>
      <c r="N124" s="34" t="str">
        <f t="shared" si="0"/>
        <v>0:00:00</v>
      </c>
      <c r="O124" s="36">
        <f t="shared" si="1"/>
        <v>2.0833333333333315E-2</v>
      </c>
      <c r="P124" s="6" t="s">
        <v>221</v>
      </c>
      <c r="Q124" s="11">
        <f t="shared" si="3"/>
        <v>5.4659722222222236</v>
      </c>
      <c r="R124" s="11">
        <f t="shared" ref="R124:S124" si="131">SUM(N124 + R123)</f>
        <v>4.7576388888888896</v>
      </c>
      <c r="S124" s="11">
        <f t="shared" si="131"/>
        <v>0.70833333333333304</v>
      </c>
      <c r="T124" s="11"/>
      <c r="U124" s="11"/>
      <c r="V124" s="11"/>
      <c r="W124" s="11"/>
      <c r="X124" s="11"/>
      <c r="Y124" s="11"/>
      <c r="Z124" s="11">
        <f t="shared" si="5"/>
        <v>4.6284722222222214</v>
      </c>
      <c r="AA124" s="11">
        <f t="shared" si="6"/>
        <v>3.9201388888888884</v>
      </c>
      <c r="AB124" s="11">
        <f t="shared" si="7"/>
        <v>0.70833333333333304</v>
      </c>
      <c r="AC124" s="11">
        <f t="shared" si="8"/>
        <v>0.83750000000000013</v>
      </c>
      <c r="AD124" s="11">
        <f t="shared" si="9"/>
        <v>0.83750000000000013</v>
      </c>
      <c r="AE124" s="11">
        <f t="shared" si="10"/>
        <v>0</v>
      </c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</row>
    <row r="125" spans="1:55" ht="14" x14ac:dyDescent="0.15">
      <c r="A125" s="39" t="s">
        <v>219</v>
      </c>
      <c r="B125" s="6" t="s">
        <v>31</v>
      </c>
      <c r="C125" s="6" t="s">
        <v>133</v>
      </c>
      <c r="D125" s="6" t="s">
        <v>218</v>
      </c>
      <c r="E125" s="6" t="s">
        <v>88</v>
      </c>
      <c r="F125" s="6" t="s">
        <v>220</v>
      </c>
      <c r="I125" s="6" t="s">
        <v>46</v>
      </c>
      <c r="J125" s="6">
        <v>1</v>
      </c>
      <c r="K125" s="6">
        <v>1</v>
      </c>
      <c r="L125" s="8">
        <v>0.50694444444444442</v>
      </c>
      <c r="M125" s="8">
        <v>0.52430555555555558</v>
      </c>
      <c r="N125" s="34" t="str">
        <f t="shared" si="0"/>
        <v>0:00:00</v>
      </c>
      <c r="O125" s="36">
        <f t="shared" si="1"/>
        <v>1.736111111111116E-2</v>
      </c>
      <c r="P125" s="6" t="s">
        <v>222</v>
      </c>
      <c r="Q125" s="11">
        <f t="shared" si="3"/>
        <v>5.4833333333333343</v>
      </c>
      <c r="R125" s="11">
        <f t="shared" ref="R125:S125" si="132">SUM(N125 + R124)</f>
        <v>4.7576388888888896</v>
      </c>
      <c r="S125" s="11">
        <f t="shared" si="132"/>
        <v>0.7256944444444442</v>
      </c>
      <c r="T125" s="11"/>
      <c r="U125" s="11"/>
      <c r="V125" s="11"/>
      <c r="W125" s="11"/>
      <c r="X125" s="11"/>
      <c r="Y125" s="11"/>
      <c r="Z125" s="11">
        <f t="shared" si="5"/>
        <v>4.6458333333333321</v>
      </c>
      <c r="AA125" s="11">
        <f t="shared" si="6"/>
        <v>3.9201388888888884</v>
      </c>
      <c r="AB125" s="11">
        <f t="shared" si="7"/>
        <v>0.7256944444444442</v>
      </c>
      <c r="AC125" s="11">
        <f t="shared" si="8"/>
        <v>0.83750000000000013</v>
      </c>
      <c r="AD125" s="11">
        <f t="shared" si="9"/>
        <v>0.83750000000000013</v>
      </c>
      <c r="AE125" s="11">
        <f t="shared" si="10"/>
        <v>0</v>
      </c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</row>
    <row r="126" spans="1:55" ht="14" x14ac:dyDescent="0.15">
      <c r="A126" s="39" t="s">
        <v>223</v>
      </c>
      <c r="B126" s="6" t="s">
        <v>31</v>
      </c>
      <c r="C126" s="6" t="s">
        <v>133</v>
      </c>
      <c r="D126" s="6" t="s">
        <v>207</v>
      </c>
      <c r="E126" s="6" t="s">
        <v>88</v>
      </c>
      <c r="F126" s="6" t="s">
        <v>46</v>
      </c>
      <c r="I126" s="6" t="s">
        <v>46</v>
      </c>
      <c r="J126" s="6">
        <v>6</v>
      </c>
      <c r="K126" s="6">
        <v>6</v>
      </c>
      <c r="L126" s="8">
        <v>0.46527777777777779</v>
      </c>
      <c r="M126" s="8">
        <v>0.49652777777777779</v>
      </c>
      <c r="N126" s="34" t="str">
        <f t="shared" si="0"/>
        <v>0:00:00</v>
      </c>
      <c r="O126" s="36">
        <f t="shared" si="1"/>
        <v>3.125E-2</v>
      </c>
      <c r="P126" s="6" t="s">
        <v>224</v>
      </c>
      <c r="Q126" s="11">
        <f t="shared" si="3"/>
        <v>5.5145833333333343</v>
      </c>
      <c r="R126" s="11">
        <f t="shared" ref="R126:S126" si="133">SUM(N126 + R125)</f>
        <v>4.7576388888888896</v>
      </c>
      <c r="S126" s="11">
        <f t="shared" si="133"/>
        <v>0.7569444444444442</v>
      </c>
      <c r="T126" s="11"/>
      <c r="U126" s="11"/>
      <c r="V126" s="11"/>
      <c r="W126" s="11"/>
      <c r="X126" s="11"/>
      <c r="Y126" s="11"/>
      <c r="Z126" s="11">
        <f t="shared" si="5"/>
        <v>4.6770833333333321</v>
      </c>
      <c r="AA126" s="11">
        <f t="shared" si="6"/>
        <v>3.9201388888888884</v>
      </c>
      <c r="AB126" s="11">
        <f t="shared" si="7"/>
        <v>0.7569444444444442</v>
      </c>
      <c r="AC126" s="11">
        <f t="shared" si="8"/>
        <v>0.83750000000000013</v>
      </c>
      <c r="AD126" s="11">
        <f t="shared" si="9"/>
        <v>0.83750000000000013</v>
      </c>
      <c r="AE126" s="11">
        <f t="shared" si="10"/>
        <v>0</v>
      </c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</row>
    <row r="127" spans="1:55" ht="14" x14ac:dyDescent="0.15">
      <c r="A127" s="49">
        <v>43065</v>
      </c>
      <c r="B127" s="6" t="s">
        <v>31</v>
      </c>
      <c r="C127" s="6" t="s">
        <v>133</v>
      </c>
      <c r="D127" s="6" t="s">
        <v>218</v>
      </c>
      <c r="E127" s="6" t="s">
        <v>225</v>
      </c>
      <c r="F127" s="6" t="s">
        <v>46</v>
      </c>
      <c r="I127" s="6" t="s">
        <v>46</v>
      </c>
      <c r="J127" s="6">
        <v>3</v>
      </c>
      <c r="K127" s="6">
        <v>3</v>
      </c>
      <c r="L127" s="8">
        <v>0.43055555555555558</v>
      </c>
      <c r="M127" s="8">
        <v>0.4513888888888889</v>
      </c>
      <c r="N127" s="34">
        <f t="shared" si="0"/>
        <v>2.0833333333333315E-2</v>
      </c>
      <c r="O127" s="36" t="str">
        <f t="shared" si="1"/>
        <v>0:00:00</v>
      </c>
      <c r="P127" s="6" t="s">
        <v>226</v>
      </c>
      <c r="Q127" s="11">
        <f t="shared" si="3"/>
        <v>5.5354166666666673</v>
      </c>
      <c r="R127" s="11">
        <f t="shared" ref="R127:S127" si="134">SUM(N127 + R126)</f>
        <v>4.7784722222222227</v>
      </c>
      <c r="S127" s="11">
        <f t="shared" si="134"/>
        <v>0.7569444444444442</v>
      </c>
      <c r="T127" s="11"/>
      <c r="U127" s="11"/>
      <c r="V127" s="11"/>
      <c r="W127" s="11"/>
      <c r="X127" s="11"/>
      <c r="Y127" s="11"/>
      <c r="Z127" s="11">
        <f t="shared" si="5"/>
        <v>4.6979166666666652</v>
      </c>
      <c r="AA127" s="11">
        <f t="shared" si="6"/>
        <v>3.9409722222222219</v>
      </c>
      <c r="AB127" s="11">
        <f t="shared" si="7"/>
        <v>0.7569444444444442</v>
      </c>
      <c r="AC127" s="11">
        <f t="shared" si="8"/>
        <v>0.83750000000000013</v>
      </c>
      <c r="AD127" s="11">
        <f t="shared" si="9"/>
        <v>0.83750000000000013</v>
      </c>
      <c r="AE127" s="11">
        <f t="shared" si="10"/>
        <v>0</v>
      </c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</row>
    <row r="128" spans="1:55" ht="14" x14ac:dyDescent="0.15">
      <c r="A128" s="49">
        <v>42778</v>
      </c>
      <c r="B128" s="6" t="s">
        <v>31</v>
      </c>
      <c r="C128" s="6" t="s">
        <v>133</v>
      </c>
      <c r="D128" s="6" t="s">
        <v>134</v>
      </c>
      <c r="E128" s="6" t="s">
        <v>88</v>
      </c>
      <c r="F128" s="6" t="s">
        <v>46</v>
      </c>
      <c r="I128" s="6" t="s">
        <v>46</v>
      </c>
      <c r="J128" s="6">
        <v>1</v>
      </c>
      <c r="K128" s="6">
        <v>1</v>
      </c>
      <c r="L128" s="8">
        <v>0.46527777777777779</v>
      </c>
      <c r="M128" s="8">
        <v>0.50694444444444442</v>
      </c>
      <c r="N128" s="34" t="str">
        <f t="shared" si="0"/>
        <v>0:00:00</v>
      </c>
      <c r="O128" s="36">
        <f t="shared" si="1"/>
        <v>4.166666666666663E-2</v>
      </c>
      <c r="P128" s="6" t="s">
        <v>227</v>
      </c>
      <c r="Q128" s="11">
        <f t="shared" si="3"/>
        <v>5.5770833333333343</v>
      </c>
      <c r="R128" s="11">
        <f t="shared" ref="R128:S128" si="135">SUM(N128 + R127)</f>
        <v>4.7784722222222227</v>
      </c>
      <c r="S128" s="11">
        <f t="shared" si="135"/>
        <v>0.79861111111111083</v>
      </c>
      <c r="T128" s="11"/>
      <c r="U128" s="11"/>
      <c r="V128" s="11"/>
      <c r="W128" s="11"/>
      <c r="X128" s="11"/>
      <c r="Y128" s="11"/>
      <c r="Z128" s="11">
        <f t="shared" si="5"/>
        <v>4.7395833333333321</v>
      </c>
      <c r="AA128" s="11">
        <f t="shared" si="6"/>
        <v>3.9409722222222219</v>
      </c>
      <c r="AB128" s="11">
        <f t="shared" si="7"/>
        <v>0.79861111111111083</v>
      </c>
      <c r="AC128" s="11">
        <f t="shared" si="8"/>
        <v>0.83750000000000013</v>
      </c>
      <c r="AD128" s="11">
        <f t="shared" si="9"/>
        <v>0.83750000000000013</v>
      </c>
      <c r="AE128" s="11">
        <f t="shared" si="10"/>
        <v>0</v>
      </c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</row>
    <row r="129" spans="1:55" ht="14" x14ac:dyDescent="0.15">
      <c r="A129" s="49">
        <v>43085</v>
      </c>
      <c r="B129" s="6" t="s">
        <v>31</v>
      </c>
      <c r="C129" s="6" t="s">
        <v>133</v>
      </c>
      <c r="D129" s="6" t="s">
        <v>209</v>
      </c>
      <c r="E129" s="6" t="s">
        <v>88</v>
      </c>
      <c r="F129" s="6" t="s">
        <v>46</v>
      </c>
      <c r="I129" s="6" t="s">
        <v>46</v>
      </c>
      <c r="J129" s="6">
        <v>1</v>
      </c>
      <c r="K129" s="6">
        <v>1</v>
      </c>
      <c r="L129" s="8">
        <v>0.47222222222222221</v>
      </c>
      <c r="M129" s="8">
        <v>0.51736111111111116</v>
      </c>
      <c r="N129" s="34" t="str">
        <f t="shared" si="0"/>
        <v>0:00:00</v>
      </c>
      <c r="O129" s="36">
        <f t="shared" si="1"/>
        <v>4.5138888888888951E-2</v>
      </c>
      <c r="P129" s="6" t="s">
        <v>227</v>
      </c>
      <c r="Q129" s="11">
        <f t="shared" si="3"/>
        <v>5.6222222222222236</v>
      </c>
      <c r="R129" s="11">
        <f t="shared" ref="R129:S129" si="136">SUM(N129 + R128)</f>
        <v>4.7784722222222227</v>
      </c>
      <c r="S129" s="11">
        <f t="shared" si="136"/>
        <v>0.84374999999999978</v>
      </c>
      <c r="T129" s="11"/>
      <c r="U129" s="11"/>
      <c r="V129" s="11"/>
      <c r="W129" s="11"/>
      <c r="X129" s="11"/>
      <c r="Y129" s="11"/>
      <c r="Z129" s="11">
        <f t="shared" si="5"/>
        <v>4.7847222222222214</v>
      </c>
      <c r="AA129" s="11">
        <f t="shared" si="6"/>
        <v>3.9409722222222219</v>
      </c>
      <c r="AB129" s="11">
        <f t="shared" si="7"/>
        <v>0.84374999999999978</v>
      </c>
      <c r="AC129" s="11">
        <f t="shared" si="8"/>
        <v>0.83750000000000013</v>
      </c>
      <c r="AD129" s="11">
        <f t="shared" si="9"/>
        <v>0.83750000000000013</v>
      </c>
      <c r="AE129" s="11">
        <f t="shared" si="10"/>
        <v>0</v>
      </c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</row>
    <row r="130" spans="1:55" ht="14" x14ac:dyDescent="0.15">
      <c r="A130" s="49">
        <v>43126</v>
      </c>
      <c r="B130" s="6" t="s">
        <v>31</v>
      </c>
      <c r="C130" s="6" t="s">
        <v>133</v>
      </c>
      <c r="D130" s="6" t="s">
        <v>228</v>
      </c>
      <c r="E130" s="6" t="s">
        <v>88</v>
      </c>
      <c r="F130" s="6" t="s">
        <v>46</v>
      </c>
      <c r="I130" s="6" t="s">
        <v>46</v>
      </c>
      <c r="J130" s="6">
        <v>5</v>
      </c>
      <c r="K130" s="6">
        <v>5</v>
      </c>
      <c r="L130" s="8">
        <v>0.53819444444444442</v>
      </c>
      <c r="M130" s="8">
        <v>0.5625</v>
      </c>
      <c r="N130" s="34" t="str">
        <f t="shared" si="0"/>
        <v>0:00:00</v>
      </c>
      <c r="O130" s="36">
        <f t="shared" si="1"/>
        <v>2.430555555555558E-2</v>
      </c>
      <c r="P130" s="6" t="s">
        <v>229</v>
      </c>
      <c r="Q130" s="11">
        <f t="shared" si="3"/>
        <v>5.6465277777777789</v>
      </c>
      <c r="R130" s="11">
        <f t="shared" ref="R130:S130" si="137">SUM(N130 + R129)</f>
        <v>4.7784722222222227</v>
      </c>
      <c r="S130" s="11">
        <f t="shared" si="137"/>
        <v>0.86805555555555536</v>
      </c>
      <c r="T130" s="11"/>
      <c r="U130" s="11"/>
      <c r="V130" s="11"/>
      <c r="W130" s="11"/>
      <c r="X130" s="11"/>
      <c r="Y130" s="11"/>
      <c r="Z130" s="11">
        <f t="shared" si="5"/>
        <v>4.8090277777777768</v>
      </c>
      <c r="AA130" s="11">
        <f t="shared" si="6"/>
        <v>3.9409722222222219</v>
      </c>
      <c r="AB130" s="11">
        <f t="shared" si="7"/>
        <v>0.86805555555555536</v>
      </c>
      <c r="AC130" s="11">
        <f t="shared" si="8"/>
        <v>0.83750000000000013</v>
      </c>
      <c r="AD130" s="11">
        <f t="shared" si="9"/>
        <v>0.83750000000000013</v>
      </c>
      <c r="AE130" s="11">
        <f t="shared" si="10"/>
        <v>0</v>
      </c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</row>
    <row r="131" spans="1:55" ht="14" x14ac:dyDescent="0.15">
      <c r="A131" s="49">
        <v>43142</v>
      </c>
      <c r="B131" s="6" t="s">
        <v>31</v>
      </c>
      <c r="C131" s="6" t="s">
        <v>133</v>
      </c>
      <c r="D131" s="6" t="s">
        <v>228</v>
      </c>
      <c r="E131" s="6" t="s">
        <v>88</v>
      </c>
      <c r="F131" s="6" t="s">
        <v>46</v>
      </c>
      <c r="I131" s="6" t="s">
        <v>46</v>
      </c>
      <c r="J131" s="6">
        <v>1</v>
      </c>
      <c r="K131" s="6">
        <v>1</v>
      </c>
      <c r="L131" s="8">
        <v>0.47222222222222221</v>
      </c>
      <c r="M131" s="8">
        <v>0.51736111111111116</v>
      </c>
      <c r="N131" s="34" t="str">
        <f t="shared" si="0"/>
        <v>0:00:00</v>
      </c>
      <c r="O131" s="36">
        <f t="shared" si="1"/>
        <v>4.5138888888888951E-2</v>
      </c>
      <c r="P131" s="6" t="s">
        <v>203</v>
      </c>
      <c r="Q131" s="11">
        <f t="shared" si="3"/>
        <v>5.6916666666666682</v>
      </c>
      <c r="R131" s="11">
        <f t="shared" ref="R131:S131" si="138">SUM(N131 + R130)</f>
        <v>4.7784722222222227</v>
      </c>
      <c r="S131" s="11">
        <f t="shared" si="138"/>
        <v>0.91319444444444431</v>
      </c>
      <c r="T131" s="11"/>
      <c r="U131" s="11"/>
      <c r="V131" s="11"/>
      <c r="W131" s="11"/>
      <c r="X131" s="11"/>
      <c r="Y131" s="11"/>
      <c r="Z131" s="11">
        <f t="shared" si="5"/>
        <v>4.8541666666666661</v>
      </c>
      <c r="AA131" s="11">
        <f t="shared" si="6"/>
        <v>3.9409722222222219</v>
      </c>
      <c r="AB131" s="11">
        <f t="shared" si="7"/>
        <v>0.91319444444444431</v>
      </c>
      <c r="AC131" s="11">
        <f t="shared" si="8"/>
        <v>0.83750000000000013</v>
      </c>
      <c r="AD131" s="11">
        <f t="shared" si="9"/>
        <v>0.83750000000000013</v>
      </c>
      <c r="AE131" s="11">
        <f t="shared" si="10"/>
        <v>0</v>
      </c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</row>
    <row r="132" spans="1:55" ht="14" x14ac:dyDescent="0.15">
      <c r="A132" s="49">
        <v>43183</v>
      </c>
      <c r="B132" s="6" t="s">
        <v>31</v>
      </c>
      <c r="C132" s="6" t="s">
        <v>133</v>
      </c>
      <c r="D132" s="6" t="s">
        <v>134</v>
      </c>
      <c r="E132" s="6" t="s">
        <v>88</v>
      </c>
      <c r="F132" s="6" t="s">
        <v>46</v>
      </c>
      <c r="I132" s="6" t="s">
        <v>46</v>
      </c>
      <c r="J132" s="6">
        <v>1</v>
      </c>
      <c r="K132" s="6">
        <v>1</v>
      </c>
      <c r="L132" s="8">
        <v>0.45833333333333331</v>
      </c>
      <c r="M132" s="8">
        <v>0.49305555555555558</v>
      </c>
      <c r="N132" s="34" t="str">
        <f t="shared" si="0"/>
        <v>0:00:00</v>
      </c>
      <c r="O132" s="36">
        <f t="shared" si="1"/>
        <v>3.4722222222222265E-2</v>
      </c>
      <c r="P132" s="6" t="s">
        <v>203</v>
      </c>
      <c r="Q132" s="11">
        <f t="shared" si="3"/>
        <v>5.7263888888888905</v>
      </c>
      <c r="R132" s="11">
        <f t="shared" ref="R132:S132" si="139">SUM(N132 + R131)</f>
        <v>4.7784722222222227</v>
      </c>
      <c r="S132" s="11">
        <f t="shared" si="139"/>
        <v>0.94791666666666652</v>
      </c>
      <c r="T132" s="11"/>
      <c r="U132" s="11"/>
      <c r="V132" s="11"/>
      <c r="W132" s="11"/>
      <c r="X132" s="11"/>
      <c r="Y132" s="11"/>
      <c r="Z132" s="11">
        <f t="shared" si="5"/>
        <v>4.8888888888888884</v>
      </c>
      <c r="AA132" s="11">
        <f t="shared" si="6"/>
        <v>3.9409722222222219</v>
      </c>
      <c r="AB132" s="11">
        <f t="shared" si="7"/>
        <v>0.94791666666666652</v>
      </c>
      <c r="AC132" s="11">
        <f t="shared" si="8"/>
        <v>0.83750000000000013</v>
      </c>
      <c r="AD132" s="11">
        <f t="shared" si="9"/>
        <v>0.83750000000000013</v>
      </c>
      <c r="AE132" s="11">
        <f t="shared" si="10"/>
        <v>0</v>
      </c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</row>
    <row r="133" spans="1:55" ht="14" x14ac:dyDescent="0.15">
      <c r="A133" s="49">
        <v>43218</v>
      </c>
      <c r="B133" s="6" t="s">
        <v>31</v>
      </c>
      <c r="C133" s="6" t="s">
        <v>133</v>
      </c>
      <c r="D133" s="6" t="s">
        <v>134</v>
      </c>
      <c r="E133" s="6" t="s">
        <v>88</v>
      </c>
      <c r="F133" s="6" t="s">
        <v>46</v>
      </c>
      <c r="I133" s="6" t="s">
        <v>46</v>
      </c>
      <c r="J133" s="6">
        <v>2</v>
      </c>
      <c r="K133" s="6">
        <v>2</v>
      </c>
      <c r="L133" s="8">
        <v>0.47916666666666669</v>
      </c>
      <c r="M133" s="8">
        <v>0.49305555555555558</v>
      </c>
      <c r="N133" s="34" t="str">
        <f t="shared" si="0"/>
        <v>0:00:00</v>
      </c>
      <c r="O133" s="36">
        <f t="shared" si="1"/>
        <v>1.3888888888888895E-2</v>
      </c>
      <c r="P133" s="6" t="s">
        <v>224</v>
      </c>
      <c r="Q133" s="11">
        <f t="shared" si="3"/>
        <v>5.7402777777777798</v>
      </c>
      <c r="R133" s="11">
        <f t="shared" ref="R133:S133" si="140">SUM(N133 + R132)</f>
        <v>4.7784722222222227</v>
      </c>
      <c r="S133" s="11">
        <f t="shared" si="140"/>
        <v>0.96180555555555536</v>
      </c>
      <c r="T133" s="11"/>
      <c r="U133" s="11"/>
      <c r="V133" s="11"/>
      <c r="W133" s="11"/>
      <c r="X133" s="11"/>
      <c r="Y133" s="11"/>
      <c r="Z133" s="11">
        <f t="shared" si="5"/>
        <v>4.9027777777777777</v>
      </c>
      <c r="AA133" s="11">
        <f t="shared" si="6"/>
        <v>3.9409722222222219</v>
      </c>
      <c r="AB133" s="11">
        <f t="shared" si="7"/>
        <v>0.96180555555555536</v>
      </c>
      <c r="AC133" s="11">
        <f t="shared" si="8"/>
        <v>0.83750000000000013</v>
      </c>
      <c r="AD133" s="11">
        <f t="shared" si="9"/>
        <v>0.83750000000000013</v>
      </c>
      <c r="AE133" s="11">
        <f t="shared" si="10"/>
        <v>0</v>
      </c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</row>
    <row r="134" spans="1:55" ht="14" x14ac:dyDescent="0.15">
      <c r="A134" s="49">
        <v>43246</v>
      </c>
      <c r="B134" s="6" t="s">
        <v>31</v>
      </c>
      <c r="C134" s="6" t="s">
        <v>133</v>
      </c>
      <c r="D134" s="6" t="s">
        <v>228</v>
      </c>
      <c r="E134" s="6" t="s">
        <v>88</v>
      </c>
      <c r="F134" s="6" t="s">
        <v>46</v>
      </c>
      <c r="I134" s="6" t="s">
        <v>46</v>
      </c>
      <c r="J134" s="6">
        <v>1</v>
      </c>
      <c r="K134" s="6">
        <v>1</v>
      </c>
      <c r="L134" s="8">
        <v>0.53125</v>
      </c>
      <c r="M134" s="8">
        <v>0.55902777777777779</v>
      </c>
      <c r="N134" s="34" t="str">
        <f t="shared" si="0"/>
        <v>0:00:00</v>
      </c>
      <c r="O134" s="36">
        <f t="shared" si="1"/>
        <v>2.777777777777779E-2</v>
      </c>
      <c r="P134" s="6" t="s">
        <v>192</v>
      </c>
      <c r="Q134" s="11">
        <f t="shared" si="3"/>
        <v>5.7680555555555575</v>
      </c>
      <c r="R134" s="11">
        <f t="shared" ref="R134:S134" si="141">SUM(N134 + R133)</f>
        <v>4.7784722222222227</v>
      </c>
      <c r="S134" s="11">
        <f t="shared" si="141"/>
        <v>0.98958333333333315</v>
      </c>
      <c r="T134" s="11"/>
      <c r="U134" s="11"/>
      <c r="V134" s="11"/>
      <c r="W134" s="11"/>
      <c r="X134" s="11"/>
      <c r="Y134" s="11"/>
      <c r="Z134" s="11">
        <f t="shared" si="5"/>
        <v>4.9305555555555554</v>
      </c>
      <c r="AA134" s="11">
        <f t="shared" si="6"/>
        <v>3.9409722222222219</v>
      </c>
      <c r="AB134" s="11">
        <f t="shared" si="7"/>
        <v>0.98958333333333315</v>
      </c>
      <c r="AC134" s="11">
        <f t="shared" si="8"/>
        <v>0.83750000000000013</v>
      </c>
      <c r="AD134" s="11">
        <f t="shared" si="9"/>
        <v>0.83750000000000013</v>
      </c>
      <c r="AE134" s="11">
        <f t="shared" si="10"/>
        <v>0</v>
      </c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</row>
    <row r="135" spans="1:55" ht="14" x14ac:dyDescent="0.15">
      <c r="A135" s="49">
        <v>43281</v>
      </c>
      <c r="B135" s="6" t="s">
        <v>31</v>
      </c>
      <c r="C135" s="6" t="s">
        <v>133</v>
      </c>
      <c r="D135" s="6" t="s">
        <v>134</v>
      </c>
      <c r="E135" s="6" t="s">
        <v>88</v>
      </c>
      <c r="F135" s="6" t="s">
        <v>46</v>
      </c>
      <c r="I135" s="6" t="s">
        <v>46</v>
      </c>
      <c r="J135" s="6">
        <v>1</v>
      </c>
      <c r="K135" s="6">
        <v>1</v>
      </c>
      <c r="L135" s="8">
        <v>0.52083333333333337</v>
      </c>
      <c r="M135" s="8">
        <v>0.5625</v>
      </c>
      <c r="N135" s="34" t="str">
        <f t="shared" si="0"/>
        <v>0:00:00</v>
      </c>
      <c r="O135" s="36">
        <f t="shared" si="1"/>
        <v>4.166666666666663E-2</v>
      </c>
      <c r="P135" s="6" t="s">
        <v>230</v>
      </c>
      <c r="Q135" s="11">
        <f t="shared" si="3"/>
        <v>5.8097222222222245</v>
      </c>
      <c r="R135" s="11">
        <f t="shared" ref="R135:S135" si="142">SUM(N135 + R134)</f>
        <v>4.7784722222222227</v>
      </c>
      <c r="S135" s="11">
        <f t="shared" si="142"/>
        <v>1.0312499999999998</v>
      </c>
      <c r="T135" s="11"/>
      <c r="U135" s="11"/>
      <c r="V135" s="11"/>
      <c r="W135" s="11"/>
      <c r="X135" s="11"/>
      <c r="Y135" s="11"/>
      <c r="Z135" s="11">
        <f t="shared" si="5"/>
        <v>4.9722222222222223</v>
      </c>
      <c r="AA135" s="11">
        <f t="shared" si="6"/>
        <v>3.9409722222222219</v>
      </c>
      <c r="AB135" s="11">
        <f t="shared" si="7"/>
        <v>1.0312499999999998</v>
      </c>
      <c r="AC135" s="11">
        <f t="shared" si="8"/>
        <v>0.83750000000000013</v>
      </c>
      <c r="AD135" s="11">
        <f t="shared" si="9"/>
        <v>0.83750000000000013</v>
      </c>
      <c r="AE135" s="11">
        <f t="shared" si="10"/>
        <v>0</v>
      </c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</row>
    <row r="136" spans="1:55" ht="14" x14ac:dyDescent="0.15">
      <c r="A136" s="49">
        <v>43295</v>
      </c>
      <c r="B136" s="6" t="s">
        <v>31</v>
      </c>
      <c r="C136" s="6" t="s">
        <v>133</v>
      </c>
      <c r="D136" s="6" t="s">
        <v>185</v>
      </c>
      <c r="E136" s="6" t="s">
        <v>88</v>
      </c>
      <c r="F136" s="6" t="s">
        <v>46</v>
      </c>
      <c r="I136" s="6" t="s">
        <v>46</v>
      </c>
      <c r="J136" s="6">
        <v>1</v>
      </c>
      <c r="K136" s="6">
        <v>1</v>
      </c>
      <c r="L136" s="8">
        <v>0.4548611111111111</v>
      </c>
      <c r="M136" s="8">
        <v>0.50694444444444442</v>
      </c>
      <c r="N136" s="34" t="str">
        <f t="shared" si="0"/>
        <v>0:00:00</v>
      </c>
      <c r="O136" s="36">
        <f t="shared" si="1"/>
        <v>5.2083333333333315E-2</v>
      </c>
      <c r="P136" s="6" t="s">
        <v>227</v>
      </c>
      <c r="Q136" s="11">
        <f t="shared" si="3"/>
        <v>5.8618055555555575</v>
      </c>
      <c r="R136" s="11">
        <f t="shared" ref="R136:S136" si="143">SUM(N136 + R135)</f>
        <v>4.7784722222222227</v>
      </c>
      <c r="S136" s="11">
        <f t="shared" si="143"/>
        <v>1.083333333333333</v>
      </c>
      <c r="T136" s="11"/>
      <c r="U136" s="11"/>
      <c r="V136" s="11"/>
      <c r="W136" s="11"/>
      <c r="X136" s="11"/>
      <c r="Y136" s="11"/>
      <c r="Z136" s="11">
        <f t="shared" si="5"/>
        <v>5.0243055555555554</v>
      </c>
      <c r="AA136" s="11">
        <f t="shared" si="6"/>
        <v>3.9409722222222219</v>
      </c>
      <c r="AB136" s="11">
        <f t="shared" si="7"/>
        <v>1.083333333333333</v>
      </c>
      <c r="AC136" s="11">
        <f t="shared" si="8"/>
        <v>0.83750000000000013</v>
      </c>
      <c r="AD136" s="11">
        <f t="shared" si="9"/>
        <v>0.83750000000000013</v>
      </c>
      <c r="AE136" s="11">
        <f t="shared" si="10"/>
        <v>0</v>
      </c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</row>
    <row r="137" spans="1:55" ht="14" x14ac:dyDescent="0.15">
      <c r="A137" s="49">
        <v>43303</v>
      </c>
      <c r="B137" s="6" t="s">
        <v>31</v>
      </c>
      <c r="C137" s="6" t="s">
        <v>133</v>
      </c>
      <c r="D137" s="6" t="s">
        <v>157</v>
      </c>
      <c r="E137" s="6" t="s">
        <v>88</v>
      </c>
      <c r="F137" s="6" t="s">
        <v>46</v>
      </c>
      <c r="I137" s="6" t="s">
        <v>46</v>
      </c>
      <c r="J137" s="6">
        <v>1</v>
      </c>
      <c r="K137" s="6">
        <v>1</v>
      </c>
      <c r="L137" s="8">
        <v>0.60416666666666663</v>
      </c>
      <c r="M137" s="8">
        <v>0.63541666666666663</v>
      </c>
      <c r="N137" s="34" t="str">
        <f t="shared" si="0"/>
        <v>0:00:00</v>
      </c>
      <c r="O137" s="36">
        <f t="shared" si="1"/>
        <v>3.125E-2</v>
      </c>
      <c r="P137" s="6" t="s">
        <v>192</v>
      </c>
      <c r="Q137" s="11">
        <f t="shared" si="3"/>
        <v>5.8930555555555575</v>
      </c>
      <c r="R137" s="11">
        <f t="shared" ref="R137:S137" si="144">SUM(N137 + R136)</f>
        <v>4.7784722222222227</v>
      </c>
      <c r="S137" s="11">
        <f t="shared" si="144"/>
        <v>1.114583333333333</v>
      </c>
      <c r="T137" s="11"/>
      <c r="U137" s="11"/>
      <c r="V137" s="11"/>
      <c r="W137" s="11"/>
      <c r="X137" s="11"/>
      <c r="Y137" s="11"/>
      <c r="Z137" s="11">
        <f t="shared" si="5"/>
        <v>5.0555555555555554</v>
      </c>
      <c r="AA137" s="11">
        <f t="shared" si="6"/>
        <v>3.9409722222222219</v>
      </c>
      <c r="AB137" s="11">
        <f t="shared" si="7"/>
        <v>1.114583333333333</v>
      </c>
      <c r="AC137" s="11">
        <f t="shared" si="8"/>
        <v>0.83750000000000013</v>
      </c>
      <c r="AD137" s="11">
        <f t="shared" si="9"/>
        <v>0.83750000000000013</v>
      </c>
      <c r="AE137" s="11">
        <f t="shared" si="10"/>
        <v>0</v>
      </c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</row>
    <row r="138" spans="1:55" ht="14" x14ac:dyDescent="0.15">
      <c r="A138" s="49">
        <v>43345</v>
      </c>
      <c r="B138" s="6" t="s">
        <v>31</v>
      </c>
      <c r="C138" s="6" t="s">
        <v>133</v>
      </c>
      <c r="D138" s="6" t="s">
        <v>228</v>
      </c>
      <c r="E138" s="6" t="s">
        <v>88</v>
      </c>
      <c r="F138" s="6" t="s">
        <v>46</v>
      </c>
      <c r="I138" s="6" t="s">
        <v>46</v>
      </c>
      <c r="J138" s="6">
        <v>1</v>
      </c>
      <c r="K138" s="6">
        <v>1</v>
      </c>
      <c r="L138" s="8">
        <v>0.52777777777777779</v>
      </c>
      <c r="M138" s="8">
        <v>0.55902777777777779</v>
      </c>
      <c r="N138" s="34" t="str">
        <f t="shared" si="0"/>
        <v>0:00:00</v>
      </c>
      <c r="O138" s="36">
        <f t="shared" si="1"/>
        <v>3.125E-2</v>
      </c>
      <c r="P138" s="6" t="s">
        <v>224</v>
      </c>
      <c r="Q138" s="11">
        <f t="shared" si="3"/>
        <v>5.9243055555555575</v>
      </c>
      <c r="R138" s="11">
        <f t="shared" ref="R138:S138" si="145">SUM(N138 + R137)</f>
        <v>4.7784722222222227</v>
      </c>
      <c r="S138" s="11">
        <f t="shared" si="145"/>
        <v>1.145833333333333</v>
      </c>
      <c r="T138" s="11"/>
      <c r="U138" s="11"/>
      <c r="V138" s="11"/>
      <c r="W138" s="11"/>
      <c r="X138" s="11"/>
      <c r="Y138" s="11"/>
      <c r="Z138" s="11">
        <f t="shared" si="5"/>
        <v>5.0868055555555554</v>
      </c>
      <c r="AA138" s="11">
        <f t="shared" si="6"/>
        <v>3.9409722222222219</v>
      </c>
      <c r="AB138" s="11">
        <f t="shared" si="7"/>
        <v>1.145833333333333</v>
      </c>
      <c r="AC138" s="11">
        <f t="shared" si="8"/>
        <v>0.83750000000000013</v>
      </c>
      <c r="AD138" s="11">
        <f t="shared" si="9"/>
        <v>0.83750000000000013</v>
      </c>
      <c r="AE138" s="11">
        <f t="shared" si="10"/>
        <v>0</v>
      </c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</row>
    <row r="139" spans="1:55" ht="14" x14ac:dyDescent="0.15">
      <c r="A139" s="49">
        <v>43379</v>
      </c>
      <c r="B139" s="6" t="s">
        <v>31</v>
      </c>
      <c r="C139" s="6" t="s">
        <v>133</v>
      </c>
      <c r="D139" s="6" t="s">
        <v>228</v>
      </c>
      <c r="E139" s="6" t="s">
        <v>88</v>
      </c>
      <c r="F139" s="6" t="s">
        <v>46</v>
      </c>
      <c r="I139" s="6" t="s">
        <v>220</v>
      </c>
      <c r="J139" s="6">
        <v>1</v>
      </c>
      <c r="K139" s="6">
        <v>1</v>
      </c>
      <c r="L139" s="8">
        <v>0.46527777777777779</v>
      </c>
      <c r="M139" s="8">
        <v>0.49305555555555558</v>
      </c>
      <c r="N139" s="34" t="str">
        <f t="shared" si="0"/>
        <v>0:00:00</v>
      </c>
      <c r="O139" s="36">
        <f t="shared" si="1"/>
        <v>2.777777777777779E-2</v>
      </c>
      <c r="P139" s="6" t="s">
        <v>231</v>
      </c>
      <c r="Q139" s="11">
        <f t="shared" si="3"/>
        <v>5.9520833333333352</v>
      </c>
      <c r="R139" s="11">
        <f t="shared" ref="R139:S139" si="146">SUM(N139 + R138)</f>
        <v>4.7784722222222227</v>
      </c>
      <c r="S139" s="11">
        <f t="shared" si="146"/>
        <v>1.1736111111111107</v>
      </c>
      <c r="T139" s="11"/>
      <c r="U139" s="11"/>
      <c r="V139" s="11"/>
      <c r="W139" s="11"/>
      <c r="X139" s="11"/>
      <c r="Y139" s="11"/>
      <c r="Z139" s="11">
        <f t="shared" si="5"/>
        <v>5.114583333333333</v>
      </c>
      <c r="AA139" s="11">
        <f t="shared" si="6"/>
        <v>3.9409722222222219</v>
      </c>
      <c r="AB139" s="11">
        <f t="shared" si="7"/>
        <v>1.1736111111111107</v>
      </c>
      <c r="AC139" s="11">
        <f t="shared" si="8"/>
        <v>0.83750000000000013</v>
      </c>
      <c r="AD139" s="11">
        <f t="shared" si="9"/>
        <v>0.83750000000000013</v>
      </c>
      <c r="AE139" s="11">
        <f t="shared" si="10"/>
        <v>0</v>
      </c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</row>
    <row r="140" spans="1:55" ht="14" x14ac:dyDescent="0.15">
      <c r="A140" s="49">
        <v>43379</v>
      </c>
      <c r="B140" s="6" t="s">
        <v>31</v>
      </c>
      <c r="C140" s="6" t="s">
        <v>133</v>
      </c>
      <c r="D140" s="6" t="s">
        <v>228</v>
      </c>
      <c r="E140" s="6" t="s">
        <v>88</v>
      </c>
      <c r="F140" s="6" t="s">
        <v>220</v>
      </c>
      <c r="I140" s="6" t="s">
        <v>46</v>
      </c>
      <c r="J140" s="6">
        <v>1</v>
      </c>
      <c r="K140" s="6">
        <v>1</v>
      </c>
      <c r="L140" s="50">
        <v>0.53125</v>
      </c>
      <c r="M140" s="8">
        <v>0.5625</v>
      </c>
      <c r="N140" s="34" t="str">
        <f t="shared" si="0"/>
        <v>0:00:00</v>
      </c>
      <c r="O140" s="36">
        <f t="shared" si="1"/>
        <v>3.125E-2</v>
      </c>
      <c r="P140" s="6" t="s">
        <v>232</v>
      </c>
      <c r="Q140" s="11">
        <f t="shared" si="3"/>
        <v>5.9833333333333352</v>
      </c>
      <c r="R140" s="11">
        <f t="shared" ref="R140:S140" si="147">SUM(N140 + R139)</f>
        <v>4.7784722222222227</v>
      </c>
      <c r="S140" s="11">
        <f t="shared" si="147"/>
        <v>1.2048611111111107</v>
      </c>
      <c r="T140" s="11"/>
      <c r="U140" s="11"/>
      <c r="V140" s="11"/>
      <c r="W140" s="11"/>
      <c r="X140" s="11"/>
      <c r="Y140" s="11"/>
      <c r="Z140" s="11">
        <f t="shared" si="5"/>
        <v>5.145833333333333</v>
      </c>
      <c r="AA140" s="11">
        <f t="shared" si="6"/>
        <v>3.9409722222222219</v>
      </c>
      <c r="AB140" s="11">
        <f t="shared" si="7"/>
        <v>1.2048611111111107</v>
      </c>
      <c r="AC140" s="11">
        <f t="shared" si="8"/>
        <v>0.83750000000000013</v>
      </c>
      <c r="AD140" s="11">
        <f t="shared" si="9"/>
        <v>0.83750000000000013</v>
      </c>
      <c r="AE140" s="11">
        <f t="shared" si="10"/>
        <v>0</v>
      </c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</row>
    <row r="141" spans="1:55" ht="14" x14ac:dyDescent="0.15">
      <c r="A141" s="49">
        <v>43406</v>
      </c>
      <c r="B141" s="6" t="s">
        <v>31</v>
      </c>
      <c r="C141" s="6" t="s">
        <v>133</v>
      </c>
      <c r="D141" s="6" t="s">
        <v>209</v>
      </c>
      <c r="E141" s="6" t="s">
        <v>88</v>
      </c>
      <c r="F141" s="6" t="s">
        <v>46</v>
      </c>
      <c r="I141" s="6" t="s">
        <v>46</v>
      </c>
      <c r="J141" s="6">
        <v>1</v>
      </c>
      <c r="K141" s="6">
        <v>1</v>
      </c>
      <c r="L141" s="8">
        <v>0.52430555555555558</v>
      </c>
      <c r="M141" s="8">
        <v>0.55902777777777779</v>
      </c>
      <c r="N141" s="34" t="str">
        <f t="shared" si="0"/>
        <v>0:00:00</v>
      </c>
      <c r="O141" s="36">
        <f t="shared" si="1"/>
        <v>3.472222222222221E-2</v>
      </c>
      <c r="P141" s="6" t="s">
        <v>224</v>
      </c>
      <c r="Q141" s="11">
        <f t="shared" si="3"/>
        <v>6.0180555555555575</v>
      </c>
      <c r="R141" s="11">
        <f t="shared" ref="R141:S141" si="148">SUM(N141 + R140)</f>
        <v>4.7784722222222227</v>
      </c>
      <c r="S141" s="11">
        <f t="shared" si="148"/>
        <v>1.239583333333333</v>
      </c>
      <c r="T141" s="11"/>
      <c r="U141" s="11"/>
      <c r="V141" s="11"/>
      <c r="W141" s="11"/>
      <c r="X141" s="11"/>
      <c r="Y141" s="11"/>
      <c r="Z141" s="11">
        <f t="shared" si="5"/>
        <v>5.1805555555555554</v>
      </c>
      <c r="AA141" s="11">
        <f t="shared" si="6"/>
        <v>3.9409722222222219</v>
      </c>
      <c r="AB141" s="11">
        <f t="shared" si="7"/>
        <v>1.239583333333333</v>
      </c>
      <c r="AC141" s="11">
        <f t="shared" si="8"/>
        <v>0.83750000000000013</v>
      </c>
      <c r="AD141" s="11">
        <f t="shared" si="9"/>
        <v>0.83750000000000013</v>
      </c>
      <c r="AE141" s="11">
        <f t="shared" si="10"/>
        <v>0</v>
      </c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</row>
    <row r="142" spans="1:55" ht="14" x14ac:dyDescent="0.15">
      <c r="A142" s="49">
        <v>43428</v>
      </c>
      <c r="B142" s="6" t="s">
        <v>31</v>
      </c>
      <c r="C142" s="6" t="s">
        <v>133</v>
      </c>
      <c r="D142" s="6" t="s">
        <v>228</v>
      </c>
      <c r="E142" s="6" t="s">
        <v>88</v>
      </c>
      <c r="F142" s="6" t="s">
        <v>46</v>
      </c>
      <c r="I142" s="6" t="s">
        <v>46</v>
      </c>
      <c r="J142" s="6">
        <v>1</v>
      </c>
      <c r="K142" s="6">
        <v>1</v>
      </c>
      <c r="L142" s="8">
        <v>0.59722222222222221</v>
      </c>
      <c r="M142" s="8">
        <v>0.61458333333333337</v>
      </c>
      <c r="N142" s="34" t="str">
        <f t="shared" si="0"/>
        <v>0:00:00</v>
      </c>
      <c r="O142" s="36">
        <f t="shared" si="1"/>
        <v>1.736111111111116E-2</v>
      </c>
      <c r="P142" s="6" t="s">
        <v>224</v>
      </c>
      <c r="Q142" s="11">
        <f t="shared" si="3"/>
        <v>6.0354166666666682</v>
      </c>
      <c r="R142" s="11">
        <f t="shared" ref="R142:S142" si="149">SUM(N142 + R141)</f>
        <v>4.7784722222222227</v>
      </c>
      <c r="S142" s="11">
        <f t="shared" si="149"/>
        <v>1.2569444444444442</v>
      </c>
      <c r="T142" s="11"/>
      <c r="U142" s="11"/>
      <c r="V142" s="11"/>
      <c r="W142" s="11"/>
      <c r="X142" s="11"/>
      <c r="Y142" s="11"/>
      <c r="Z142" s="11">
        <f t="shared" si="5"/>
        <v>5.1979166666666661</v>
      </c>
      <c r="AA142" s="11">
        <f t="shared" si="6"/>
        <v>3.9409722222222219</v>
      </c>
      <c r="AB142" s="11">
        <f t="shared" si="7"/>
        <v>1.2569444444444442</v>
      </c>
      <c r="AC142" s="11">
        <f t="shared" si="8"/>
        <v>0.83750000000000013</v>
      </c>
      <c r="AD142" s="11">
        <f t="shared" si="9"/>
        <v>0.83750000000000013</v>
      </c>
      <c r="AE142" s="11">
        <f t="shared" si="10"/>
        <v>0</v>
      </c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</row>
    <row r="143" spans="1:55" ht="14" x14ac:dyDescent="0.15">
      <c r="A143" s="49">
        <v>43435</v>
      </c>
      <c r="B143" s="6" t="s">
        <v>31</v>
      </c>
      <c r="C143" s="6" t="s">
        <v>133</v>
      </c>
      <c r="D143" s="6" t="s">
        <v>134</v>
      </c>
      <c r="E143" s="6" t="s">
        <v>88</v>
      </c>
      <c r="F143" s="6" t="s">
        <v>46</v>
      </c>
      <c r="I143" s="6" t="s">
        <v>46</v>
      </c>
      <c r="J143" s="6">
        <v>1</v>
      </c>
      <c r="K143" s="6">
        <v>1</v>
      </c>
      <c r="L143" s="8">
        <v>0.46527777777777779</v>
      </c>
      <c r="M143" s="8">
        <v>0.52430555555555558</v>
      </c>
      <c r="N143" s="34" t="str">
        <f t="shared" si="0"/>
        <v>0:00:00</v>
      </c>
      <c r="O143" s="36">
        <f t="shared" si="1"/>
        <v>5.902777777777779E-2</v>
      </c>
      <c r="P143" s="6" t="s">
        <v>233</v>
      </c>
      <c r="Q143" s="11">
        <f t="shared" si="3"/>
        <v>6.0944444444444459</v>
      </c>
      <c r="R143" s="11">
        <f t="shared" ref="R143:S143" si="150">SUM(N143 + R142)</f>
        <v>4.7784722222222227</v>
      </c>
      <c r="S143" s="11">
        <f t="shared" si="150"/>
        <v>1.3159722222222219</v>
      </c>
      <c r="T143" s="11"/>
      <c r="U143" s="11"/>
      <c r="V143" s="11"/>
      <c r="W143" s="11"/>
      <c r="X143" s="11"/>
      <c r="Y143" s="11"/>
      <c r="Z143" s="11">
        <f t="shared" si="5"/>
        <v>5.2569444444444438</v>
      </c>
      <c r="AA143" s="11">
        <f t="shared" si="6"/>
        <v>3.9409722222222219</v>
      </c>
      <c r="AB143" s="11">
        <f t="shared" si="7"/>
        <v>1.3159722222222219</v>
      </c>
      <c r="AC143" s="11">
        <f t="shared" si="8"/>
        <v>0.83750000000000013</v>
      </c>
      <c r="AD143" s="11">
        <f t="shared" si="9"/>
        <v>0.83750000000000013</v>
      </c>
      <c r="AE143" s="11">
        <f t="shared" si="10"/>
        <v>0</v>
      </c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</row>
    <row r="144" spans="1:55" ht="14" x14ac:dyDescent="0.15">
      <c r="A144" s="49">
        <v>43469</v>
      </c>
      <c r="B144" s="6" t="s">
        <v>31</v>
      </c>
      <c r="C144" s="6" t="s">
        <v>133</v>
      </c>
      <c r="D144" s="6" t="s">
        <v>134</v>
      </c>
      <c r="E144" s="6" t="s">
        <v>88</v>
      </c>
      <c r="F144" s="6" t="s">
        <v>46</v>
      </c>
      <c r="I144" s="6" t="s">
        <v>46</v>
      </c>
      <c r="J144" s="6">
        <v>1</v>
      </c>
      <c r="K144" s="6">
        <v>1</v>
      </c>
      <c r="L144" s="8">
        <v>0.60763888888888884</v>
      </c>
      <c r="M144" s="8">
        <v>0.65277777777777779</v>
      </c>
      <c r="N144" s="34" t="str">
        <f t="shared" si="0"/>
        <v>0:00:00</v>
      </c>
      <c r="O144" s="36">
        <f t="shared" si="1"/>
        <v>4.5138888888888951E-2</v>
      </c>
      <c r="P144" s="6" t="s">
        <v>234</v>
      </c>
      <c r="Q144" s="11">
        <f t="shared" si="3"/>
        <v>6.1395833333333352</v>
      </c>
      <c r="R144" s="11">
        <f t="shared" ref="R144:S144" si="151">SUM(N144 + R143)</f>
        <v>4.7784722222222227</v>
      </c>
      <c r="S144" s="11">
        <f t="shared" si="151"/>
        <v>1.3611111111111107</v>
      </c>
      <c r="T144" s="11"/>
      <c r="U144" s="11"/>
      <c r="V144" s="11"/>
      <c r="W144" s="11"/>
      <c r="X144" s="11"/>
      <c r="Y144" s="11"/>
      <c r="Z144" s="11">
        <f t="shared" si="5"/>
        <v>5.302083333333333</v>
      </c>
      <c r="AA144" s="11">
        <f t="shared" si="6"/>
        <v>3.9409722222222219</v>
      </c>
      <c r="AB144" s="11">
        <f t="shared" si="7"/>
        <v>1.3611111111111107</v>
      </c>
      <c r="AC144" s="11">
        <f t="shared" si="8"/>
        <v>0.83750000000000013</v>
      </c>
      <c r="AD144" s="11">
        <f t="shared" si="9"/>
        <v>0.83750000000000013</v>
      </c>
      <c r="AE144" s="11">
        <f t="shared" si="10"/>
        <v>0</v>
      </c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</row>
    <row r="145" spans="1:55" ht="14" x14ac:dyDescent="0.15">
      <c r="A145" s="49">
        <v>43506</v>
      </c>
      <c r="B145" s="6" t="s">
        <v>31</v>
      </c>
      <c r="C145" s="6" t="s">
        <v>133</v>
      </c>
      <c r="D145" s="6" t="s">
        <v>134</v>
      </c>
      <c r="E145" s="6" t="s">
        <v>88</v>
      </c>
      <c r="F145" s="6" t="s">
        <v>46</v>
      </c>
      <c r="I145" s="6" t="s">
        <v>46</v>
      </c>
      <c r="J145" s="6">
        <v>1</v>
      </c>
      <c r="K145" s="6">
        <v>1</v>
      </c>
      <c r="L145" s="8">
        <v>0.57638888888888884</v>
      </c>
      <c r="M145" s="8">
        <v>0.60069444444444442</v>
      </c>
      <c r="N145" s="34" t="str">
        <f t="shared" si="0"/>
        <v>0:00:00</v>
      </c>
      <c r="O145" s="36">
        <f t="shared" si="1"/>
        <v>2.430555555555558E-2</v>
      </c>
      <c r="P145" s="6" t="s">
        <v>224</v>
      </c>
      <c r="Q145" s="11">
        <f t="shared" si="3"/>
        <v>6.1638888888888905</v>
      </c>
      <c r="R145" s="11">
        <f t="shared" ref="R145:S145" si="152">SUM(N145 + R144)</f>
        <v>4.7784722222222227</v>
      </c>
      <c r="S145" s="11">
        <f t="shared" si="152"/>
        <v>1.3854166666666663</v>
      </c>
      <c r="T145" s="11"/>
      <c r="U145" s="11"/>
      <c r="V145" s="11"/>
      <c r="W145" s="11"/>
      <c r="X145" s="11"/>
      <c r="Y145" s="11"/>
      <c r="Z145" s="11">
        <f t="shared" si="5"/>
        <v>5.3263888888888884</v>
      </c>
      <c r="AA145" s="11">
        <f t="shared" si="6"/>
        <v>3.9409722222222219</v>
      </c>
      <c r="AB145" s="11">
        <f t="shared" si="7"/>
        <v>1.3854166666666663</v>
      </c>
      <c r="AC145" s="11">
        <f t="shared" si="8"/>
        <v>0.83750000000000013</v>
      </c>
      <c r="AD145" s="11">
        <f t="shared" si="9"/>
        <v>0.83750000000000013</v>
      </c>
      <c r="AE145" s="11">
        <f t="shared" si="10"/>
        <v>0</v>
      </c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</row>
    <row r="146" spans="1:55" ht="14" x14ac:dyDescent="0.15">
      <c r="A146" s="49">
        <v>43520</v>
      </c>
      <c r="B146" s="6" t="s">
        <v>31</v>
      </c>
      <c r="C146" s="6" t="s">
        <v>133</v>
      </c>
      <c r="D146" s="6" t="s">
        <v>235</v>
      </c>
      <c r="E146" s="6" t="s">
        <v>88</v>
      </c>
      <c r="F146" s="6" t="s">
        <v>46</v>
      </c>
      <c r="I146" s="6" t="s">
        <v>46</v>
      </c>
      <c r="J146" s="6">
        <v>1</v>
      </c>
      <c r="K146" s="6">
        <v>1</v>
      </c>
      <c r="L146" s="8">
        <v>0.46527777777777779</v>
      </c>
      <c r="M146" s="8">
        <v>0.4861111111111111</v>
      </c>
      <c r="N146" s="34" t="str">
        <f t="shared" si="0"/>
        <v>0:00:00</v>
      </c>
      <c r="O146" s="36">
        <f t="shared" si="1"/>
        <v>2.0833333333333315E-2</v>
      </c>
      <c r="P146" s="6" t="s">
        <v>224</v>
      </c>
      <c r="Q146" s="11">
        <f t="shared" si="3"/>
        <v>6.1847222222222236</v>
      </c>
      <c r="R146" s="11">
        <f t="shared" ref="R146:S146" si="153">SUM(N146 + R145)</f>
        <v>4.7784722222222227</v>
      </c>
      <c r="S146" s="11">
        <f t="shared" si="153"/>
        <v>1.4062499999999996</v>
      </c>
      <c r="T146" s="11"/>
      <c r="U146" s="11"/>
      <c r="V146" s="11"/>
      <c r="W146" s="11"/>
      <c r="X146" s="11"/>
      <c r="Y146" s="11"/>
      <c r="Z146" s="11">
        <f t="shared" si="5"/>
        <v>5.3472222222222214</v>
      </c>
      <c r="AA146" s="11">
        <f t="shared" si="6"/>
        <v>3.9409722222222219</v>
      </c>
      <c r="AB146" s="11">
        <f t="shared" si="7"/>
        <v>1.4062499999999996</v>
      </c>
      <c r="AC146" s="11">
        <f t="shared" si="8"/>
        <v>0.83750000000000013</v>
      </c>
      <c r="AD146" s="11">
        <f t="shared" si="9"/>
        <v>0.83750000000000013</v>
      </c>
      <c r="AE146" s="11">
        <f t="shared" si="10"/>
        <v>0</v>
      </c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</row>
    <row r="147" spans="1:55" ht="14" x14ac:dyDescent="0.15">
      <c r="A147" s="49">
        <v>43541</v>
      </c>
      <c r="B147" s="6" t="s">
        <v>31</v>
      </c>
      <c r="C147" s="6" t="s">
        <v>133</v>
      </c>
      <c r="D147" s="6" t="s">
        <v>207</v>
      </c>
      <c r="E147" s="6" t="s">
        <v>88</v>
      </c>
      <c r="F147" s="6" t="s">
        <v>46</v>
      </c>
      <c r="I147" s="6" t="s">
        <v>46</v>
      </c>
      <c r="J147" s="6">
        <v>1</v>
      </c>
      <c r="K147" s="6">
        <v>1</v>
      </c>
      <c r="L147" s="8">
        <v>0.49652777777777779</v>
      </c>
      <c r="M147" s="8">
        <v>0.53472222222222221</v>
      </c>
      <c r="N147" s="34" t="str">
        <f t="shared" si="0"/>
        <v>0:00:00</v>
      </c>
      <c r="O147" s="36">
        <f t="shared" si="1"/>
        <v>3.819444444444442E-2</v>
      </c>
      <c r="P147" s="6" t="s">
        <v>236</v>
      </c>
      <c r="Q147" s="11">
        <f t="shared" si="3"/>
        <v>6.2229166666666682</v>
      </c>
      <c r="R147" s="11">
        <f t="shared" ref="R147:S147" si="154">SUM(N147 + R146)</f>
        <v>4.7784722222222227</v>
      </c>
      <c r="S147" s="11">
        <f t="shared" si="154"/>
        <v>1.444444444444444</v>
      </c>
      <c r="T147" s="11"/>
      <c r="U147" s="11"/>
      <c r="V147" s="11"/>
      <c r="W147" s="11"/>
      <c r="X147" s="11"/>
      <c r="Y147" s="11"/>
      <c r="Z147" s="11">
        <f t="shared" si="5"/>
        <v>5.3854166666666661</v>
      </c>
      <c r="AA147" s="11">
        <f t="shared" si="6"/>
        <v>3.9409722222222219</v>
      </c>
      <c r="AB147" s="11">
        <f t="shared" si="7"/>
        <v>1.444444444444444</v>
      </c>
      <c r="AC147" s="11">
        <f t="shared" si="8"/>
        <v>0.83750000000000013</v>
      </c>
      <c r="AD147" s="11">
        <f t="shared" si="9"/>
        <v>0.83750000000000013</v>
      </c>
      <c r="AE147" s="11">
        <f t="shared" si="10"/>
        <v>0</v>
      </c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</row>
    <row r="148" spans="1:55" ht="14" x14ac:dyDescent="0.15">
      <c r="A148" s="49">
        <v>43547</v>
      </c>
      <c r="B148" s="6" t="s">
        <v>31</v>
      </c>
      <c r="C148" s="6" t="s">
        <v>133</v>
      </c>
      <c r="D148" s="6" t="s">
        <v>207</v>
      </c>
      <c r="E148" s="6" t="s">
        <v>88</v>
      </c>
      <c r="F148" s="6" t="s">
        <v>46</v>
      </c>
      <c r="I148" s="6" t="s">
        <v>46</v>
      </c>
      <c r="J148" s="6">
        <v>1</v>
      </c>
      <c r="K148" s="6">
        <v>1</v>
      </c>
      <c r="L148" s="8">
        <v>0.54166666666666663</v>
      </c>
      <c r="M148" s="8">
        <v>0.5625</v>
      </c>
      <c r="N148" s="34" t="str">
        <f t="shared" si="0"/>
        <v>0:00:00</v>
      </c>
      <c r="O148" s="36">
        <f t="shared" si="1"/>
        <v>2.083333333333337E-2</v>
      </c>
      <c r="P148" s="6" t="s">
        <v>224</v>
      </c>
      <c r="Q148" s="11">
        <f t="shared" si="3"/>
        <v>6.2437500000000012</v>
      </c>
      <c r="R148" s="11">
        <f t="shared" ref="R148:S148" si="155">SUM(N148 + R147)</f>
        <v>4.7784722222222227</v>
      </c>
      <c r="S148" s="11">
        <f t="shared" si="155"/>
        <v>1.4652777777777772</v>
      </c>
      <c r="T148" s="11"/>
      <c r="U148" s="11"/>
      <c r="V148" s="11"/>
      <c r="W148" s="11"/>
      <c r="X148" s="11"/>
      <c r="Y148" s="11"/>
      <c r="Z148" s="11">
        <f t="shared" si="5"/>
        <v>5.4062499999999991</v>
      </c>
      <c r="AA148" s="11">
        <f t="shared" si="6"/>
        <v>3.9409722222222219</v>
      </c>
      <c r="AB148" s="11">
        <f t="shared" si="7"/>
        <v>1.4652777777777772</v>
      </c>
      <c r="AC148" s="11">
        <f t="shared" si="8"/>
        <v>0.83750000000000013</v>
      </c>
      <c r="AD148" s="11">
        <f t="shared" si="9"/>
        <v>0.83750000000000013</v>
      </c>
      <c r="AE148" s="11">
        <f t="shared" si="10"/>
        <v>0</v>
      </c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</row>
    <row r="149" spans="1:55" ht="14" x14ac:dyDescent="0.15">
      <c r="A149" s="49">
        <v>43555</v>
      </c>
      <c r="B149" s="6" t="s">
        <v>31</v>
      </c>
      <c r="C149" s="6" t="s">
        <v>133</v>
      </c>
      <c r="D149" s="6" t="s">
        <v>237</v>
      </c>
      <c r="E149" s="6" t="s">
        <v>88</v>
      </c>
      <c r="F149" s="6" t="s">
        <v>46</v>
      </c>
      <c r="I149" s="6" t="s">
        <v>46</v>
      </c>
      <c r="J149" s="6">
        <v>1</v>
      </c>
      <c r="K149" s="6">
        <v>1</v>
      </c>
      <c r="L149" s="8">
        <v>0.46527777777777779</v>
      </c>
      <c r="M149" s="8">
        <v>0.52777777777777779</v>
      </c>
      <c r="N149" s="34" t="str">
        <f t="shared" si="0"/>
        <v>0:00:00</v>
      </c>
      <c r="O149" s="36">
        <f t="shared" si="1"/>
        <v>6.25E-2</v>
      </c>
      <c r="P149" s="6" t="s">
        <v>234</v>
      </c>
      <c r="Q149" s="11">
        <f t="shared" si="3"/>
        <v>6.3062500000000012</v>
      </c>
      <c r="R149" s="11">
        <f t="shared" ref="R149:S149" si="156">SUM(N149 + R148)</f>
        <v>4.7784722222222227</v>
      </c>
      <c r="S149" s="11">
        <f t="shared" si="156"/>
        <v>1.5277777777777772</v>
      </c>
      <c r="T149" s="11"/>
      <c r="U149" s="11"/>
      <c r="V149" s="11"/>
      <c r="W149" s="11"/>
      <c r="X149" s="11"/>
      <c r="Y149" s="11"/>
      <c r="Z149" s="11">
        <f t="shared" si="5"/>
        <v>5.4687499999999991</v>
      </c>
      <c r="AA149" s="11">
        <f t="shared" si="6"/>
        <v>3.9409722222222219</v>
      </c>
      <c r="AB149" s="11">
        <f t="shared" si="7"/>
        <v>1.5277777777777772</v>
      </c>
      <c r="AC149" s="11">
        <f t="shared" si="8"/>
        <v>0.83750000000000013</v>
      </c>
      <c r="AD149" s="11">
        <f t="shared" si="9"/>
        <v>0.83750000000000013</v>
      </c>
      <c r="AE149" s="11">
        <f t="shared" si="10"/>
        <v>0</v>
      </c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</row>
    <row r="150" spans="1:55" ht="14" x14ac:dyDescent="0.15">
      <c r="A150" s="49">
        <v>43576</v>
      </c>
      <c r="B150" s="6" t="s">
        <v>31</v>
      </c>
      <c r="C150" s="6" t="s">
        <v>133</v>
      </c>
      <c r="D150" s="6" t="s">
        <v>235</v>
      </c>
      <c r="E150" s="6" t="s">
        <v>88</v>
      </c>
      <c r="F150" s="6" t="s">
        <v>46</v>
      </c>
      <c r="I150" s="6" t="s">
        <v>46</v>
      </c>
      <c r="J150" s="6">
        <v>1</v>
      </c>
      <c r="K150" s="6">
        <v>1</v>
      </c>
      <c r="L150" s="8">
        <v>0.46527777777777779</v>
      </c>
      <c r="M150" s="8">
        <v>0.49305555555555558</v>
      </c>
      <c r="N150" s="34" t="str">
        <f t="shared" si="0"/>
        <v>0:00:00</v>
      </c>
      <c r="O150" s="36">
        <f t="shared" si="1"/>
        <v>2.777777777777779E-2</v>
      </c>
      <c r="P150" s="6" t="s">
        <v>234</v>
      </c>
      <c r="Q150" s="11">
        <f t="shared" si="3"/>
        <v>6.3340277777777789</v>
      </c>
      <c r="R150" s="11">
        <f t="shared" ref="R150:S150" si="157">SUM(N150 + R149)</f>
        <v>4.7784722222222227</v>
      </c>
      <c r="S150" s="11">
        <f t="shared" si="157"/>
        <v>1.5555555555555549</v>
      </c>
      <c r="T150" s="11"/>
      <c r="U150" s="11"/>
      <c r="V150" s="11"/>
      <c r="W150" s="11"/>
      <c r="X150" s="11"/>
      <c r="Y150" s="11"/>
      <c r="Z150" s="11">
        <f t="shared" si="5"/>
        <v>5.4965277777777768</v>
      </c>
      <c r="AA150" s="11">
        <f t="shared" si="6"/>
        <v>3.9409722222222219</v>
      </c>
      <c r="AB150" s="11">
        <f t="shared" si="7"/>
        <v>1.5555555555555549</v>
      </c>
      <c r="AC150" s="11">
        <f t="shared" si="8"/>
        <v>0.83750000000000013</v>
      </c>
      <c r="AD150" s="11">
        <f t="shared" si="9"/>
        <v>0.83750000000000013</v>
      </c>
      <c r="AE150" s="11">
        <f t="shared" si="10"/>
        <v>0</v>
      </c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</row>
    <row r="151" spans="1:55" ht="14" x14ac:dyDescent="0.15">
      <c r="A151" s="49">
        <v>43596</v>
      </c>
      <c r="B151" s="6" t="s">
        <v>31</v>
      </c>
      <c r="C151" s="6" t="s">
        <v>133</v>
      </c>
      <c r="D151" s="6" t="s">
        <v>228</v>
      </c>
      <c r="E151" s="6" t="s">
        <v>88</v>
      </c>
      <c r="F151" s="6" t="s">
        <v>46</v>
      </c>
      <c r="I151" s="6" t="s">
        <v>46</v>
      </c>
      <c r="J151" s="6">
        <v>1</v>
      </c>
      <c r="K151" s="6">
        <v>1</v>
      </c>
      <c r="L151" s="8">
        <v>0.47916666666666669</v>
      </c>
      <c r="M151" s="8">
        <v>0.49652777777777779</v>
      </c>
      <c r="N151" s="34" t="str">
        <f t="shared" si="0"/>
        <v>0:00:00</v>
      </c>
      <c r="O151" s="36">
        <f t="shared" si="1"/>
        <v>1.7361111111111105E-2</v>
      </c>
      <c r="P151" s="6" t="s">
        <v>224</v>
      </c>
      <c r="Q151" s="11">
        <f t="shared" si="3"/>
        <v>6.3513888888888896</v>
      </c>
      <c r="R151" s="11">
        <f t="shared" ref="R151:S151" si="158">SUM(N151 + R150)</f>
        <v>4.7784722222222227</v>
      </c>
      <c r="S151" s="11">
        <f t="shared" si="158"/>
        <v>1.5729166666666661</v>
      </c>
      <c r="T151" s="11"/>
      <c r="U151" s="11"/>
      <c r="V151" s="11"/>
      <c r="W151" s="11"/>
      <c r="X151" s="11"/>
      <c r="Y151" s="11"/>
      <c r="Z151" s="11">
        <f t="shared" si="5"/>
        <v>5.5138888888888875</v>
      </c>
      <c r="AA151" s="11">
        <f t="shared" si="6"/>
        <v>3.9409722222222219</v>
      </c>
      <c r="AB151" s="11">
        <f t="shared" si="7"/>
        <v>1.5729166666666661</v>
      </c>
      <c r="AC151" s="11">
        <f t="shared" si="8"/>
        <v>0.83750000000000013</v>
      </c>
      <c r="AD151" s="11">
        <f t="shared" si="9"/>
        <v>0.83750000000000013</v>
      </c>
      <c r="AE151" s="11">
        <f t="shared" si="10"/>
        <v>0</v>
      </c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</row>
    <row r="152" spans="1:55" ht="14" x14ac:dyDescent="0.15">
      <c r="A152" s="49">
        <v>43610</v>
      </c>
      <c r="B152" s="6" t="s">
        <v>31</v>
      </c>
      <c r="C152" s="6" t="s">
        <v>133</v>
      </c>
      <c r="D152" s="6" t="s">
        <v>218</v>
      </c>
      <c r="E152" s="6" t="s">
        <v>88</v>
      </c>
      <c r="F152" s="6" t="s">
        <v>46</v>
      </c>
      <c r="I152" s="6" t="s">
        <v>46</v>
      </c>
      <c r="J152" s="6">
        <v>1</v>
      </c>
      <c r="K152" s="6">
        <v>1</v>
      </c>
      <c r="L152" s="8">
        <v>0.4513888888888889</v>
      </c>
      <c r="M152" s="8">
        <v>0.50694444444444442</v>
      </c>
      <c r="N152" s="34" t="str">
        <f t="shared" si="0"/>
        <v>0:00:00</v>
      </c>
      <c r="O152" s="36">
        <f t="shared" si="1"/>
        <v>5.5555555555555525E-2</v>
      </c>
      <c r="P152" s="6" t="s">
        <v>234</v>
      </c>
      <c r="Q152" s="11">
        <f t="shared" si="3"/>
        <v>6.406944444444445</v>
      </c>
      <c r="R152" s="11">
        <f t="shared" ref="R152:S152" si="159">SUM(N152 + R151)</f>
        <v>4.7784722222222227</v>
      </c>
      <c r="S152" s="11">
        <f t="shared" si="159"/>
        <v>1.6284722222222217</v>
      </c>
      <c r="T152" s="11"/>
      <c r="U152" s="11"/>
      <c r="V152" s="11"/>
      <c r="W152" s="11"/>
      <c r="X152" s="11"/>
      <c r="Y152" s="11"/>
      <c r="Z152" s="11">
        <f t="shared" si="5"/>
        <v>5.5694444444444429</v>
      </c>
      <c r="AA152" s="11">
        <f t="shared" si="6"/>
        <v>3.9409722222222219</v>
      </c>
      <c r="AB152" s="11">
        <f t="shared" si="7"/>
        <v>1.6284722222222217</v>
      </c>
      <c r="AC152" s="11">
        <f t="shared" si="8"/>
        <v>0.83750000000000013</v>
      </c>
      <c r="AD152" s="11">
        <f t="shared" si="9"/>
        <v>0.83750000000000013</v>
      </c>
      <c r="AE152" s="11">
        <f t="shared" si="10"/>
        <v>0</v>
      </c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</row>
    <row r="153" spans="1:55" ht="14" x14ac:dyDescent="0.15">
      <c r="A153" s="49">
        <v>43631</v>
      </c>
      <c r="B153" s="6" t="s">
        <v>31</v>
      </c>
      <c r="C153" s="6" t="s">
        <v>133</v>
      </c>
      <c r="D153" s="6" t="s">
        <v>235</v>
      </c>
      <c r="E153" s="6" t="s">
        <v>88</v>
      </c>
      <c r="F153" s="6" t="s">
        <v>46</v>
      </c>
      <c r="I153" s="6" t="s">
        <v>46</v>
      </c>
      <c r="J153" s="6">
        <v>1</v>
      </c>
      <c r="K153" s="6">
        <v>1</v>
      </c>
      <c r="L153" s="8">
        <v>0.46180555555555558</v>
      </c>
      <c r="M153" s="8">
        <v>0.50347222222222221</v>
      </c>
      <c r="N153" s="34" t="str">
        <f t="shared" si="0"/>
        <v>0:00:00</v>
      </c>
      <c r="O153" s="36">
        <f t="shared" si="1"/>
        <v>4.166666666666663E-2</v>
      </c>
      <c r="P153" s="6" t="s">
        <v>234</v>
      </c>
      <c r="Q153" s="11">
        <f t="shared" si="3"/>
        <v>6.448611111111112</v>
      </c>
      <c r="R153" s="11">
        <f t="shared" ref="R153:S153" si="160">SUM(N153 + R152)</f>
        <v>4.7784722222222227</v>
      </c>
      <c r="S153" s="11">
        <f t="shared" si="160"/>
        <v>1.6701388888888884</v>
      </c>
      <c r="T153" s="11"/>
      <c r="U153" s="11"/>
      <c r="V153" s="11"/>
      <c r="W153" s="11"/>
      <c r="X153" s="11"/>
      <c r="Y153" s="11"/>
      <c r="Z153" s="11">
        <f t="shared" si="5"/>
        <v>5.6111111111111098</v>
      </c>
      <c r="AA153" s="11">
        <f t="shared" si="6"/>
        <v>3.9409722222222219</v>
      </c>
      <c r="AB153" s="11">
        <f t="shared" si="7"/>
        <v>1.6701388888888884</v>
      </c>
      <c r="AC153" s="11">
        <f t="shared" si="8"/>
        <v>0.83750000000000013</v>
      </c>
      <c r="AD153" s="11">
        <f t="shared" si="9"/>
        <v>0.83750000000000013</v>
      </c>
      <c r="AE153" s="11">
        <f t="shared" si="10"/>
        <v>0</v>
      </c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</row>
    <row r="154" spans="1:55" ht="14" x14ac:dyDescent="0.15">
      <c r="A154" s="49">
        <v>43659</v>
      </c>
      <c r="B154" s="6" t="s">
        <v>31</v>
      </c>
      <c r="C154" s="6" t="s">
        <v>133</v>
      </c>
      <c r="D154" s="6" t="s">
        <v>228</v>
      </c>
      <c r="E154" s="6" t="s">
        <v>88</v>
      </c>
      <c r="F154" s="6" t="s">
        <v>46</v>
      </c>
      <c r="I154" s="6" t="s">
        <v>46</v>
      </c>
      <c r="J154" s="6">
        <v>1</v>
      </c>
      <c r="K154" s="6">
        <v>1</v>
      </c>
      <c r="L154" s="8">
        <v>0.66666666666666663</v>
      </c>
      <c r="M154" s="8">
        <v>0.67361111111111116</v>
      </c>
      <c r="N154" s="34" t="str">
        <f t="shared" si="0"/>
        <v>0:00:00</v>
      </c>
      <c r="O154" s="36">
        <f t="shared" si="1"/>
        <v>6.9444444444445308E-3</v>
      </c>
      <c r="P154" s="6" t="s">
        <v>224</v>
      </c>
      <c r="Q154" s="11">
        <f t="shared" si="3"/>
        <v>6.4555555555555566</v>
      </c>
      <c r="R154" s="11">
        <f t="shared" ref="R154:S154" si="161">SUM(N154 + R153)</f>
        <v>4.7784722222222227</v>
      </c>
      <c r="S154" s="11">
        <f t="shared" si="161"/>
        <v>1.677083333333333</v>
      </c>
      <c r="T154" s="11"/>
      <c r="U154" s="11"/>
      <c r="V154" s="11"/>
      <c r="W154" s="11"/>
      <c r="X154" s="11"/>
      <c r="Y154" s="11"/>
      <c r="Z154" s="11">
        <f t="shared" si="5"/>
        <v>5.6180555555555545</v>
      </c>
      <c r="AA154" s="11">
        <f t="shared" si="6"/>
        <v>3.9409722222222219</v>
      </c>
      <c r="AB154" s="11">
        <f t="shared" si="7"/>
        <v>1.677083333333333</v>
      </c>
      <c r="AC154" s="11">
        <f t="shared" si="8"/>
        <v>0.83750000000000013</v>
      </c>
      <c r="AD154" s="11">
        <f t="shared" si="9"/>
        <v>0.83750000000000013</v>
      </c>
      <c r="AE154" s="11">
        <f t="shared" si="10"/>
        <v>0</v>
      </c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</row>
    <row r="155" spans="1:55" ht="14" x14ac:dyDescent="0.15">
      <c r="A155" s="49">
        <v>43667</v>
      </c>
      <c r="B155" s="6" t="s">
        <v>31</v>
      </c>
      <c r="C155" s="6" t="s">
        <v>133</v>
      </c>
      <c r="D155" s="6" t="s">
        <v>218</v>
      </c>
      <c r="E155" s="6" t="s">
        <v>88</v>
      </c>
      <c r="F155" s="6" t="s">
        <v>46</v>
      </c>
      <c r="I155" s="6" t="s">
        <v>46</v>
      </c>
      <c r="J155" s="6">
        <v>1</v>
      </c>
      <c r="K155" s="6">
        <v>1</v>
      </c>
      <c r="L155" s="8">
        <v>0.60069444444444442</v>
      </c>
      <c r="M155" s="50">
        <v>0.625</v>
      </c>
      <c r="N155" s="34" t="str">
        <f t="shared" si="0"/>
        <v>0:00:00</v>
      </c>
      <c r="O155" s="36">
        <f t="shared" si="1"/>
        <v>2.430555555555558E-2</v>
      </c>
      <c r="P155" s="6" t="s">
        <v>224</v>
      </c>
      <c r="Q155" s="11">
        <f t="shared" si="3"/>
        <v>6.479861111111112</v>
      </c>
      <c r="R155" s="11">
        <f t="shared" ref="R155:S155" si="162">SUM(N155 + R154)</f>
        <v>4.7784722222222227</v>
      </c>
      <c r="S155" s="11">
        <f t="shared" si="162"/>
        <v>1.7013888888888886</v>
      </c>
      <c r="T155" s="11"/>
      <c r="U155" s="11"/>
      <c r="V155" s="11"/>
      <c r="W155" s="51">
        <v>0</v>
      </c>
      <c r="X155" s="11"/>
      <c r="Y155" s="11"/>
      <c r="Z155" s="11">
        <f t="shared" si="5"/>
        <v>5.6423611111111098</v>
      </c>
      <c r="AA155" s="11">
        <f t="shared" si="6"/>
        <v>3.9409722222222219</v>
      </c>
      <c r="AB155" s="11">
        <f t="shared" si="7"/>
        <v>1.7013888888888886</v>
      </c>
      <c r="AC155" s="11">
        <f t="shared" si="8"/>
        <v>0.83750000000000013</v>
      </c>
      <c r="AD155" s="11">
        <f t="shared" si="9"/>
        <v>0.83750000000000013</v>
      </c>
      <c r="AE155" s="11">
        <f t="shared" si="10"/>
        <v>0</v>
      </c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</row>
    <row r="156" spans="1:55" ht="14" x14ac:dyDescent="0.15">
      <c r="A156" s="49">
        <v>43701</v>
      </c>
      <c r="B156" s="6" t="s">
        <v>31</v>
      </c>
      <c r="C156" s="6" t="s">
        <v>133</v>
      </c>
      <c r="D156" s="6" t="s">
        <v>237</v>
      </c>
      <c r="E156" s="6" t="s">
        <v>88</v>
      </c>
      <c r="F156" s="6" t="s">
        <v>46</v>
      </c>
      <c r="I156" s="6" t="s">
        <v>46</v>
      </c>
      <c r="J156" s="6">
        <v>1</v>
      </c>
      <c r="K156" s="6">
        <v>1</v>
      </c>
      <c r="L156" s="8">
        <v>0.67361111111111116</v>
      </c>
      <c r="M156" s="50">
        <v>0.71875</v>
      </c>
      <c r="N156" s="34" t="str">
        <f t="shared" si="0"/>
        <v>0:00:00</v>
      </c>
      <c r="O156" s="36">
        <f t="shared" si="1"/>
        <v>4.513888888888884E-2</v>
      </c>
      <c r="P156" s="6" t="s">
        <v>234</v>
      </c>
      <c r="Q156" s="11">
        <f t="shared" si="3"/>
        <v>6.5250000000000004</v>
      </c>
      <c r="R156" s="11">
        <f t="shared" ref="R156:S156" si="163">SUM(N156 + R155)</f>
        <v>4.7784722222222227</v>
      </c>
      <c r="S156" s="11">
        <f t="shared" si="163"/>
        <v>1.7465277777777775</v>
      </c>
      <c r="T156" s="11"/>
      <c r="U156" s="11"/>
      <c r="V156" s="11"/>
      <c r="W156" s="51">
        <v>0</v>
      </c>
      <c r="X156" s="11"/>
      <c r="Y156" s="11"/>
      <c r="Z156" s="11">
        <f t="shared" si="5"/>
        <v>5.6874999999999982</v>
      </c>
      <c r="AA156" s="11">
        <f t="shared" si="6"/>
        <v>3.9409722222222219</v>
      </c>
      <c r="AB156" s="11">
        <f t="shared" si="7"/>
        <v>1.7465277777777775</v>
      </c>
      <c r="AC156" s="11">
        <f t="shared" si="8"/>
        <v>0.83750000000000013</v>
      </c>
      <c r="AD156" s="11">
        <f t="shared" si="9"/>
        <v>0.83750000000000013</v>
      </c>
      <c r="AE156" s="11">
        <f t="shared" si="10"/>
        <v>0</v>
      </c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</row>
    <row r="157" spans="1:55" ht="14" x14ac:dyDescent="0.15">
      <c r="A157" s="49">
        <v>43702</v>
      </c>
      <c r="B157" s="6" t="s">
        <v>31</v>
      </c>
      <c r="C157" s="6" t="s">
        <v>133</v>
      </c>
      <c r="D157" s="6" t="s">
        <v>237</v>
      </c>
      <c r="E157" s="6" t="s">
        <v>88</v>
      </c>
      <c r="F157" s="6" t="s">
        <v>46</v>
      </c>
      <c r="I157" s="6" t="s">
        <v>46</v>
      </c>
      <c r="J157" s="6">
        <v>1</v>
      </c>
      <c r="K157" s="6">
        <v>1</v>
      </c>
      <c r="L157" s="8">
        <v>0.53125</v>
      </c>
      <c r="M157" s="50">
        <v>0.57291666666666663</v>
      </c>
      <c r="N157" s="34" t="str">
        <f t="shared" si="0"/>
        <v>0:00:00</v>
      </c>
      <c r="O157" s="36">
        <f t="shared" si="1"/>
        <v>4.166666666666663E-2</v>
      </c>
      <c r="P157" s="6" t="s">
        <v>234</v>
      </c>
      <c r="Q157" s="11">
        <f t="shared" si="3"/>
        <v>6.5666666666666673</v>
      </c>
      <c r="R157" s="11">
        <f t="shared" ref="R157:S157" si="164">SUM(N157 + R156)</f>
        <v>4.7784722222222227</v>
      </c>
      <c r="S157" s="11">
        <f t="shared" si="164"/>
        <v>1.7881944444444442</v>
      </c>
      <c r="T157" s="11"/>
      <c r="U157" s="11"/>
      <c r="V157" s="11"/>
      <c r="W157" s="51">
        <v>0</v>
      </c>
      <c r="X157" s="11"/>
      <c r="Y157" s="11"/>
      <c r="Z157" s="11">
        <f t="shared" si="5"/>
        <v>5.7291666666666652</v>
      </c>
      <c r="AA157" s="11">
        <f t="shared" si="6"/>
        <v>3.9409722222222219</v>
      </c>
      <c r="AB157" s="11">
        <f t="shared" si="7"/>
        <v>1.7881944444444442</v>
      </c>
      <c r="AC157" s="11">
        <f t="shared" si="8"/>
        <v>0.83750000000000013</v>
      </c>
      <c r="AD157" s="11">
        <f t="shared" si="9"/>
        <v>0.83750000000000013</v>
      </c>
      <c r="AE157" s="11">
        <f t="shared" si="10"/>
        <v>0</v>
      </c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</row>
    <row r="158" spans="1:55" ht="14" x14ac:dyDescent="0.15">
      <c r="A158" s="52">
        <v>43705</v>
      </c>
      <c r="B158" s="53"/>
      <c r="C158" s="53" t="s">
        <v>133</v>
      </c>
      <c r="D158" s="53" t="s">
        <v>134</v>
      </c>
      <c r="E158" s="53" t="s">
        <v>238</v>
      </c>
      <c r="F158" s="53" t="s">
        <v>46</v>
      </c>
      <c r="G158" s="54"/>
      <c r="H158" s="54"/>
      <c r="I158" s="53" t="s">
        <v>46</v>
      </c>
      <c r="J158" s="53"/>
      <c r="K158" s="53"/>
      <c r="L158" s="55">
        <v>0.45833333333333331</v>
      </c>
      <c r="M158" s="56">
        <v>0.52083333333333337</v>
      </c>
      <c r="N158" s="57">
        <f t="shared" si="0"/>
        <v>6.2500000000000056E-2</v>
      </c>
      <c r="O158" s="58" t="str">
        <f t="shared" si="1"/>
        <v>0:00:00</v>
      </c>
      <c r="P158" s="53" t="s">
        <v>239</v>
      </c>
      <c r="Q158" s="59">
        <f t="shared" si="3"/>
        <v>6.6291666666666673</v>
      </c>
      <c r="R158" s="59">
        <f t="shared" ref="R158:S158" si="165">SUM(N158 + R157)</f>
        <v>4.8409722222222227</v>
      </c>
      <c r="S158" s="59">
        <f t="shared" si="165"/>
        <v>1.7881944444444442</v>
      </c>
      <c r="T158" s="59"/>
      <c r="U158" s="59"/>
      <c r="V158" s="59"/>
      <c r="W158" s="53">
        <v>0</v>
      </c>
      <c r="X158" s="59"/>
      <c r="Y158" s="59"/>
      <c r="Z158" s="59">
        <f t="shared" si="5"/>
        <v>5.7291666666666652</v>
      </c>
      <c r="AA158" s="59">
        <f t="shared" si="6"/>
        <v>3.9409722222222219</v>
      </c>
      <c r="AB158" s="59">
        <f t="shared" si="7"/>
        <v>1.7881944444444442</v>
      </c>
      <c r="AC158" s="59">
        <f t="shared" si="8"/>
        <v>0.83750000000000013</v>
      </c>
      <c r="AD158" s="59">
        <f t="shared" si="9"/>
        <v>0.83750000000000013</v>
      </c>
      <c r="AE158" s="59">
        <f t="shared" si="10"/>
        <v>0</v>
      </c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</row>
    <row r="159" spans="1:55" ht="14" x14ac:dyDescent="0.15">
      <c r="A159" s="49">
        <v>43715</v>
      </c>
      <c r="B159" s="6"/>
      <c r="C159" s="6" t="s">
        <v>133</v>
      </c>
      <c r="D159" s="6" t="s">
        <v>237</v>
      </c>
      <c r="E159" s="6" t="s">
        <v>88</v>
      </c>
      <c r="F159" s="6" t="s">
        <v>46</v>
      </c>
      <c r="I159" s="6" t="s">
        <v>46</v>
      </c>
      <c r="J159" s="6"/>
      <c r="K159" s="6"/>
      <c r="L159" s="8">
        <v>0.50347222222222221</v>
      </c>
      <c r="M159" s="50">
        <v>0.54166666666666663</v>
      </c>
      <c r="N159" s="34" t="str">
        <f t="shared" si="0"/>
        <v>0:00:00</v>
      </c>
      <c r="O159" s="36">
        <f t="shared" si="1"/>
        <v>3.819444444444442E-2</v>
      </c>
      <c r="P159" s="6" t="s">
        <v>234</v>
      </c>
      <c r="Q159" s="11">
        <f t="shared" si="3"/>
        <v>6.667361111111112</v>
      </c>
      <c r="R159" s="11">
        <f t="shared" ref="R159:S159" si="166">SUM(N159 + R158)</f>
        <v>4.8409722222222227</v>
      </c>
      <c r="S159" s="11">
        <f t="shared" si="166"/>
        <v>1.8263888888888886</v>
      </c>
      <c r="T159" s="11"/>
      <c r="U159" s="11"/>
      <c r="V159" s="11"/>
      <c r="W159" s="51">
        <v>0</v>
      </c>
      <c r="X159" s="11"/>
      <c r="Y159" s="11"/>
      <c r="Z159" s="11">
        <f t="shared" si="5"/>
        <v>5.7291666666666652</v>
      </c>
      <c r="AA159" s="11">
        <f t="shared" si="6"/>
        <v>3.9409722222222219</v>
      </c>
      <c r="AB159" s="11">
        <f t="shared" si="7"/>
        <v>1.7881944444444442</v>
      </c>
      <c r="AC159" s="11">
        <f t="shared" si="8"/>
        <v>0.83750000000000013</v>
      </c>
      <c r="AD159" s="11">
        <f t="shared" si="9"/>
        <v>0.83750000000000013</v>
      </c>
      <c r="AE159" s="11">
        <f t="shared" si="10"/>
        <v>0</v>
      </c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</row>
    <row r="160" spans="1:55" ht="14" x14ac:dyDescent="0.15">
      <c r="A160" s="49">
        <v>43723</v>
      </c>
      <c r="B160" s="6"/>
      <c r="C160" s="6" t="s">
        <v>133</v>
      </c>
      <c r="D160" s="6" t="s">
        <v>240</v>
      </c>
      <c r="E160" s="6" t="s">
        <v>88</v>
      </c>
      <c r="F160" s="6" t="s">
        <v>46</v>
      </c>
      <c r="I160" s="6" t="s">
        <v>46</v>
      </c>
      <c r="J160" s="6"/>
      <c r="K160" s="6"/>
      <c r="L160" s="8">
        <v>0.47916666666666669</v>
      </c>
      <c r="M160" s="50">
        <v>0.51041666666666663</v>
      </c>
      <c r="N160" s="34" t="str">
        <f t="shared" si="0"/>
        <v>0:00:00</v>
      </c>
      <c r="O160" s="36">
        <f t="shared" si="1"/>
        <v>3.1249999999999944E-2</v>
      </c>
      <c r="P160" s="6" t="s">
        <v>234</v>
      </c>
      <c r="Q160" s="11">
        <f t="shared" si="3"/>
        <v>6.698611111111112</v>
      </c>
      <c r="R160" s="11">
        <f t="shared" ref="R160:S160" si="167">SUM(N160 + R159)</f>
        <v>4.8409722222222227</v>
      </c>
      <c r="S160" s="11">
        <f t="shared" si="167"/>
        <v>1.8576388888888886</v>
      </c>
      <c r="T160" s="11"/>
      <c r="U160" s="11"/>
      <c r="V160" s="11"/>
      <c r="W160" s="51">
        <v>0</v>
      </c>
      <c r="X160" s="11"/>
      <c r="Y160" s="11"/>
      <c r="Z160" s="11">
        <f t="shared" si="5"/>
        <v>5.7291666666666652</v>
      </c>
      <c r="AA160" s="11">
        <f t="shared" si="6"/>
        <v>3.9409722222222219</v>
      </c>
      <c r="AB160" s="11">
        <f t="shared" si="7"/>
        <v>1.7881944444444442</v>
      </c>
      <c r="AC160" s="11">
        <f t="shared" si="8"/>
        <v>0.83750000000000013</v>
      </c>
      <c r="AD160" s="11">
        <f t="shared" si="9"/>
        <v>0.83750000000000013</v>
      </c>
      <c r="AE160" s="11">
        <f t="shared" si="10"/>
        <v>0</v>
      </c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</row>
    <row r="161" spans="1:55" ht="14" x14ac:dyDescent="0.15">
      <c r="A161" s="49">
        <v>43758</v>
      </c>
      <c r="B161" s="6"/>
      <c r="C161" s="6" t="s">
        <v>133</v>
      </c>
      <c r="D161" s="6" t="s">
        <v>235</v>
      </c>
      <c r="E161" s="6" t="s">
        <v>88</v>
      </c>
      <c r="F161" s="6" t="s">
        <v>46</v>
      </c>
      <c r="I161" s="6" t="s">
        <v>46</v>
      </c>
      <c r="J161" s="6"/>
      <c r="K161" s="6"/>
      <c r="L161" s="8">
        <v>0.60416666666666663</v>
      </c>
      <c r="M161" s="50">
        <v>0.64236111111111116</v>
      </c>
      <c r="N161" s="34" t="str">
        <f t="shared" si="0"/>
        <v>0:00:00</v>
      </c>
      <c r="O161" s="36">
        <f t="shared" si="1"/>
        <v>3.8194444444444531E-2</v>
      </c>
      <c r="P161" s="6" t="s">
        <v>234</v>
      </c>
      <c r="Q161" s="11">
        <f t="shared" si="3"/>
        <v>6.7368055555555566</v>
      </c>
      <c r="R161" s="11">
        <f t="shared" ref="R161:S161" si="168">SUM(N161 + R160)</f>
        <v>4.8409722222222227</v>
      </c>
      <c r="S161" s="11">
        <f t="shared" si="168"/>
        <v>1.895833333333333</v>
      </c>
      <c r="T161" s="11"/>
      <c r="U161" s="11"/>
      <c r="V161" s="11"/>
      <c r="W161" s="51">
        <v>0</v>
      </c>
      <c r="X161" s="11"/>
      <c r="Y161" s="11"/>
      <c r="Z161" s="11">
        <f t="shared" si="5"/>
        <v>5.7291666666666652</v>
      </c>
      <c r="AA161" s="11">
        <f t="shared" si="6"/>
        <v>3.9409722222222219</v>
      </c>
      <c r="AB161" s="11">
        <f t="shared" si="7"/>
        <v>1.7881944444444442</v>
      </c>
      <c r="AC161" s="11">
        <f t="shared" si="8"/>
        <v>0.83750000000000013</v>
      </c>
      <c r="AD161" s="11">
        <f t="shared" si="9"/>
        <v>0.83750000000000013</v>
      </c>
      <c r="AE161" s="11">
        <f t="shared" si="10"/>
        <v>0</v>
      </c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</row>
    <row r="162" spans="1:55" ht="14" x14ac:dyDescent="0.15">
      <c r="A162" s="49">
        <v>43779</v>
      </c>
      <c r="B162" s="6"/>
      <c r="C162" s="6" t="s">
        <v>133</v>
      </c>
      <c r="D162" s="6" t="s">
        <v>237</v>
      </c>
      <c r="E162" s="6" t="s">
        <v>88</v>
      </c>
      <c r="F162" s="6" t="s">
        <v>46</v>
      </c>
      <c r="I162" s="6" t="s">
        <v>46</v>
      </c>
      <c r="J162" s="6"/>
      <c r="K162" s="6"/>
      <c r="L162" s="8">
        <v>0.52083333333333337</v>
      </c>
      <c r="M162" s="50">
        <v>0.54861111111111116</v>
      </c>
      <c r="N162" s="34" t="str">
        <f t="shared" si="0"/>
        <v>0:00:00</v>
      </c>
      <c r="O162" s="36">
        <f t="shared" si="1"/>
        <v>2.777777777777779E-2</v>
      </c>
      <c r="P162" s="6" t="s">
        <v>234</v>
      </c>
      <c r="Q162" s="11">
        <f t="shared" si="3"/>
        <v>6.7645833333333343</v>
      </c>
      <c r="R162" s="11">
        <f t="shared" ref="R162:S162" si="169">SUM(N162 + R161)</f>
        <v>4.8409722222222227</v>
      </c>
      <c r="S162" s="11">
        <f t="shared" si="169"/>
        <v>1.9236111111111107</v>
      </c>
      <c r="T162" s="11"/>
      <c r="U162" s="11"/>
      <c r="V162" s="11"/>
      <c r="W162" s="51">
        <v>0</v>
      </c>
      <c r="X162" s="11"/>
      <c r="Y162" s="11"/>
      <c r="Z162" s="11">
        <f t="shared" si="5"/>
        <v>5.7291666666666652</v>
      </c>
      <c r="AA162" s="11">
        <f t="shared" si="6"/>
        <v>3.9409722222222219</v>
      </c>
      <c r="AB162" s="11">
        <f t="shared" si="7"/>
        <v>1.7881944444444442</v>
      </c>
      <c r="AC162" s="11">
        <f t="shared" si="8"/>
        <v>0.83750000000000013</v>
      </c>
      <c r="AD162" s="11">
        <f t="shared" si="9"/>
        <v>0.83750000000000013</v>
      </c>
      <c r="AE162" s="11">
        <f t="shared" si="10"/>
        <v>0</v>
      </c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</row>
    <row r="163" spans="1:55" ht="14" x14ac:dyDescent="0.15">
      <c r="A163" s="49">
        <v>43800</v>
      </c>
      <c r="B163" s="6"/>
      <c r="C163" s="6" t="s">
        <v>133</v>
      </c>
      <c r="D163" s="6" t="s">
        <v>134</v>
      </c>
      <c r="E163" s="6" t="s">
        <v>88</v>
      </c>
      <c r="F163" s="6" t="s">
        <v>46</v>
      </c>
      <c r="I163" s="6" t="s">
        <v>35</v>
      </c>
      <c r="J163" s="6"/>
      <c r="K163" s="6"/>
      <c r="L163" s="8">
        <v>0.53819444444444442</v>
      </c>
      <c r="M163" s="50">
        <v>0.56597222222222221</v>
      </c>
      <c r="N163" s="34" t="str">
        <f t="shared" si="0"/>
        <v>0:00:00</v>
      </c>
      <c r="O163" s="36">
        <f t="shared" si="1"/>
        <v>2.777777777777779E-2</v>
      </c>
      <c r="P163" s="6" t="s">
        <v>241</v>
      </c>
      <c r="Q163" s="11">
        <f t="shared" si="3"/>
        <v>6.792361111111112</v>
      </c>
      <c r="R163" s="11">
        <f t="shared" ref="R163:S163" si="170">SUM(N163 + R162)</f>
        <v>4.8409722222222227</v>
      </c>
      <c r="S163" s="11">
        <f t="shared" si="170"/>
        <v>1.9513888888888884</v>
      </c>
      <c r="T163" s="11"/>
      <c r="U163" s="11"/>
      <c r="V163" s="11"/>
      <c r="W163" s="51">
        <v>0</v>
      </c>
      <c r="X163" s="11"/>
      <c r="Y163" s="11"/>
      <c r="Z163" s="11">
        <f t="shared" si="5"/>
        <v>5.7291666666666652</v>
      </c>
      <c r="AA163" s="11">
        <f t="shared" si="6"/>
        <v>3.9409722222222219</v>
      </c>
      <c r="AB163" s="11">
        <f t="shared" si="7"/>
        <v>1.7881944444444442</v>
      </c>
      <c r="AC163" s="11">
        <f t="shared" si="8"/>
        <v>0.83750000000000013</v>
      </c>
      <c r="AD163" s="11">
        <f t="shared" si="9"/>
        <v>0.83750000000000013</v>
      </c>
      <c r="AE163" s="11">
        <f t="shared" si="10"/>
        <v>0</v>
      </c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</row>
    <row r="164" spans="1:55" ht="14" x14ac:dyDescent="0.15">
      <c r="A164" s="49">
        <v>43800</v>
      </c>
      <c r="B164" s="6"/>
      <c r="C164" s="6" t="s">
        <v>133</v>
      </c>
      <c r="D164" s="6" t="s">
        <v>134</v>
      </c>
      <c r="E164" s="6" t="s">
        <v>88</v>
      </c>
      <c r="F164" s="6" t="s">
        <v>35</v>
      </c>
      <c r="I164" s="6" t="s">
        <v>46</v>
      </c>
      <c r="J164" s="6"/>
      <c r="K164" s="6"/>
      <c r="L164" s="8">
        <v>0.58680555555555558</v>
      </c>
      <c r="M164" s="50">
        <v>0.61111111111111116</v>
      </c>
      <c r="N164" s="34" t="str">
        <f t="shared" si="0"/>
        <v>0:00:00</v>
      </c>
      <c r="O164" s="36">
        <f t="shared" si="1"/>
        <v>2.430555555555558E-2</v>
      </c>
      <c r="P164" s="6" t="s">
        <v>242</v>
      </c>
      <c r="Q164" s="11">
        <f t="shared" si="3"/>
        <v>6.8166666666666673</v>
      </c>
      <c r="R164" s="11">
        <f t="shared" ref="R164:S164" si="171">SUM(N164 + R163)</f>
        <v>4.8409722222222227</v>
      </c>
      <c r="S164" s="11">
        <f t="shared" si="171"/>
        <v>1.975694444444444</v>
      </c>
      <c r="T164" s="11"/>
      <c r="U164" s="11"/>
      <c r="V164" s="11"/>
      <c r="W164" s="51">
        <v>0</v>
      </c>
      <c r="X164" s="11"/>
      <c r="Y164" s="11"/>
      <c r="Z164" s="11">
        <f t="shared" si="5"/>
        <v>5.7291666666666652</v>
      </c>
      <c r="AA164" s="11">
        <f t="shared" si="6"/>
        <v>3.9409722222222219</v>
      </c>
      <c r="AB164" s="11">
        <f t="shared" si="7"/>
        <v>1.7881944444444442</v>
      </c>
      <c r="AC164" s="11">
        <f t="shared" si="8"/>
        <v>0.83750000000000013</v>
      </c>
      <c r="AD164" s="11">
        <f t="shared" si="9"/>
        <v>0.83750000000000013</v>
      </c>
      <c r="AE164" s="11">
        <f t="shared" si="10"/>
        <v>0</v>
      </c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</row>
    <row r="165" spans="1:55" ht="14" x14ac:dyDescent="0.15">
      <c r="A165" s="49">
        <v>43814</v>
      </c>
      <c r="B165" s="6"/>
      <c r="C165" s="6" t="s">
        <v>133</v>
      </c>
      <c r="D165" s="6" t="s">
        <v>134</v>
      </c>
      <c r="E165" s="6" t="s">
        <v>88</v>
      </c>
      <c r="F165" s="6" t="s">
        <v>46</v>
      </c>
      <c r="I165" s="6" t="s">
        <v>46</v>
      </c>
      <c r="J165" s="6"/>
      <c r="K165" s="6"/>
      <c r="L165" s="8">
        <v>0.53125</v>
      </c>
      <c r="M165" s="50">
        <v>0.53819444444444442</v>
      </c>
      <c r="N165" s="34" t="str">
        <f t="shared" si="0"/>
        <v>0:00:00</v>
      </c>
      <c r="O165" s="36">
        <f t="shared" si="1"/>
        <v>6.9444444444444198E-3</v>
      </c>
      <c r="P165" s="6" t="s">
        <v>224</v>
      </c>
      <c r="Q165" s="11">
        <f t="shared" si="3"/>
        <v>6.823611111111112</v>
      </c>
      <c r="R165" s="11">
        <f t="shared" ref="R165:S165" si="172">SUM(N165 + R164)</f>
        <v>4.8409722222222227</v>
      </c>
      <c r="S165" s="11">
        <f t="shared" si="172"/>
        <v>1.9826388888888884</v>
      </c>
      <c r="T165" s="11"/>
      <c r="U165" s="11"/>
      <c r="V165" s="11"/>
      <c r="W165" s="51">
        <v>0</v>
      </c>
      <c r="X165" s="11"/>
      <c r="Y165" s="11"/>
      <c r="Z165" s="11">
        <f t="shared" si="5"/>
        <v>5.7291666666666652</v>
      </c>
      <c r="AA165" s="11">
        <f t="shared" si="6"/>
        <v>3.9409722222222219</v>
      </c>
      <c r="AB165" s="11">
        <f t="shared" si="7"/>
        <v>1.7881944444444442</v>
      </c>
      <c r="AC165" s="11">
        <f t="shared" si="8"/>
        <v>0.83750000000000013</v>
      </c>
      <c r="AD165" s="11">
        <f t="shared" si="9"/>
        <v>0.83750000000000013</v>
      </c>
      <c r="AE165" s="11">
        <f t="shared" si="10"/>
        <v>0</v>
      </c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</row>
    <row r="166" spans="1:55" ht="14" x14ac:dyDescent="0.15">
      <c r="A166" s="49">
        <v>43820</v>
      </c>
      <c r="B166" s="6"/>
      <c r="C166" s="6" t="s">
        <v>133</v>
      </c>
      <c r="D166" s="6" t="s">
        <v>134</v>
      </c>
      <c r="E166" s="6" t="s">
        <v>88</v>
      </c>
      <c r="F166" s="6" t="s">
        <v>46</v>
      </c>
      <c r="I166" s="6" t="s">
        <v>46</v>
      </c>
      <c r="J166" s="6"/>
      <c r="K166" s="6"/>
      <c r="L166" s="8">
        <v>0.49305555555555558</v>
      </c>
      <c r="M166" s="50">
        <v>0.50694444444444442</v>
      </c>
      <c r="N166" s="34" t="str">
        <f t="shared" si="0"/>
        <v>0:00:00</v>
      </c>
      <c r="O166" s="36">
        <f t="shared" si="1"/>
        <v>1.388888888888884E-2</v>
      </c>
      <c r="P166" s="6" t="s">
        <v>234</v>
      </c>
      <c r="Q166" s="11">
        <f t="shared" si="3"/>
        <v>6.8375000000000004</v>
      </c>
      <c r="R166" s="11">
        <f t="shared" ref="R166:S166" si="173">SUM(N166 + R165)</f>
        <v>4.8409722222222227</v>
      </c>
      <c r="S166" s="11">
        <f t="shared" si="173"/>
        <v>1.9965277777777772</v>
      </c>
      <c r="T166" s="11"/>
      <c r="U166" s="11"/>
      <c r="V166" s="11"/>
      <c r="W166" s="51">
        <v>0</v>
      </c>
      <c r="X166" s="11"/>
      <c r="Y166" s="11"/>
      <c r="Z166" s="11">
        <f t="shared" si="5"/>
        <v>5.7291666666666652</v>
      </c>
      <c r="AA166" s="11">
        <f t="shared" si="6"/>
        <v>3.9409722222222219</v>
      </c>
      <c r="AB166" s="11">
        <f t="shared" si="7"/>
        <v>1.7881944444444442</v>
      </c>
      <c r="AC166" s="11">
        <f t="shared" si="8"/>
        <v>0.83750000000000013</v>
      </c>
      <c r="AD166" s="11">
        <f t="shared" si="9"/>
        <v>0.83750000000000013</v>
      </c>
      <c r="AE166" s="11">
        <f t="shared" si="10"/>
        <v>0</v>
      </c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</row>
    <row r="167" spans="1:55" ht="14" x14ac:dyDescent="0.15">
      <c r="A167" s="49">
        <v>43859</v>
      </c>
      <c r="B167" s="6"/>
      <c r="C167" s="6" t="s">
        <v>133</v>
      </c>
      <c r="D167" s="6" t="s">
        <v>237</v>
      </c>
      <c r="E167" s="6" t="s">
        <v>88</v>
      </c>
      <c r="F167" s="6" t="s">
        <v>46</v>
      </c>
      <c r="I167" s="6" t="s">
        <v>46</v>
      </c>
      <c r="J167" s="6"/>
      <c r="K167" s="6"/>
      <c r="L167" s="8">
        <v>0.46527777777777779</v>
      </c>
      <c r="M167" s="50">
        <v>0.4826388888888889</v>
      </c>
      <c r="N167" s="34" t="str">
        <f t="shared" si="0"/>
        <v>0:00:00</v>
      </c>
      <c r="O167" s="36">
        <f t="shared" si="1"/>
        <v>1.7361111111111105E-2</v>
      </c>
      <c r="P167" s="6" t="s">
        <v>224</v>
      </c>
      <c r="Q167" s="11">
        <f t="shared" si="3"/>
        <v>6.8548611111111111</v>
      </c>
      <c r="R167" s="11">
        <f t="shared" ref="R167:S167" si="174">SUM(N167 + R166)</f>
        <v>4.8409722222222227</v>
      </c>
      <c r="S167" s="11">
        <f t="shared" si="174"/>
        <v>2.0138888888888884</v>
      </c>
      <c r="T167" s="11"/>
      <c r="U167" s="11"/>
      <c r="V167" s="11"/>
      <c r="W167" s="51">
        <v>0</v>
      </c>
      <c r="X167" s="11"/>
      <c r="Y167" s="11"/>
      <c r="Z167" s="11">
        <f t="shared" si="5"/>
        <v>5.7291666666666652</v>
      </c>
      <c r="AA167" s="11">
        <f t="shared" si="6"/>
        <v>3.9409722222222219</v>
      </c>
      <c r="AB167" s="11">
        <f t="shared" si="7"/>
        <v>1.7881944444444442</v>
      </c>
      <c r="AC167" s="11">
        <f t="shared" si="8"/>
        <v>0.83750000000000013</v>
      </c>
      <c r="AD167" s="11">
        <f t="shared" si="9"/>
        <v>0.83750000000000013</v>
      </c>
      <c r="AE167" s="11">
        <f t="shared" si="10"/>
        <v>0</v>
      </c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</row>
    <row r="168" spans="1:55" ht="14" x14ac:dyDescent="0.15">
      <c r="A168" s="49">
        <v>43890</v>
      </c>
      <c r="B168" s="6"/>
      <c r="C168" s="6" t="s">
        <v>133</v>
      </c>
      <c r="D168" s="6" t="s">
        <v>218</v>
      </c>
      <c r="E168" s="6" t="s">
        <v>88</v>
      </c>
      <c r="F168" s="6" t="s">
        <v>46</v>
      </c>
      <c r="I168" s="6" t="s">
        <v>46</v>
      </c>
      <c r="J168" s="6"/>
      <c r="K168" s="6"/>
      <c r="L168" s="8">
        <v>0.52430555555555558</v>
      </c>
      <c r="M168" s="50">
        <v>0.55555555555555558</v>
      </c>
      <c r="N168" s="34" t="str">
        <f t="shared" si="0"/>
        <v>0:00:00</v>
      </c>
      <c r="O168" s="36">
        <f t="shared" si="1"/>
        <v>3.125E-2</v>
      </c>
      <c r="P168" s="6" t="s">
        <v>234</v>
      </c>
      <c r="Q168" s="11">
        <f t="shared" si="3"/>
        <v>6.8861111111111111</v>
      </c>
      <c r="R168" s="11">
        <f t="shared" ref="R168:S168" si="175">SUM(N168 + R167)</f>
        <v>4.8409722222222227</v>
      </c>
      <c r="S168" s="11">
        <f t="shared" si="175"/>
        <v>2.0451388888888884</v>
      </c>
      <c r="T168" s="11"/>
      <c r="U168" s="11"/>
      <c r="V168" s="11"/>
      <c r="W168" s="51">
        <v>0</v>
      </c>
      <c r="X168" s="11"/>
      <c r="Y168" s="11"/>
      <c r="Z168" s="11">
        <f t="shared" si="5"/>
        <v>5.7291666666666652</v>
      </c>
      <c r="AA168" s="11">
        <f t="shared" si="6"/>
        <v>3.9409722222222219</v>
      </c>
      <c r="AB168" s="11">
        <f t="shared" si="7"/>
        <v>1.7881944444444442</v>
      </c>
      <c r="AC168" s="11">
        <f t="shared" si="8"/>
        <v>0.83750000000000013</v>
      </c>
      <c r="AD168" s="11">
        <f t="shared" si="9"/>
        <v>0.83750000000000013</v>
      </c>
      <c r="AE168" s="11">
        <f t="shared" si="10"/>
        <v>0</v>
      </c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</row>
    <row r="169" spans="1:55" ht="14" x14ac:dyDescent="0.15">
      <c r="A169" s="52">
        <v>44124</v>
      </c>
      <c r="B169" s="53"/>
      <c r="C169" s="53" t="s">
        <v>133</v>
      </c>
      <c r="D169" s="53" t="s">
        <v>237</v>
      </c>
      <c r="E169" s="53" t="s">
        <v>225</v>
      </c>
      <c r="F169" s="53" t="s">
        <v>46</v>
      </c>
      <c r="G169" s="54"/>
      <c r="H169" s="54"/>
      <c r="I169" s="53" t="s">
        <v>46</v>
      </c>
      <c r="J169" s="53"/>
      <c r="K169" s="53"/>
      <c r="L169" s="55">
        <v>0.5</v>
      </c>
      <c r="M169" s="56">
        <v>0.55555555555555558</v>
      </c>
      <c r="N169" s="57">
        <f t="shared" si="0"/>
        <v>5.555555555555558E-2</v>
      </c>
      <c r="O169" s="58" t="str">
        <f t="shared" si="1"/>
        <v>0:00:00</v>
      </c>
      <c r="P169" s="53" t="s">
        <v>243</v>
      </c>
      <c r="Q169" s="59">
        <f t="shared" si="3"/>
        <v>6.9416666666666664</v>
      </c>
      <c r="R169" s="59">
        <f t="shared" ref="R169:S169" si="176">SUM(N169 + R168)</f>
        <v>4.896527777777778</v>
      </c>
      <c r="S169" s="59">
        <f t="shared" si="176"/>
        <v>2.0451388888888884</v>
      </c>
      <c r="T169" s="59"/>
      <c r="U169" s="59"/>
      <c r="V169" s="59"/>
      <c r="W169" s="53">
        <v>0</v>
      </c>
      <c r="X169" s="59"/>
      <c r="Y169" s="59"/>
      <c r="Z169" s="59">
        <f t="shared" si="5"/>
        <v>5.7291666666666652</v>
      </c>
      <c r="AA169" s="59">
        <f t="shared" si="6"/>
        <v>3.9409722222222219</v>
      </c>
      <c r="AB169" s="59">
        <f t="shared" si="7"/>
        <v>1.7881944444444442</v>
      </c>
      <c r="AC169" s="59">
        <f t="shared" si="8"/>
        <v>0.83750000000000013</v>
      </c>
      <c r="AD169" s="59">
        <f t="shared" si="9"/>
        <v>0.83750000000000013</v>
      </c>
      <c r="AE169" s="59">
        <f t="shared" si="10"/>
        <v>0</v>
      </c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</row>
    <row r="170" spans="1:55" ht="14" x14ac:dyDescent="0.15">
      <c r="A170" s="49">
        <v>44161</v>
      </c>
      <c r="B170" s="6"/>
      <c r="C170" s="6" t="s">
        <v>133</v>
      </c>
      <c r="D170" s="6" t="s">
        <v>228</v>
      </c>
      <c r="E170" s="6" t="s">
        <v>88</v>
      </c>
      <c r="F170" s="6" t="s">
        <v>46</v>
      </c>
      <c r="I170" s="6" t="s">
        <v>46</v>
      </c>
      <c r="J170" s="6"/>
      <c r="K170" s="6"/>
      <c r="L170" s="8">
        <v>0.47569444444444442</v>
      </c>
      <c r="M170" s="50">
        <v>0.50694444444444442</v>
      </c>
      <c r="N170" s="34" t="str">
        <f t="shared" si="0"/>
        <v>0:00:00</v>
      </c>
      <c r="O170" s="36">
        <f t="shared" si="1"/>
        <v>3.125E-2</v>
      </c>
      <c r="P170" s="6" t="s">
        <v>234</v>
      </c>
      <c r="Q170" s="11">
        <f t="shared" si="3"/>
        <v>6.9729166666666664</v>
      </c>
      <c r="R170" s="11">
        <f t="shared" ref="R170:S170" si="177">SUM(N170 + R169)</f>
        <v>4.896527777777778</v>
      </c>
      <c r="S170" s="11">
        <f t="shared" si="177"/>
        <v>2.0763888888888884</v>
      </c>
      <c r="T170" s="11"/>
      <c r="U170" s="11"/>
      <c r="V170" s="11"/>
      <c r="W170" s="51">
        <v>0</v>
      </c>
      <c r="X170" s="11"/>
      <c r="Y170" s="11"/>
      <c r="Z170" s="11">
        <f t="shared" si="5"/>
        <v>5.7291666666666652</v>
      </c>
      <c r="AA170" s="11">
        <f t="shared" si="6"/>
        <v>3.9409722222222219</v>
      </c>
      <c r="AB170" s="11">
        <f t="shared" si="7"/>
        <v>1.7881944444444442</v>
      </c>
      <c r="AC170" s="11">
        <f t="shared" si="8"/>
        <v>0.83750000000000013</v>
      </c>
      <c r="AD170" s="11">
        <f t="shared" si="9"/>
        <v>0.83750000000000013</v>
      </c>
      <c r="AE170" s="11">
        <f t="shared" si="10"/>
        <v>0</v>
      </c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</row>
    <row r="171" spans="1:55" ht="14" x14ac:dyDescent="0.15">
      <c r="A171" s="49">
        <v>44163</v>
      </c>
      <c r="B171" s="6"/>
      <c r="C171" s="6" t="s">
        <v>133</v>
      </c>
      <c r="D171" s="6" t="s">
        <v>228</v>
      </c>
      <c r="E171" s="6" t="s">
        <v>88</v>
      </c>
      <c r="F171" s="6" t="s">
        <v>46</v>
      </c>
      <c r="I171" s="6" t="s">
        <v>46</v>
      </c>
      <c r="J171" s="6"/>
      <c r="K171" s="6"/>
      <c r="L171" s="8">
        <v>0.46180555555555558</v>
      </c>
      <c r="M171" s="50">
        <v>0.48958333333333331</v>
      </c>
      <c r="N171" s="34" t="str">
        <f t="shared" si="0"/>
        <v>0:00:00</v>
      </c>
      <c r="O171" s="36">
        <f t="shared" si="1"/>
        <v>2.7777777777777735E-2</v>
      </c>
      <c r="P171" s="6" t="s">
        <v>234</v>
      </c>
      <c r="Q171" s="11">
        <f t="shared" si="3"/>
        <v>7.0006944444444441</v>
      </c>
      <c r="R171" s="11">
        <f t="shared" ref="R171:S171" si="178">SUM(N171 + R170)</f>
        <v>4.896527777777778</v>
      </c>
      <c r="S171" s="11">
        <f t="shared" si="178"/>
        <v>2.1041666666666661</v>
      </c>
      <c r="T171" s="11"/>
      <c r="U171" s="11"/>
      <c r="V171" s="11"/>
      <c r="W171" s="51">
        <v>0</v>
      </c>
      <c r="X171" s="11"/>
      <c r="Y171" s="11"/>
      <c r="Z171" s="11">
        <f t="shared" si="5"/>
        <v>5.7291666666666652</v>
      </c>
      <c r="AA171" s="11">
        <f t="shared" si="6"/>
        <v>3.9409722222222219</v>
      </c>
      <c r="AB171" s="11">
        <f t="shared" si="7"/>
        <v>1.7881944444444442</v>
      </c>
      <c r="AC171" s="11">
        <f t="shared" si="8"/>
        <v>0.83750000000000013</v>
      </c>
      <c r="AD171" s="11">
        <f t="shared" si="9"/>
        <v>0.83750000000000013</v>
      </c>
      <c r="AE171" s="11">
        <f t="shared" si="10"/>
        <v>0</v>
      </c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</row>
    <row r="172" spans="1:55" ht="14" x14ac:dyDescent="0.15">
      <c r="A172" s="49">
        <v>44171</v>
      </c>
      <c r="B172" s="6"/>
      <c r="C172" s="6" t="s">
        <v>133</v>
      </c>
      <c r="D172" s="6" t="s">
        <v>228</v>
      </c>
      <c r="E172" s="6" t="s">
        <v>88</v>
      </c>
      <c r="F172" s="6" t="s">
        <v>46</v>
      </c>
      <c r="I172" s="6" t="s">
        <v>46</v>
      </c>
      <c r="J172" s="6"/>
      <c r="K172" s="6"/>
      <c r="L172" s="8">
        <v>0.48958333333333331</v>
      </c>
      <c r="M172" s="50">
        <v>0.52430555555555558</v>
      </c>
      <c r="N172" s="34" t="str">
        <f t="shared" si="0"/>
        <v>0:00:00</v>
      </c>
      <c r="O172" s="36">
        <f t="shared" si="1"/>
        <v>3.4722222222222265E-2</v>
      </c>
      <c r="P172" s="6" t="s">
        <v>234</v>
      </c>
      <c r="Q172" s="11">
        <f t="shared" si="3"/>
        <v>7.0354166666666664</v>
      </c>
      <c r="R172" s="11">
        <f t="shared" ref="R172:S172" si="179">SUM(N172 + R171)</f>
        <v>4.896527777777778</v>
      </c>
      <c r="S172" s="11">
        <f t="shared" si="179"/>
        <v>2.1388888888888884</v>
      </c>
      <c r="T172" s="11"/>
      <c r="U172" s="11"/>
      <c r="V172" s="11"/>
      <c r="W172" s="51">
        <v>0</v>
      </c>
      <c r="X172" s="11"/>
      <c r="Y172" s="11"/>
      <c r="Z172" s="11">
        <f t="shared" si="5"/>
        <v>5.7291666666666652</v>
      </c>
      <c r="AA172" s="11">
        <f t="shared" si="6"/>
        <v>3.9409722222222219</v>
      </c>
      <c r="AB172" s="11">
        <f t="shared" si="7"/>
        <v>1.7881944444444442</v>
      </c>
      <c r="AC172" s="11">
        <f t="shared" si="8"/>
        <v>0.83750000000000013</v>
      </c>
      <c r="AD172" s="11">
        <f t="shared" si="9"/>
        <v>0.83750000000000013</v>
      </c>
      <c r="AE172" s="11">
        <f t="shared" si="10"/>
        <v>0</v>
      </c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</row>
    <row r="173" spans="1:55" ht="14" x14ac:dyDescent="0.15">
      <c r="A173" s="49">
        <v>44187</v>
      </c>
      <c r="B173" s="6"/>
      <c r="C173" s="6" t="s">
        <v>133</v>
      </c>
      <c r="D173" s="6" t="s">
        <v>137</v>
      </c>
      <c r="E173" s="6" t="s">
        <v>88</v>
      </c>
      <c r="F173" s="6" t="s">
        <v>46</v>
      </c>
      <c r="I173" s="6" t="s">
        <v>46</v>
      </c>
      <c r="J173" s="6"/>
      <c r="K173" s="6"/>
      <c r="L173" s="8">
        <v>0.4861111111111111</v>
      </c>
      <c r="M173" s="50">
        <v>0.52083333333333337</v>
      </c>
      <c r="N173" s="34" t="str">
        <f t="shared" si="0"/>
        <v>0:00:00</v>
      </c>
      <c r="O173" s="36">
        <f t="shared" si="1"/>
        <v>3.4722222222222265E-2</v>
      </c>
      <c r="P173" s="6" t="s">
        <v>234</v>
      </c>
      <c r="Q173" s="11">
        <f t="shared" si="3"/>
        <v>7.0701388888888888</v>
      </c>
      <c r="R173" s="11">
        <f t="shared" ref="R173:S173" si="180">SUM(N173 + R172)</f>
        <v>4.896527777777778</v>
      </c>
      <c r="S173" s="11">
        <f t="shared" si="180"/>
        <v>2.1736111111111107</v>
      </c>
      <c r="T173" s="11"/>
      <c r="U173" s="11"/>
      <c r="V173" s="11"/>
      <c r="W173" s="51">
        <v>0</v>
      </c>
      <c r="X173" s="11"/>
      <c r="Y173" s="51">
        <v>0</v>
      </c>
      <c r="Z173" s="11">
        <f t="shared" si="5"/>
        <v>5.7291666666666652</v>
      </c>
      <c r="AA173" s="11">
        <f t="shared" si="6"/>
        <v>3.9409722222222219</v>
      </c>
      <c r="AB173" s="11">
        <f t="shared" si="7"/>
        <v>1.7881944444444442</v>
      </c>
      <c r="AC173" s="11">
        <f t="shared" si="8"/>
        <v>0.83750000000000013</v>
      </c>
      <c r="AD173" s="11">
        <f t="shared" si="9"/>
        <v>0.83750000000000013</v>
      </c>
      <c r="AE173" s="11">
        <f t="shared" si="10"/>
        <v>0</v>
      </c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</row>
    <row r="174" spans="1:55" ht="14" x14ac:dyDescent="0.15">
      <c r="A174" s="52">
        <v>44343</v>
      </c>
      <c r="B174" s="53"/>
      <c r="C174" s="53" t="s">
        <v>133</v>
      </c>
      <c r="D174" s="53" t="s">
        <v>185</v>
      </c>
      <c r="E174" s="53" t="s">
        <v>238</v>
      </c>
      <c r="F174" s="53" t="s">
        <v>46</v>
      </c>
      <c r="G174" s="54"/>
      <c r="H174" s="54"/>
      <c r="I174" s="53" t="s">
        <v>46</v>
      </c>
      <c r="J174" s="53"/>
      <c r="K174" s="53"/>
      <c r="L174" s="55">
        <v>0.64583333333333337</v>
      </c>
      <c r="M174" s="56">
        <v>0.70138888888888884</v>
      </c>
      <c r="N174" s="57">
        <f t="shared" si="0"/>
        <v>5.5555555555555469E-2</v>
      </c>
      <c r="O174" s="58" t="str">
        <f t="shared" si="1"/>
        <v>0:00:00</v>
      </c>
      <c r="P174" s="53" t="s">
        <v>243</v>
      </c>
      <c r="Q174" s="59">
        <f t="shared" si="3"/>
        <v>7.1256944444444441</v>
      </c>
      <c r="R174" s="59">
        <f t="shared" ref="R174:S174" si="181">SUM(N174 + R173)</f>
        <v>4.9520833333333334</v>
      </c>
      <c r="S174" s="59">
        <f t="shared" si="181"/>
        <v>2.1736111111111107</v>
      </c>
      <c r="T174" s="53">
        <v>177</v>
      </c>
      <c r="U174" s="60">
        <f t="shared" ref="U174:U198" si="182">TEXT(M174-L174,"h:mm")*24</f>
        <v>1.3333333333333333</v>
      </c>
      <c r="V174" s="61">
        <v>40</v>
      </c>
      <c r="W174" s="62">
        <f t="shared" ref="W174:W198" si="183">SUM((U174*T174) + V174)</f>
        <v>276</v>
      </c>
      <c r="X174" s="53">
        <v>0</v>
      </c>
      <c r="Y174" s="62">
        <f t="shared" ref="Y174:Y198" si="184">SUM((Y173 - W174)+X174)</f>
        <v>-276</v>
      </c>
      <c r="Z174" s="59">
        <f t="shared" si="5"/>
        <v>5.7291666666666652</v>
      </c>
      <c r="AA174" s="59">
        <f t="shared" si="6"/>
        <v>3.9409722222222219</v>
      </c>
      <c r="AB174" s="59">
        <f t="shared" si="7"/>
        <v>1.7881944444444442</v>
      </c>
      <c r="AC174" s="59">
        <f t="shared" si="8"/>
        <v>0.83750000000000013</v>
      </c>
      <c r="AD174" s="59">
        <f t="shared" si="9"/>
        <v>0.83750000000000013</v>
      </c>
      <c r="AE174" s="59">
        <f t="shared" si="10"/>
        <v>0</v>
      </c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</row>
    <row r="175" spans="1:55" ht="14" x14ac:dyDescent="0.15">
      <c r="A175" s="63">
        <v>44351</v>
      </c>
      <c r="B175" s="64"/>
      <c r="C175" s="64" t="s">
        <v>133</v>
      </c>
      <c r="D175" s="64" t="s">
        <v>209</v>
      </c>
      <c r="E175" s="64" t="s">
        <v>88</v>
      </c>
      <c r="F175" s="64" t="s">
        <v>46</v>
      </c>
      <c r="G175" s="65"/>
      <c r="H175" s="65"/>
      <c r="I175" s="64" t="s">
        <v>46</v>
      </c>
      <c r="J175" s="64"/>
      <c r="K175" s="64"/>
      <c r="L175" s="66">
        <v>0.61458333333333337</v>
      </c>
      <c r="M175" s="67">
        <v>0.65972222222222221</v>
      </c>
      <c r="N175" s="34" t="str">
        <f t="shared" si="0"/>
        <v>0:00:00</v>
      </c>
      <c r="O175" s="36">
        <f t="shared" si="1"/>
        <v>4.513888888888884E-2</v>
      </c>
      <c r="P175" s="64" t="s">
        <v>234</v>
      </c>
      <c r="Q175" s="11">
        <f t="shared" si="3"/>
        <v>7.1708333333333325</v>
      </c>
      <c r="R175" s="11">
        <f t="shared" ref="R175:S175" si="185">SUM(N175 + R174)</f>
        <v>4.9520833333333334</v>
      </c>
      <c r="S175" s="11">
        <f t="shared" si="185"/>
        <v>2.2187499999999996</v>
      </c>
      <c r="T175" s="51">
        <v>177</v>
      </c>
      <c r="U175" s="68">
        <f t="shared" si="182"/>
        <v>1.0833333333333333</v>
      </c>
      <c r="V175" s="69">
        <v>0</v>
      </c>
      <c r="W175" s="68">
        <f t="shared" si="183"/>
        <v>191.75</v>
      </c>
      <c r="X175" s="51">
        <v>0</v>
      </c>
      <c r="Y175" s="68">
        <f t="shared" si="184"/>
        <v>-467.75</v>
      </c>
      <c r="Z175" s="11">
        <f t="shared" si="5"/>
        <v>5.7291666666666652</v>
      </c>
      <c r="AA175" s="11">
        <f t="shared" si="6"/>
        <v>3.9409722222222219</v>
      </c>
      <c r="AB175" s="11">
        <f t="shared" si="7"/>
        <v>1.7881944444444442</v>
      </c>
      <c r="AC175" s="11">
        <f t="shared" si="8"/>
        <v>0.83750000000000013</v>
      </c>
      <c r="AD175" s="11">
        <f t="shared" si="9"/>
        <v>0.83750000000000013</v>
      </c>
      <c r="AE175" s="11">
        <f t="shared" si="10"/>
        <v>0</v>
      </c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</row>
    <row r="176" spans="1:55" ht="14" x14ac:dyDescent="0.15">
      <c r="A176" s="63">
        <v>44359</v>
      </c>
      <c r="B176" s="64"/>
      <c r="C176" s="64" t="s">
        <v>133</v>
      </c>
      <c r="D176" s="64" t="s">
        <v>228</v>
      </c>
      <c r="E176" s="64" t="s">
        <v>88</v>
      </c>
      <c r="F176" s="64" t="s">
        <v>46</v>
      </c>
      <c r="G176" s="65"/>
      <c r="H176" s="65"/>
      <c r="I176" s="64" t="s">
        <v>46</v>
      </c>
      <c r="J176" s="64"/>
      <c r="K176" s="64"/>
      <c r="L176" s="66">
        <v>0.47222222222222221</v>
      </c>
      <c r="M176" s="67">
        <v>0.51388888888888884</v>
      </c>
      <c r="N176" s="34" t="str">
        <f t="shared" si="0"/>
        <v>0:00:00</v>
      </c>
      <c r="O176" s="36">
        <f t="shared" si="1"/>
        <v>4.166666666666663E-2</v>
      </c>
      <c r="P176" s="64" t="s">
        <v>234</v>
      </c>
      <c r="Q176" s="11">
        <f t="shared" si="3"/>
        <v>7.2124999999999995</v>
      </c>
      <c r="R176" s="11">
        <f t="shared" ref="R176:S176" si="186">SUM(N176 + R175)</f>
        <v>4.9520833333333334</v>
      </c>
      <c r="S176" s="11">
        <f t="shared" si="186"/>
        <v>2.2604166666666661</v>
      </c>
      <c r="T176" s="51">
        <v>177</v>
      </c>
      <c r="U176" s="68">
        <f t="shared" si="182"/>
        <v>1</v>
      </c>
      <c r="V176" s="69">
        <v>0</v>
      </c>
      <c r="W176" s="68">
        <f t="shared" si="183"/>
        <v>177</v>
      </c>
      <c r="X176" s="51">
        <v>0</v>
      </c>
      <c r="Y176" s="68">
        <f t="shared" si="184"/>
        <v>-644.75</v>
      </c>
      <c r="Z176" s="11">
        <f t="shared" si="5"/>
        <v>5.7291666666666652</v>
      </c>
      <c r="AA176" s="11">
        <f t="shared" si="6"/>
        <v>3.9409722222222219</v>
      </c>
      <c r="AB176" s="11">
        <f t="shared" si="7"/>
        <v>1.7881944444444442</v>
      </c>
      <c r="AC176" s="11">
        <f t="shared" si="8"/>
        <v>0.83750000000000013</v>
      </c>
      <c r="AD176" s="11">
        <f t="shared" si="9"/>
        <v>0.83750000000000013</v>
      </c>
      <c r="AE176" s="11">
        <f t="shared" si="10"/>
        <v>0</v>
      </c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</row>
    <row r="177" spans="1:55" ht="14" x14ac:dyDescent="0.15">
      <c r="A177" s="63">
        <v>44392</v>
      </c>
      <c r="B177" s="64"/>
      <c r="C177" s="64" t="s">
        <v>133</v>
      </c>
      <c r="D177" s="64" t="s">
        <v>244</v>
      </c>
      <c r="E177" s="64" t="s">
        <v>88</v>
      </c>
      <c r="F177" s="64" t="s">
        <v>46</v>
      </c>
      <c r="G177" s="65"/>
      <c r="H177" s="65"/>
      <c r="I177" s="64" t="s">
        <v>46</v>
      </c>
      <c r="J177" s="64"/>
      <c r="K177" s="64"/>
      <c r="L177" s="66">
        <v>0.53125</v>
      </c>
      <c r="M177" s="67">
        <v>0.56944444444444442</v>
      </c>
      <c r="N177" s="34" t="str">
        <f t="shared" si="0"/>
        <v>0:00:00</v>
      </c>
      <c r="O177" s="36">
        <f t="shared" si="1"/>
        <v>3.819444444444442E-2</v>
      </c>
      <c r="P177" s="64" t="s">
        <v>234</v>
      </c>
      <c r="Q177" s="11">
        <f t="shared" si="3"/>
        <v>7.2506944444444441</v>
      </c>
      <c r="R177" s="11">
        <f t="shared" ref="R177:S177" si="187">SUM(N177 + R176)</f>
        <v>4.9520833333333334</v>
      </c>
      <c r="S177" s="11">
        <f t="shared" si="187"/>
        <v>2.2986111111111107</v>
      </c>
      <c r="T177" s="51">
        <v>177</v>
      </c>
      <c r="U177" s="68">
        <f t="shared" si="182"/>
        <v>0.91666666666666652</v>
      </c>
      <c r="V177" s="69">
        <v>0</v>
      </c>
      <c r="W177" s="68">
        <f t="shared" si="183"/>
        <v>162.24999999999997</v>
      </c>
      <c r="X177" s="51">
        <v>0</v>
      </c>
      <c r="Y177" s="68">
        <f t="shared" si="184"/>
        <v>-807</v>
      </c>
      <c r="Z177" s="11">
        <f t="shared" si="5"/>
        <v>5.7291666666666652</v>
      </c>
      <c r="AA177" s="11">
        <f t="shared" si="6"/>
        <v>3.9409722222222219</v>
      </c>
      <c r="AB177" s="11">
        <f t="shared" si="7"/>
        <v>1.7881944444444442</v>
      </c>
      <c r="AC177" s="11">
        <f t="shared" si="8"/>
        <v>0.83750000000000013</v>
      </c>
      <c r="AD177" s="11">
        <f t="shared" si="9"/>
        <v>0.83750000000000013</v>
      </c>
      <c r="AE177" s="11">
        <f t="shared" si="10"/>
        <v>0</v>
      </c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</row>
    <row r="178" spans="1:55" ht="14" x14ac:dyDescent="0.15">
      <c r="A178" s="63">
        <v>44394</v>
      </c>
      <c r="B178" s="64"/>
      <c r="C178" s="64" t="s">
        <v>133</v>
      </c>
      <c r="D178" s="64" t="s">
        <v>235</v>
      </c>
      <c r="E178" s="64" t="s">
        <v>88</v>
      </c>
      <c r="F178" s="64" t="s">
        <v>46</v>
      </c>
      <c r="G178" s="65"/>
      <c r="H178" s="65"/>
      <c r="I178" s="64" t="s">
        <v>46</v>
      </c>
      <c r="J178" s="64"/>
      <c r="K178" s="64"/>
      <c r="L178" s="66">
        <v>0.46527777777777779</v>
      </c>
      <c r="M178" s="67">
        <v>0.50694444444444442</v>
      </c>
      <c r="N178" s="34" t="str">
        <f t="shared" si="0"/>
        <v>0:00:00</v>
      </c>
      <c r="O178" s="36">
        <f t="shared" si="1"/>
        <v>4.166666666666663E-2</v>
      </c>
      <c r="P178" s="64" t="s">
        <v>234</v>
      </c>
      <c r="Q178" s="11">
        <f t="shared" si="3"/>
        <v>7.2923611111111111</v>
      </c>
      <c r="R178" s="11">
        <f t="shared" ref="R178:S178" si="188">SUM(N178 + R177)</f>
        <v>4.9520833333333334</v>
      </c>
      <c r="S178" s="11">
        <f t="shared" si="188"/>
        <v>2.3402777777777772</v>
      </c>
      <c r="T178" s="51">
        <v>177</v>
      </c>
      <c r="U178" s="68">
        <f t="shared" si="182"/>
        <v>1</v>
      </c>
      <c r="V178" s="69">
        <v>0</v>
      </c>
      <c r="W178" s="68">
        <f t="shared" si="183"/>
        <v>177</v>
      </c>
      <c r="X178" s="51">
        <v>0</v>
      </c>
      <c r="Y178" s="68">
        <f t="shared" si="184"/>
        <v>-984</v>
      </c>
      <c r="Z178" s="11">
        <f t="shared" si="5"/>
        <v>5.7291666666666652</v>
      </c>
      <c r="AA178" s="11">
        <f t="shared" si="6"/>
        <v>3.9409722222222219</v>
      </c>
      <c r="AB178" s="11">
        <f t="shared" si="7"/>
        <v>1.7881944444444442</v>
      </c>
      <c r="AC178" s="11">
        <f t="shared" si="8"/>
        <v>0.83750000000000013</v>
      </c>
      <c r="AD178" s="11">
        <f t="shared" si="9"/>
        <v>0.83750000000000013</v>
      </c>
      <c r="AE178" s="11">
        <f t="shared" si="10"/>
        <v>0</v>
      </c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</row>
    <row r="179" spans="1:55" ht="14" x14ac:dyDescent="0.15">
      <c r="A179" s="63">
        <v>44395</v>
      </c>
      <c r="B179" s="64"/>
      <c r="C179" s="64" t="s">
        <v>133</v>
      </c>
      <c r="D179" s="64" t="s">
        <v>235</v>
      </c>
      <c r="E179" s="64" t="s">
        <v>88</v>
      </c>
      <c r="F179" s="64" t="s">
        <v>46</v>
      </c>
      <c r="G179" s="65"/>
      <c r="H179" s="65"/>
      <c r="I179" s="64" t="s">
        <v>35</v>
      </c>
      <c r="J179" s="64"/>
      <c r="K179" s="64"/>
      <c r="L179" s="66">
        <v>0.51736111111111116</v>
      </c>
      <c r="M179" s="67">
        <v>0.54861111111111116</v>
      </c>
      <c r="N179" s="34" t="str">
        <f t="shared" si="0"/>
        <v>0:00:00</v>
      </c>
      <c r="O179" s="36">
        <f t="shared" si="1"/>
        <v>3.125E-2</v>
      </c>
      <c r="P179" s="64" t="s">
        <v>230</v>
      </c>
      <c r="Q179" s="11">
        <f t="shared" si="3"/>
        <v>7.3236111111111111</v>
      </c>
      <c r="R179" s="11">
        <f t="shared" ref="R179:S179" si="189">SUM(N179 + R178)</f>
        <v>4.9520833333333334</v>
      </c>
      <c r="S179" s="11">
        <f t="shared" si="189"/>
        <v>2.3715277777777772</v>
      </c>
      <c r="T179" s="51">
        <v>177</v>
      </c>
      <c r="U179" s="68">
        <f t="shared" si="182"/>
        <v>0.75</v>
      </c>
      <c r="V179" s="69">
        <v>0</v>
      </c>
      <c r="W179" s="68">
        <f t="shared" si="183"/>
        <v>132.75</v>
      </c>
      <c r="X179" s="51">
        <v>0</v>
      </c>
      <c r="Y179" s="68">
        <f t="shared" si="184"/>
        <v>-1116.75</v>
      </c>
      <c r="Z179" s="11">
        <f t="shared" si="5"/>
        <v>5.7291666666666652</v>
      </c>
      <c r="AA179" s="11">
        <f t="shared" si="6"/>
        <v>3.9409722222222219</v>
      </c>
      <c r="AB179" s="11">
        <f t="shared" si="7"/>
        <v>1.7881944444444442</v>
      </c>
      <c r="AC179" s="11">
        <f t="shared" si="8"/>
        <v>0.83750000000000013</v>
      </c>
      <c r="AD179" s="11">
        <f t="shared" si="9"/>
        <v>0.83750000000000013</v>
      </c>
      <c r="AE179" s="11">
        <f t="shared" si="10"/>
        <v>0</v>
      </c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</row>
    <row r="180" spans="1:55" ht="14" x14ac:dyDescent="0.15">
      <c r="A180" s="63">
        <v>44395</v>
      </c>
      <c r="B180" s="64"/>
      <c r="C180" s="64" t="s">
        <v>133</v>
      </c>
      <c r="D180" s="64" t="s">
        <v>235</v>
      </c>
      <c r="E180" s="64" t="s">
        <v>88</v>
      </c>
      <c r="F180" s="64" t="s">
        <v>35</v>
      </c>
      <c r="G180" s="65"/>
      <c r="H180" s="65"/>
      <c r="I180" s="64" t="s">
        <v>46</v>
      </c>
      <c r="J180" s="64"/>
      <c r="K180" s="64"/>
      <c r="L180" s="66">
        <v>0.57291666666666663</v>
      </c>
      <c r="M180" s="67">
        <v>0.59375</v>
      </c>
      <c r="N180" s="34" t="str">
        <f t="shared" si="0"/>
        <v>0:00:00</v>
      </c>
      <c r="O180" s="36">
        <f t="shared" si="1"/>
        <v>2.083333333333337E-2</v>
      </c>
      <c r="P180" s="64" t="s">
        <v>242</v>
      </c>
      <c r="Q180" s="11">
        <f t="shared" si="3"/>
        <v>7.3444444444444441</v>
      </c>
      <c r="R180" s="11">
        <f t="shared" ref="R180:S180" si="190">SUM(N180 + R179)</f>
        <v>4.9520833333333334</v>
      </c>
      <c r="S180" s="11">
        <f t="shared" si="190"/>
        <v>2.3923611111111107</v>
      </c>
      <c r="T180" s="51">
        <v>177</v>
      </c>
      <c r="U180" s="68">
        <f t="shared" si="182"/>
        <v>0.5</v>
      </c>
      <c r="V180" s="69">
        <v>0</v>
      </c>
      <c r="W180" s="68">
        <f t="shared" si="183"/>
        <v>88.5</v>
      </c>
      <c r="X180" s="51">
        <v>0</v>
      </c>
      <c r="Y180" s="68">
        <f t="shared" si="184"/>
        <v>-1205.25</v>
      </c>
      <c r="Z180" s="11">
        <f t="shared" si="5"/>
        <v>5.7291666666666652</v>
      </c>
      <c r="AA180" s="11">
        <f t="shared" si="6"/>
        <v>3.9409722222222219</v>
      </c>
      <c r="AB180" s="11">
        <f t="shared" si="7"/>
        <v>1.7881944444444442</v>
      </c>
      <c r="AC180" s="11">
        <f t="shared" si="8"/>
        <v>0.83750000000000013</v>
      </c>
      <c r="AD180" s="11">
        <f t="shared" si="9"/>
        <v>0.83750000000000013</v>
      </c>
      <c r="AE180" s="11">
        <f t="shared" si="10"/>
        <v>0</v>
      </c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</row>
    <row r="181" spans="1:55" ht="14" x14ac:dyDescent="0.15">
      <c r="A181" s="63">
        <v>44422</v>
      </c>
      <c r="B181" s="64"/>
      <c r="C181" s="64" t="s">
        <v>133</v>
      </c>
      <c r="D181" s="64" t="s">
        <v>228</v>
      </c>
      <c r="E181" s="64" t="s">
        <v>88</v>
      </c>
      <c r="F181" s="64" t="s">
        <v>46</v>
      </c>
      <c r="G181" s="65"/>
      <c r="H181" s="65"/>
      <c r="I181" s="64" t="s">
        <v>46</v>
      </c>
      <c r="J181" s="64"/>
      <c r="K181" s="64"/>
      <c r="L181" s="66">
        <v>0.4513888888888889</v>
      </c>
      <c r="M181" s="67">
        <v>0.49305555555555558</v>
      </c>
      <c r="N181" s="34" t="str">
        <f t="shared" si="0"/>
        <v>0:00:00</v>
      </c>
      <c r="O181" s="36">
        <f t="shared" si="1"/>
        <v>4.1666666666666685E-2</v>
      </c>
      <c r="P181" s="64" t="s">
        <v>234</v>
      </c>
      <c r="Q181" s="11">
        <f t="shared" si="3"/>
        <v>7.3861111111111111</v>
      </c>
      <c r="R181" s="11">
        <f t="shared" ref="R181:S181" si="191">SUM(N181 + R180)</f>
        <v>4.9520833333333334</v>
      </c>
      <c r="S181" s="11">
        <f t="shared" si="191"/>
        <v>2.4340277777777772</v>
      </c>
      <c r="T181" s="51">
        <v>177</v>
      </c>
      <c r="U181" s="68">
        <f t="shared" si="182"/>
        <v>1</v>
      </c>
      <c r="V181" s="69">
        <v>0</v>
      </c>
      <c r="W181" s="68">
        <f t="shared" si="183"/>
        <v>177</v>
      </c>
      <c r="X181" s="51">
        <v>398.45</v>
      </c>
      <c r="Y181" s="68">
        <f t="shared" si="184"/>
        <v>-983.8</v>
      </c>
      <c r="Z181" s="11">
        <f t="shared" si="5"/>
        <v>5.7291666666666652</v>
      </c>
      <c r="AA181" s="11">
        <f t="shared" si="6"/>
        <v>3.9409722222222219</v>
      </c>
      <c r="AB181" s="11">
        <f t="shared" si="7"/>
        <v>1.7881944444444442</v>
      </c>
      <c r="AC181" s="11">
        <f t="shared" si="8"/>
        <v>0.83750000000000013</v>
      </c>
      <c r="AD181" s="11">
        <f t="shared" si="9"/>
        <v>0.83750000000000013</v>
      </c>
      <c r="AE181" s="11">
        <f t="shared" si="10"/>
        <v>0</v>
      </c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</row>
    <row r="182" spans="1:55" ht="14" x14ac:dyDescent="0.15">
      <c r="A182" s="63">
        <v>44451</v>
      </c>
      <c r="B182" s="64"/>
      <c r="C182" s="64" t="s">
        <v>133</v>
      </c>
      <c r="D182" s="64" t="s">
        <v>228</v>
      </c>
      <c r="E182" s="64" t="s">
        <v>88</v>
      </c>
      <c r="F182" s="64" t="s">
        <v>46</v>
      </c>
      <c r="G182" s="65"/>
      <c r="H182" s="65"/>
      <c r="I182" s="64" t="s">
        <v>46</v>
      </c>
      <c r="J182" s="64"/>
      <c r="K182" s="64"/>
      <c r="L182" s="66">
        <v>0.46875</v>
      </c>
      <c r="M182" s="67">
        <v>0.51041666666666663</v>
      </c>
      <c r="N182" s="34" t="str">
        <f t="shared" si="0"/>
        <v>0:00:00</v>
      </c>
      <c r="O182" s="36">
        <f t="shared" si="1"/>
        <v>4.166666666666663E-2</v>
      </c>
      <c r="P182" s="64" t="s">
        <v>234</v>
      </c>
      <c r="Q182" s="11">
        <f t="shared" si="3"/>
        <v>7.427777777777778</v>
      </c>
      <c r="R182" s="11">
        <f t="shared" ref="R182:S182" si="192">SUM(N182 + R181)</f>
        <v>4.9520833333333334</v>
      </c>
      <c r="S182" s="11">
        <f t="shared" si="192"/>
        <v>2.4756944444444438</v>
      </c>
      <c r="T182" s="51">
        <v>177</v>
      </c>
      <c r="U182" s="68">
        <f t="shared" si="182"/>
        <v>1</v>
      </c>
      <c r="V182" s="69">
        <v>0</v>
      </c>
      <c r="W182" s="68">
        <f t="shared" si="183"/>
        <v>177</v>
      </c>
      <c r="X182" s="51">
        <v>266.89</v>
      </c>
      <c r="Y182" s="68">
        <f t="shared" si="184"/>
        <v>-893.91</v>
      </c>
      <c r="Z182" s="11">
        <f t="shared" si="5"/>
        <v>5.7291666666666652</v>
      </c>
      <c r="AA182" s="11">
        <f t="shared" si="6"/>
        <v>3.9409722222222219</v>
      </c>
      <c r="AB182" s="11">
        <f t="shared" si="7"/>
        <v>1.7881944444444442</v>
      </c>
      <c r="AC182" s="11">
        <f t="shared" si="8"/>
        <v>0.83750000000000013</v>
      </c>
      <c r="AD182" s="11">
        <f t="shared" si="9"/>
        <v>0.83750000000000013</v>
      </c>
      <c r="AE182" s="11">
        <f t="shared" si="10"/>
        <v>0</v>
      </c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</row>
    <row r="183" spans="1:55" ht="14" x14ac:dyDescent="0.15">
      <c r="A183" s="63">
        <v>44479</v>
      </c>
      <c r="B183" s="64"/>
      <c r="C183" s="64" t="s">
        <v>133</v>
      </c>
      <c r="D183" s="64" t="s">
        <v>244</v>
      </c>
      <c r="E183" s="64" t="s">
        <v>88</v>
      </c>
      <c r="F183" s="64" t="s">
        <v>46</v>
      </c>
      <c r="G183" s="65"/>
      <c r="H183" s="65"/>
      <c r="I183" s="64" t="s">
        <v>46</v>
      </c>
      <c r="J183" s="64"/>
      <c r="K183" s="64"/>
      <c r="L183" s="71">
        <v>0.46527777777777779</v>
      </c>
      <c r="M183" s="67">
        <v>0.51388888888888884</v>
      </c>
      <c r="N183" s="34" t="str">
        <f t="shared" si="0"/>
        <v>0:00:00</v>
      </c>
      <c r="O183" s="36">
        <f t="shared" si="1"/>
        <v>4.8611111111111049E-2</v>
      </c>
      <c r="P183" s="64" t="s">
        <v>234</v>
      </c>
      <c r="Q183" s="11">
        <f t="shared" si="3"/>
        <v>7.4763888888888888</v>
      </c>
      <c r="R183" s="11">
        <f t="shared" ref="R183:S183" si="193">SUM(N183 + R182)</f>
        <v>4.9520833333333334</v>
      </c>
      <c r="S183" s="11">
        <f t="shared" si="193"/>
        <v>2.5243055555555549</v>
      </c>
      <c r="T183" s="51">
        <v>177</v>
      </c>
      <c r="U183" s="68">
        <f t="shared" si="182"/>
        <v>1.1666666666666667</v>
      </c>
      <c r="V183" s="69">
        <v>0</v>
      </c>
      <c r="W183" s="68">
        <f t="shared" si="183"/>
        <v>206.5</v>
      </c>
      <c r="X183" s="51">
        <v>1100</v>
      </c>
      <c r="Y183" s="68">
        <f t="shared" si="184"/>
        <v>-0.40999999999985448</v>
      </c>
      <c r="Z183" s="11">
        <f t="shared" si="5"/>
        <v>5.7291666666666652</v>
      </c>
      <c r="AA183" s="11">
        <f t="shared" si="6"/>
        <v>3.9409722222222219</v>
      </c>
      <c r="AB183" s="11">
        <f t="shared" si="7"/>
        <v>1.7881944444444442</v>
      </c>
      <c r="AC183" s="11">
        <f t="shared" si="8"/>
        <v>0.83750000000000013</v>
      </c>
      <c r="AD183" s="11">
        <f t="shared" si="9"/>
        <v>0.83750000000000013</v>
      </c>
      <c r="AE183" s="11">
        <f t="shared" si="10"/>
        <v>0</v>
      </c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</row>
    <row r="184" spans="1:55" ht="14" x14ac:dyDescent="0.15">
      <c r="A184" s="63">
        <v>44514</v>
      </c>
      <c r="B184" s="64"/>
      <c r="C184" s="64" t="s">
        <v>133</v>
      </c>
      <c r="D184" s="64" t="s">
        <v>228</v>
      </c>
      <c r="E184" s="64" t="s">
        <v>88</v>
      </c>
      <c r="F184" s="64" t="s">
        <v>46</v>
      </c>
      <c r="G184" s="65"/>
      <c r="H184" s="65"/>
      <c r="I184" s="64" t="s">
        <v>46</v>
      </c>
      <c r="J184" s="64"/>
      <c r="K184" s="64"/>
      <c r="L184" s="71">
        <v>0.53819444444444442</v>
      </c>
      <c r="M184" s="67">
        <v>0.5625</v>
      </c>
      <c r="N184" s="34" t="str">
        <f t="shared" si="0"/>
        <v>0:00:00</v>
      </c>
      <c r="O184" s="36">
        <f t="shared" si="1"/>
        <v>2.430555555555558E-2</v>
      </c>
      <c r="P184" s="64" t="s">
        <v>234</v>
      </c>
      <c r="Q184" s="11">
        <f t="shared" si="3"/>
        <v>7.5006944444444441</v>
      </c>
      <c r="R184" s="11">
        <f t="shared" ref="R184:S184" si="194">SUM(N184 + R183)</f>
        <v>4.9520833333333334</v>
      </c>
      <c r="S184" s="11">
        <f t="shared" si="194"/>
        <v>2.5486111111111107</v>
      </c>
      <c r="T184" s="51">
        <v>177</v>
      </c>
      <c r="U184" s="68">
        <f t="shared" si="182"/>
        <v>0.58333333333333337</v>
      </c>
      <c r="V184" s="69">
        <v>0</v>
      </c>
      <c r="W184" s="68">
        <f t="shared" si="183"/>
        <v>103.25</v>
      </c>
      <c r="X184" s="51">
        <v>0</v>
      </c>
      <c r="Y184" s="68">
        <f t="shared" si="184"/>
        <v>-103.65999999999985</v>
      </c>
      <c r="Z184" s="11">
        <f t="shared" si="5"/>
        <v>5.7291666666666652</v>
      </c>
      <c r="AA184" s="11">
        <f t="shared" si="6"/>
        <v>3.9409722222222219</v>
      </c>
      <c r="AB184" s="11">
        <f t="shared" si="7"/>
        <v>1.7881944444444442</v>
      </c>
      <c r="AC184" s="11">
        <f t="shared" si="8"/>
        <v>0.83750000000000013</v>
      </c>
      <c r="AD184" s="11">
        <f t="shared" si="9"/>
        <v>0.83750000000000013</v>
      </c>
      <c r="AE184" s="11">
        <f t="shared" si="10"/>
        <v>0</v>
      </c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</row>
    <row r="185" spans="1:55" ht="14" x14ac:dyDescent="0.15">
      <c r="A185" s="63">
        <v>44547</v>
      </c>
      <c r="B185" s="64"/>
      <c r="C185" s="64" t="s">
        <v>133</v>
      </c>
      <c r="D185" s="64" t="s">
        <v>137</v>
      </c>
      <c r="E185" s="64" t="s">
        <v>88</v>
      </c>
      <c r="F185" s="64" t="s">
        <v>46</v>
      </c>
      <c r="G185" s="65"/>
      <c r="H185" s="65"/>
      <c r="I185" s="64" t="s">
        <v>46</v>
      </c>
      <c r="J185" s="64"/>
      <c r="K185" s="64"/>
      <c r="L185" s="71">
        <v>0.60416666666666663</v>
      </c>
      <c r="M185" s="67">
        <v>0.63888888888888884</v>
      </c>
      <c r="N185" s="34" t="str">
        <f t="shared" si="0"/>
        <v>0:00:00</v>
      </c>
      <c r="O185" s="36">
        <f t="shared" si="1"/>
        <v>3.472222222222221E-2</v>
      </c>
      <c r="P185" s="64" t="s">
        <v>234</v>
      </c>
      <c r="Q185" s="11">
        <f t="shared" si="3"/>
        <v>7.5354166666666664</v>
      </c>
      <c r="R185" s="11">
        <f t="shared" ref="R185:S185" si="195">SUM(N185 + R184)</f>
        <v>4.9520833333333334</v>
      </c>
      <c r="S185" s="11">
        <f t="shared" si="195"/>
        <v>2.583333333333333</v>
      </c>
      <c r="T185" s="51">
        <v>177</v>
      </c>
      <c r="U185" s="68">
        <f t="shared" si="182"/>
        <v>0.83333333333333337</v>
      </c>
      <c r="V185" s="69">
        <v>0</v>
      </c>
      <c r="W185" s="68">
        <f t="shared" si="183"/>
        <v>147.5</v>
      </c>
      <c r="X185" s="51">
        <f>SUM(118.41 + 134.5)</f>
        <v>252.91</v>
      </c>
      <c r="Y185" s="68">
        <f t="shared" si="184"/>
        <v>1.7500000000001421</v>
      </c>
      <c r="Z185" s="11">
        <f t="shared" si="5"/>
        <v>5.7291666666666652</v>
      </c>
      <c r="AA185" s="11">
        <f t="shared" si="6"/>
        <v>3.9409722222222219</v>
      </c>
      <c r="AB185" s="11">
        <f t="shared" si="7"/>
        <v>1.7881944444444442</v>
      </c>
      <c r="AC185" s="11">
        <f t="shared" si="8"/>
        <v>0.83750000000000013</v>
      </c>
      <c r="AD185" s="11">
        <f t="shared" si="9"/>
        <v>0.83750000000000013</v>
      </c>
      <c r="AE185" s="11">
        <f t="shared" si="10"/>
        <v>0</v>
      </c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</row>
    <row r="186" spans="1:55" ht="14" x14ac:dyDescent="0.15">
      <c r="A186" s="63">
        <v>44584</v>
      </c>
      <c r="B186" s="64"/>
      <c r="C186" s="64" t="s">
        <v>133</v>
      </c>
      <c r="D186" s="64" t="s">
        <v>228</v>
      </c>
      <c r="E186" s="64" t="s">
        <v>88</v>
      </c>
      <c r="F186" s="64" t="s">
        <v>46</v>
      </c>
      <c r="G186" s="65"/>
      <c r="H186" s="65"/>
      <c r="I186" s="64" t="s">
        <v>46</v>
      </c>
      <c r="J186" s="64"/>
      <c r="K186" s="64"/>
      <c r="L186" s="71">
        <v>0.46527777777777779</v>
      </c>
      <c r="M186" s="67">
        <v>0.50694444444444442</v>
      </c>
      <c r="N186" s="34" t="str">
        <f t="shared" si="0"/>
        <v>0:00:00</v>
      </c>
      <c r="O186" s="36">
        <f t="shared" si="1"/>
        <v>4.166666666666663E-2</v>
      </c>
      <c r="P186" s="64" t="s">
        <v>234</v>
      </c>
      <c r="Q186" s="11">
        <f t="shared" si="3"/>
        <v>7.5770833333333334</v>
      </c>
      <c r="R186" s="11">
        <f t="shared" ref="R186:S186" si="196">SUM(N186 + R185)</f>
        <v>4.9520833333333334</v>
      </c>
      <c r="S186" s="11">
        <f t="shared" si="196"/>
        <v>2.6249999999999996</v>
      </c>
      <c r="T186" s="51">
        <v>189</v>
      </c>
      <c r="U186" s="68">
        <f t="shared" si="182"/>
        <v>1</v>
      </c>
      <c r="V186" s="69">
        <v>0</v>
      </c>
      <c r="W186" s="68">
        <f t="shared" si="183"/>
        <v>189</v>
      </c>
      <c r="X186" s="51">
        <v>0</v>
      </c>
      <c r="Y186" s="68">
        <f t="shared" si="184"/>
        <v>-187.24999999999986</v>
      </c>
      <c r="Z186" s="11"/>
      <c r="AA186" s="11"/>
      <c r="AB186" s="11"/>
      <c r="AC186" s="11"/>
      <c r="AD186" s="11"/>
      <c r="AE186" s="11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</row>
    <row r="187" spans="1:55" ht="14" x14ac:dyDescent="0.15">
      <c r="A187" s="63">
        <v>44619</v>
      </c>
      <c r="B187" s="64"/>
      <c r="C187" s="64" t="s">
        <v>133</v>
      </c>
      <c r="D187" s="64" t="s">
        <v>235</v>
      </c>
      <c r="E187" s="64" t="s">
        <v>88</v>
      </c>
      <c r="F187" s="64" t="s">
        <v>46</v>
      </c>
      <c r="G187" s="65"/>
      <c r="H187" s="65"/>
      <c r="I187" s="64" t="s">
        <v>46</v>
      </c>
      <c r="J187" s="64"/>
      <c r="K187" s="64"/>
      <c r="L187" s="71">
        <v>0.4826388888888889</v>
      </c>
      <c r="M187" s="67">
        <v>0.52430555555555558</v>
      </c>
      <c r="N187" s="34" t="str">
        <f t="shared" si="0"/>
        <v>0:00:00</v>
      </c>
      <c r="O187" s="36">
        <f t="shared" si="1"/>
        <v>4.1666666666666685E-2</v>
      </c>
      <c r="P187" s="64" t="s">
        <v>234</v>
      </c>
      <c r="Q187" s="11">
        <f t="shared" si="3"/>
        <v>7.6187500000000004</v>
      </c>
      <c r="R187" s="11">
        <f t="shared" ref="R187:S187" si="197">SUM(N187 + R186)</f>
        <v>4.9520833333333334</v>
      </c>
      <c r="S187" s="11">
        <f t="shared" si="197"/>
        <v>2.6666666666666661</v>
      </c>
      <c r="T187" s="51">
        <v>189</v>
      </c>
      <c r="U187" s="68">
        <f t="shared" si="182"/>
        <v>1</v>
      </c>
      <c r="V187" s="69">
        <v>0</v>
      </c>
      <c r="W187" s="68">
        <f t="shared" si="183"/>
        <v>189</v>
      </c>
      <c r="X187" s="51">
        <v>500</v>
      </c>
      <c r="Y187" s="68">
        <f t="shared" si="184"/>
        <v>123.75000000000011</v>
      </c>
      <c r="Z187" s="11"/>
      <c r="AA187" s="11"/>
      <c r="AB187" s="11"/>
      <c r="AC187" s="11"/>
      <c r="AD187" s="11"/>
      <c r="AE187" s="11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</row>
    <row r="188" spans="1:55" ht="14" x14ac:dyDescent="0.15">
      <c r="A188" s="63">
        <v>44626</v>
      </c>
      <c r="B188" s="64"/>
      <c r="C188" s="64" t="s">
        <v>133</v>
      </c>
      <c r="D188" s="64" t="s">
        <v>159</v>
      </c>
      <c r="E188" s="64" t="s">
        <v>88</v>
      </c>
      <c r="F188" s="64" t="s">
        <v>46</v>
      </c>
      <c r="G188" s="65"/>
      <c r="H188" s="65"/>
      <c r="I188" s="64" t="s">
        <v>46</v>
      </c>
      <c r="J188" s="64"/>
      <c r="K188" s="64"/>
      <c r="L188" s="71">
        <v>0.4861111111111111</v>
      </c>
      <c r="M188" s="67">
        <v>0.53472222222222221</v>
      </c>
      <c r="N188" s="34" t="str">
        <f t="shared" si="0"/>
        <v>0:00:00</v>
      </c>
      <c r="O188" s="36">
        <f t="shared" si="1"/>
        <v>4.8611111111111105E-2</v>
      </c>
      <c r="P188" s="64" t="s">
        <v>234</v>
      </c>
      <c r="Q188" s="11">
        <f t="shared" si="3"/>
        <v>7.6673611111111111</v>
      </c>
      <c r="R188" s="11">
        <f t="shared" ref="R188:S188" si="198">SUM(N188 + R187)</f>
        <v>4.9520833333333334</v>
      </c>
      <c r="S188" s="11">
        <f t="shared" si="198"/>
        <v>2.7152777777777772</v>
      </c>
      <c r="T188" s="51">
        <v>189</v>
      </c>
      <c r="U188" s="68">
        <f t="shared" si="182"/>
        <v>1.1666666666666667</v>
      </c>
      <c r="V188" s="69">
        <v>0</v>
      </c>
      <c r="W188" s="68">
        <f t="shared" si="183"/>
        <v>220.5</v>
      </c>
      <c r="X188" s="51">
        <v>0</v>
      </c>
      <c r="Y188" s="68">
        <f t="shared" si="184"/>
        <v>-96.749999999999886</v>
      </c>
      <c r="Z188" s="11"/>
      <c r="AA188" s="11"/>
      <c r="AB188" s="11"/>
      <c r="AC188" s="11"/>
      <c r="AD188" s="11"/>
      <c r="AE188" s="11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</row>
    <row r="189" spans="1:55" ht="14" x14ac:dyDescent="0.15">
      <c r="A189" s="63">
        <v>44647</v>
      </c>
      <c r="B189" s="64"/>
      <c r="C189" s="64" t="s">
        <v>133</v>
      </c>
      <c r="D189" s="64" t="s">
        <v>245</v>
      </c>
      <c r="E189" s="64" t="s">
        <v>88</v>
      </c>
      <c r="F189" s="64" t="s">
        <v>46</v>
      </c>
      <c r="G189" s="65"/>
      <c r="H189" s="65"/>
      <c r="I189" s="64" t="s">
        <v>46</v>
      </c>
      <c r="J189" s="64"/>
      <c r="K189" s="64"/>
      <c r="L189" s="71">
        <v>0.4861111111111111</v>
      </c>
      <c r="M189" s="67">
        <v>0.50347222222222221</v>
      </c>
      <c r="N189" s="34" t="str">
        <f t="shared" si="0"/>
        <v>0:00:00</v>
      </c>
      <c r="O189" s="36">
        <f t="shared" si="1"/>
        <v>1.7361111111111105E-2</v>
      </c>
      <c r="P189" s="64" t="s">
        <v>234</v>
      </c>
      <c r="Q189" s="11">
        <f t="shared" si="3"/>
        <v>7.6847222222222218</v>
      </c>
      <c r="R189" s="11">
        <f t="shared" ref="R189:S189" si="199">SUM(N189 + R188)</f>
        <v>4.9520833333333334</v>
      </c>
      <c r="S189" s="11">
        <f t="shared" si="199"/>
        <v>2.7326388888888884</v>
      </c>
      <c r="T189" s="51">
        <v>189</v>
      </c>
      <c r="U189" s="68">
        <f t="shared" si="182"/>
        <v>0.41666666666666669</v>
      </c>
      <c r="V189" s="69">
        <v>0</v>
      </c>
      <c r="W189" s="68">
        <f t="shared" si="183"/>
        <v>78.75</v>
      </c>
      <c r="X189" s="51">
        <v>0</v>
      </c>
      <c r="Y189" s="68">
        <f t="shared" si="184"/>
        <v>-175.49999999999989</v>
      </c>
      <c r="Z189" s="11"/>
      <c r="AA189" s="11"/>
      <c r="AB189" s="11"/>
      <c r="AC189" s="11"/>
      <c r="AD189" s="11"/>
      <c r="AE189" s="11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</row>
    <row r="190" spans="1:55" ht="14" x14ac:dyDescent="0.15">
      <c r="A190" s="63">
        <v>44680</v>
      </c>
      <c r="B190" s="64"/>
      <c r="C190" s="64" t="s">
        <v>133</v>
      </c>
      <c r="D190" s="64" t="s">
        <v>185</v>
      </c>
      <c r="E190" s="64" t="s">
        <v>88</v>
      </c>
      <c r="F190" s="64" t="s">
        <v>46</v>
      </c>
      <c r="G190" s="65"/>
      <c r="H190" s="65"/>
      <c r="I190" s="64" t="s">
        <v>46</v>
      </c>
      <c r="J190" s="64"/>
      <c r="K190" s="64"/>
      <c r="L190" s="71">
        <v>0.46875</v>
      </c>
      <c r="M190" s="67">
        <v>0.51388888888888884</v>
      </c>
      <c r="N190" s="34" t="str">
        <f t="shared" si="0"/>
        <v>0:00:00</v>
      </c>
      <c r="O190" s="36">
        <f t="shared" si="1"/>
        <v>4.513888888888884E-2</v>
      </c>
      <c r="P190" s="64" t="s">
        <v>234</v>
      </c>
      <c r="Q190" s="11">
        <f t="shared" si="3"/>
        <v>7.7298611111111111</v>
      </c>
      <c r="R190" s="11">
        <f t="shared" ref="R190:S190" si="200">SUM(N190 + R189)</f>
        <v>4.9520833333333334</v>
      </c>
      <c r="S190" s="11">
        <f t="shared" si="200"/>
        <v>2.7777777777777772</v>
      </c>
      <c r="T190" s="51">
        <v>189</v>
      </c>
      <c r="U190" s="68">
        <f t="shared" si="182"/>
        <v>1.0833333333333333</v>
      </c>
      <c r="V190" s="69">
        <v>0</v>
      </c>
      <c r="W190" s="68">
        <f t="shared" si="183"/>
        <v>204.75</v>
      </c>
      <c r="X190" s="51">
        <v>0</v>
      </c>
      <c r="Y190" s="68">
        <f t="shared" si="184"/>
        <v>-380.24999999999989</v>
      </c>
      <c r="Z190" s="11"/>
      <c r="AA190" s="11"/>
      <c r="AB190" s="11"/>
      <c r="AC190" s="11"/>
      <c r="AD190" s="11"/>
      <c r="AE190" s="11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</row>
    <row r="191" spans="1:55" ht="14" x14ac:dyDescent="0.15">
      <c r="A191" s="63">
        <v>44664</v>
      </c>
      <c r="B191" s="64"/>
      <c r="C191" s="64" t="s">
        <v>133</v>
      </c>
      <c r="D191" s="64" t="s">
        <v>228</v>
      </c>
      <c r="E191" s="64" t="s">
        <v>238</v>
      </c>
      <c r="F191" s="64" t="s">
        <v>46</v>
      </c>
      <c r="G191" s="65"/>
      <c r="H191" s="65"/>
      <c r="I191" s="64" t="s">
        <v>46</v>
      </c>
      <c r="J191" s="64"/>
      <c r="K191" s="64"/>
      <c r="L191" s="71">
        <v>0.63194444444444442</v>
      </c>
      <c r="M191" s="67">
        <v>0.64583333333333337</v>
      </c>
      <c r="N191" s="34">
        <f t="shared" si="0"/>
        <v>1.3888888888888951E-2</v>
      </c>
      <c r="O191" s="36" t="str">
        <f t="shared" si="1"/>
        <v>0:00:00</v>
      </c>
      <c r="P191" s="64" t="s">
        <v>234</v>
      </c>
      <c r="Q191" s="11">
        <f t="shared" si="3"/>
        <v>7.7437500000000004</v>
      </c>
      <c r="R191" s="11">
        <f t="shared" ref="R191:S191" si="201">SUM(N191 + R190)</f>
        <v>4.9659722222222227</v>
      </c>
      <c r="S191" s="11">
        <f t="shared" si="201"/>
        <v>2.7777777777777772</v>
      </c>
      <c r="T191" s="51">
        <v>189</v>
      </c>
      <c r="U191" s="68">
        <f t="shared" si="182"/>
        <v>0.33333333333333331</v>
      </c>
      <c r="V191" s="69">
        <v>0</v>
      </c>
      <c r="W191" s="68">
        <f t="shared" si="183"/>
        <v>63</v>
      </c>
      <c r="X191" s="51">
        <v>0</v>
      </c>
      <c r="Y191" s="68">
        <f t="shared" si="184"/>
        <v>-443.24999999999989</v>
      </c>
      <c r="Z191" s="11"/>
      <c r="AA191" s="11"/>
      <c r="AB191" s="11"/>
      <c r="AC191" s="11"/>
      <c r="AD191" s="11"/>
      <c r="AE191" s="11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</row>
    <row r="192" spans="1:55" ht="14" x14ac:dyDescent="0.15">
      <c r="A192" s="63">
        <v>44664</v>
      </c>
      <c r="B192" s="64"/>
      <c r="C192" s="64" t="s">
        <v>133</v>
      </c>
      <c r="D192" s="64" t="s">
        <v>228</v>
      </c>
      <c r="E192" s="64" t="s">
        <v>88</v>
      </c>
      <c r="F192" s="64" t="s">
        <v>46</v>
      </c>
      <c r="G192" s="65"/>
      <c r="H192" s="65"/>
      <c r="I192" s="64" t="s">
        <v>46</v>
      </c>
      <c r="J192" s="64"/>
      <c r="K192" s="64"/>
      <c r="L192" s="71">
        <v>0.64583333333333337</v>
      </c>
      <c r="M192" s="67">
        <v>0.65625</v>
      </c>
      <c r="N192" s="34" t="str">
        <f t="shared" si="0"/>
        <v>0:00:00</v>
      </c>
      <c r="O192" s="36">
        <f t="shared" si="1"/>
        <v>1.041666666666663E-2</v>
      </c>
      <c r="P192" s="64" t="s">
        <v>234</v>
      </c>
      <c r="Q192" s="11">
        <f t="shared" si="3"/>
        <v>7.7541666666666673</v>
      </c>
      <c r="R192" s="11">
        <f t="shared" ref="R192:S192" si="202">SUM(N192 + R191)</f>
        <v>4.9659722222222227</v>
      </c>
      <c r="S192" s="11">
        <f t="shared" si="202"/>
        <v>2.7881944444444438</v>
      </c>
      <c r="T192" s="51">
        <v>189</v>
      </c>
      <c r="U192" s="68">
        <f t="shared" si="182"/>
        <v>0.25</v>
      </c>
      <c r="V192" s="69">
        <v>0</v>
      </c>
      <c r="W192" s="68">
        <f t="shared" si="183"/>
        <v>47.25</v>
      </c>
      <c r="X192" s="51">
        <v>0</v>
      </c>
      <c r="Y192" s="68">
        <f t="shared" si="184"/>
        <v>-490.49999999999989</v>
      </c>
      <c r="Z192" s="11"/>
      <c r="AA192" s="11"/>
      <c r="AB192" s="11"/>
      <c r="AC192" s="11"/>
      <c r="AD192" s="11"/>
      <c r="AE192" s="11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</row>
    <row r="193" spans="1:55" ht="14" x14ac:dyDescent="0.15">
      <c r="A193" s="63">
        <v>44736</v>
      </c>
      <c r="B193" s="64"/>
      <c r="C193" s="64" t="s">
        <v>133</v>
      </c>
      <c r="D193" s="64" t="s">
        <v>228</v>
      </c>
      <c r="E193" s="64" t="s">
        <v>88</v>
      </c>
      <c r="F193" s="64" t="s">
        <v>46</v>
      </c>
      <c r="G193" s="65"/>
      <c r="H193" s="65"/>
      <c r="I193" s="64" t="s">
        <v>46</v>
      </c>
      <c r="J193" s="64"/>
      <c r="K193" s="64"/>
      <c r="L193" s="71">
        <v>0.58333333333333337</v>
      </c>
      <c r="M193" s="67">
        <v>0.61805555555555558</v>
      </c>
      <c r="N193" s="34" t="str">
        <f t="shared" si="0"/>
        <v>0:00:00</v>
      </c>
      <c r="O193" s="36">
        <f t="shared" si="1"/>
        <v>3.472222222222221E-2</v>
      </c>
      <c r="P193" s="64" t="s">
        <v>234</v>
      </c>
      <c r="Q193" s="11">
        <f t="shared" si="3"/>
        <v>7.7888888888888896</v>
      </c>
      <c r="R193" s="11">
        <f t="shared" ref="R193:S193" si="203">SUM(N193 + R192)</f>
        <v>4.9659722222222227</v>
      </c>
      <c r="S193" s="11">
        <f t="shared" si="203"/>
        <v>2.8229166666666661</v>
      </c>
      <c r="T193" s="51">
        <v>189</v>
      </c>
      <c r="U193" s="68">
        <f t="shared" si="182"/>
        <v>0.83333333333333337</v>
      </c>
      <c r="V193" s="69">
        <v>0</v>
      </c>
      <c r="W193" s="68">
        <f t="shared" si="183"/>
        <v>157.5</v>
      </c>
      <c r="X193" s="51">
        <v>0</v>
      </c>
      <c r="Y193" s="68">
        <f t="shared" si="184"/>
        <v>-647.99999999999989</v>
      </c>
      <c r="Z193" s="11"/>
      <c r="AA193" s="11"/>
      <c r="AB193" s="11"/>
      <c r="AC193" s="11"/>
      <c r="AD193" s="11"/>
      <c r="AE193" s="11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</row>
    <row r="194" spans="1:55" ht="14" x14ac:dyDescent="0.15">
      <c r="A194" s="63">
        <v>44753</v>
      </c>
      <c r="B194" s="64"/>
      <c r="C194" s="64" t="s">
        <v>133</v>
      </c>
      <c r="D194" s="64" t="s">
        <v>185</v>
      </c>
      <c r="E194" s="64" t="s">
        <v>88</v>
      </c>
      <c r="F194" s="64" t="s">
        <v>46</v>
      </c>
      <c r="G194" s="65"/>
      <c r="H194" s="65"/>
      <c r="I194" s="64" t="s">
        <v>46</v>
      </c>
      <c r="J194" s="64"/>
      <c r="K194" s="64"/>
      <c r="L194" s="71">
        <v>0.52430555555555558</v>
      </c>
      <c r="M194" s="67">
        <v>0.57986111111111116</v>
      </c>
      <c r="N194" s="34" t="str">
        <f t="shared" si="0"/>
        <v>0:00:00</v>
      </c>
      <c r="O194" s="36">
        <f t="shared" si="1"/>
        <v>5.555555555555558E-2</v>
      </c>
      <c r="P194" s="64" t="s">
        <v>246</v>
      </c>
      <c r="Q194" s="11">
        <f t="shared" si="3"/>
        <v>7.844444444444445</v>
      </c>
      <c r="R194" s="11">
        <f t="shared" ref="R194:S194" si="204">SUM(N194 + R193)</f>
        <v>4.9659722222222227</v>
      </c>
      <c r="S194" s="11">
        <f t="shared" si="204"/>
        <v>2.8784722222222214</v>
      </c>
      <c r="T194" s="51">
        <v>189</v>
      </c>
      <c r="U194" s="68">
        <f t="shared" si="182"/>
        <v>1.3333333333333333</v>
      </c>
      <c r="V194" s="69">
        <v>0</v>
      </c>
      <c r="W194" s="68">
        <f t="shared" si="183"/>
        <v>252</v>
      </c>
      <c r="X194" s="51">
        <v>0</v>
      </c>
      <c r="Y194" s="68">
        <f t="shared" si="184"/>
        <v>-899.99999999999989</v>
      </c>
      <c r="Z194" s="11"/>
      <c r="AA194" s="11"/>
      <c r="AB194" s="11"/>
      <c r="AC194" s="11"/>
      <c r="AD194" s="11"/>
      <c r="AE194" s="11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</row>
    <row r="195" spans="1:55" ht="14" x14ac:dyDescent="0.15">
      <c r="A195" s="63">
        <v>44787</v>
      </c>
      <c r="B195" s="64"/>
      <c r="C195" s="64" t="s">
        <v>133</v>
      </c>
      <c r="D195" s="64" t="s">
        <v>228</v>
      </c>
      <c r="E195" s="64" t="s">
        <v>88</v>
      </c>
      <c r="F195" s="64" t="s">
        <v>46</v>
      </c>
      <c r="G195" s="65"/>
      <c r="H195" s="65"/>
      <c r="I195" s="64" t="s">
        <v>46</v>
      </c>
      <c r="J195" s="64"/>
      <c r="K195" s="64"/>
      <c r="L195" s="71">
        <v>0.60416666666666663</v>
      </c>
      <c r="M195" s="67">
        <v>0.62847222222222221</v>
      </c>
      <c r="N195" s="34" t="str">
        <f t="shared" si="0"/>
        <v>0:00:00</v>
      </c>
      <c r="O195" s="36">
        <f t="shared" si="1"/>
        <v>2.430555555555558E-2</v>
      </c>
      <c r="P195" s="64" t="s">
        <v>234</v>
      </c>
      <c r="Q195" s="11">
        <f t="shared" si="3"/>
        <v>7.8687500000000004</v>
      </c>
      <c r="R195" s="11">
        <f t="shared" ref="R195:S195" si="205">SUM(N195 + R194)</f>
        <v>4.9659722222222227</v>
      </c>
      <c r="S195" s="11">
        <f t="shared" si="205"/>
        <v>2.9027777777777768</v>
      </c>
      <c r="T195" s="51">
        <v>189</v>
      </c>
      <c r="U195" s="68">
        <f t="shared" si="182"/>
        <v>0.58333333333333337</v>
      </c>
      <c r="V195" s="69">
        <v>0</v>
      </c>
      <c r="W195" s="68">
        <f t="shared" si="183"/>
        <v>110.25</v>
      </c>
      <c r="X195" s="51">
        <v>0</v>
      </c>
      <c r="Y195" s="68">
        <f t="shared" si="184"/>
        <v>-1010.2499999999999</v>
      </c>
      <c r="Z195" s="11"/>
      <c r="AA195" s="11"/>
      <c r="AB195" s="11"/>
      <c r="AC195" s="11"/>
      <c r="AD195" s="11"/>
      <c r="AE195" s="11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</row>
    <row r="196" spans="1:55" ht="14" x14ac:dyDescent="0.15">
      <c r="A196" s="63">
        <v>44814</v>
      </c>
      <c r="B196" s="64"/>
      <c r="C196" s="64" t="s">
        <v>133</v>
      </c>
      <c r="D196" s="64" t="s">
        <v>209</v>
      </c>
      <c r="E196" s="64" t="s">
        <v>88</v>
      </c>
      <c r="F196" s="64" t="s">
        <v>46</v>
      </c>
      <c r="G196" s="65"/>
      <c r="H196" s="65"/>
      <c r="I196" s="64" t="s">
        <v>46</v>
      </c>
      <c r="J196" s="64"/>
      <c r="K196" s="64"/>
      <c r="L196" s="71">
        <v>0.44791666666666669</v>
      </c>
      <c r="M196" s="67">
        <v>0.48958333333333331</v>
      </c>
      <c r="N196" s="34" t="str">
        <f t="shared" si="0"/>
        <v>0:00:00</v>
      </c>
      <c r="O196" s="36">
        <f t="shared" si="1"/>
        <v>4.166666666666663E-2</v>
      </c>
      <c r="P196" s="64" t="s">
        <v>234</v>
      </c>
      <c r="Q196" s="11">
        <f t="shared" si="3"/>
        <v>7.9104166666666673</v>
      </c>
      <c r="R196" s="11">
        <f t="shared" ref="R196:S196" si="206">SUM(N196 + R195)</f>
        <v>4.9659722222222227</v>
      </c>
      <c r="S196" s="11">
        <f t="shared" si="206"/>
        <v>2.9444444444444433</v>
      </c>
      <c r="T196" s="51">
        <v>189</v>
      </c>
      <c r="U196" s="68">
        <f t="shared" si="182"/>
        <v>1</v>
      </c>
      <c r="V196" s="69">
        <v>0</v>
      </c>
      <c r="W196" s="68">
        <f t="shared" si="183"/>
        <v>189</v>
      </c>
      <c r="X196" s="51">
        <v>0</v>
      </c>
      <c r="Y196" s="68">
        <f t="shared" si="184"/>
        <v>-1199.25</v>
      </c>
      <c r="Z196" s="11"/>
      <c r="AA196" s="11"/>
      <c r="AB196" s="11"/>
      <c r="AC196" s="11"/>
      <c r="AD196" s="11"/>
      <c r="AE196" s="11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</row>
    <row r="197" spans="1:55" ht="14" x14ac:dyDescent="0.15">
      <c r="A197" s="63">
        <v>44852</v>
      </c>
      <c r="B197" s="64"/>
      <c r="C197" s="64" t="s">
        <v>133</v>
      </c>
      <c r="D197" s="64" t="s">
        <v>228</v>
      </c>
      <c r="E197" s="64" t="s">
        <v>88</v>
      </c>
      <c r="F197" s="64" t="s">
        <v>35</v>
      </c>
      <c r="G197" s="65"/>
      <c r="H197" s="65"/>
      <c r="I197" s="64" t="s">
        <v>35</v>
      </c>
      <c r="J197" s="64"/>
      <c r="K197" s="64"/>
      <c r="L197" s="71">
        <v>0.51388888888888884</v>
      </c>
      <c r="M197" s="67">
        <v>0.54513888888888884</v>
      </c>
      <c r="N197" s="34" t="str">
        <f t="shared" si="0"/>
        <v>0:00:00</v>
      </c>
      <c r="O197" s="36">
        <f t="shared" si="1"/>
        <v>3.125E-2</v>
      </c>
      <c r="P197" s="64" t="s">
        <v>234</v>
      </c>
      <c r="Q197" s="11">
        <f t="shared" si="3"/>
        <v>7.9416666666666673</v>
      </c>
      <c r="R197" s="11">
        <f t="shared" ref="R197:S197" si="207">SUM(N197 + R196)</f>
        <v>4.9659722222222227</v>
      </c>
      <c r="S197" s="11">
        <f t="shared" si="207"/>
        <v>2.9756944444444433</v>
      </c>
      <c r="T197" s="51">
        <v>189</v>
      </c>
      <c r="U197" s="68">
        <f t="shared" si="182"/>
        <v>0.75</v>
      </c>
      <c r="V197" s="69">
        <v>0</v>
      </c>
      <c r="W197" s="68">
        <f t="shared" si="183"/>
        <v>141.75</v>
      </c>
      <c r="X197" s="51">
        <v>0</v>
      </c>
      <c r="Y197" s="68">
        <f t="shared" si="184"/>
        <v>-1341</v>
      </c>
      <c r="Z197" s="11"/>
      <c r="AA197" s="11"/>
      <c r="AB197" s="11"/>
      <c r="AC197" s="11"/>
      <c r="AD197" s="11"/>
      <c r="AE197" s="11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</row>
    <row r="198" spans="1:55" ht="14" x14ac:dyDescent="0.15">
      <c r="A198" s="63">
        <v>44871</v>
      </c>
      <c r="B198" s="64"/>
      <c r="C198" s="64" t="s">
        <v>133</v>
      </c>
      <c r="D198" s="64" t="s">
        <v>159</v>
      </c>
      <c r="E198" s="64" t="s">
        <v>88</v>
      </c>
      <c r="F198" s="64" t="s">
        <v>46</v>
      </c>
      <c r="G198" s="65"/>
      <c r="H198" s="65"/>
      <c r="I198" s="64" t="s">
        <v>46</v>
      </c>
      <c r="J198" s="64"/>
      <c r="K198" s="64"/>
      <c r="L198" s="71">
        <v>0.55902777777777779</v>
      </c>
      <c r="M198" s="67">
        <v>0.58333333333333337</v>
      </c>
      <c r="N198" s="34" t="str">
        <f t="shared" si="0"/>
        <v>0:00:00</v>
      </c>
      <c r="O198" s="36">
        <f t="shared" si="1"/>
        <v>2.430555555555558E-2</v>
      </c>
      <c r="P198" s="64" t="s">
        <v>224</v>
      </c>
      <c r="Q198" s="11">
        <f t="shared" si="3"/>
        <v>7.9659722222222227</v>
      </c>
      <c r="R198" s="11">
        <f t="shared" ref="R198:S198" si="208">SUM(N198 + R197)</f>
        <v>4.9659722222222227</v>
      </c>
      <c r="S198" s="11">
        <f t="shared" si="208"/>
        <v>2.9999999999999991</v>
      </c>
      <c r="T198" s="51">
        <v>189</v>
      </c>
      <c r="U198" s="68">
        <f t="shared" si="182"/>
        <v>0.58333333333333337</v>
      </c>
      <c r="V198" s="69">
        <v>0</v>
      </c>
      <c r="W198" s="68">
        <f t="shared" si="183"/>
        <v>110.25</v>
      </c>
      <c r="X198" s="51">
        <v>0</v>
      </c>
      <c r="Y198" s="68">
        <f t="shared" si="184"/>
        <v>-1451.25</v>
      </c>
      <c r="Z198" s="11"/>
      <c r="AA198" s="11"/>
      <c r="AB198" s="11"/>
      <c r="AC198" s="11"/>
      <c r="AD198" s="11"/>
      <c r="AE198" s="11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</row>
    <row r="199" spans="1:55" s="81" customFormat="1" ht="13" x14ac:dyDescent="0.15">
      <c r="A199" s="78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80"/>
      <c r="O199" s="80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</row>
    <row r="200" spans="1:55" s="81" customFormat="1" ht="13" x14ac:dyDescent="0.15">
      <c r="A200" s="82"/>
      <c r="B200" s="83"/>
      <c r="C200" s="83"/>
      <c r="D200" s="83"/>
      <c r="E200" s="83"/>
      <c r="F200" s="83"/>
      <c r="G200" s="79"/>
      <c r="H200" s="83"/>
      <c r="I200" s="83"/>
      <c r="J200" s="83"/>
      <c r="K200" s="83"/>
      <c r="L200" s="83"/>
      <c r="M200" s="83"/>
      <c r="N200" s="84"/>
      <c r="O200" s="84"/>
      <c r="P200" s="83"/>
      <c r="Q200" s="83"/>
      <c r="R200" s="83"/>
      <c r="S200" s="83"/>
      <c r="T200" s="83"/>
      <c r="U200" s="83"/>
      <c r="V200" s="83"/>
      <c r="W200" s="85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</row>
    <row r="201" spans="1:55" s="81" customFormat="1" ht="13" x14ac:dyDescent="0.15">
      <c r="A201" s="78"/>
      <c r="B201" s="86"/>
      <c r="C201" s="86"/>
      <c r="D201" s="86"/>
      <c r="E201" s="87"/>
      <c r="F201" s="79"/>
      <c r="N201" s="80"/>
      <c r="O201" s="80"/>
    </row>
    <row r="202" spans="1:55" s="81" customFormat="1" ht="13" x14ac:dyDescent="0.15">
      <c r="E202" s="88"/>
      <c r="F202" s="88"/>
      <c r="H202" s="89"/>
      <c r="N202" s="80"/>
      <c r="O202" s="80"/>
    </row>
    <row r="203" spans="1:55" s="81" customFormat="1" ht="13" x14ac:dyDescent="0.15">
      <c r="A203" s="78"/>
      <c r="M203" s="90"/>
    </row>
    <row r="204" spans="1:55" s="81" customFormat="1" ht="13" x14ac:dyDescent="0.15">
      <c r="A204" s="78"/>
      <c r="S204" s="89"/>
    </row>
    <row r="205" spans="1:55" s="81" customFormat="1" ht="13" x14ac:dyDescent="0.15">
      <c r="A205" s="78"/>
    </row>
    <row r="206" spans="1:55" s="81" customFormat="1" ht="13" x14ac:dyDescent="0.15">
      <c r="A206" s="78"/>
    </row>
    <row r="207" spans="1:55" s="81" customFormat="1" ht="13" x14ac:dyDescent="0.15">
      <c r="A207" s="78"/>
      <c r="D207" s="80"/>
      <c r="E207" s="82"/>
      <c r="F207" s="82"/>
      <c r="G207" s="82"/>
      <c r="H207" s="82"/>
      <c r="I207" s="82"/>
      <c r="M207" s="79"/>
      <c r="N207" s="82"/>
      <c r="O207" s="82"/>
      <c r="P207" s="82"/>
      <c r="U207" s="91"/>
      <c r="V207" s="91"/>
      <c r="W207" s="91"/>
    </row>
    <row r="208" spans="1:55" s="81" customFormat="1" ht="14" x14ac:dyDescent="0.15">
      <c r="A208" s="78"/>
      <c r="D208" s="82"/>
      <c r="E208" s="92"/>
      <c r="F208" s="92"/>
      <c r="G208" s="92"/>
      <c r="H208" s="92"/>
      <c r="I208" s="92"/>
      <c r="M208" s="93"/>
      <c r="N208" s="94"/>
      <c r="O208" s="95"/>
      <c r="P208" s="92"/>
      <c r="U208" s="96"/>
      <c r="V208" s="96"/>
    </row>
    <row r="209" spans="1:23" s="81" customFormat="1" ht="13" x14ac:dyDescent="0.15">
      <c r="A209" s="78"/>
      <c r="D209" s="82"/>
      <c r="E209" s="92"/>
      <c r="F209" s="92"/>
      <c r="G209" s="92"/>
      <c r="H209" s="92"/>
      <c r="I209" s="92"/>
      <c r="M209" s="93"/>
      <c r="N209" s="92"/>
      <c r="O209" s="92"/>
      <c r="P209" s="92"/>
      <c r="T209" s="97"/>
    </row>
    <row r="210" spans="1:23" s="81" customFormat="1" ht="13" x14ac:dyDescent="0.15">
      <c r="A210" s="78"/>
      <c r="D210" s="82"/>
      <c r="E210" s="92"/>
      <c r="F210" s="92"/>
      <c r="G210" s="92"/>
      <c r="H210" s="92"/>
      <c r="I210" s="92"/>
      <c r="M210" s="93"/>
      <c r="N210" s="92"/>
      <c r="O210" s="92"/>
      <c r="P210" s="92"/>
    </row>
    <row r="211" spans="1:23" s="81" customFormat="1" ht="13" x14ac:dyDescent="0.15">
      <c r="A211" s="78"/>
      <c r="D211" s="82"/>
      <c r="E211" s="92"/>
      <c r="F211" s="92"/>
      <c r="G211" s="92"/>
      <c r="H211" s="92"/>
      <c r="I211" s="92"/>
      <c r="M211" s="93"/>
      <c r="N211" s="92"/>
      <c r="O211" s="92"/>
      <c r="P211" s="92"/>
      <c r="U211" s="89"/>
      <c r="V211" s="89"/>
      <c r="W211" s="89"/>
    </row>
    <row r="212" spans="1:23" s="81" customFormat="1" ht="13" x14ac:dyDescent="0.15">
      <c r="A212" s="78"/>
      <c r="D212" s="82"/>
      <c r="E212" s="92"/>
      <c r="F212" s="92"/>
      <c r="G212" s="92"/>
      <c r="H212" s="92"/>
      <c r="I212" s="92"/>
    </row>
    <row r="213" spans="1:23" s="81" customFormat="1" ht="13" x14ac:dyDescent="0.15">
      <c r="A213" s="78"/>
      <c r="D213" s="82"/>
      <c r="E213" s="92"/>
      <c r="F213" s="92"/>
      <c r="G213" s="92"/>
      <c r="H213" s="92"/>
      <c r="I213" s="92"/>
    </row>
    <row r="214" spans="1:23" s="81" customFormat="1" ht="13" x14ac:dyDescent="0.15">
      <c r="A214" s="78"/>
      <c r="D214" s="82"/>
      <c r="E214" s="92"/>
      <c r="F214" s="92"/>
      <c r="G214" s="92"/>
      <c r="H214" s="92"/>
      <c r="I214" s="92"/>
    </row>
    <row r="215" spans="1:23" s="81" customFormat="1" ht="13" x14ac:dyDescent="0.15">
      <c r="A215" s="78"/>
      <c r="D215" s="82"/>
      <c r="E215" s="92"/>
      <c r="F215" s="92"/>
      <c r="G215" s="92"/>
      <c r="H215" s="92"/>
      <c r="I215" s="92"/>
      <c r="N215" s="80"/>
      <c r="O215" s="80"/>
    </row>
    <row r="216" spans="1:23" s="81" customFormat="1" ht="13" x14ac:dyDescent="0.15">
      <c r="A216" s="78"/>
      <c r="D216" s="82"/>
      <c r="E216" s="92"/>
      <c r="F216" s="92"/>
      <c r="G216" s="92"/>
      <c r="H216" s="92"/>
      <c r="I216" s="92"/>
      <c r="N216" s="80"/>
      <c r="O216" s="80"/>
    </row>
    <row r="217" spans="1:23" s="81" customFormat="1" ht="13" x14ac:dyDescent="0.15">
      <c r="A217" s="78"/>
      <c r="D217" s="82"/>
      <c r="E217" s="92"/>
      <c r="F217" s="92"/>
      <c r="G217" s="92"/>
      <c r="H217" s="92"/>
      <c r="I217" s="92"/>
      <c r="N217" s="80"/>
      <c r="O217" s="80"/>
    </row>
    <row r="218" spans="1:23" s="81" customFormat="1" ht="13" x14ac:dyDescent="0.15">
      <c r="A218" s="89"/>
      <c r="D218" s="82"/>
      <c r="E218" s="92"/>
      <c r="F218" s="92"/>
      <c r="I218" s="92"/>
      <c r="N218" s="80"/>
      <c r="O218" s="80"/>
    </row>
    <row r="219" spans="1:23" s="81" customFormat="1" ht="13" x14ac:dyDescent="0.15">
      <c r="A219" s="89"/>
      <c r="D219" s="82"/>
      <c r="E219" s="92"/>
      <c r="F219" s="92"/>
      <c r="I219" s="92"/>
      <c r="N219" s="80"/>
      <c r="O219" s="80"/>
    </row>
    <row r="220" spans="1:23" s="81" customFormat="1" ht="13" x14ac:dyDescent="0.15">
      <c r="A220" s="78"/>
      <c r="D220" s="82"/>
      <c r="E220" s="92"/>
      <c r="F220" s="92"/>
      <c r="I220" s="92"/>
      <c r="N220" s="80"/>
      <c r="O220" s="80"/>
    </row>
    <row r="221" spans="1:23" s="81" customFormat="1" ht="13" x14ac:dyDescent="0.15">
      <c r="A221" s="78"/>
      <c r="D221" s="82"/>
      <c r="E221" s="92"/>
      <c r="F221" s="92"/>
      <c r="I221" s="92"/>
      <c r="N221" s="80"/>
      <c r="O221" s="80"/>
    </row>
    <row r="222" spans="1:23" s="81" customFormat="1" ht="13" x14ac:dyDescent="0.15">
      <c r="A222" s="78"/>
      <c r="D222" s="82"/>
      <c r="E222" s="92"/>
      <c r="F222" s="92"/>
      <c r="I222" s="92"/>
      <c r="N222" s="80"/>
      <c r="O222" s="80"/>
    </row>
    <row r="223" spans="1:23" s="81" customFormat="1" ht="13" x14ac:dyDescent="0.15">
      <c r="A223" s="78"/>
      <c r="D223" s="82"/>
      <c r="E223" s="79"/>
      <c r="F223" s="79"/>
      <c r="G223" s="79"/>
      <c r="H223" s="79"/>
      <c r="I223" s="79"/>
      <c r="N223" s="80"/>
      <c r="O223" s="80"/>
    </row>
    <row r="224" spans="1:23" s="81" customFormat="1" ht="13" x14ac:dyDescent="0.15">
      <c r="A224" s="78"/>
      <c r="D224" s="82"/>
      <c r="E224" s="98"/>
      <c r="F224" s="98"/>
      <c r="G224" s="98"/>
      <c r="H224" s="83"/>
      <c r="I224" s="98"/>
      <c r="N224" s="80"/>
      <c r="O224" s="80"/>
    </row>
    <row r="225" spans="1:15" s="81" customFormat="1" ht="13" x14ac:dyDescent="0.15">
      <c r="A225" s="78"/>
      <c r="D225" s="82"/>
      <c r="E225" s="83"/>
      <c r="F225" s="98"/>
      <c r="G225" s="83"/>
      <c r="H225" s="83"/>
      <c r="I225" s="83"/>
      <c r="N225" s="80"/>
      <c r="O225" s="80"/>
    </row>
    <row r="226" spans="1:15" s="81" customFormat="1" ht="13" x14ac:dyDescent="0.15">
      <c r="A226" s="78"/>
      <c r="D226" s="82"/>
      <c r="E226" s="83"/>
      <c r="F226" s="98"/>
      <c r="G226" s="83"/>
      <c r="H226" s="83"/>
      <c r="I226" s="83"/>
      <c r="N226" s="80"/>
      <c r="O226" s="80"/>
    </row>
    <row r="227" spans="1:15" s="81" customFormat="1" ht="13" x14ac:dyDescent="0.15">
      <c r="A227" s="78"/>
      <c r="N227" s="80"/>
      <c r="O227" s="80"/>
    </row>
    <row r="228" spans="1:15" ht="13" x14ac:dyDescent="0.15">
      <c r="A228" s="72"/>
      <c r="N228" s="10"/>
      <c r="O228" s="10"/>
    </row>
    <row r="229" spans="1:15" ht="13" x14ac:dyDescent="0.15">
      <c r="A229" s="72"/>
      <c r="N229" s="10"/>
      <c r="O229" s="10"/>
    </row>
    <row r="230" spans="1:15" ht="13" x14ac:dyDescent="0.15">
      <c r="A230" s="72"/>
      <c r="N230" s="10"/>
      <c r="O230" s="10"/>
    </row>
    <row r="231" spans="1:15" ht="13" x14ac:dyDescent="0.15">
      <c r="A231" s="72"/>
      <c r="N231" s="10"/>
      <c r="O231" s="10"/>
    </row>
    <row r="232" spans="1:15" ht="13" x14ac:dyDescent="0.15">
      <c r="A232" s="72"/>
      <c r="N232" s="10"/>
      <c r="O232" s="10"/>
    </row>
    <row r="233" spans="1:15" ht="13" x14ac:dyDescent="0.15">
      <c r="A233" s="72"/>
      <c r="N233" s="10"/>
      <c r="O233" s="10"/>
    </row>
    <row r="234" spans="1:15" ht="13" x14ac:dyDescent="0.15">
      <c r="A234" s="72"/>
      <c r="N234" s="10"/>
      <c r="O234" s="10"/>
    </row>
    <row r="235" spans="1:15" ht="13" x14ac:dyDescent="0.15">
      <c r="A235" s="72"/>
      <c r="N235" s="10"/>
      <c r="O235" s="10"/>
    </row>
    <row r="236" spans="1:15" ht="13" x14ac:dyDescent="0.15">
      <c r="A236" s="72"/>
      <c r="N236" s="10"/>
      <c r="O236" s="10"/>
    </row>
    <row r="237" spans="1:15" ht="13" x14ac:dyDescent="0.15">
      <c r="A237" s="72"/>
      <c r="N237" s="10"/>
      <c r="O237" s="10"/>
    </row>
    <row r="238" spans="1:15" ht="13" x14ac:dyDescent="0.15">
      <c r="A238" s="72"/>
      <c r="N238" s="10"/>
      <c r="O238" s="10"/>
    </row>
    <row r="239" spans="1:15" ht="13" x14ac:dyDescent="0.15">
      <c r="A239" s="72"/>
      <c r="N239" s="10"/>
      <c r="O239" s="10"/>
    </row>
    <row r="240" spans="1:15" ht="13" x14ac:dyDescent="0.15">
      <c r="A240" s="72"/>
      <c r="N240" s="10"/>
      <c r="O240" s="10"/>
    </row>
    <row r="241" spans="1:15" ht="13" x14ac:dyDescent="0.15">
      <c r="A241" s="72"/>
      <c r="N241" s="10"/>
      <c r="O241" s="10"/>
    </row>
    <row r="242" spans="1:15" ht="13" x14ac:dyDescent="0.15">
      <c r="A242" s="72"/>
      <c r="N242" s="10"/>
      <c r="O242" s="10"/>
    </row>
    <row r="243" spans="1:15" ht="13" x14ac:dyDescent="0.15">
      <c r="A243" s="72"/>
      <c r="N243" s="10"/>
      <c r="O243" s="10"/>
    </row>
    <row r="244" spans="1:15" ht="13" x14ac:dyDescent="0.15">
      <c r="A244" s="72"/>
      <c r="N244" s="10"/>
      <c r="O244" s="10"/>
    </row>
    <row r="245" spans="1:15" ht="13" x14ac:dyDescent="0.15">
      <c r="A245" s="72"/>
      <c r="N245" s="10"/>
      <c r="O245" s="10"/>
    </row>
    <row r="246" spans="1:15" ht="13" x14ac:dyDescent="0.15">
      <c r="A246" s="72"/>
      <c r="N246" s="10"/>
      <c r="O246" s="10"/>
    </row>
    <row r="247" spans="1:15" ht="13" x14ac:dyDescent="0.15">
      <c r="A247" s="72"/>
      <c r="N247" s="10"/>
      <c r="O247" s="10"/>
    </row>
    <row r="248" spans="1:15" ht="13" x14ac:dyDescent="0.15">
      <c r="A248" s="72"/>
      <c r="N248" s="10"/>
      <c r="O248" s="10"/>
    </row>
    <row r="249" spans="1:15" ht="13" x14ac:dyDescent="0.15">
      <c r="A249" s="72"/>
      <c r="N249" s="10"/>
      <c r="O249" s="10"/>
    </row>
    <row r="250" spans="1:15" ht="13" x14ac:dyDescent="0.15">
      <c r="A250" s="72"/>
      <c r="N250" s="10"/>
      <c r="O250" s="10"/>
    </row>
    <row r="251" spans="1:15" ht="13" x14ac:dyDescent="0.15">
      <c r="A251" s="72"/>
      <c r="N251" s="10"/>
      <c r="O251" s="10"/>
    </row>
    <row r="252" spans="1:15" ht="13" x14ac:dyDescent="0.15">
      <c r="A252" s="72"/>
      <c r="N252" s="10"/>
      <c r="O252" s="10"/>
    </row>
    <row r="253" spans="1:15" ht="13" x14ac:dyDescent="0.15">
      <c r="A253" s="72"/>
      <c r="N253" s="10"/>
      <c r="O253" s="10"/>
    </row>
    <row r="254" spans="1:15" ht="13" x14ac:dyDescent="0.15">
      <c r="A254" s="72"/>
      <c r="N254" s="10"/>
      <c r="O254" s="10"/>
    </row>
    <row r="255" spans="1:15" ht="13" x14ac:dyDescent="0.15">
      <c r="A255" s="72"/>
      <c r="N255" s="10"/>
      <c r="O255" s="10"/>
    </row>
    <row r="256" spans="1:15" ht="13" x14ac:dyDescent="0.15">
      <c r="A256" s="72"/>
      <c r="N256" s="10"/>
      <c r="O256" s="10"/>
    </row>
    <row r="257" spans="1:15" ht="13" x14ac:dyDescent="0.15">
      <c r="A257" s="72"/>
      <c r="N257" s="10"/>
      <c r="O257" s="10"/>
    </row>
    <row r="258" spans="1:15" ht="13" x14ac:dyDescent="0.15">
      <c r="A258" s="72"/>
      <c r="N258" s="10"/>
      <c r="O258" s="10"/>
    </row>
    <row r="259" spans="1:15" ht="13" x14ac:dyDescent="0.15">
      <c r="A259" s="72"/>
      <c r="N259" s="10"/>
      <c r="O259" s="10"/>
    </row>
    <row r="260" spans="1:15" ht="13" x14ac:dyDescent="0.15">
      <c r="A260" s="72"/>
      <c r="N260" s="10"/>
      <c r="O260" s="10"/>
    </row>
    <row r="261" spans="1:15" ht="13" x14ac:dyDescent="0.15">
      <c r="A261" s="72"/>
      <c r="N261" s="10"/>
      <c r="O261" s="10"/>
    </row>
    <row r="262" spans="1:15" ht="13" x14ac:dyDescent="0.15">
      <c r="A262" s="72"/>
      <c r="N262" s="10"/>
      <c r="O262" s="10"/>
    </row>
    <row r="263" spans="1:15" ht="13" x14ac:dyDescent="0.15">
      <c r="A263" s="72"/>
      <c r="N263" s="10"/>
      <c r="O263" s="10"/>
    </row>
    <row r="264" spans="1:15" ht="13" x14ac:dyDescent="0.15">
      <c r="A264" s="72"/>
      <c r="N264" s="10"/>
      <c r="O264" s="10"/>
    </row>
    <row r="265" spans="1:15" ht="13" x14ac:dyDescent="0.15">
      <c r="A265" s="72"/>
      <c r="N265" s="10"/>
      <c r="O265" s="10"/>
    </row>
    <row r="266" spans="1:15" ht="13" x14ac:dyDescent="0.15">
      <c r="A266" s="72"/>
      <c r="N266" s="10"/>
      <c r="O266" s="10"/>
    </row>
    <row r="267" spans="1:15" ht="13" x14ac:dyDescent="0.15">
      <c r="A267" s="72"/>
      <c r="N267" s="10"/>
      <c r="O267" s="10"/>
    </row>
    <row r="268" spans="1:15" ht="13" x14ac:dyDescent="0.15">
      <c r="A268" s="72"/>
      <c r="N268" s="10"/>
      <c r="O268" s="10"/>
    </row>
    <row r="269" spans="1:15" ht="13" x14ac:dyDescent="0.15">
      <c r="A269" s="72"/>
      <c r="N269" s="10"/>
      <c r="O269" s="10"/>
    </row>
    <row r="270" spans="1:15" ht="13" x14ac:dyDescent="0.15">
      <c r="A270" s="72"/>
      <c r="N270" s="10"/>
      <c r="O270" s="10"/>
    </row>
    <row r="271" spans="1:15" ht="13" x14ac:dyDescent="0.15">
      <c r="A271" s="72"/>
      <c r="N271" s="10"/>
      <c r="O271" s="10"/>
    </row>
    <row r="272" spans="1:15" ht="13" x14ac:dyDescent="0.15">
      <c r="A272" s="72"/>
      <c r="N272" s="10"/>
      <c r="O272" s="10"/>
    </row>
    <row r="273" spans="1:15" ht="13" x14ac:dyDescent="0.15">
      <c r="A273" s="72"/>
      <c r="N273" s="10"/>
      <c r="O273" s="10"/>
    </row>
    <row r="274" spans="1:15" ht="13" x14ac:dyDescent="0.15">
      <c r="A274" s="72"/>
      <c r="N274" s="10"/>
      <c r="O274" s="10"/>
    </row>
    <row r="275" spans="1:15" ht="13" x14ac:dyDescent="0.15">
      <c r="A275" s="72"/>
      <c r="N275" s="10"/>
      <c r="O275" s="10"/>
    </row>
    <row r="276" spans="1:15" ht="13" x14ac:dyDescent="0.15">
      <c r="A276" s="72"/>
      <c r="N276" s="10"/>
      <c r="O276" s="10"/>
    </row>
    <row r="277" spans="1:15" ht="13" x14ac:dyDescent="0.15">
      <c r="A277" s="72"/>
      <c r="N277" s="10"/>
      <c r="O277" s="10"/>
    </row>
    <row r="278" spans="1:15" ht="13" x14ac:dyDescent="0.15">
      <c r="A278" s="72"/>
      <c r="N278" s="10"/>
      <c r="O278" s="10"/>
    </row>
    <row r="279" spans="1:15" ht="13" x14ac:dyDescent="0.15">
      <c r="A279" s="72"/>
      <c r="N279" s="10"/>
      <c r="O279" s="10"/>
    </row>
    <row r="280" spans="1:15" ht="13" x14ac:dyDescent="0.15">
      <c r="A280" s="72"/>
      <c r="N280" s="10"/>
      <c r="O280" s="10"/>
    </row>
    <row r="281" spans="1:15" ht="13" x14ac:dyDescent="0.15">
      <c r="A281" s="72"/>
      <c r="N281" s="10"/>
      <c r="O281" s="10"/>
    </row>
    <row r="282" spans="1:15" ht="13" x14ac:dyDescent="0.15">
      <c r="A282" s="72"/>
      <c r="N282" s="10"/>
      <c r="O282" s="10"/>
    </row>
    <row r="283" spans="1:15" ht="13" x14ac:dyDescent="0.15">
      <c r="A283" s="72"/>
      <c r="N283" s="10"/>
      <c r="O283" s="10"/>
    </row>
    <row r="284" spans="1:15" ht="13" x14ac:dyDescent="0.15">
      <c r="A284" s="72"/>
      <c r="N284" s="10"/>
      <c r="O284" s="10"/>
    </row>
    <row r="285" spans="1:15" ht="13" x14ac:dyDescent="0.15">
      <c r="A285" s="72"/>
      <c r="N285" s="10"/>
      <c r="O285" s="10"/>
    </row>
    <row r="286" spans="1:15" ht="13" x14ac:dyDescent="0.15">
      <c r="A286" s="72"/>
      <c r="N286" s="10"/>
      <c r="O286" s="10"/>
    </row>
    <row r="287" spans="1:15" ht="13" x14ac:dyDescent="0.15">
      <c r="A287" s="72"/>
      <c r="N287" s="10"/>
      <c r="O287" s="10"/>
    </row>
    <row r="288" spans="1:15" ht="13" x14ac:dyDescent="0.15">
      <c r="A288" s="72"/>
      <c r="N288" s="10"/>
      <c r="O288" s="10"/>
    </row>
    <row r="289" spans="1:15" ht="13" x14ac:dyDescent="0.15">
      <c r="A289" s="72"/>
      <c r="N289" s="10"/>
      <c r="O289" s="10"/>
    </row>
    <row r="290" spans="1:15" ht="13" x14ac:dyDescent="0.15">
      <c r="A290" s="72"/>
      <c r="N290" s="10"/>
      <c r="O290" s="10"/>
    </row>
    <row r="291" spans="1:15" ht="13" x14ac:dyDescent="0.15">
      <c r="A291" s="72"/>
      <c r="N291" s="10"/>
      <c r="O291" s="10"/>
    </row>
    <row r="292" spans="1:15" ht="13" x14ac:dyDescent="0.15">
      <c r="A292" s="72"/>
      <c r="N292" s="10"/>
      <c r="O292" s="10"/>
    </row>
    <row r="293" spans="1:15" ht="13" x14ac:dyDescent="0.15">
      <c r="A293" s="72"/>
      <c r="N293" s="10"/>
      <c r="O293" s="10"/>
    </row>
    <row r="294" spans="1:15" ht="13" x14ac:dyDescent="0.15">
      <c r="A294" s="72"/>
      <c r="N294" s="10"/>
      <c r="O294" s="10"/>
    </row>
    <row r="295" spans="1:15" ht="13" x14ac:dyDescent="0.15">
      <c r="A295" s="72"/>
      <c r="N295" s="10"/>
      <c r="O295" s="10"/>
    </row>
    <row r="296" spans="1:15" ht="13" x14ac:dyDescent="0.15">
      <c r="A296" s="72"/>
      <c r="N296" s="10"/>
      <c r="O296" s="10"/>
    </row>
    <row r="297" spans="1:15" ht="13" x14ac:dyDescent="0.15">
      <c r="A297" s="72"/>
      <c r="N297" s="10"/>
      <c r="O297" s="10"/>
    </row>
    <row r="298" spans="1:15" ht="13" x14ac:dyDescent="0.15">
      <c r="A298" s="72"/>
      <c r="N298" s="10"/>
      <c r="O298" s="10"/>
    </row>
    <row r="299" spans="1:15" ht="13" x14ac:dyDescent="0.15">
      <c r="A299" s="72"/>
      <c r="N299" s="10"/>
      <c r="O299" s="10"/>
    </row>
    <row r="300" spans="1:15" ht="13" x14ac:dyDescent="0.15">
      <c r="A300" s="72"/>
      <c r="N300" s="10"/>
      <c r="O300" s="10"/>
    </row>
    <row r="301" spans="1:15" ht="13" x14ac:dyDescent="0.15">
      <c r="A301" s="72"/>
      <c r="N301" s="10"/>
      <c r="O301" s="10"/>
    </row>
    <row r="302" spans="1:15" ht="13" x14ac:dyDescent="0.15">
      <c r="A302" s="72"/>
      <c r="N302" s="10"/>
      <c r="O302" s="10"/>
    </row>
    <row r="303" spans="1:15" ht="13" x14ac:dyDescent="0.15">
      <c r="A303" s="72"/>
      <c r="N303" s="10"/>
      <c r="O303" s="10"/>
    </row>
    <row r="304" spans="1:15" ht="13" x14ac:dyDescent="0.15">
      <c r="A304" s="72"/>
      <c r="N304" s="10"/>
      <c r="O304" s="10"/>
    </row>
    <row r="305" spans="1:15" ht="13" x14ac:dyDescent="0.15">
      <c r="A305" s="72"/>
      <c r="N305" s="10"/>
      <c r="O305" s="10"/>
    </row>
    <row r="306" spans="1:15" ht="13" x14ac:dyDescent="0.15">
      <c r="A306" s="72"/>
      <c r="N306" s="10"/>
      <c r="O306" s="10"/>
    </row>
    <row r="307" spans="1:15" ht="13" x14ac:dyDescent="0.15">
      <c r="A307" s="72"/>
      <c r="N307" s="10"/>
      <c r="O307" s="10"/>
    </row>
    <row r="308" spans="1:15" ht="13" x14ac:dyDescent="0.15">
      <c r="A308" s="72"/>
      <c r="N308" s="10"/>
      <c r="O308" s="10"/>
    </row>
    <row r="309" spans="1:15" ht="13" x14ac:dyDescent="0.15">
      <c r="A309" s="72"/>
      <c r="N309" s="10"/>
      <c r="O309" s="10"/>
    </row>
    <row r="310" spans="1:15" ht="13" x14ac:dyDescent="0.15">
      <c r="A310" s="72"/>
      <c r="N310" s="10"/>
      <c r="O310" s="10"/>
    </row>
    <row r="311" spans="1:15" ht="13" x14ac:dyDescent="0.15">
      <c r="A311" s="72"/>
      <c r="N311" s="10"/>
      <c r="O311" s="10"/>
    </row>
    <row r="312" spans="1:15" ht="13" x14ac:dyDescent="0.15">
      <c r="A312" s="72"/>
      <c r="N312" s="10"/>
      <c r="O312" s="10"/>
    </row>
    <row r="313" spans="1:15" ht="13" x14ac:dyDescent="0.15">
      <c r="A313" s="72"/>
      <c r="N313" s="10"/>
      <c r="O313" s="10"/>
    </row>
    <row r="314" spans="1:15" ht="13" x14ac:dyDescent="0.15">
      <c r="A314" s="72"/>
      <c r="N314" s="10"/>
      <c r="O314" s="10"/>
    </row>
    <row r="315" spans="1:15" ht="13" x14ac:dyDescent="0.15">
      <c r="A315" s="72"/>
      <c r="N315" s="10"/>
      <c r="O315" s="10"/>
    </row>
    <row r="316" spans="1:15" ht="13" x14ac:dyDescent="0.15">
      <c r="A316" s="72"/>
      <c r="N316" s="10"/>
      <c r="O316" s="10"/>
    </row>
    <row r="317" spans="1:15" ht="13" x14ac:dyDescent="0.15">
      <c r="A317" s="72"/>
      <c r="N317" s="10"/>
      <c r="O317" s="10"/>
    </row>
    <row r="318" spans="1:15" ht="13" x14ac:dyDescent="0.15">
      <c r="A318" s="72"/>
      <c r="N318" s="10"/>
      <c r="O318" s="10"/>
    </row>
    <row r="319" spans="1:15" ht="13" x14ac:dyDescent="0.15">
      <c r="A319" s="72"/>
      <c r="N319" s="10"/>
      <c r="O319" s="10"/>
    </row>
    <row r="320" spans="1:15" ht="13" x14ac:dyDescent="0.15">
      <c r="A320" s="72"/>
      <c r="N320" s="10"/>
      <c r="O320" s="10"/>
    </row>
    <row r="321" spans="1:15" ht="13" x14ac:dyDescent="0.15">
      <c r="A321" s="72"/>
      <c r="N321" s="10"/>
      <c r="O321" s="10"/>
    </row>
    <row r="322" spans="1:15" ht="13" x14ac:dyDescent="0.15">
      <c r="A322" s="72"/>
      <c r="N322" s="10"/>
      <c r="O322" s="10"/>
    </row>
    <row r="323" spans="1:15" ht="13" x14ac:dyDescent="0.15">
      <c r="A323" s="72"/>
      <c r="N323" s="10"/>
      <c r="O323" s="10"/>
    </row>
    <row r="324" spans="1:15" ht="13" x14ac:dyDescent="0.15">
      <c r="A324" s="72"/>
      <c r="N324" s="10"/>
      <c r="O324" s="10"/>
    </row>
    <row r="325" spans="1:15" ht="13" x14ac:dyDescent="0.15">
      <c r="A325" s="72"/>
      <c r="N325" s="10"/>
      <c r="O325" s="10"/>
    </row>
    <row r="326" spans="1:15" ht="13" x14ac:dyDescent="0.15">
      <c r="A326" s="72"/>
      <c r="N326" s="10"/>
      <c r="O326" s="10"/>
    </row>
    <row r="327" spans="1:15" ht="13" x14ac:dyDescent="0.15">
      <c r="A327" s="72"/>
      <c r="N327" s="10"/>
      <c r="O327" s="10"/>
    </row>
    <row r="328" spans="1:15" ht="13" x14ac:dyDescent="0.15">
      <c r="A328" s="72"/>
      <c r="N328" s="10"/>
      <c r="O328" s="10"/>
    </row>
    <row r="329" spans="1:15" ht="13" x14ac:dyDescent="0.15">
      <c r="A329" s="72"/>
      <c r="N329" s="10"/>
      <c r="O329" s="10"/>
    </row>
    <row r="330" spans="1:15" ht="13" x14ac:dyDescent="0.15">
      <c r="A330" s="72"/>
      <c r="N330" s="10"/>
      <c r="O330" s="10"/>
    </row>
    <row r="331" spans="1:15" ht="13" x14ac:dyDescent="0.15">
      <c r="A331" s="72"/>
      <c r="N331" s="10"/>
      <c r="O331" s="10"/>
    </row>
    <row r="332" spans="1:15" ht="13" x14ac:dyDescent="0.15">
      <c r="A332" s="72"/>
      <c r="N332" s="10"/>
      <c r="O332" s="10"/>
    </row>
    <row r="333" spans="1:15" ht="13" x14ac:dyDescent="0.15">
      <c r="A333" s="72"/>
      <c r="N333" s="10"/>
      <c r="O333" s="10"/>
    </row>
    <row r="334" spans="1:15" ht="13" x14ac:dyDescent="0.15">
      <c r="A334" s="72"/>
      <c r="N334" s="10"/>
      <c r="O334" s="10"/>
    </row>
    <row r="335" spans="1:15" ht="13" x14ac:dyDescent="0.15">
      <c r="A335" s="72"/>
      <c r="N335" s="10"/>
      <c r="O335" s="10"/>
    </row>
    <row r="336" spans="1:15" ht="13" x14ac:dyDescent="0.15">
      <c r="A336" s="72"/>
      <c r="N336" s="10"/>
      <c r="O336" s="10"/>
    </row>
    <row r="337" spans="1:15" ht="13" x14ac:dyDescent="0.15">
      <c r="A337" s="72"/>
      <c r="N337" s="10"/>
      <c r="O337" s="10"/>
    </row>
    <row r="338" spans="1:15" ht="13" x14ac:dyDescent="0.15">
      <c r="A338" s="72"/>
      <c r="N338" s="10"/>
      <c r="O338" s="10"/>
    </row>
    <row r="339" spans="1:15" ht="13" x14ac:dyDescent="0.15">
      <c r="A339" s="72"/>
      <c r="N339" s="10"/>
      <c r="O339" s="10"/>
    </row>
    <row r="340" spans="1:15" ht="13" x14ac:dyDescent="0.15">
      <c r="A340" s="72"/>
      <c r="N340" s="10"/>
      <c r="O340" s="10"/>
    </row>
    <row r="341" spans="1:15" ht="13" x14ac:dyDescent="0.15">
      <c r="A341" s="72"/>
      <c r="N341" s="10"/>
      <c r="O341" s="10"/>
    </row>
    <row r="342" spans="1:15" ht="13" x14ac:dyDescent="0.15">
      <c r="A342" s="72"/>
      <c r="N342" s="10"/>
      <c r="O342" s="10"/>
    </row>
    <row r="343" spans="1:15" ht="13" x14ac:dyDescent="0.15">
      <c r="A343" s="72"/>
      <c r="N343" s="10"/>
      <c r="O343" s="10"/>
    </row>
    <row r="344" spans="1:15" ht="13" x14ac:dyDescent="0.15">
      <c r="A344" s="72"/>
      <c r="N344" s="10"/>
      <c r="O344" s="10"/>
    </row>
    <row r="345" spans="1:15" ht="13" x14ac:dyDescent="0.15">
      <c r="A345" s="72"/>
      <c r="N345" s="10"/>
      <c r="O345" s="10"/>
    </row>
    <row r="346" spans="1:15" ht="13" x14ac:dyDescent="0.15">
      <c r="A346" s="72"/>
      <c r="N346" s="10"/>
      <c r="O346" s="10"/>
    </row>
    <row r="347" spans="1:15" ht="13" x14ac:dyDescent="0.15">
      <c r="A347" s="72"/>
      <c r="N347" s="10"/>
      <c r="O347" s="10"/>
    </row>
    <row r="348" spans="1:15" ht="13" x14ac:dyDescent="0.15">
      <c r="A348" s="72"/>
      <c r="N348" s="10"/>
      <c r="O348" s="10"/>
    </row>
    <row r="349" spans="1:15" ht="13" x14ac:dyDescent="0.15">
      <c r="A349" s="72"/>
      <c r="N349" s="10"/>
      <c r="O349" s="10"/>
    </row>
    <row r="350" spans="1:15" ht="13" x14ac:dyDescent="0.15">
      <c r="A350" s="72"/>
      <c r="N350" s="10"/>
      <c r="O350" s="10"/>
    </row>
    <row r="351" spans="1:15" ht="13" x14ac:dyDescent="0.15">
      <c r="A351" s="72"/>
      <c r="N351" s="10"/>
      <c r="O351" s="10"/>
    </row>
    <row r="352" spans="1:15" ht="13" x14ac:dyDescent="0.15">
      <c r="A352" s="72"/>
      <c r="N352" s="10"/>
      <c r="O352" s="10"/>
    </row>
    <row r="353" spans="1:15" ht="13" x14ac:dyDescent="0.15">
      <c r="A353" s="72"/>
      <c r="N353" s="10"/>
      <c r="O353" s="10"/>
    </row>
    <row r="354" spans="1:15" ht="13" x14ac:dyDescent="0.15">
      <c r="A354" s="72"/>
      <c r="N354" s="10"/>
      <c r="O354" s="10"/>
    </row>
    <row r="355" spans="1:15" ht="13" x14ac:dyDescent="0.15">
      <c r="A355" s="72"/>
      <c r="N355" s="10"/>
      <c r="O355" s="10"/>
    </row>
    <row r="356" spans="1:15" ht="13" x14ac:dyDescent="0.15">
      <c r="A356" s="72"/>
      <c r="N356" s="10"/>
      <c r="O356" s="10"/>
    </row>
    <row r="357" spans="1:15" ht="13" x14ac:dyDescent="0.15">
      <c r="A357" s="72"/>
      <c r="N357" s="10"/>
      <c r="O357" s="10"/>
    </row>
    <row r="358" spans="1:15" ht="13" x14ac:dyDescent="0.15">
      <c r="A358" s="72"/>
      <c r="N358" s="10"/>
      <c r="O358" s="10"/>
    </row>
    <row r="359" spans="1:15" ht="13" x14ac:dyDescent="0.15">
      <c r="A359" s="72"/>
      <c r="N359" s="10"/>
      <c r="O359" s="10"/>
    </row>
    <row r="360" spans="1:15" ht="13" x14ac:dyDescent="0.15">
      <c r="A360" s="72"/>
      <c r="N360" s="10"/>
      <c r="O360" s="10"/>
    </row>
    <row r="361" spans="1:15" ht="13" x14ac:dyDescent="0.15">
      <c r="A361" s="72"/>
      <c r="N361" s="10"/>
      <c r="O361" s="10"/>
    </row>
    <row r="362" spans="1:15" ht="13" x14ac:dyDescent="0.15">
      <c r="A362" s="72"/>
      <c r="N362" s="10"/>
      <c r="O362" s="10"/>
    </row>
    <row r="363" spans="1:15" ht="13" x14ac:dyDescent="0.15">
      <c r="A363" s="72"/>
      <c r="N363" s="10"/>
      <c r="O363" s="10"/>
    </row>
    <row r="364" spans="1:15" ht="13" x14ac:dyDescent="0.15">
      <c r="A364" s="72"/>
      <c r="N364" s="10"/>
      <c r="O364" s="10"/>
    </row>
    <row r="365" spans="1:15" ht="13" x14ac:dyDescent="0.15">
      <c r="A365" s="72"/>
      <c r="N365" s="10"/>
      <c r="O365" s="10"/>
    </row>
    <row r="366" spans="1:15" ht="13" x14ac:dyDescent="0.15">
      <c r="A366" s="72"/>
      <c r="N366" s="10"/>
      <c r="O366" s="10"/>
    </row>
    <row r="367" spans="1:15" ht="13" x14ac:dyDescent="0.15">
      <c r="A367" s="72"/>
      <c r="N367" s="10"/>
      <c r="O367" s="10"/>
    </row>
    <row r="368" spans="1:15" ht="13" x14ac:dyDescent="0.15">
      <c r="A368" s="72"/>
      <c r="N368" s="10"/>
      <c r="O368" s="10"/>
    </row>
    <row r="369" spans="1:15" ht="13" x14ac:dyDescent="0.15">
      <c r="A369" s="72"/>
      <c r="N369" s="10"/>
      <c r="O369" s="10"/>
    </row>
    <row r="370" spans="1:15" ht="13" x14ac:dyDescent="0.15">
      <c r="A370" s="72"/>
      <c r="N370" s="10"/>
      <c r="O370" s="10"/>
    </row>
    <row r="371" spans="1:15" ht="13" x14ac:dyDescent="0.15">
      <c r="A371" s="72"/>
      <c r="N371" s="10"/>
      <c r="O371" s="10"/>
    </row>
    <row r="372" spans="1:15" ht="13" x14ac:dyDescent="0.15">
      <c r="A372" s="72"/>
      <c r="N372" s="10"/>
      <c r="O372" s="10"/>
    </row>
    <row r="373" spans="1:15" ht="13" x14ac:dyDescent="0.15">
      <c r="A373" s="72"/>
      <c r="N373" s="10"/>
      <c r="O373" s="10"/>
    </row>
    <row r="374" spans="1:15" ht="13" x14ac:dyDescent="0.15">
      <c r="A374" s="72"/>
      <c r="N374" s="10"/>
      <c r="O374" s="10"/>
    </row>
    <row r="375" spans="1:15" ht="13" x14ac:dyDescent="0.15">
      <c r="A375" s="72"/>
      <c r="N375" s="10"/>
      <c r="O375" s="10"/>
    </row>
    <row r="376" spans="1:15" ht="13" x14ac:dyDescent="0.15">
      <c r="A376" s="72"/>
      <c r="N376" s="10"/>
      <c r="O376" s="10"/>
    </row>
    <row r="377" spans="1:15" ht="13" x14ac:dyDescent="0.15">
      <c r="A377" s="72"/>
      <c r="N377" s="10"/>
      <c r="O377" s="10"/>
    </row>
    <row r="378" spans="1:15" ht="13" x14ac:dyDescent="0.15">
      <c r="A378" s="72"/>
      <c r="N378" s="10"/>
      <c r="O378" s="10"/>
    </row>
    <row r="379" spans="1:15" ht="13" x14ac:dyDescent="0.15">
      <c r="A379" s="72"/>
      <c r="N379" s="10"/>
      <c r="O379" s="10"/>
    </row>
    <row r="380" spans="1:15" ht="13" x14ac:dyDescent="0.15">
      <c r="A380" s="72"/>
      <c r="N380" s="10"/>
      <c r="O380" s="10"/>
    </row>
    <row r="381" spans="1:15" ht="13" x14ac:dyDescent="0.15">
      <c r="A381" s="72"/>
      <c r="N381" s="10"/>
      <c r="O381" s="10"/>
    </row>
    <row r="382" spans="1:15" ht="13" x14ac:dyDescent="0.15">
      <c r="A382" s="72"/>
      <c r="N382" s="10"/>
      <c r="O382" s="10"/>
    </row>
    <row r="383" spans="1:15" ht="13" x14ac:dyDescent="0.15">
      <c r="A383" s="72"/>
      <c r="N383" s="10"/>
      <c r="O383" s="10"/>
    </row>
    <row r="384" spans="1:15" ht="13" x14ac:dyDescent="0.15">
      <c r="A384" s="72"/>
      <c r="N384" s="10"/>
      <c r="O384" s="10"/>
    </row>
    <row r="385" spans="1:15" ht="13" x14ac:dyDescent="0.15">
      <c r="A385" s="72"/>
      <c r="N385" s="10"/>
      <c r="O385" s="10"/>
    </row>
    <row r="386" spans="1:15" ht="13" x14ac:dyDescent="0.15">
      <c r="A386" s="72"/>
      <c r="N386" s="10"/>
      <c r="O386" s="10"/>
    </row>
    <row r="387" spans="1:15" ht="13" x14ac:dyDescent="0.15">
      <c r="A387" s="72"/>
      <c r="N387" s="10"/>
      <c r="O387" s="10"/>
    </row>
    <row r="388" spans="1:15" ht="13" x14ac:dyDescent="0.15">
      <c r="A388" s="72"/>
      <c r="N388" s="10"/>
      <c r="O388" s="10"/>
    </row>
    <row r="389" spans="1:15" ht="13" x14ac:dyDescent="0.15">
      <c r="A389" s="72"/>
      <c r="N389" s="10"/>
      <c r="O389" s="10"/>
    </row>
    <row r="390" spans="1:15" ht="13" x14ac:dyDescent="0.15">
      <c r="A390" s="72"/>
      <c r="N390" s="10"/>
      <c r="O390" s="10"/>
    </row>
    <row r="391" spans="1:15" ht="13" x14ac:dyDescent="0.15">
      <c r="A391" s="72"/>
      <c r="N391" s="10"/>
      <c r="O391" s="10"/>
    </row>
    <row r="392" spans="1:15" ht="13" x14ac:dyDescent="0.15">
      <c r="A392" s="72"/>
      <c r="N392" s="10"/>
      <c r="O392" s="10"/>
    </row>
    <row r="393" spans="1:15" ht="13" x14ac:dyDescent="0.15">
      <c r="A393" s="72"/>
      <c r="N393" s="10"/>
      <c r="O393" s="10"/>
    </row>
    <row r="394" spans="1:15" ht="13" x14ac:dyDescent="0.15">
      <c r="A394" s="72"/>
      <c r="N394" s="10"/>
      <c r="O394" s="10"/>
    </row>
    <row r="395" spans="1:15" ht="13" x14ac:dyDescent="0.15">
      <c r="A395" s="72"/>
      <c r="N395" s="10"/>
      <c r="O395" s="10"/>
    </row>
    <row r="396" spans="1:15" ht="13" x14ac:dyDescent="0.15">
      <c r="A396" s="72"/>
      <c r="N396" s="10"/>
      <c r="O396" s="10"/>
    </row>
    <row r="397" spans="1:15" ht="13" x14ac:dyDescent="0.15">
      <c r="A397" s="72"/>
      <c r="N397" s="10"/>
      <c r="O397" s="10"/>
    </row>
    <row r="398" spans="1:15" ht="13" x14ac:dyDescent="0.15">
      <c r="A398" s="72"/>
      <c r="N398" s="10"/>
      <c r="O398" s="10"/>
    </row>
    <row r="399" spans="1:15" ht="13" x14ac:dyDescent="0.15">
      <c r="A399" s="72"/>
      <c r="N399" s="10"/>
      <c r="O399" s="10"/>
    </row>
    <row r="400" spans="1:15" ht="13" x14ac:dyDescent="0.15">
      <c r="A400" s="72"/>
      <c r="N400" s="10"/>
      <c r="O400" s="10"/>
    </row>
    <row r="401" spans="1:15" ht="13" x14ac:dyDescent="0.15">
      <c r="A401" s="72"/>
      <c r="N401" s="10"/>
      <c r="O401" s="10"/>
    </row>
    <row r="402" spans="1:15" ht="13" x14ac:dyDescent="0.15">
      <c r="A402" s="72"/>
      <c r="N402" s="10"/>
      <c r="O402" s="10"/>
    </row>
    <row r="403" spans="1:15" ht="13" x14ac:dyDescent="0.15">
      <c r="A403" s="72"/>
      <c r="N403" s="10"/>
      <c r="O403" s="10"/>
    </row>
    <row r="404" spans="1:15" ht="13" x14ac:dyDescent="0.15">
      <c r="A404" s="72"/>
      <c r="N404" s="10"/>
      <c r="O404" s="10"/>
    </row>
    <row r="405" spans="1:15" ht="13" x14ac:dyDescent="0.15">
      <c r="A405" s="72"/>
      <c r="N405" s="10"/>
      <c r="O405" s="10"/>
    </row>
    <row r="406" spans="1:15" ht="13" x14ac:dyDescent="0.15">
      <c r="A406" s="72"/>
      <c r="N406" s="10"/>
      <c r="O406" s="10"/>
    </row>
    <row r="407" spans="1:15" ht="13" x14ac:dyDescent="0.15">
      <c r="A407" s="72"/>
      <c r="N407" s="10"/>
      <c r="O407" s="10"/>
    </row>
    <row r="408" spans="1:15" ht="13" x14ac:dyDescent="0.15">
      <c r="A408" s="72"/>
      <c r="N408" s="10"/>
      <c r="O408" s="10"/>
    </row>
    <row r="409" spans="1:15" ht="13" x14ac:dyDescent="0.15">
      <c r="A409" s="72"/>
      <c r="N409" s="10"/>
      <c r="O409" s="10"/>
    </row>
    <row r="410" spans="1:15" ht="13" x14ac:dyDescent="0.15">
      <c r="A410" s="72"/>
      <c r="N410" s="10"/>
      <c r="O410" s="10"/>
    </row>
    <row r="411" spans="1:15" ht="13" x14ac:dyDescent="0.15">
      <c r="A411" s="72"/>
      <c r="N411" s="10"/>
      <c r="O411" s="10"/>
    </row>
    <row r="412" spans="1:15" ht="13" x14ac:dyDescent="0.15">
      <c r="A412" s="72"/>
      <c r="N412" s="10"/>
      <c r="O412" s="10"/>
    </row>
    <row r="413" spans="1:15" ht="13" x14ac:dyDescent="0.15">
      <c r="A413" s="72"/>
      <c r="N413" s="10"/>
      <c r="O413" s="10"/>
    </row>
    <row r="414" spans="1:15" ht="13" x14ac:dyDescent="0.15">
      <c r="A414" s="72"/>
      <c r="N414" s="10"/>
      <c r="O414" s="10"/>
    </row>
    <row r="415" spans="1:15" ht="13" x14ac:dyDescent="0.15">
      <c r="A415" s="72"/>
      <c r="N415" s="10"/>
      <c r="O415" s="10"/>
    </row>
    <row r="416" spans="1:15" ht="13" x14ac:dyDescent="0.15">
      <c r="A416" s="72"/>
      <c r="N416" s="10"/>
      <c r="O416" s="10"/>
    </row>
    <row r="417" spans="1:15" ht="13" x14ac:dyDescent="0.15">
      <c r="A417" s="72"/>
      <c r="N417" s="10"/>
      <c r="O417" s="10"/>
    </row>
    <row r="418" spans="1:15" ht="13" x14ac:dyDescent="0.15">
      <c r="A418" s="72"/>
      <c r="N418" s="10"/>
      <c r="O418" s="10"/>
    </row>
    <row r="419" spans="1:15" ht="13" x14ac:dyDescent="0.15">
      <c r="A419" s="72"/>
      <c r="N419" s="10"/>
      <c r="O419" s="10"/>
    </row>
    <row r="420" spans="1:15" ht="13" x14ac:dyDescent="0.15">
      <c r="A420" s="72"/>
      <c r="N420" s="10"/>
      <c r="O420" s="10"/>
    </row>
    <row r="421" spans="1:15" ht="13" x14ac:dyDescent="0.15">
      <c r="A421" s="72"/>
      <c r="N421" s="10"/>
      <c r="O421" s="10"/>
    </row>
    <row r="422" spans="1:15" ht="13" x14ac:dyDescent="0.15">
      <c r="A422" s="72"/>
      <c r="N422" s="10"/>
      <c r="O422" s="10"/>
    </row>
    <row r="423" spans="1:15" ht="13" x14ac:dyDescent="0.15">
      <c r="A423" s="72"/>
      <c r="N423" s="10"/>
      <c r="O423" s="10"/>
    </row>
    <row r="424" spans="1:15" ht="13" x14ac:dyDescent="0.15">
      <c r="A424" s="72"/>
      <c r="N424" s="10"/>
      <c r="O424" s="10"/>
    </row>
    <row r="425" spans="1:15" ht="13" x14ac:dyDescent="0.15">
      <c r="A425" s="72"/>
      <c r="N425" s="10"/>
      <c r="O425" s="10"/>
    </row>
    <row r="426" spans="1:15" ht="13" x14ac:dyDescent="0.15">
      <c r="A426" s="72"/>
      <c r="N426" s="10"/>
      <c r="O426" s="10"/>
    </row>
    <row r="427" spans="1:15" ht="13" x14ac:dyDescent="0.15">
      <c r="A427" s="72"/>
      <c r="N427" s="10"/>
      <c r="O427" s="10"/>
    </row>
    <row r="428" spans="1:15" ht="13" x14ac:dyDescent="0.15">
      <c r="A428" s="72"/>
      <c r="N428" s="10"/>
      <c r="O428" s="10"/>
    </row>
    <row r="429" spans="1:15" ht="13" x14ac:dyDescent="0.15">
      <c r="A429" s="72"/>
      <c r="N429" s="10"/>
      <c r="O429" s="10"/>
    </row>
    <row r="430" spans="1:15" ht="13" x14ac:dyDescent="0.15">
      <c r="A430" s="72"/>
      <c r="N430" s="10"/>
      <c r="O430" s="10"/>
    </row>
    <row r="431" spans="1:15" ht="13" x14ac:dyDescent="0.15">
      <c r="A431" s="72"/>
      <c r="N431" s="10"/>
      <c r="O431" s="10"/>
    </row>
    <row r="432" spans="1:15" ht="13" x14ac:dyDescent="0.15">
      <c r="A432" s="72"/>
      <c r="N432" s="10"/>
      <c r="O432" s="10"/>
    </row>
    <row r="433" spans="1:15" ht="13" x14ac:dyDescent="0.15">
      <c r="A433" s="72"/>
      <c r="N433" s="10"/>
      <c r="O433" s="10"/>
    </row>
    <row r="434" spans="1:15" ht="13" x14ac:dyDescent="0.15">
      <c r="A434" s="72"/>
      <c r="N434" s="10"/>
      <c r="O434" s="10"/>
    </row>
    <row r="435" spans="1:15" ht="13" x14ac:dyDescent="0.15">
      <c r="A435" s="72"/>
      <c r="N435" s="10"/>
      <c r="O435" s="10"/>
    </row>
    <row r="436" spans="1:15" ht="13" x14ac:dyDescent="0.15">
      <c r="A436" s="72"/>
      <c r="N436" s="10"/>
      <c r="O436" s="10"/>
    </row>
    <row r="437" spans="1:15" ht="13" x14ac:dyDescent="0.15">
      <c r="A437" s="72"/>
      <c r="N437" s="10"/>
      <c r="O437" s="10"/>
    </row>
    <row r="438" spans="1:15" ht="13" x14ac:dyDescent="0.15">
      <c r="A438" s="72"/>
      <c r="N438" s="10"/>
      <c r="O438" s="10"/>
    </row>
    <row r="439" spans="1:15" ht="13" x14ac:dyDescent="0.15">
      <c r="A439" s="72"/>
      <c r="N439" s="10"/>
      <c r="O439" s="10"/>
    </row>
    <row r="440" spans="1:15" ht="13" x14ac:dyDescent="0.15">
      <c r="A440" s="72"/>
      <c r="N440" s="10"/>
      <c r="O440" s="10"/>
    </row>
    <row r="441" spans="1:15" ht="13" x14ac:dyDescent="0.15">
      <c r="A441" s="72"/>
      <c r="N441" s="10"/>
      <c r="O441" s="10"/>
    </row>
    <row r="442" spans="1:15" ht="13" x14ac:dyDescent="0.15">
      <c r="A442" s="72"/>
      <c r="N442" s="10"/>
      <c r="O442" s="10"/>
    </row>
    <row r="443" spans="1:15" ht="13" x14ac:dyDescent="0.15">
      <c r="A443" s="72"/>
      <c r="N443" s="10"/>
      <c r="O443" s="10"/>
    </row>
    <row r="444" spans="1:15" ht="13" x14ac:dyDescent="0.15">
      <c r="A444" s="72"/>
      <c r="N444" s="10"/>
      <c r="O444" s="10"/>
    </row>
    <row r="445" spans="1:15" ht="13" x14ac:dyDescent="0.15">
      <c r="A445" s="72"/>
      <c r="N445" s="10"/>
      <c r="O445" s="10"/>
    </row>
    <row r="446" spans="1:15" ht="13" x14ac:dyDescent="0.15">
      <c r="A446" s="72"/>
      <c r="N446" s="10"/>
      <c r="O446" s="10"/>
    </row>
    <row r="447" spans="1:15" ht="13" x14ac:dyDescent="0.15">
      <c r="A447" s="72"/>
      <c r="N447" s="10"/>
      <c r="O447" s="10"/>
    </row>
    <row r="448" spans="1:15" ht="13" x14ac:dyDescent="0.15">
      <c r="A448" s="72"/>
      <c r="N448" s="10"/>
      <c r="O448" s="10"/>
    </row>
    <row r="449" spans="1:15" ht="13" x14ac:dyDescent="0.15">
      <c r="A449" s="72"/>
      <c r="N449" s="10"/>
      <c r="O449" s="10"/>
    </row>
    <row r="450" spans="1:15" ht="13" x14ac:dyDescent="0.15">
      <c r="A450" s="72"/>
      <c r="N450" s="10"/>
      <c r="O450" s="10"/>
    </row>
    <row r="451" spans="1:15" ht="13" x14ac:dyDescent="0.15">
      <c r="A451" s="72"/>
      <c r="N451" s="10"/>
      <c r="O451" s="10"/>
    </row>
    <row r="452" spans="1:15" ht="13" x14ac:dyDescent="0.15">
      <c r="A452" s="72"/>
      <c r="N452" s="10"/>
      <c r="O452" s="10"/>
    </row>
    <row r="453" spans="1:15" ht="13" x14ac:dyDescent="0.15">
      <c r="A453" s="72"/>
      <c r="N453" s="10"/>
      <c r="O453" s="10"/>
    </row>
    <row r="454" spans="1:15" ht="13" x14ac:dyDescent="0.15">
      <c r="A454" s="72"/>
      <c r="N454" s="10"/>
      <c r="O454" s="10"/>
    </row>
    <row r="455" spans="1:15" ht="13" x14ac:dyDescent="0.15">
      <c r="A455" s="72"/>
      <c r="N455" s="10"/>
      <c r="O455" s="10"/>
    </row>
    <row r="456" spans="1:15" ht="13" x14ac:dyDescent="0.15">
      <c r="A456" s="72"/>
      <c r="N456" s="10"/>
      <c r="O456" s="10"/>
    </row>
    <row r="457" spans="1:15" ht="13" x14ac:dyDescent="0.15">
      <c r="A457" s="72"/>
      <c r="N457" s="10"/>
      <c r="O457" s="10"/>
    </row>
    <row r="458" spans="1:15" ht="13" x14ac:dyDescent="0.15">
      <c r="A458" s="72"/>
      <c r="N458" s="10"/>
      <c r="O458" s="10"/>
    </row>
    <row r="459" spans="1:15" ht="13" x14ac:dyDescent="0.15">
      <c r="A459" s="72"/>
      <c r="N459" s="10"/>
      <c r="O459" s="10"/>
    </row>
    <row r="460" spans="1:15" ht="13" x14ac:dyDescent="0.15">
      <c r="A460" s="72"/>
      <c r="N460" s="10"/>
      <c r="O460" s="10"/>
    </row>
    <row r="461" spans="1:15" ht="13" x14ac:dyDescent="0.15">
      <c r="A461" s="72"/>
      <c r="N461" s="10"/>
      <c r="O461" s="10"/>
    </row>
    <row r="462" spans="1:15" ht="13" x14ac:dyDescent="0.15">
      <c r="A462" s="72"/>
      <c r="N462" s="10"/>
      <c r="O462" s="10"/>
    </row>
    <row r="463" spans="1:15" ht="13" x14ac:dyDescent="0.15">
      <c r="A463" s="72"/>
      <c r="N463" s="10"/>
      <c r="O463" s="10"/>
    </row>
    <row r="464" spans="1:15" ht="13" x14ac:dyDescent="0.15">
      <c r="A464" s="72"/>
      <c r="N464" s="10"/>
      <c r="O464" s="10"/>
    </row>
    <row r="465" spans="1:15" ht="13" x14ac:dyDescent="0.15">
      <c r="A465" s="72"/>
      <c r="N465" s="10"/>
      <c r="O465" s="10"/>
    </row>
    <row r="466" spans="1:15" ht="13" x14ac:dyDescent="0.15">
      <c r="A466" s="72"/>
      <c r="N466" s="10"/>
      <c r="O466" s="10"/>
    </row>
    <row r="467" spans="1:15" ht="13" x14ac:dyDescent="0.15">
      <c r="A467" s="72"/>
      <c r="N467" s="10"/>
      <c r="O467" s="10"/>
    </row>
    <row r="468" spans="1:15" ht="13" x14ac:dyDescent="0.15">
      <c r="A468" s="72"/>
      <c r="N468" s="10"/>
      <c r="O468" s="10"/>
    </row>
    <row r="469" spans="1:15" ht="13" x14ac:dyDescent="0.15">
      <c r="A469" s="72"/>
      <c r="N469" s="10"/>
      <c r="O469" s="10"/>
    </row>
    <row r="470" spans="1:15" ht="13" x14ac:dyDescent="0.15">
      <c r="A470" s="72"/>
      <c r="N470" s="10"/>
      <c r="O470" s="10"/>
    </row>
    <row r="471" spans="1:15" ht="13" x14ac:dyDescent="0.15">
      <c r="A471" s="72"/>
      <c r="N471" s="10"/>
      <c r="O471" s="10"/>
    </row>
    <row r="472" spans="1:15" ht="13" x14ac:dyDescent="0.15">
      <c r="A472" s="72"/>
      <c r="N472" s="10"/>
      <c r="O472" s="10"/>
    </row>
    <row r="473" spans="1:15" ht="13" x14ac:dyDescent="0.15">
      <c r="A473" s="72"/>
      <c r="N473" s="10"/>
      <c r="O473" s="10"/>
    </row>
    <row r="474" spans="1:15" ht="13" x14ac:dyDescent="0.15">
      <c r="A474" s="72"/>
      <c r="N474" s="10"/>
      <c r="O474" s="10"/>
    </row>
    <row r="475" spans="1:15" ht="13" x14ac:dyDescent="0.15">
      <c r="A475" s="72"/>
      <c r="N475" s="10"/>
      <c r="O475" s="10"/>
    </row>
    <row r="476" spans="1:15" ht="13" x14ac:dyDescent="0.15">
      <c r="A476" s="72"/>
      <c r="N476" s="10"/>
      <c r="O476" s="10"/>
    </row>
    <row r="477" spans="1:15" ht="13" x14ac:dyDescent="0.15">
      <c r="A477" s="72"/>
      <c r="N477" s="10"/>
      <c r="O477" s="10"/>
    </row>
    <row r="478" spans="1:15" ht="13" x14ac:dyDescent="0.15">
      <c r="A478" s="72"/>
      <c r="N478" s="10"/>
      <c r="O478" s="10"/>
    </row>
    <row r="479" spans="1:15" ht="13" x14ac:dyDescent="0.15">
      <c r="A479" s="72"/>
      <c r="N479" s="10"/>
      <c r="O479" s="10"/>
    </row>
    <row r="480" spans="1:15" ht="13" x14ac:dyDescent="0.15">
      <c r="A480" s="72"/>
      <c r="N480" s="10"/>
      <c r="O480" s="10"/>
    </row>
    <row r="481" spans="1:15" ht="13" x14ac:dyDescent="0.15">
      <c r="A481" s="72"/>
      <c r="N481" s="10"/>
      <c r="O481" s="10"/>
    </row>
    <row r="482" spans="1:15" ht="13" x14ac:dyDescent="0.15">
      <c r="A482" s="72"/>
      <c r="N482" s="10"/>
      <c r="O482" s="10"/>
    </row>
    <row r="483" spans="1:15" ht="13" x14ac:dyDescent="0.15">
      <c r="A483" s="72"/>
      <c r="N483" s="10"/>
      <c r="O483" s="10"/>
    </row>
    <row r="484" spans="1:15" ht="13" x14ac:dyDescent="0.15">
      <c r="A484" s="72"/>
      <c r="N484" s="10"/>
      <c r="O484" s="10"/>
    </row>
    <row r="485" spans="1:15" ht="13" x14ac:dyDescent="0.15">
      <c r="A485" s="72"/>
      <c r="N485" s="10"/>
      <c r="O485" s="10"/>
    </row>
    <row r="486" spans="1:15" ht="13" x14ac:dyDescent="0.15">
      <c r="A486" s="72"/>
      <c r="N486" s="10"/>
      <c r="O486" s="10"/>
    </row>
    <row r="487" spans="1:15" ht="13" x14ac:dyDescent="0.15">
      <c r="A487" s="72"/>
      <c r="N487" s="10"/>
      <c r="O487" s="10"/>
    </row>
    <row r="488" spans="1:15" ht="13" x14ac:dyDescent="0.15">
      <c r="A488" s="72"/>
      <c r="N488" s="10"/>
      <c r="O488" s="10"/>
    </row>
    <row r="489" spans="1:15" ht="13" x14ac:dyDescent="0.15">
      <c r="A489" s="72"/>
      <c r="N489" s="10"/>
      <c r="O489" s="10"/>
    </row>
    <row r="490" spans="1:15" ht="13" x14ac:dyDescent="0.15">
      <c r="A490" s="72"/>
      <c r="N490" s="10"/>
      <c r="O490" s="10"/>
    </row>
    <row r="491" spans="1:15" ht="13" x14ac:dyDescent="0.15">
      <c r="A491" s="72"/>
      <c r="N491" s="10"/>
      <c r="O491" s="10"/>
    </row>
    <row r="492" spans="1:15" ht="13" x14ac:dyDescent="0.15">
      <c r="A492" s="72"/>
      <c r="N492" s="10"/>
      <c r="O492" s="10"/>
    </row>
    <row r="493" spans="1:15" ht="13" x14ac:dyDescent="0.15">
      <c r="A493" s="72"/>
      <c r="N493" s="10"/>
      <c r="O493" s="10"/>
    </row>
    <row r="494" spans="1:15" ht="13" x14ac:dyDescent="0.15">
      <c r="A494" s="72"/>
      <c r="N494" s="10"/>
      <c r="O494" s="10"/>
    </row>
    <row r="495" spans="1:15" ht="13" x14ac:dyDescent="0.15">
      <c r="A495" s="72"/>
      <c r="N495" s="10"/>
      <c r="O495" s="10"/>
    </row>
    <row r="496" spans="1:15" ht="13" x14ac:dyDescent="0.15">
      <c r="A496" s="72"/>
      <c r="N496" s="10"/>
      <c r="O496" s="10"/>
    </row>
    <row r="497" spans="1:15" ht="13" x14ac:dyDescent="0.15">
      <c r="A497" s="72"/>
      <c r="N497" s="10"/>
      <c r="O497" s="10"/>
    </row>
    <row r="498" spans="1:15" ht="13" x14ac:dyDescent="0.15">
      <c r="A498" s="72"/>
      <c r="N498" s="10"/>
      <c r="O498" s="10"/>
    </row>
    <row r="499" spans="1:15" ht="13" x14ac:dyDescent="0.15">
      <c r="A499" s="72"/>
      <c r="N499" s="10"/>
      <c r="O499" s="10"/>
    </row>
    <row r="500" spans="1:15" ht="13" x14ac:dyDescent="0.15">
      <c r="A500" s="72"/>
      <c r="N500" s="10"/>
      <c r="O500" s="10"/>
    </row>
    <row r="501" spans="1:15" ht="13" x14ac:dyDescent="0.15">
      <c r="A501" s="72"/>
      <c r="N501" s="10"/>
      <c r="O501" s="10"/>
    </row>
    <row r="502" spans="1:15" ht="13" x14ac:dyDescent="0.15">
      <c r="A502" s="72"/>
      <c r="N502" s="10"/>
      <c r="O502" s="10"/>
    </row>
    <row r="503" spans="1:15" ht="13" x14ac:dyDescent="0.15">
      <c r="A503" s="72"/>
      <c r="N503" s="10"/>
      <c r="O503" s="10"/>
    </row>
    <row r="504" spans="1:15" ht="13" x14ac:dyDescent="0.15">
      <c r="A504" s="72"/>
      <c r="N504" s="10"/>
      <c r="O504" s="10"/>
    </row>
    <row r="505" spans="1:15" ht="13" x14ac:dyDescent="0.15">
      <c r="A505" s="72"/>
      <c r="N505" s="10"/>
      <c r="O505" s="10"/>
    </row>
    <row r="506" spans="1:15" ht="13" x14ac:dyDescent="0.15">
      <c r="A506" s="72"/>
      <c r="N506" s="10"/>
      <c r="O506" s="10"/>
    </row>
    <row r="507" spans="1:15" ht="13" x14ac:dyDescent="0.15">
      <c r="A507" s="72"/>
      <c r="N507" s="10"/>
      <c r="O507" s="10"/>
    </row>
    <row r="508" spans="1:15" ht="13" x14ac:dyDescent="0.15">
      <c r="A508" s="72"/>
      <c r="N508" s="10"/>
      <c r="O508" s="10"/>
    </row>
    <row r="509" spans="1:15" ht="13" x14ac:dyDescent="0.15">
      <c r="A509" s="72"/>
      <c r="N509" s="10"/>
      <c r="O509" s="10"/>
    </row>
    <row r="510" spans="1:15" ht="13" x14ac:dyDescent="0.15">
      <c r="A510" s="72"/>
      <c r="N510" s="10"/>
      <c r="O510" s="10"/>
    </row>
    <row r="511" spans="1:15" ht="13" x14ac:dyDescent="0.15">
      <c r="A511" s="72"/>
      <c r="N511" s="10"/>
      <c r="O511" s="10"/>
    </row>
    <row r="512" spans="1:15" ht="13" x14ac:dyDescent="0.15">
      <c r="A512" s="72"/>
      <c r="N512" s="10"/>
      <c r="O512" s="10"/>
    </row>
    <row r="513" spans="1:15" ht="13" x14ac:dyDescent="0.15">
      <c r="A513" s="72"/>
      <c r="N513" s="10"/>
      <c r="O513" s="10"/>
    </row>
    <row r="514" spans="1:15" ht="13" x14ac:dyDescent="0.15">
      <c r="A514" s="72"/>
      <c r="N514" s="10"/>
      <c r="O514" s="10"/>
    </row>
    <row r="515" spans="1:15" ht="13" x14ac:dyDescent="0.15">
      <c r="A515" s="72"/>
      <c r="N515" s="10"/>
      <c r="O515" s="10"/>
    </row>
    <row r="516" spans="1:15" ht="13" x14ac:dyDescent="0.15">
      <c r="A516" s="72"/>
      <c r="N516" s="10"/>
      <c r="O516" s="10"/>
    </row>
    <row r="517" spans="1:15" ht="13" x14ac:dyDescent="0.15">
      <c r="A517" s="72"/>
      <c r="N517" s="10"/>
      <c r="O517" s="10"/>
    </row>
    <row r="518" spans="1:15" ht="13" x14ac:dyDescent="0.15">
      <c r="A518" s="72"/>
      <c r="N518" s="10"/>
      <c r="O518" s="10"/>
    </row>
    <row r="519" spans="1:15" ht="13" x14ac:dyDescent="0.15">
      <c r="A519" s="72"/>
      <c r="N519" s="10"/>
      <c r="O519" s="10"/>
    </row>
    <row r="520" spans="1:15" ht="13" x14ac:dyDescent="0.15">
      <c r="A520" s="72"/>
      <c r="N520" s="10"/>
      <c r="O520" s="10"/>
    </row>
    <row r="521" spans="1:15" ht="13" x14ac:dyDescent="0.15">
      <c r="A521" s="72"/>
      <c r="N521" s="10"/>
      <c r="O521" s="10"/>
    </row>
    <row r="522" spans="1:15" ht="13" x14ac:dyDescent="0.15">
      <c r="A522" s="72"/>
      <c r="N522" s="10"/>
      <c r="O522" s="10"/>
    </row>
    <row r="523" spans="1:15" ht="13" x14ac:dyDescent="0.15">
      <c r="A523" s="72"/>
      <c r="N523" s="10"/>
      <c r="O523" s="10"/>
    </row>
    <row r="524" spans="1:15" ht="13" x14ac:dyDescent="0.15">
      <c r="A524" s="72"/>
      <c r="N524" s="10"/>
      <c r="O524" s="10"/>
    </row>
    <row r="525" spans="1:15" ht="13" x14ac:dyDescent="0.15">
      <c r="A525" s="72"/>
      <c r="N525" s="10"/>
      <c r="O525" s="10"/>
    </row>
    <row r="526" spans="1:15" ht="13" x14ac:dyDescent="0.15">
      <c r="A526" s="72"/>
      <c r="N526" s="10"/>
      <c r="O526" s="10"/>
    </row>
    <row r="527" spans="1:15" ht="13" x14ac:dyDescent="0.15">
      <c r="A527" s="72"/>
      <c r="N527" s="10"/>
      <c r="O527" s="10"/>
    </row>
    <row r="528" spans="1:15" ht="13" x14ac:dyDescent="0.15">
      <c r="A528" s="72"/>
      <c r="N528" s="10"/>
      <c r="O528" s="10"/>
    </row>
    <row r="529" spans="1:15" ht="13" x14ac:dyDescent="0.15">
      <c r="A529" s="72"/>
      <c r="N529" s="10"/>
      <c r="O529" s="10"/>
    </row>
    <row r="530" spans="1:15" ht="13" x14ac:dyDescent="0.15">
      <c r="A530" s="72"/>
      <c r="N530" s="10"/>
      <c r="O530" s="10"/>
    </row>
    <row r="531" spans="1:15" ht="13" x14ac:dyDescent="0.15">
      <c r="A531" s="72"/>
      <c r="N531" s="10"/>
      <c r="O531" s="10"/>
    </row>
    <row r="532" spans="1:15" ht="13" x14ac:dyDescent="0.15">
      <c r="A532" s="72"/>
      <c r="N532" s="10"/>
      <c r="O532" s="10"/>
    </row>
    <row r="533" spans="1:15" ht="13" x14ac:dyDescent="0.15">
      <c r="A533" s="72"/>
      <c r="N533" s="10"/>
      <c r="O533" s="10"/>
    </row>
    <row r="534" spans="1:15" ht="13" x14ac:dyDescent="0.15">
      <c r="A534" s="72"/>
      <c r="N534" s="10"/>
      <c r="O534" s="10"/>
    </row>
    <row r="535" spans="1:15" ht="13" x14ac:dyDescent="0.15">
      <c r="A535" s="72"/>
      <c r="N535" s="10"/>
      <c r="O535" s="10"/>
    </row>
    <row r="536" spans="1:15" ht="13" x14ac:dyDescent="0.15">
      <c r="A536" s="72"/>
      <c r="N536" s="10"/>
      <c r="O536" s="10"/>
    </row>
    <row r="537" spans="1:15" ht="13" x14ac:dyDescent="0.15">
      <c r="A537" s="72"/>
      <c r="N537" s="10"/>
      <c r="O537" s="10"/>
    </row>
    <row r="538" spans="1:15" ht="13" x14ac:dyDescent="0.15">
      <c r="A538" s="72"/>
      <c r="N538" s="10"/>
      <c r="O538" s="10"/>
    </row>
    <row r="539" spans="1:15" ht="13" x14ac:dyDescent="0.15">
      <c r="A539" s="72"/>
      <c r="N539" s="10"/>
      <c r="O539" s="10"/>
    </row>
    <row r="540" spans="1:15" ht="13" x14ac:dyDescent="0.15">
      <c r="A540" s="72"/>
      <c r="N540" s="10"/>
      <c r="O540" s="10"/>
    </row>
    <row r="541" spans="1:15" ht="13" x14ac:dyDescent="0.15">
      <c r="A541" s="72"/>
      <c r="N541" s="10"/>
      <c r="O541" s="10"/>
    </row>
    <row r="542" spans="1:15" ht="13" x14ac:dyDescent="0.15">
      <c r="A542" s="72"/>
      <c r="N542" s="10"/>
      <c r="O542" s="10"/>
    </row>
    <row r="543" spans="1:15" ht="13" x14ac:dyDescent="0.15">
      <c r="A543" s="72"/>
      <c r="N543" s="10"/>
      <c r="O543" s="10"/>
    </row>
    <row r="544" spans="1:15" ht="13" x14ac:dyDescent="0.15">
      <c r="A544" s="72"/>
      <c r="N544" s="10"/>
      <c r="O544" s="10"/>
    </row>
    <row r="545" spans="1:15" ht="13" x14ac:dyDescent="0.15">
      <c r="A545" s="72"/>
      <c r="N545" s="10"/>
      <c r="O545" s="10"/>
    </row>
    <row r="546" spans="1:15" ht="13" x14ac:dyDescent="0.15">
      <c r="A546" s="72"/>
      <c r="N546" s="10"/>
      <c r="O546" s="10"/>
    </row>
    <row r="547" spans="1:15" ht="13" x14ac:dyDescent="0.15">
      <c r="A547" s="72"/>
      <c r="N547" s="10"/>
      <c r="O547" s="10"/>
    </row>
    <row r="548" spans="1:15" ht="13" x14ac:dyDescent="0.15">
      <c r="A548" s="72"/>
      <c r="N548" s="10"/>
      <c r="O548" s="10"/>
    </row>
    <row r="549" spans="1:15" ht="13" x14ac:dyDescent="0.15">
      <c r="A549" s="72"/>
      <c r="N549" s="10"/>
      <c r="O549" s="10"/>
    </row>
    <row r="550" spans="1:15" ht="13" x14ac:dyDescent="0.15">
      <c r="A550" s="72"/>
      <c r="N550" s="10"/>
      <c r="O550" s="10"/>
    </row>
    <row r="551" spans="1:15" ht="13" x14ac:dyDescent="0.15">
      <c r="A551" s="72"/>
      <c r="N551" s="10"/>
      <c r="O551" s="10"/>
    </row>
    <row r="552" spans="1:15" ht="13" x14ac:dyDescent="0.15">
      <c r="A552" s="72"/>
      <c r="N552" s="10"/>
      <c r="O552" s="10"/>
    </row>
    <row r="553" spans="1:15" ht="13" x14ac:dyDescent="0.15">
      <c r="A553" s="72"/>
      <c r="N553" s="10"/>
      <c r="O553" s="10"/>
    </row>
    <row r="554" spans="1:15" ht="13" x14ac:dyDescent="0.15">
      <c r="A554" s="72"/>
      <c r="N554" s="10"/>
      <c r="O554" s="10"/>
    </row>
    <row r="555" spans="1:15" ht="13" x14ac:dyDescent="0.15">
      <c r="A555" s="72"/>
      <c r="N555" s="10"/>
      <c r="O555" s="10"/>
    </row>
    <row r="556" spans="1:15" ht="13" x14ac:dyDescent="0.15">
      <c r="A556" s="72"/>
      <c r="N556" s="10"/>
      <c r="O556" s="10"/>
    </row>
    <row r="557" spans="1:15" ht="13" x14ac:dyDescent="0.15">
      <c r="A557" s="72"/>
      <c r="N557" s="10"/>
      <c r="O557" s="10"/>
    </row>
    <row r="558" spans="1:15" ht="13" x14ac:dyDescent="0.15">
      <c r="A558" s="72"/>
      <c r="N558" s="10"/>
      <c r="O558" s="10"/>
    </row>
    <row r="559" spans="1:15" ht="13" x14ac:dyDescent="0.15">
      <c r="A559" s="72"/>
      <c r="N559" s="10"/>
      <c r="O559" s="10"/>
    </row>
    <row r="560" spans="1:15" ht="13" x14ac:dyDescent="0.15">
      <c r="A560" s="72"/>
      <c r="N560" s="10"/>
      <c r="O560" s="10"/>
    </row>
    <row r="561" spans="1:15" ht="13" x14ac:dyDescent="0.15">
      <c r="A561" s="72"/>
      <c r="N561" s="10"/>
      <c r="O561" s="10"/>
    </row>
    <row r="562" spans="1:15" ht="13" x14ac:dyDescent="0.15">
      <c r="A562" s="72"/>
      <c r="N562" s="10"/>
      <c r="O562" s="10"/>
    </row>
    <row r="563" spans="1:15" ht="13" x14ac:dyDescent="0.15">
      <c r="A563" s="72"/>
      <c r="N563" s="10"/>
      <c r="O563" s="10"/>
    </row>
    <row r="564" spans="1:15" ht="13" x14ac:dyDescent="0.15">
      <c r="A564" s="72"/>
      <c r="N564" s="10"/>
      <c r="O564" s="10"/>
    </row>
    <row r="565" spans="1:15" ht="13" x14ac:dyDescent="0.15">
      <c r="A565" s="72"/>
      <c r="N565" s="10"/>
      <c r="O565" s="10"/>
    </row>
    <row r="566" spans="1:15" ht="13" x14ac:dyDescent="0.15">
      <c r="A566" s="72"/>
      <c r="N566" s="10"/>
      <c r="O566" s="10"/>
    </row>
    <row r="567" spans="1:15" ht="13" x14ac:dyDescent="0.15">
      <c r="A567" s="72"/>
      <c r="N567" s="10"/>
      <c r="O567" s="10"/>
    </row>
    <row r="568" spans="1:15" ht="13" x14ac:dyDescent="0.15">
      <c r="A568" s="72"/>
      <c r="N568" s="10"/>
      <c r="O568" s="10"/>
    </row>
    <row r="569" spans="1:15" ht="13" x14ac:dyDescent="0.15">
      <c r="A569" s="72"/>
      <c r="N569" s="10"/>
      <c r="O569" s="10"/>
    </row>
    <row r="570" spans="1:15" ht="13" x14ac:dyDescent="0.15">
      <c r="A570" s="72"/>
      <c r="N570" s="10"/>
      <c r="O570" s="10"/>
    </row>
    <row r="571" spans="1:15" ht="13" x14ac:dyDescent="0.15">
      <c r="A571" s="72"/>
      <c r="N571" s="10"/>
      <c r="O571" s="10"/>
    </row>
    <row r="572" spans="1:15" ht="13" x14ac:dyDescent="0.15">
      <c r="A572" s="72"/>
      <c r="N572" s="10"/>
      <c r="O572" s="10"/>
    </row>
    <row r="573" spans="1:15" ht="13" x14ac:dyDescent="0.15">
      <c r="A573" s="72"/>
      <c r="N573" s="10"/>
      <c r="O573" s="10"/>
    </row>
    <row r="574" spans="1:15" ht="13" x14ac:dyDescent="0.15">
      <c r="A574" s="72"/>
      <c r="N574" s="10"/>
      <c r="O574" s="10"/>
    </row>
    <row r="575" spans="1:15" ht="13" x14ac:dyDescent="0.15">
      <c r="A575" s="72"/>
      <c r="N575" s="10"/>
      <c r="O575" s="10"/>
    </row>
    <row r="576" spans="1:15" ht="13" x14ac:dyDescent="0.15">
      <c r="A576" s="72"/>
      <c r="N576" s="10"/>
      <c r="O576" s="10"/>
    </row>
    <row r="577" spans="1:15" ht="13" x14ac:dyDescent="0.15">
      <c r="A577" s="72"/>
      <c r="N577" s="10"/>
      <c r="O577" s="10"/>
    </row>
    <row r="578" spans="1:15" ht="13" x14ac:dyDescent="0.15">
      <c r="A578" s="72"/>
      <c r="N578" s="10"/>
      <c r="O578" s="10"/>
    </row>
    <row r="579" spans="1:15" ht="13" x14ac:dyDescent="0.15">
      <c r="A579" s="72"/>
      <c r="N579" s="10"/>
      <c r="O579" s="10"/>
    </row>
    <row r="580" spans="1:15" ht="13" x14ac:dyDescent="0.15">
      <c r="A580" s="72"/>
      <c r="N580" s="10"/>
      <c r="O580" s="10"/>
    </row>
    <row r="581" spans="1:15" ht="13" x14ac:dyDescent="0.15">
      <c r="A581" s="72"/>
      <c r="N581" s="10"/>
      <c r="O581" s="10"/>
    </row>
    <row r="582" spans="1:15" ht="13" x14ac:dyDescent="0.15">
      <c r="A582" s="72"/>
      <c r="N582" s="10"/>
      <c r="O582" s="10"/>
    </row>
    <row r="583" spans="1:15" ht="13" x14ac:dyDescent="0.15">
      <c r="A583" s="72"/>
      <c r="N583" s="10"/>
      <c r="O583" s="10"/>
    </row>
    <row r="584" spans="1:15" ht="13" x14ac:dyDescent="0.15">
      <c r="A584" s="72"/>
      <c r="N584" s="10"/>
      <c r="O584" s="10"/>
    </row>
    <row r="585" spans="1:15" ht="13" x14ac:dyDescent="0.15">
      <c r="A585" s="72"/>
      <c r="N585" s="10"/>
      <c r="O585" s="10"/>
    </row>
    <row r="586" spans="1:15" ht="13" x14ac:dyDescent="0.15">
      <c r="A586" s="72"/>
      <c r="N586" s="10"/>
      <c r="O586" s="10"/>
    </row>
    <row r="587" spans="1:15" ht="13" x14ac:dyDescent="0.15">
      <c r="A587" s="72"/>
      <c r="N587" s="10"/>
      <c r="O587" s="10"/>
    </row>
    <row r="588" spans="1:15" ht="13" x14ac:dyDescent="0.15">
      <c r="A588" s="72"/>
      <c r="N588" s="10"/>
      <c r="O588" s="10"/>
    </row>
    <row r="589" spans="1:15" ht="13" x14ac:dyDescent="0.15">
      <c r="A589" s="72"/>
      <c r="N589" s="10"/>
      <c r="O589" s="10"/>
    </row>
    <row r="590" spans="1:15" ht="13" x14ac:dyDescent="0.15">
      <c r="A590" s="72"/>
      <c r="N590" s="10"/>
      <c r="O590" s="10"/>
    </row>
    <row r="591" spans="1:15" ht="13" x14ac:dyDescent="0.15">
      <c r="A591" s="72"/>
      <c r="N591" s="10"/>
      <c r="O591" s="10"/>
    </row>
    <row r="592" spans="1:15" ht="13" x14ac:dyDescent="0.15">
      <c r="A592" s="72"/>
      <c r="N592" s="10"/>
      <c r="O592" s="10"/>
    </row>
    <row r="593" spans="1:15" ht="13" x14ac:dyDescent="0.15">
      <c r="A593" s="72"/>
      <c r="N593" s="10"/>
      <c r="O593" s="10"/>
    </row>
    <row r="594" spans="1:15" ht="13" x14ac:dyDescent="0.15">
      <c r="A594" s="72"/>
      <c r="N594" s="10"/>
      <c r="O594" s="10"/>
    </row>
    <row r="595" spans="1:15" ht="13" x14ac:dyDescent="0.15">
      <c r="A595" s="72"/>
      <c r="N595" s="10"/>
      <c r="O595" s="10"/>
    </row>
    <row r="596" spans="1:15" ht="13" x14ac:dyDescent="0.15">
      <c r="A596" s="72"/>
      <c r="N596" s="10"/>
      <c r="O596" s="10"/>
    </row>
    <row r="597" spans="1:15" ht="13" x14ac:dyDescent="0.15">
      <c r="A597" s="72"/>
      <c r="N597" s="10"/>
      <c r="O597" s="10"/>
    </row>
    <row r="598" spans="1:15" ht="13" x14ac:dyDescent="0.15">
      <c r="A598" s="72"/>
      <c r="N598" s="10"/>
      <c r="O598" s="10"/>
    </row>
    <row r="599" spans="1:15" ht="13" x14ac:dyDescent="0.15">
      <c r="A599" s="72"/>
      <c r="N599" s="10"/>
      <c r="O599" s="10"/>
    </row>
    <row r="600" spans="1:15" ht="13" x14ac:dyDescent="0.15">
      <c r="A600" s="72"/>
      <c r="N600" s="10"/>
      <c r="O600" s="10"/>
    </row>
    <row r="601" spans="1:15" ht="13" x14ac:dyDescent="0.15">
      <c r="A601" s="72"/>
      <c r="N601" s="10"/>
      <c r="O601" s="10"/>
    </row>
    <row r="602" spans="1:15" ht="13" x14ac:dyDescent="0.15">
      <c r="A602" s="72"/>
      <c r="N602" s="10"/>
      <c r="O602" s="10"/>
    </row>
    <row r="603" spans="1:15" ht="13" x14ac:dyDescent="0.15">
      <c r="A603" s="72"/>
      <c r="N603" s="10"/>
      <c r="O603" s="10"/>
    </row>
    <row r="604" spans="1:15" ht="13" x14ac:dyDescent="0.15">
      <c r="A604" s="72"/>
      <c r="N604" s="10"/>
      <c r="O604" s="10"/>
    </row>
    <row r="605" spans="1:15" ht="13" x14ac:dyDescent="0.15">
      <c r="A605" s="72"/>
      <c r="N605" s="10"/>
      <c r="O605" s="10"/>
    </row>
    <row r="606" spans="1:15" ht="13" x14ac:dyDescent="0.15">
      <c r="A606" s="72"/>
      <c r="N606" s="10"/>
      <c r="O606" s="10"/>
    </row>
    <row r="607" spans="1:15" ht="13" x14ac:dyDescent="0.15">
      <c r="A607" s="72"/>
      <c r="N607" s="10"/>
      <c r="O607" s="10"/>
    </row>
    <row r="608" spans="1:15" ht="13" x14ac:dyDescent="0.15">
      <c r="A608" s="72"/>
      <c r="N608" s="10"/>
      <c r="O608" s="10"/>
    </row>
    <row r="609" spans="1:15" ht="13" x14ac:dyDescent="0.15">
      <c r="A609" s="72"/>
      <c r="N609" s="10"/>
      <c r="O609" s="10"/>
    </row>
    <row r="610" spans="1:15" ht="13" x14ac:dyDescent="0.15">
      <c r="A610" s="72"/>
      <c r="N610" s="10"/>
      <c r="O610" s="10"/>
    </row>
    <row r="611" spans="1:15" ht="13" x14ac:dyDescent="0.15">
      <c r="A611" s="72"/>
      <c r="N611" s="10"/>
      <c r="O611" s="10"/>
    </row>
    <row r="612" spans="1:15" ht="13" x14ac:dyDescent="0.15">
      <c r="A612" s="72"/>
      <c r="N612" s="10"/>
      <c r="O612" s="10"/>
    </row>
    <row r="613" spans="1:15" ht="13" x14ac:dyDescent="0.15">
      <c r="A613" s="72"/>
      <c r="N613" s="10"/>
      <c r="O613" s="10"/>
    </row>
    <row r="614" spans="1:15" ht="13" x14ac:dyDescent="0.15">
      <c r="A614" s="72"/>
      <c r="N614" s="10"/>
      <c r="O614" s="10"/>
    </row>
    <row r="615" spans="1:15" ht="13" x14ac:dyDescent="0.15">
      <c r="A615" s="72"/>
      <c r="N615" s="10"/>
      <c r="O615" s="10"/>
    </row>
    <row r="616" spans="1:15" ht="13" x14ac:dyDescent="0.15">
      <c r="A616" s="72"/>
      <c r="N616" s="10"/>
      <c r="O616" s="10"/>
    </row>
    <row r="617" spans="1:15" ht="13" x14ac:dyDescent="0.15">
      <c r="A617" s="72"/>
      <c r="N617" s="10"/>
      <c r="O617" s="10"/>
    </row>
    <row r="618" spans="1:15" ht="13" x14ac:dyDescent="0.15">
      <c r="A618" s="72"/>
      <c r="N618" s="10"/>
      <c r="O618" s="10"/>
    </row>
    <row r="619" spans="1:15" ht="13" x14ac:dyDescent="0.15">
      <c r="A619" s="72"/>
      <c r="N619" s="10"/>
      <c r="O619" s="10"/>
    </row>
    <row r="620" spans="1:15" ht="13" x14ac:dyDescent="0.15">
      <c r="A620" s="72"/>
      <c r="N620" s="10"/>
      <c r="O620" s="10"/>
    </row>
    <row r="621" spans="1:15" ht="13" x14ac:dyDescent="0.15">
      <c r="A621" s="72"/>
      <c r="N621" s="10"/>
      <c r="O621" s="10"/>
    </row>
    <row r="622" spans="1:15" ht="13" x14ac:dyDescent="0.15">
      <c r="A622" s="72"/>
      <c r="N622" s="10"/>
      <c r="O622" s="10"/>
    </row>
    <row r="623" spans="1:15" ht="13" x14ac:dyDescent="0.15">
      <c r="A623" s="72"/>
      <c r="N623" s="10"/>
      <c r="O623" s="10"/>
    </row>
    <row r="624" spans="1:15" ht="13" x14ac:dyDescent="0.15">
      <c r="A624" s="72"/>
      <c r="N624" s="10"/>
      <c r="O624" s="10"/>
    </row>
    <row r="625" spans="1:15" ht="13" x14ac:dyDescent="0.15">
      <c r="A625" s="72"/>
      <c r="N625" s="10"/>
      <c r="O625" s="10"/>
    </row>
    <row r="626" spans="1:15" ht="13" x14ac:dyDescent="0.15">
      <c r="A626" s="72"/>
      <c r="N626" s="10"/>
      <c r="O626" s="10"/>
    </row>
    <row r="627" spans="1:15" ht="13" x14ac:dyDescent="0.15">
      <c r="A627" s="72"/>
      <c r="N627" s="10"/>
      <c r="O627" s="10"/>
    </row>
    <row r="628" spans="1:15" ht="13" x14ac:dyDescent="0.15">
      <c r="A628" s="72"/>
      <c r="N628" s="10"/>
      <c r="O628" s="10"/>
    </row>
    <row r="629" spans="1:15" ht="13" x14ac:dyDescent="0.15">
      <c r="A629" s="72"/>
      <c r="N629" s="10"/>
      <c r="O629" s="10"/>
    </row>
    <row r="630" spans="1:15" ht="13" x14ac:dyDescent="0.15">
      <c r="A630" s="72"/>
      <c r="N630" s="10"/>
      <c r="O630" s="10"/>
    </row>
    <row r="631" spans="1:15" ht="13" x14ac:dyDescent="0.15">
      <c r="A631" s="72"/>
      <c r="N631" s="10"/>
      <c r="O631" s="10"/>
    </row>
    <row r="632" spans="1:15" ht="13" x14ac:dyDescent="0.15">
      <c r="A632" s="72"/>
      <c r="N632" s="10"/>
      <c r="O632" s="10"/>
    </row>
    <row r="633" spans="1:15" ht="13" x14ac:dyDescent="0.15">
      <c r="A633" s="72"/>
      <c r="N633" s="10"/>
      <c r="O633" s="10"/>
    </row>
    <row r="634" spans="1:15" ht="13" x14ac:dyDescent="0.15">
      <c r="A634" s="72"/>
      <c r="N634" s="10"/>
      <c r="O634" s="10"/>
    </row>
    <row r="635" spans="1:15" ht="13" x14ac:dyDescent="0.15">
      <c r="A635" s="72"/>
      <c r="N635" s="10"/>
      <c r="O635" s="10"/>
    </row>
    <row r="636" spans="1:15" ht="13" x14ac:dyDescent="0.15">
      <c r="A636" s="72"/>
      <c r="N636" s="10"/>
      <c r="O636" s="10"/>
    </row>
    <row r="637" spans="1:15" ht="13" x14ac:dyDescent="0.15">
      <c r="A637" s="72"/>
      <c r="N637" s="10"/>
      <c r="O637" s="10"/>
    </row>
    <row r="638" spans="1:15" ht="13" x14ac:dyDescent="0.15">
      <c r="A638" s="72"/>
      <c r="N638" s="10"/>
      <c r="O638" s="10"/>
    </row>
    <row r="639" spans="1:15" ht="13" x14ac:dyDescent="0.15">
      <c r="A639" s="72"/>
      <c r="N639" s="10"/>
      <c r="O639" s="10"/>
    </row>
    <row r="640" spans="1:15" ht="13" x14ac:dyDescent="0.15">
      <c r="A640" s="72"/>
      <c r="N640" s="10"/>
      <c r="O640" s="10"/>
    </row>
    <row r="641" spans="1:15" ht="13" x14ac:dyDescent="0.15">
      <c r="A641" s="72"/>
      <c r="N641" s="10"/>
      <c r="O641" s="10"/>
    </row>
    <row r="642" spans="1:15" ht="13" x14ac:dyDescent="0.15">
      <c r="A642" s="72"/>
      <c r="N642" s="10"/>
      <c r="O642" s="10"/>
    </row>
    <row r="643" spans="1:15" ht="13" x14ac:dyDescent="0.15">
      <c r="A643" s="72"/>
      <c r="N643" s="10"/>
      <c r="O643" s="10"/>
    </row>
    <row r="644" spans="1:15" ht="13" x14ac:dyDescent="0.15">
      <c r="A644" s="72"/>
      <c r="N644" s="10"/>
      <c r="O644" s="10"/>
    </row>
    <row r="645" spans="1:15" ht="13" x14ac:dyDescent="0.15">
      <c r="A645" s="72"/>
      <c r="N645" s="10"/>
      <c r="O645" s="10"/>
    </row>
    <row r="646" spans="1:15" ht="13" x14ac:dyDescent="0.15">
      <c r="A646" s="72"/>
      <c r="N646" s="10"/>
      <c r="O646" s="10"/>
    </row>
    <row r="647" spans="1:15" ht="13" x14ac:dyDescent="0.15">
      <c r="A647" s="72"/>
      <c r="N647" s="10"/>
      <c r="O647" s="10"/>
    </row>
    <row r="648" spans="1:15" ht="13" x14ac:dyDescent="0.15">
      <c r="A648" s="72"/>
      <c r="N648" s="10"/>
      <c r="O648" s="10"/>
    </row>
    <row r="649" spans="1:15" ht="13" x14ac:dyDescent="0.15">
      <c r="A649" s="72"/>
      <c r="N649" s="10"/>
      <c r="O649" s="10"/>
    </row>
    <row r="650" spans="1:15" ht="13" x14ac:dyDescent="0.15">
      <c r="A650" s="72"/>
      <c r="N650" s="10"/>
      <c r="O650" s="10"/>
    </row>
    <row r="651" spans="1:15" ht="13" x14ac:dyDescent="0.15">
      <c r="A651" s="72"/>
      <c r="N651" s="10"/>
      <c r="O651" s="10"/>
    </row>
    <row r="652" spans="1:15" ht="13" x14ac:dyDescent="0.15">
      <c r="A652" s="72"/>
      <c r="N652" s="10"/>
      <c r="O652" s="10"/>
    </row>
    <row r="653" spans="1:15" ht="13" x14ac:dyDescent="0.15">
      <c r="A653" s="72"/>
      <c r="N653" s="10"/>
      <c r="O653" s="10"/>
    </row>
    <row r="654" spans="1:15" ht="13" x14ac:dyDescent="0.15">
      <c r="A654" s="72"/>
      <c r="N654" s="10"/>
      <c r="O654" s="10"/>
    </row>
    <row r="655" spans="1:15" ht="13" x14ac:dyDescent="0.15">
      <c r="A655" s="72"/>
      <c r="N655" s="10"/>
      <c r="O655" s="10"/>
    </row>
    <row r="656" spans="1:15" ht="13" x14ac:dyDescent="0.15">
      <c r="A656" s="72"/>
      <c r="N656" s="10"/>
      <c r="O656" s="10"/>
    </row>
    <row r="657" spans="1:15" ht="13" x14ac:dyDescent="0.15">
      <c r="A657" s="72"/>
      <c r="N657" s="10"/>
      <c r="O657" s="10"/>
    </row>
    <row r="658" spans="1:15" ht="13" x14ac:dyDescent="0.15">
      <c r="A658" s="72"/>
      <c r="N658" s="10"/>
      <c r="O658" s="10"/>
    </row>
    <row r="659" spans="1:15" ht="13" x14ac:dyDescent="0.15">
      <c r="A659" s="72"/>
      <c r="N659" s="10"/>
      <c r="O659" s="10"/>
    </row>
    <row r="660" spans="1:15" ht="13" x14ac:dyDescent="0.15">
      <c r="A660" s="72"/>
      <c r="N660" s="10"/>
      <c r="O660" s="10"/>
    </row>
    <row r="661" spans="1:15" ht="13" x14ac:dyDescent="0.15">
      <c r="A661" s="72"/>
      <c r="N661" s="10"/>
      <c r="O661" s="10"/>
    </row>
    <row r="662" spans="1:15" ht="13" x14ac:dyDescent="0.15">
      <c r="A662" s="72"/>
      <c r="N662" s="10"/>
      <c r="O662" s="10"/>
    </row>
    <row r="663" spans="1:15" ht="13" x14ac:dyDescent="0.15">
      <c r="A663" s="72"/>
      <c r="N663" s="10"/>
      <c r="O663" s="10"/>
    </row>
    <row r="664" spans="1:15" ht="13" x14ac:dyDescent="0.15">
      <c r="A664" s="72"/>
      <c r="N664" s="10"/>
      <c r="O664" s="10"/>
    </row>
    <row r="665" spans="1:15" ht="13" x14ac:dyDescent="0.15">
      <c r="A665" s="72"/>
      <c r="N665" s="10"/>
      <c r="O665" s="10"/>
    </row>
    <row r="666" spans="1:15" ht="13" x14ac:dyDescent="0.15">
      <c r="A666" s="72"/>
      <c r="N666" s="10"/>
      <c r="O666" s="10"/>
    </row>
    <row r="667" spans="1:15" ht="13" x14ac:dyDescent="0.15">
      <c r="A667" s="72"/>
      <c r="N667" s="10"/>
      <c r="O667" s="10"/>
    </row>
    <row r="668" spans="1:15" ht="13" x14ac:dyDescent="0.15">
      <c r="A668" s="72"/>
      <c r="N668" s="10"/>
      <c r="O668" s="10"/>
    </row>
    <row r="669" spans="1:15" ht="13" x14ac:dyDescent="0.15">
      <c r="A669" s="72"/>
      <c r="N669" s="10"/>
      <c r="O669" s="10"/>
    </row>
    <row r="670" spans="1:15" ht="13" x14ac:dyDescent="0.15">
      <c r="A670" s="72"/>
      <c r="N670" s="10"/>
      <c r="O670" s="10"/>
    </row>
    <row r="671" spans="1:15" ht="13" x14ac:dyDescent="0.15">
      <c r="A671" s="72"/>
      <c r="N671" s="10"/>
      <c r="O671" s="10"/>
    </row>
    <row r="672" spans="1:15" ht="13" x14ac:dyDescent="0.15">
      <c r="A672" s="72"/>
      <c r="N672" s="10"/>
      <c r="O672" s="10"/>
    </row>
    <row r="673" spans="1:15" ht="13" x14ac:dyDescent="0.15">
      <c r="A673" s="72"/>
      <c r="N673" s="10"/>
      <c r="O673" s="10"/>
    </row>
    <row r="674" spans="1:15" ht="13" x14ac:dyDescent="0.15">
      <c r="A674" s="72"/>
      <c r="N674" s="10"/>
      <c r="O674" s="10"/>
    </row>
    <row r="675" spans="1:15" ht="13" x14ac:dyDescent="0.15">
      <c r="A675" s="72"/>
      <c r="N675" s="10"/>
      <c r="O675" s="10"/>
    </row>
    <row r="676" spans="1:15" ht="13" x14ac:dyDescent="0.15">
      <c r="A676" s="72"/>
      <c r="N676" s="10"/>
      <c r="O676" s="10"/>
    </row>
    <row r="677" spans="1:15" ht="13" x14ac:dyDescent="0.15">
      <c r="A677" s="72"/>
      <c r="N677" s="10"/>
      <c r="O677" s="10"/>
    </row>
    <row r="678" spans="1:15" ht="13" x14ac:dyDescent="0.15">
      <c r="A678" s="72"/>
      <c r="N678" s="10"/>
      <c r="O678" s="10"/>
    </row>
    <row r="679" spans="1:15" ht="13" x14ac:dyDescent="0.15">
      <c r="A679" s="72"/>
      <c r="N679" s="10"/>
      <c r="O679" s="10"/>
    </row>
    <row r="680" spans="1:15" ht="13" x14ac:dyDescent="0.15">
      <c r="A680" s="72"/>
      <c r="N680" s="10"/>
      <c r="O680" s="10"/>
    </row>
    <row r="681" spans="1:15" ht="13" x14ac:dyDescent="0.15">
      <c r="A681" s="72"/>
      <c r="N681" s="10"/>
      <c r="O681" s="10"/>
    </row>
    <row r="682" spans="1:15" ht="13" x14ac:dyDescent="0.15">
      <c r="A682" s="72"/>
      <c r="N682" s="10"/>
      <c r="O682" s="10"/>
    </row>
    <row r="683" spans="1:15" ht="13" x14ac:dyDescent="0.15">
      <c r="A683" s="72"/>
      <c r="N683" s="10"/>
      <c r="O683" s="10"/>
    </row>
    <row r="684" spans="1:15" ht="13" x14ac:dyDescent="0.15">
      <c r="A684" s="72"/>
      <c r="N684" s="10"/>
      <c r="O684" s="10"/>
    </row>
    <row r="685" spans="1:15" ht="13" x14ac:dyDescent="0.15">
      <c r="A685" s="72"/>
      <c r="N685" s="10"/>
      <c r="O685" s="10"/>
    </row>
    <row r="686" spans="1:15" ht="13" x14ac:dyDescent="0.15">
      <c r="A686" s="72"/>
      <c r="N686" s="10"/>
      <c r="O686" s="10"/>
    </row>
    <row r="687" spans="1:15" ht="13" x14ac:dyDescent="0.15">
      <c r="A687" s="72"/>
      <c r="N687" s="10"/>
      <c r="O687" s="10"/>
    </row>
    <row r="688" spans="1:15" ht="13" x14ac:dyDescent="0.15">
      <c r="A688" s="72"/>
      <c r="N688" s="10"/>
      <c r="O688" s="10"/>
    </row>
    <row r="689" spans="1:15" ht="13" x14ac:dyDescent="0.15">
      <c r="A689" s="72"/>
      <c r="N689" s="10"/>
      <c r="O689" s="10"/>
    </row>
    <row r="690" spans="1:15" ht="13" x14ac:dyDescent="0.15">
      <c r="A690" s="72"/>
      <c r="N690" s="10"/>
      <c r="O690" s="10"/>
    </row>
    <row r="691" spans="1:15" ht="13" x14ac:dyDescent="0.15">
      <c r="A691" s="72"/>
      <c r="N691" s="10"/>
      <c r="O691" s="10"/>
    </row>
    <row r="692" spans="1:15" ht="13" x14ac:dyDescent="0.15">
      <c r="A692" s="72"/>
      <c r="N692" s="10"/>
      <c r="O692" s="10"/>
    </row>
    <row r="693" spans="1:15" ht="13" x14ac:dyDescent="0.15">
      <c r="A693" s="72"/>
      <c r="N693" s="10"/>
      <c r="O693" s="10"/>
    </row>
    <row r="694" spans="1:15" ht="13" x14ac:dyDescent="0.15">
      <c r="A694" s="72"/>
      <c r="N694" s="10"/>
      <c r="O694" s="10"/>
    </row>
    <row r="695" spans="1:15" ht="13" x14ac:dyDescent="0.15">
      <c r="A695" s="72"/>
      <c r="N695" s="10"/>
      <c r="O695" s="10"/>
    </row>
    <row r="696" spans="1:15" ht="13" x14ac:dyDescent="0.15">
      <c r="A696" s="72"/>
      <c r="N696" s="10"/>
      <c r="O696" s="10"/>
    </row>
    <row r="697" spans="1:15" ht="13" x14ac:dyDescent="0.15">
      <c r="A697" s="72"/>
      <c r="N697" s="10"/>
      <c r="O697" s="10"/>
    </row>
    <row r="698" spans="1:15" ht="13" x14ac:dyDescent="0.15">
      <c r="A698" s="72"/>
      <c r="N698" s="10"/>
      <c r="O698" s="10"/>
    </row>
    <row r="699" spans="1:15" ht="13" x14ac:dyDescent="0.15">
      <c r="A699" s="72"/>
      <c r="N699" s="10"/>
      <c r="O699" s="10"/>
    </row>
    <row r="700" spans="1:15" ht="13" x14ac:dyDescent="0.15">
      <c r="A700" s="72"/>
      <c r="N700" s="10"/>
      <c r="O700" s="10"/>
    </row>
    <row r="701" spans="1:15" ht="13" x14ac:dyDescent="0.15">
      <c r="A701" s="72"/>
      <c r="N701" s="10"/>
      <c r="O701" s="10"/>
    </row>
    <row r="702" spans="1:15" ht="13" x14ac:dyDescent="0.15">
      <c r="A702" s="72"/>
      <c r="N702" s="10"/>
      <c r="O702" s="10"/>
    </row>
    <row r="703" spans="1:15" ht="13" x14ac:dyDescent="0.15">
      <c r="A703" s="72"/>
      <c r="N703" s="10"/>
      <c r="O703" s="10"/>
    </row>
    <row r="704" spans="1:15" ht="13" x14ac:dyDescent="0.15">
      <c r="A704" s="72"/>
      <c r="N704" s="10"/>
      <c r="O704" s="10"/>
    </row>
    <row r="705" spans="1:15" ht="13" x14ac:dyDescent="0.15">
      <c r="A705" s="72"/>
      <c r="N705" s="10"/>
      <c r="O705" s="10"/>
    </row>
    <row r="706" spans="1:15" ht="13" x14ac:dyDescent="0.15">
      <c r="A706" s="72"/>
      <c r="N706" s="10"/>
      <c r="O706" s="10"/>
    </row>
    <row r="707" spans="1:15" ht="13" x14ac:dyDescent="0.15">
      <c r="A707" s="72"/>
      <c r="N707" s="10"/>
      <c r="O707" s="10"/>
    </row>
    <row r="708" spans="1:15" ht="13" x14ac:dyDescent="0.15">
      <c r="A708" s="72"/>
      <c r="N708" s="10"/>
      <c r="O708" s="10"/>
    </row>
    <row r="709" spans="1:15" ht="13" x14ac:dyDescent="0.15">
      <c r="A709" s="72"/>
      <c r="N709" s="10"/>
      <c r="O709" s="10"/>
    </row>
    <row r="710" spans="1:15" ht="13" x14ac:dyDescent="0.15">
      <c r="A710" s="72"/>
      <c r="N710" s="10"/>
      <c r="O710" s="10"/>
    </row>
    <row r="711" spans="1:15" ht="13" x14ac:dyDescent="0.15">
      <c r="A711" s="72"/>
      <c r="N711" s="10"/>
      <c r="O711" s="10"/>
    </row>
    <row r="712" spans="1:15" ht="13" x14ac:dyDescent="0.15">
      <c r="A712" s="72"/>
      <c r="N712" s="10"/>
      <c r="O712" s="10"/>
    </row>
    <row r="713" spans="1:15" ht="13" x14ac:dyDescent="0.15">
      <c r="A713" s="72"/>
      <c r="N713" s="10"/>
      <c r="O713" s="10"/>
    </row>
    <row r="714" spans="1:15" ht="13" x14ac:dyDescent="0.15">
      <c r="A714" s="72"/>
      <c r="N714" s="10"/>
      <c r="O714" s="10"/>
    </row>
    <row r="715" spans="1:15" ht="13" x14ac:dyDescent="0.15">
      <c r="A715" s="72"/>
      <c r="N715" s="10"/>
      <c r="O715" s="10"/>
    </row>
    <row r="716" spans="1:15" ht="13" x14ac:dyDescent="0.15">
      <c r="A716" s="72"/>
      <c r="N716" s="10"/>
      <c r="O716" s="10"/>
    </row>
    <row r="717" spans="1:15" ht="13" x14ac:dyDescent="0.15">
      <c r="A717" s="72"/>
      <c r="N717" s="10"/>
      <c r="O717" s="10"/>
    </row>
    <row r="718" spans="1:15" ht="13" x14ac:dyDescent="0.15">
      <c r="A718" s="72"/>
      <c r="N718" s="10"/>
      <c r="O718" s="10"/>
    </row>
    <row r="719" spans="1:15" ht="13" x14ac:dyDescent="0.15">
      <c r="A719" s="72"/>
      <c r="N719" s="10"/>
      <c r="O719" s="10"/>
    </row>
    <row r="720" spans="1:15" ht="13" x14ac:dyDescent="0.15">
      <c r="A720" s="72"/>
      <c r="N720" s="10"/>
      <c r="O720" s="10"/>
    </row>
    <row r="721" spans="1:15" ht="13" x14ac:dyDescent="0.15">
      <c r="A721" s="72"/>
      <c r="N721" s="10"/>
      <c r="O721" s="10"/>
    </row>
    <row r="722" spans="1:15" ht="13" x14ac:dyDescent="0.15">
      <c r="A722" s="72"/>
      <c r="N722" s="10"/>
      <c r="O722" s="10"/>
    </row>
    <row r="723" spans="1:15" ht="13" x14ac:dyDescent="0.15">
      <c r="A723" s="72"/>
      <c r="N723" s="10"/>
      <c r="O723" s="10"/>
    </row>
    <row r="724" spans="1:15" ht="13" x14ac:dyDescent="0.15">
      <c r="A724" s="72"/>
      <c r="N724" s="10"/>
      <c r="O724" s="10"/>
    </row>
    <row r="725" spans="1:15" ht="13" x14ac:dyDescent="0.15">
      <c r="A725" s="72"/>
      <c r="N725" s="10"/>
      <c r="O725" s="10"/>
    </row>
    <row r="726" spans="1:15" ht="13" x14ac:dyDescent="0.15">
      <c r="A726" s="72"/>
      <c r="N726" s="10"/>
      <c r="O726" s="10"/>
    </row>
    <row r="727" spans="1:15" ht="13" x14ac:dyDescent="0.15">
      <c r="A727" s="72"/>
      <c r="N727" s="10"/>
      <c r="O727" s="10"/>
    </row>
    <row r="728" spans="1:15" ht="13" x14ac:dyDescent="0.15">
      <c r="A728" s="72"/>
      <c r="N728" s="10"/>
      <c r="O728" s="10"/>
    </row>
    <row r="729" spans="1:15" ht="13" x14ac:dyDescent="0.15">
      <c r="A729" s="72"/>
      <c r="N729" s="10"/>
      <c r="O729" s="10"/>
    </row>
    <row r="730" spans="1:15" ht="13" x14ac:dyDescent="0.15">
      <c r="A730" s="72"/>
      <c r="N730" s="10"/>
      <c r="O730" s="10"/>
    </row>
    <row r="731" spans="1:15" ht="13" x14ac:dyDescent="0.15">
      <c r="A731" s="72"/>
      <c r="N731" s="10"/>
      <c r="O731" s="10"/>
    </row>
    <row r="732" spans="1:15" ht="13" x14ac:dyDescent="0.15">
      <c r="A732" s="72"/>
      <c r="N732" s="10"/>
      <c r="O732" s="10"/>
    </row>
    <row r="733" spans="1:15" ht="13" x14ac:dyDescent="0.15">
      <c r="A733" s="72"/>
      <c r="N733" s="10"/>
      <c r="O733" s="10"/>
    </row>
    <row r="734" spans="1:15" ht="13" x14ac:dyDescent="0.15">
      <c r="A734" s="72"/>
      <c r="N734" s="10"/>
      <c r="O734" s="10"/>
    </row>
    <row r="735" spans="1:15" ht="13" x14ac:dyDescent="0.15">
      <c r="A735" s="72"/>
      <c r="N735" s="10"/>
      <c r="O735" s="10"/>
    </row>
    <row r="736" spans="1:15" ht="13" x14ac:dyDescent="0.15">
      <c r="A736" s="72"/>
      <c r="N736" s="10"/>
      <c r="O736" s="10"/>
    </row>
    <row r="737" spans="1:15" ht="13" x14ac:dyDescent="0.15">
      <c r="A737" s="72"/>
      <c r="N737" s="10"/>
      <c r="O737" s="10"/>
    </row>
    <row r="738" spans="1:15" ht="13" x14ac:dyDescent="0.15">
      <c r="A738" s="72"/>
      <c r="N738" s="10"/>
      <c r="O738" s="10"/>
    </row>
    <row r="739" spans="1:15" ht="13" x14ac:dyDescent="0.15">
      <c r="A739" s="72"/>
      <c r="N739" s="10"/>
      <c r="O739" s="10"/>
    </row>
    <row r="740" spans="1:15" ht="13" x14ac:dyDescent="0.15">
      <c r="A740" s="72"/>
      <c r="N740" s="10"/>
      <c r="O740" s="10"/>
    </row>
    <row r="741" spans="1:15" ht="13" x14ac:dyDescent="0.15">
      <c r="A741" s="72"/>
      <c r="N741" s="10"/>
      <c r="O741" s="10"/>
    </row>
    <row r="742" spans="1:15" ht="13" x14ac:dyDescent="0.15">
      <c r="A742" s="72"/>
      <c r="N742" s="10"/>
      <c r="O742" s="10"/>
    </row>
    <row r="743" spans="1:15" ht="13" x14ac:dyDescent="0.15">
      <c r="A743" s="72"/>
      <c r="N743" s="10"/>
      <c r="O743" s="10"/>
    </row>
    <row r="744" spans="1:15" ht="13" x14ac:dyDescent="0.15">
      <c r="A744" s="72"/>
      <c r="N744" s="10"/>
      <c r="O744" s="10"/>
    </row>
    <row r="745" spans="1:15" ht="13" x14ac:dyDescent="0.15">
      <c r="A745" s="72"/>
      <c r="N745" s="10"/>
      <c r="O745" s="10"/>
    </row>
    <row r="746" spans="1:15" ht="13" x14ac:dyDescent="0.15">
      <c r="A746" s="72"/>
      <c r="N746" s="10"/>
      <c r="O746" s="10"/>
    </row>
    <row r="747" spans="1:15" ht="13" x14ac:dyDescent="0.15">
      <c r="A747" s="72"/>
      <c r="N747" s="10"/>
      <c r="O747" s="10"/>
    </row>
    <row r="748" spans="1:15" ht="13" x14ac:dyDescent="0.15">
      <c r="A748" s="72"/>
      <c r="N748" s="10"/>
      <c r="O748" s="10"/>
    </row>
    <row r="749" spans="1:15" ht="13" x14ac:dyDescent="0.15">
      <c r="A749" s="72"/>
      <c r="N749" s="10"/>
      <c r="O749" s="10"/>
    </row>
    <row r="750" spans="1:15" ht="13" x14ac:dyDescent="0.15">
      <c r="A750" s="72"/>
      <c r="N750" s="10"/>
      <c r="O750" s="10"/>
    </row>
    <row r="751" spans="1:15" ht="13" x14ac:dyDescent="0.15">
      <c r="A751" s="72"/>
      <c r="N751" s="10"/>
      <c r="O751" s="10"/>
    </row>
    <row r="752" spans="1:15" ht="13" x14ac:dyDescent="0.15">
      <c r="A752" s="72"/>
      <c r="N752" s="10"/>
      <c r="O752" s="10"/>
    </row>
    <row r="753" spans="1:15" ht="13" x14ac:dyDescent="0.15">
      <c r="A753" s="72"/>
      <c r="N753" s="10"/>
      <c r="O753" s="10"/>
    </row>
    <row r="754" spans="1:15" ht="13" x14ac:dyDescent="0.15">
      <c r="A754" s="72"/>
      <c r="N754" s="10"/>
      <c r="O754" s="10"/>
    </row>
    <row r="755" spans="1:15" ht="13" x14ac:dyDescent="0.15">
      <c r="A755" s="72"/>
      <c r="N755" s="10"/>
      <c r="O755" s="10"/>
    </row>
    <row r="756" spans="1:15" ht="13" x14ac:dyDescent="0.15">
      <c r="A756" s="72"/>
      <c r="N756" s="10"/>
      <c r="O756" s="10"/>
    </row>
    <row r="757" spans="1:15" ht="13" x14ac:dyDescent="0.15">
      <c r="A757" s="72"/>
      <c r="N757" s="10"/>
      <c r="O757" s="10"/>
    </row>
    <row r="758" spans="1:15" ht="13" x14ac:dyDescent="0.15">
      <c r="A758" s="72"/>
      <c r="N758" s="10"/>
      <c r="O758" s="10"/>
    </row>
    <row r="759" spans="1:15" ht="13" x14ac:dyDescent="0.15">
      <c r="A759" s="72"/>
      <c r="N759" s="10"/>
      <c r="O759" s="10"/>
    </row>
    <row r="760" spans="1:15" ht="13" x14ac:dyDescent="0.15">
      <c r="A760" s="72"/>
      <c r="N760" s="10"/>
      <c r="O760" s="10"/>
    </row>
    <row r="761" spans="1:15" ht="13" x14ac:dyDescent="0.15">
      <c r="A761" s="72"/>
      <c r="N761" s="10"/>
      <c r="O761" s="10"/>
    </row>
    <row r="762" spans="1:15" ht="13" x14ac:dyDescent="0.15">
      <c r="A762" s="72"/>
      <c r="N762" s="10"/>
      <c r="O762" s="10"/>
    </row>
    <row r="763" spans="1:15" ht="13" x14ac:dyDescent="0.15">
      <c r="A763" s="72"/>
      <c r="N763" s="10"/>
      <c r="O763" s="10"/>
    </row>
    <row r="764" spans="1:15" ht="13" x14ac:dyDescent="0.15">
      <c r="A764" s="72"/>
      <c r="N764" s="10"/>
      <c r="O764" s="10"/>
    </row>
    <row r="765" spans="1:15" ht="13" x14ac:dyDescent="0.15">
      <c r="A765" s="72"/>
      <c r="N765" s="10"/>
      <c r="O765" s="10"/>
    </row>
    <row r="766" spans="1:15" ht="13" x14ac:dyDescent="0.15">
      <c r="A766" s="72"/>
      <c r="N766" s="10"/>
      <c r="O766" s="10"/>
    </row>
    <row r="767" spans="1:15" ht="13" x14ac:dyDescent="0.15">
      <c r="A767" s="72"/>
      <c r="N767" s="10"/>
      <c r="O767" s="10"/>
    </row>
    <row r="768" spans="1:15" ht="13" x14ac:dyDescent="0.15">
      <c r="A768" s="72"/>
      <c r="N768" s="10"/>
      <c r="O768" s="10"/>
    </row>
    <row r="769" spans="1:15" ht="13" x14ac:dyDescent="0.15">
      <c r="A769" s="72"/>
      <c r="N769" s="10"/>
      <c r="O769" s="10"/>
    </row>
    <row r="770" spans="1:15" ht="13" x14ac:dyDescent="0.15">
      <c r="A770" s="72"/>
      <c r="N770" s="10"/>
      <c r="O770" s="10"/>
    </row>
    <row r="771" spans="1:15" ht="13" x14ac:dyDescent="0.15">
      <c r="A771" s="72"/>
      <c r="N771" s="10"/>
      <c r="O771" s="10"/>
    </row>
    <row r="772" spans="1:15" ht="13" x14ac:dyDescent="0.15">
      <c r="A772" s="72"/>
      <c r="N772" s="10"/>
      <c r="O772" s="10"/>
    </row>
    <row r="773" spans="1:15" ht="13" x14ac:dyDescent="0.15">
      <c r="A773" s="72"/>
      <c r="N773" s="10"/>
      <c r="O773" s="10"/>
    </row>
    <row r="774" spans="1:15" ht="13" x14ac:dyDescent="0.15">
      <c r="A774" s="72"/>
      <c r="N774" s="10"/>
      <c r="O774" s="10"/>
    </row>
    <row r="775" spans="1:15" ht="13" x14ac:dyDescent="0.15">
      <c r="A775" s="72"/>
      <c r="N775" s="10"/>
      <c r="O775" s="10"/>
    </row>
    <row r="776" spans="1:15" ht="13" x14ac:dyDescent="0.15">
      <c r="A776" s="72"/>
      <c r="N776" s="10"/>
      <c r="O776" s="10"/>
    </row>
    <row r="777" spans="1:15" ht="13" x14ac:dyDescent="0.15">
      <c r="A777" s="72"/>
      <c r="N777" s="10"/>
      <c r="O777" s="10"/>
    </row>
    <row r="778" spans="1:15" ht="13" x14ac:dyDescent="0.15">
      <c r="A778" s="72"/>
      <c r="N778" s="10"/>
      <c r="O778" s="10"/>
    </row>
    <row r="779" spans="1:15" ht="13" x14ac:dyDescent="0.15">
      <c r="A779" s="72"/>
      <c r="N779" s="10"/>
      <c r="O779" s="10"/>
    </row>
    <row r="780" spans="1:15" ht="13" x14ac:dyDescent="0.15">
      <c r="A780" s="72"/>
      <c r="N780" s="10"/>
      <c r="O780" s="10"/>
    </row>
    <row r="781" spans="1:15" ht="13" x14ac:dyDescent="0.15">
      <c r="A781" s="72"/>
      <c r="N781" s="10"/>
      <c r="O781" s="10"/>
    </row>
    <row r="782" spans="1:15" ht="13" x14ac:dyDescent="0.15">
      <c r="A782" s="72"/>
      <c r="N782" s="10"/>
      <c r="O782" s="10"/>
    </row>
    <row r="783" spans="1:15" ht="13" x14ac:dyDescent="0.15">
      <c r="A783" s="72"/>
      <c r="N783" s="10"/>
      <c r="O783" s="10"/>
    </row>
    <row r="784" spans="1:15" ht="13" x14ac:dyDescent="0.15">
      <c r="A784" s="72"/>
      <c r="N784" s="10"/>
      <c r="O784" s="10"/>
    </row>
    <row r="785" spans="1:15" ht="13" x14ac:dyDescent="0.15">
      <c r="A785" s="72"/>
      <c r="N785" s="10"/>
      <c r="O785" s="10"/>
    </row>
    <row r="786" spans="1:15" ht="13" x14ac:dyDescent="0.15">
      <c r="A786" s="72"/>
      <c r="N786" s="10"/>
      <c r="O786" s="10"/>
    </row>
    <row r="787" spans="1:15" ht="13" x14ac:dyDescent="0.15">
      <c r="A787" s="72"/>
      <c r="N787" s="10"/>
      <c r="O787" s="10"/>
    </row>
    <row r="788" spans="1:15" ht="13" x14ac:dyDescent="0.15">
      <c r="A788" s="72"/>
      <c r="N788" s="10"/>
      <c r="O788" s="10"/>
    </row>
    <row r="789" spans="1:15" ht="13" x14ac:dyDescent="0.15">
      <c r="A789" s="72"/>
      <c r="N789" s="10"/>
      <c r="O789" s="10"/>
    </row>
    <row r="790" spans="1:15" ht="13" x14ac:dyDescent="0.15">
      <c r="A790" s="72"/>
      <c r="N790" s="10"/>
      <c r="O790" s="10"/>
    </row>
    <row r="791" spans="1:15" ht="13" x14ac:dyDescent="0.15">
      <c r="A791" s="72"/>
      <c r="N791" s="10"/>
      <c r="O791" s="10"/>
    </row>
    <row r="792" spans="1:15" ht="13" x14ac:dyDescent="0.15">
      <c r="A792" s="72"/>
      <c r="N792" s="10"/>
      <c r="O792" s="10"/>
    </row>
    <row r="793" spans="1:15" ht="13" x14ac:dyDescent="0.15">
      <c r="A793" s="72"/>
      <c r="N793" s="10"/>
      <c r="O793" s="10"/>
    </row>
    <row r="794" spans="1:15" ht="13" x14ac:dyDescent="0.15">
      <c r="A794" s="72"/>
      <c r="N794" s="10"/>
      <c r="O794" s="10"/>
    </row>
    <row r="795" spans="1:15" ht="13" x14ac:dyDescent="0.15">
      <c r="A795" s="72"/>
      <c r="N795" s="10"/>
      <c r="O795" s="10"/>
    </row>
    <row r="796" spans="1:15" ht="13" x14ac:dyDescent="0.15">
      <c r="A796" s="72"/>
      <c r="N796" s="10"/>
      <c r="O796" s="10"/>
    </row>
    <row r="797" spans="1:15" ht="13" x14ac:dyDescent="0.15">
      <c r="A797" s="72"/>
      <c r="N797" s="10"/>
      <c r="O797" s="10"/>
    </row>
    <row r="798" spans="1:15" ht="13" x14ac:dyDescent="0.15">
      <c r="A798" s="72"/>
      <c r="N798" s="10"/>
      <c r="O798" s="10"/>
    </row>
    <row r="799" spans="1:15" ht="13" x14ac:dyDescent="0.15">
      <c r="A799" s="72"/>
      <c r="N799" s="10"/>
      <c r="O799" s="10"/>
    </row>
    <row r="800" spans="1:15" ht="13" x14ac:dyDescent="0.15">
      <c r="A800" s="72"/>
      <c r="N800" s="10"/>
      <c r="O800" s="10"/>
    </row>
    <row r="801" spans="1:15" ht="13" x14ac:dyDescent="0.15">
      <c r="A801" s="72"/>
      <c r="N801" s="10"/>
      <c r="O801" s="10"/>
    </row>
    <row r="802" spans="1:15" ht="13" x14ac:dyDescent="0.15">
      <c r="A802" s="72"/>
      <c r="N802" s="10"/>
      <c r="O802" s="10"/>
    </row>
  </sheetData>
  <conditionalFormatting sqref="A81 C81:D81">
    <cfRule type="containsText" dxfId="2" priority="1" operator="containsText" text="SELF">
      <formula>NOT(ISERROR(SEARCH(("SELF"),(A81))))</formula>
    </cfRule>
  </conditionalFormatting>
  <conditionalFormatting sqref="F81:M81">
    <cfRule type="containsText" dxfId="1" priority="2" operator="containsText" text="SELF">
      <formula>NOT(ISERROR(SEARCH(("SELF"),(F81))))</formula>
    </cfRule>
  </conditionalFormatting>
  <conditionalFormatting sqref="P81">
    <cfRule type="containsText" dxfId="0" priority="3" operator="containsText" text="SELF">
      <formula>NOT(ISERROR(SEARCH(("SELF"),(P81))))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640625" defaultRowHeight="15.75" customHeight="1" x14ac:dyDescent="0.15"/>
  <cols>
    <col min="1" max="16" width="18.83203125" customWidth="1"/>
  </cols>
  <sheetData>
    <row r="1" spans="1:10" ht="15.75" customHeight="1" x14ac:dyDescent="0.15">
      <c r="A1" t="s">
        <v>247</v>
      </c>
      <c r="B1" t="s">
        <v>248</v>
      </c>
      <c r="C1" t="s">
        <v>0</v>
      </c>
      <c r="D1" t="s">
        <v>249</v>
      </c>
      <c r="E1" t="s">
        <v>250</v>
      </c>
      <c r="F1" t="s">
        <v>2</v>
      </c>
      <c r="G1" t="s">
        <v>3</v>
      </c>
      <c r="H1" t="s">
        <v>4</v>
      </c>
      <c r="I1" t="s">
        <v>5</v>
      </c>
      <c r="J1" t="s">
        <v>8</v>
      </c>
    </row>
    <row r="2" spans="1:10" ht="15.75" customHeight="1" x14ac:dyDescent="0.15">
      <c r="A2" s="73">
        <v>44514.81059868056</v>
      </c>
      <c r="B2" s="74">
        <v>0</v>
      </c>
      <c r="C2" s="75">
        <v>44514</v>
      </c>
      <c r="D2" s="76">
        <v>0.53819444444525288</v>
      </c>
      <c r="E2" s="76">
        <v>0.5625</v>
      </c>
      <c r="F2" s="6" t="s">
        <v>133</v>
      </c>
      <c r="G2" s="6" t="s">
        <v>228</v>
      </c>
      <c r="H2" s="6" t="s">
        <v>88</v>
      </c>
      <c r="I2" s="6" t="s">
        <v>46</v>
      </c>
      <c r="J2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Logbook</vt:lpstr>
      <vt:lpstr>Form responses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2022-12-07T12:03:18Z</dcterms:modified>
</cp:coreProperties>
</file>