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mmh\"/>
    </mc:Choice>
  </mc:AlternateContent>
  <xr:revisionPtr revIDLastSave="0" documentId="13_ncr:1_{F18956ED-0278-4AF3-9A81-6E3201257C21}" xr6:coauthVersionLast="47" xr6:coauthVersionMax="47" xr10:uidLastSave="{00000000-0000-0000-0000-000000000000}"/>
  <bookViews>
    <workbookView xWindow="2438" yWindow="720" windowWidth="33922" windowHeight="18570" tabRatio="933" xr2:uid="{C7674515-00FB-4F20-B677-E37861CDCD5A}"/>
  </bookViews>
  <sheets>
    <sheet name="Roster Validation" sheetId="15" r:id="rId1"/>
    <sheet name="Draft Results For MMH" sheetId="16" r:id="rId2"/>
    <sheet name="All Rosters" sheetId="17" r:id="rId3"/>
    <sheet name="Import Players" sheetId="14" r:id="rId4"/>
    <sheet name="Fat Guy in a Little Coat" sheetId="6" state="hidden" r:id="rId5"/>
    <sheet name="Tenacious D" sheetId="11" state="hidden" r:id="rId6"/>
    <sheet name="thinkfloyd13" sheetId="12" state="hidden" r:id="rId7"/>
    <sheet name="BreakTables" sheetId="4" state="hidden" r:id="rId8"/>
    <sheet name="Stephen Grigg" sheetId="10" state="hidden" r:id="rId9"/>
    <sheet name="Breezus" sheetId="5" state="hidden" r:id="rId10"/>
    <sheet name="BodyBaggers" sheetId="3" state="hidden" r:id="rId11"/>
    <sheet name="Beetlejuice" sheetId="2" state="hidden" r:id="rId12"/>
    <sheet name="Pigskin Reapers" sheetId="9" state="hidden" r:id="rId13"/>
    <sheet name="Gridiron Bisons" sheetId="7" state="hidden" r:id="rId14"/>
    <sheet name="Twisters Auction" sheetId="13" state="hidden" r:id="rId15"/>
    <sheet name="I'm Drunk Bitches!!" sheetId="8" state="hidden" r:id="rId16"/>
  </sheets>
  <definedNames>
    <definedName name="_xlnm._FilterDatabase" localSheetId="3" hidden="1">'Import Players'!$A$1:$A$530</definedName>
    <definedName name="ExternalData_1" localSheetId="11" hidden="1">Beetlejuice!$A$1:$L$42</definedName>
    <definedName name="ExternalData_10" localSheetId="5" hidden="1">'Tenacious D'!$A$1:$L$40</definedName>
    <definedName name="ExternalData_11" localSheetId="6" hidden="1">thinkfloyd13!$A$1:$L$40</definedName>
    <definedName name="ExternalData_12" localSheetId="14" hidden="1">'Twisters Auction'!$A$1:$L$36</definedName>
    <definedName name="ExternalData_2" localSheetId="10" hidden="1">BodyBaggers!$A$1:$L$37</definedName>
    <definedName name="ExternalData_3" localSheetId="7" hidden="1">BreakTables!$A$1:$L$44</definedName>
    <definedName name="ExternalData_4" localSheetId="9" hidden="1">Breezus!$A$1:$L$34</definedName>
    <definedName name="ExternalData_5" localSheetId="4" hidden="1">'Fat Guy in a Little Coat'!$A$1:$L$39</definedName>
    <definedName name="ExternalData_6" localSheetId="2" hidden="1">'All Rosters'!$A$1:$N$457</definedName>
    <definedName name="ExternalData_6" localSheetId="1" hidden="1">'Draft Results For MMH'!$A$1:$I$61</definedName>
    <definedName name="ExternalData_6" localSheetId="13" hidden="1">'Gridiron Bisons'!$A$1:$L$36</definedName>
    <definedName name="ExternalData_7" localSheetId="15" hidden="1">'I''m Drunk Bitches!!'!$A$1:$L$38</definedName>
    <definedName name="ExternalData_8" localSheetId="12" hidden="1">'Pigskin Reapers'!$A$1:$L$42</definedName>
    <definedName name="ExternalData_9" localSheetId="8" hidden="1">'Stephen Grigg'!$A$1:$L$40</definedName>
    <definedName name="RosterLimit">'Roster Validation'!$R$2</definedName>
    <definedName name="SalaryCap">'Roster Validation'!$R$1</definedName>
    <definedName name="TeamList">'Roster Validation'!$P$1:$P$12</definedName>
    <definedName name="TeamSelection">'Roster Validation'!$B$2</definedName>
    <definedName name="YesNo">'Roster Validation'!$Q$1:$Q$3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6" l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K2" i="16" l="1"/>
  <c r="E56" i="15" s="1"/>
  <c r="K61" i="16"/>
  <c r="K7" i="16"/>
  <c r="B61" i="15" s="1"/>
  <c r="E61" i="15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K60" i="16"/>
  <c r="K56" i="16"/>
  <c r="K52" i="16"/>
  <c r="K48" i="16"/>
  <c r="K44" i="16"/>
  <c r="K40" i="16"/>
  <c r="K36" i="16"/>
  <c r="K32" i="16"/>
  <c r="K28" i="16"/>
  <c r="K24" i="16"/>
  <c r="K20" i="16"/>
  <c r="K16" i="16"/>
  <c r="K12" i="16"/>
  <c r="K8" i="16"/>
  <c r="K4" i="16"/>
  <c r="K3" i="16"/>
  <c r="K59" i="16"/>
  <c r="K55" i="16"/>
  <c r="K51" i="16"/>
  <c r="K47" i="16"/>
  <c r="K43" i="16"/>
  <c r="K39" i="16"/>
  <c r="K35" i="16"/>
  <c r="K31" i="16"/>
  <c r="K27" i="16"/>
  <c r="K23" i="16"/>
  <c r="K19" i="16"/>
  <c r="K15" i="16"/>
  <c r="K11" i="16"/>
  <c r="K58" i="16"/>
  <c r="K54" i="16"/>
  <c r="K50" i="16"/>
  <c r="K46" i="16"/>
  <c r="K42" i="16"/>
  <c r="K38" i="16"/>
  <c r="K34" i="16"/>
  <c r="K30" i="16"/>
  <c r="K26" i="16"/>
  <c r="K22" i="16"/>
  <c r="K18" i="16"/>
  <c r="K14" i="16"/>
  <c r="K10" i="16"/>
  <c r="K6" i="16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B56" i="15" l="1"/>
  <c r="E60" i="15"/>
  <c r="B60" i="15"/>
  <c r="E58" i="15"/>
  <c r="B58" i="15"/>
  <c r="B63" i="15"/>
  <c r="E63" i="15"/>
  <c r="E64" i="15"/>
  <c r="B64" i="15"/>
  <c r="E62" i="15"/>
  <c r="B62" i="15"/>
  <c r="E57" i="15"/>
  <c r="B57" i="15"/>
  <c r="B59" i="15"/>
  <c r="E59" i="15"/>
  <c r="R2" i="17"/>
  <c r="R6" i="17"/>
  <c r="R10" i="17"/>
  <c r="R14" i="17"/>
  <c r="R18" i="17"/>
  <c r="R22" i="17"/>
  <c r="R26" i="17"/>
  <c r="R30" i="17"/>
  <c r="R34" i="17"/>
  <c r="R38" i="17"/>
  <c r="R42" i="17"/>
  <c r="R46" i="17"/>
  <c r="R50" i="17"/>
  <c r="R54" i="17"/>
  <c r="R58" i="17"/>
  <c r="R62" i="17"/>
  <c r="R66" i="17"/>
  <c r="R70" i="17"/>
  <c r="R74" i="17"/>
  <c r="R78" i="17"/>
  <c r="R82" i="17"/>
  <c r="R86" i="17"/>
  <c r="R90" i="17"/>
  <c r="R94" i="17"/>
  <c r="R98" i="17"/>
  <c r="R102" i="17"/>
  <c r="R106" i="17"/>
  <c r="R110" i="17"/>
  <c r="R114" i="17"/>
  <c r="R118" i="17"/>
  <c r="R122" i="17"/>
  <c r="R126" i="17"/>
  <c r="R130" i="17"/>
  <c r="R134" i="17"/>
  <c r="R138" i="17"/>
  <c r="R142" i="17"/>
  <c r="R146" i="17"/>
  <c r="R150" i="17"/>
  <c r="R154" i="17"/>
  <c r="R158" i="17"/>
  <c r="R162" i="17"/>
  <c r="R166" i="17"/>
  <c r="R170" i="17"/>
  <c r="R174" i="17"/>
  <c r="R178" i="17"/>
  <c r="R182" i="17"/>
  <c r="R186" i="17"/>
  <c r="R190" i="17"/>
  <c r="R194" i="17"/>
  <c r="R198" i="17"/>
  <c r="R202" i="17"/>
  <c r="R206" i="17"/>
  <c r="R210" i="17"/>
  <c r="R214" i="17"/>
  <c r="R218" i="17"/>
  <c r="R222" i="17"/>
  <c r="R226" i="17"/>
  <c r="R230" i="17"/>
  <c r="R234" i="17"/>
  <c r="R238" i="17"/>
  <c r="R242" i="17"/>
  <c r="R246" i="17"/>
  <c r="R250" i="17"/>
  <c r="R254" i="17"/>
  <c r="R258" i="17"/>
  <c r="R262" i="17"/>
  <c r="R266" i="17"/>
  <c r="R270" i="17"/>
  <c r="R274" i="17"/>
  <c r="R278" i="17"/>
  <c r="R282" i="17"/>
  <c r="R286" i="17"/>
  <c r="R290" i="17"/>
  <c r="R294" i="17"/>
  <c r="R298" i="17"/>
  <c r="R302" i="17"/>
  <c r="R306" i="17"/>
  <c r="R310" i="17"/>
  <c r="R314" i="17"/>
  <c r="R3" i="17"/>
  <c r="R7" i="17"/>
  <c r="R11" i="17"/>
  <c r="R15" i="17"/>
  <c r="R19" i="17"/>
  <c r="R23" i="17"/>
  <c r="R27" i="17"/>
  <c r="R31" i="17"/>
  <c r="R35" i="17"/>
  <c r="R39" i="17"/>
  <c r="R43" i="17"/>
  <c r="R47" i="17"/>
  <c r="R51" i="17"/>
  <c r="R55" i="17"/>
  <c r="R59" i="17"/>
  <c r="R63" i="17"/>
  <c r="R67" i="17"/>
  <c r="R71" i="17"/>
  <c r="R75" i="17"/>
  <c r="R79" i="17"/>
  <c r="R83" i="17"/>
  <c r="R87" i="17"/>
  <c r="R91" i="17"/>
  <c r="R95" i="17"/>
  <c r="R99" i="17"/>
  <c r="R103" i="17"/>
  <c r="R107" i="17"/>
  <c r="R111" i="17"/>
  <c r="R115" i="17"/>
  <c r="R119" i="17"/>
  <c r="R123" i="17"/>
  <c r="R127" i="17"/>
  <c r="R131" i="17"/>
  <c r="R135" i="17"/>
  <c r="R139" i="17"/>
  <c r="R143" i="17"/>
  <c r="R147" i="17"/>
  <c r="R151" i="17"/>
  <c r="R155" i="17"/>
  <c r="R159" i="17"/>
  <c r="R163" i="17"/>
  <c r="R167" i="17"/>
  <c r="R171" i="17"/>
  <c r="R175" i="17"/>
  <c r="R179" i="17"/>
  <c r="R183" i="17"/>
  <c r="R187" i="17"/>
  <c r="R191" i="17"/>
  <c r="R195" i="17"/>
  <c r="R199" i="17"/>
  <c r="R203" i="17"/>
  <c r="R207" i="17"/>
  <c r="R211" i="17"/>
  <c r="R215" i="17"/>
  <c r="R219" i="17"/>
  <c r="R223" i="17"/>
  <c r="R227" i="17"/>
  <c r="R231" i="17"/>
  <c r="R235" i="17"/>
  <c r="R239" i="17"/>
  <c r="R243" i="17"/>
  <c r="R247" i="17"/>
  <c r="R251" i="17"/>
  <c r="R255" i="17"/>
  <c r="R259" i="17"/>
  <c r="R263" i="17"/>
  <c r="R267" i="17"/>
  <c r="R271" i="17"/>
  <c r="R275" i="17"/>
  <c r="R279" i="17"/>
  <c r="R283" i="17"/>
  <c r="R287" i="17"/>
  <c r="R291" i="17"/>
  <c r="R295" i="17"/>
  <c r="R299" i="17"/>
  <c r="R303" i="17"/>
  <c r="R307" i="17"/>
  <c r="R311" i="17"/>
  <c r="R315" i="17"/>
  <c r="R319" i="17"/>
  <c r="R323" i="17"/>
  <c r="R327" i="17"/>
  <c r="R331" i="17"/>
  <c r="R335" i="17"/>
  <c r="R339" i="17"/>
  <c r="R4" i="17"/>
  <c r="R8" i="17"/>
  <c r="R12" i="17"/>
  <c r="R16" i="17"/>
  <c r="R20" i="17"/>
  <c r="R24" i="17"/>
  <c r="R28" i="17"/>
  <c r="R32" i="17"/>
  <c r="R36" i="17"/>
  <c r="R40" i="17"/>
  <c r="R44" i="17"/>
  <c r="R48" i="17"/>
  <c r="R52" i="17"/>
  <c r="R56" i="17"/>
  <c r="R60" i="17"/>
  <c r="R64" i="17"/>
  <c r="R68" i="17"/>
  <c r="R72" i="17"/>
  <c r="R76" i="17"/>
  <c r="R80" i="17"/>
  <c r="R84" i="17"/>
  <c r="R88" i="17"/>
  <c r="R92" i="17"/>
  <c r="R96" i="17"/>
  <c r="R100" i="17"/>
  <c r="R104" i="17"/>
  <c r="R108" i="17"/>
  <c r="R112" i="17"/>
  <c r="R116" i="17"/>
  <c r="R120" i="17"/>
  <c r="R124" i="17"/>
  <c r="R128" i="17"/>
  <c r="R132" i="17"/>
  <c r="R136" i="17"/>
  <c r="R140" i="17"/>
  <c r="R144" i="17"/>
  <c r="R148" i="17"/>
  <c r="R152" i="17"/>
  <c r="R156" i="17"/>
  <c r="R160" i="17"/>
  <c r="R164" i="17"/>
  <c r="R168" i="17"/>
  <c r="R172" i="17"/>
  <c r="R176" i="17"/>
  <c r="R180" i="17"/>
  <c r="R184" i="17"/>
  <c r="R188" i="17"/>
  <c r="R192" i="17"/>
  <c r="R196" i="17"/>
  <c r="R200" i="17"/>
  <c r="R204" i="17"/>
  <c r="R208" i="17"/>
  <c r="R212" i="17"/>
  <c r="R216" i="17"/>
  <c r="R5" i="17"/>
  <c r="R21" i="17"/>
  <c r="R37" i="17"/>
  <c r="R53" i="17"/>
  <c r="R69" i="17"/>
  <c r="R85" i="17"/>
  <c r="R101" i="17"/>
  <c r="R117" i="17"/>
  <c r="R133" i="17"/>
  <c r="R149" i="17"/>
  <c r="R165" i="17"/>
  <c r="R181" i="17"/>
  <c r="R197" i="17"/>
  <c r="R213" i="17"/>
  <c r="R224" i="17"/>
  <c r="R232" i="17"/>
  <c r="R240" i="17"/>
  <c r="R248" i="17"/>
  <c r="R256" i="17"/>
  <c r="R264" i="17"/>
  <c r="R272" i="17"/>
  <c r="R280" i="17"/>
  <c r="R288" i="17"/>
  <c r="R296" i="17"/>
  <c r="R304" i="17"/>
  <c r="R312" i="17"/>
  <c r="R318" i="17"/>
  <c r="R324" i="17"/>
  <c r="R329" i="17"/>
  <c r="R334" i="17"/>
  <c r="R340" i="17"/>
  <c r="R344" i="17"/>
  <c r="R348" i="17"/>
  <c r="R352" i="17"/>
  <c r="R356" i="17"/>
  <c r="R360" i="17"/>
  <c r="R364" i="17"/>
  <c r="R368" i="17"/>
  <c r="R372" i="17"/>
  <c r="R376" i="17"/>
  <c r="R380" i="17"/>
  <c r="R384" i="17"/>
  <c r="R388" i="17"/>
  <c r="R392" i="17"/>
  <c r="R396" i="17"/>
  <c r="R400" i="17"/>
  <c r="R404" i="17"/>
  <c r="R408" i="17"/>
  <c r="R412" i="17"/>
  <c r="R416" i="17"/>
  <c r="R420" i="17"/>
  <c r="R424" i="17"/>
  <c r="R428" i="17"/>
  <c r="R432" i="17"/>
  <c r="R436" i="17"/>
  <c r="R440" i="17"/>
  <c r="R444" i="17"/>
  <c r="R448" i="17"/>
  <c r="R452" i="17"/>
  <c r="R456" i="17"/>
  <c r="R9" i="17"/>
  <c r="R25" i="17"/>
  <c r="R41" i="17"/>
  <c r="R57" i="17"/>
  <c r="R73" i="17"/>
  <c r="R89" i="17"/>
  <c r="R105" i="17"/>
  <c r="R121" i="17"/>
  <c r="R137" i="17"/>
  <c r="R153" i="17"/>
  <c r="R169" i="17"/>
  <c r="R185" i="17"/>
  <c r="R201" i="17"/>
  <c r="R217" i="17"/>
  <c r="R225" i="17"/>
  <c r="R233" i="17"/>
  <c r="R249" i="17"/>
  <c r="R257" i="17"/>
  <c r="R265" i="17"/>
  <c r="R273" i="17"/>
  <c r="R289" i="17"/>
  <c r="R297" i="17"/>
  <c r="R313" i="17"/>
  <c r="R325" i="17"/>
  <c r="R336" i="17"/>
  <c r="R241" i="17"/>
  <c r="R281" i="17"/>
  <c r="R305" i="17"/>
  <c r="R320" i="17"/>
  <c r="R330" i="17"/>
  <c r="R341" i="17"/>
  <c r="R447" i="17"/>
  <c r="R437" i="17"/>
  <c r="R426" i="17"/>
  <c r="R421" i="17"/>
  <c r="R410" i="17"/>
  <c r="R399" i="17"/>
  <c r="R389" i="17"/>
  <c r="R383" i="17"/>
  <c r="R378" i="17"/>
  <c r="R373" i="17"/>
  <c r="R367" i="17"/>
  <c r="R362" i="17"/>
  <c r="R357" i="17"/>
  <c r="R351" i="17"/>
  <c r="R346" i="17"/>
  <c r="R65" i="17"/>
  <c r="R441" i="17"/>
  <c r="R430" i="17"/>
  <c r="R419" i="17"/>
  <c r="R409" i="17"/>
  <c r="R398" i="17"/>
  <c r="R387" i="17"/>
  <c r="R377" i="17"/>
  <c r="R366" i="17"/>
  <c r="R355" i="17"/>
  <c r="R345" i="17"/>
  <c r="R326" i="17"/>
  <c r="R300" i="17"/>
  <c r="R284" i="17"/>
  <c r="R268" i="17"/>
  <c r="R252" i="17"/>
  <c r="R220" i="17"/>
  <c r="R189" i="17"/>
  <c r="R157" i="17"/>
  <c r="R125" i="17"/>
  <c r="R93" i="17"/>
  <c r="R61" i="17"/>
  <c r="R29" i="17"/>
  <c r="R455" i="17"/>
  <c r="R450" i="17"/>
  <c r="R445" i="17"/>
  <c r="R439" i="17"/>
  <c r="R434" i="17"/>
  <c r="R429" i="17"/>
  <c r="R423" i="17"/>
  <c r="R418" i="17"/>
  <c r="R413" i="17"/>
  <c r="R407" i="17"/>
  <c r="R402" i="17"/>
  <c r="R397" i="17"/>
  <c r="R391" i="17"/>
  <c r="R386" i="17"/>
  <c r="R381" i="17"/>
  <c r="R375" i="17"/>
  <c r="R370" i="17"/>
  <c r="R365" i="17"/>
  <c r="R359" i="17"/>
  <c r="R354" i="17"/>
  <c r="R349" i="17"/>
  <c r="R343" i="17"/>
  <c r="R333" i="17"/>
  <c r="R322" i="17"/>
  <c r="R309" i="17"/>
  <c r="R293" i="17"/>
  <c r="R277" i="17"/>
  <c r="R261" i="17"/>
  <c r="R245" i="17"/>
  <c r="R229" i="17"/>
  <c r="R209" i="17"/>
  <c r="R177" i="17"/>
  <c r="R145" i="17"/>
  <c r="R113" i="17"/>
  <c r="R81" i="17"/>
  <c r="R49" i="17"/>
  <c r="R17" i="17"/>
  <c r="R453" i="17"/>
  <c r="R442" i="17"/>
  <c r="R431" i="17"/>
  <c r="R415" i="17"/>
  <c r="R405" i="17"/>
  <c r="R394" i="17"/>
  <c r="R338" i="17"/>
  <c r="R328" i="17"/>
  <c r="R317" i="17"/>
  <c r="R301" i="17"/>
  <c r="R285" i="17"/>
  <c r="R269" i="17"/>
  <c r="R253" i="17"/>
  <c r="R237" i="17"/>
  <c r="R221" i="17"/>
  <c r="R193" i="17"/>
  <c r="R161" i="17"/>
  <c r="R129" i="17"/>
  <c r="R97" i="17"/>
  <c r="R33" i="17"/>
  <c r="R457" i="17"/>
  <c r="R451" i="17"/>
  <c r="R446" i="17"/>
  <c r="R435" i="17"/>
  <c r="R425" i="17"/>
  <c r="R414" i="17"/>
  <c r="R403" i="17"/>
  <c r="R393" i="17"/>
  <c r="R382" i="17"/>
  <c r="R371" i="17"/>
  <c r="R361" i="17"/>
  <c r="R350" i="17"/>
  <c r="R337" i="17"/>
  <c r="R316" i="17"/>
  <c r="R236" i="17"/>
  <c r="R454" i="17"/>
  <c r="R449" i="17"/>
  <c r="R443" i="17"/>
  <c r="R438" i="17"/>
  <c r="R433" i="17"/>
  <c r="R427" i="17"/>
  <c r="R422" i="17"/>
  <c r="R417" i="17"/>
  <c r="R411" i="17"/>
  <c r="R406" i="17"/>
  <c r="R401" i="17"/>
  <c r="R395" i="17"/>
  <c r="R390" i="17"/>
  <c r="R385" i="17"/>
  <c r="R379" i="17"/>
  <c r="R374" i="17"/>
  <c r="R369" i="17"/>
  <c r="R363" i="17"/>
  <c r="R358" i="17"/>
  <c r="R353" i="17"/>
  <c r="R347" i="17"/>
  <c r="R342" i="17"/>
  <c r="R332" i="17"/>
  <c r="R321" i="17"/>
  <c r="R308" i="17"/>
  <c r="R292" i="17"/>
  <c r="R276" i="17"/>
  <c r="R260" i="17"/>
  <c r="R244" i="17"/>
  <c r="R228" i="17"/>
  <c r="R205" i="17"/>
  <c r="R173" i="17"/>
  <c r="R141" i="17"/>
  <c r="R109" i="17"/>
  <c r="R77" i="17"/>
  <c r="R45" i="17"/>
  <c r="R13" i="17"/>
  <c r="P313" i="17"/>
  <c r="P455" i="17"/>
  <c r="P451" i="17"/>
  <c r="P447" i="17"/>
  <c r="P443" i="17"/>
  <c r="P439" i="17"/>
  <c r="P435" i="17"/>
  <c r="P431" i="17"/>
  <c r="P427" i="17"/>
  <c r="P423" i="17"/>
  <c r="P419" i="17"/>
  <c r="P415" i="17"/>
  <c r="P411" i="17"/>
  <c r="P407" i="17"/>
  <c r="P403" i="17"/>
  <c r="P399" i="17"/>
  <c r="P395" i="17"/>
  <c r="P391" i="17"/>
  <c r="P387" i="17"/>
  <c r="P383" i="17"/>
  <c r="P379" i="17"/>
  <c r="P375" i="17"/>
  <c r="P371" i="17"/>
  <c r="P367" i="17"/>
  <c r="P363" i="17"/>
  <c r="P359" i="17"/>
  <c r="P355" i="17"/>
  <c r="P351" i="17"/>
  <c r="P347" i="17"/>
  <c r="P343" i="17"/>
  <c r="P338" i="17"/>
  <c r="P329" i="17"/>
  <c r="P2" i="17"/>
  <c r="P6" i="17"/>
  <c r="P10" i="17"/>
  <c r="P14" i="17"/>
  <c r="P18" i="17"/>
  <c r="P22" i="17"/>
  <c r="P26" i="17"/>
  <c r="P30" i="17"/>
  <c r="P34" i="17"/>
  <c r="P38" i="17"/>
  <c r="P42" i="17"/>
  <c r="P46" i="17"/>
  <c r="P50" i="17"/>
  <c r="P54" i="17"/>
  <c r="P58" i="17"/>
  <c r="P62" i="17"/>
  <c r="P66" i="17"/>
  <c r="P70" i="17"/>
  <c r="P74" i="17"/>
  <c r="P78" i="17"/>
  <c r="P82" i="17"/>
  <c r="P86" i="17"/>
  <c r="P90" i="17"/>
  <c r="P94" i="17"/>
  <c r="P98" i="17"/>
  <c r="P102" i="17"/>
  <c r="P106" i="17"/>
  <c r="P110" i="17"/>
  <c r="P114" i="17"/>
  <c r="P118" i="17"/>
  <c r="P122" i="17"/>
  <c r="P126" i="17"/>
  <c r="P130" i="17"/>
  <c r="P134" i="17"/>
  <c r="P138" i="17"/>
  <c r="P142" i="17"/>
  <c r="P146" i="17"/>
  <c r="P150" i="17"/>
  <c r="P154" i="17"/>
  <c r="P158" i="17"/>
  <c r="P162" i="17"/>
  <c r="P166" i="17"/>
  <c r="P170" i="17"/>
  <c r="P174" i="17"/>
  <c r="P178" i="17"/>
  <c r="P182" i="17"/>
  <c r="P186" i="17"/>
  <c r="P190" i="17"/>
  <c r="P194" i="17"/>
  <c r="P198" i="17"/>
  <c r="P202" i="17"/>
  <c r="P206" i="17"/>
  <c r="P210" i="17"/>
  <c r="P214" i="17"/>
  <c r="P218" i="17"/>
  <c r="P222" i="17"/>
  <c r="P226" i="17"/>
  <c r="P230" i="17"/>
  <c r="P234" i="17"/>
  <c r="P238" i="17"/>
  <c r="P242" i="17"/>
  <c r="P246" i="17"/>
  <c r="P250" i="17"/>
  <c r="P254" i="17"/>
  <c r="P258" i="17"/>
  <c r="P262" i="17"/>
  <c r="P266" i="17"/>
  <c r="P270" i="17"/>
  <c r="P274" i="17"/>
  <c r="P278" i="17"/>
  <c r="P282" i="17"/>
  <c r="P286" i="17"/>
  <c r="P290" i="17"/>
  <c r="P294" i="17"/>
  <c r="P298" i="17"/>
  <c r="P302" i="17"/>
  <c r="P306" i="17"/>
  <c r="P310" i="17"/>
  <c r="P314" i="17"/>
  <c r="P318" i="17"/>
  <c r="P322" i="17"/>
  <c r="P326" i="17"/>
  <c r="P330" i="17"/>
  <c r="P3" i="17"/>
  <c r="P7" i="17"/>
  <c r="P11" i="17"/>
  <c r="P15" i="17"/>
  <c r="P19" i="17"/>
  <c r="P23" i="17"/>
  <c r="P27" i="17"/>
  <c r="P31" i="17"/>
  <c r="P35" i="17"/>
  <c r="P39" i="17"/>
  <c r="P43" i="17"/>
  <c r="P47" i="17"/>
  <c r="P51" i="17"/>
  <c r="P55" i="17"/>
  <c r="P59" i="17"/>
  <c r="P63" i="17"/>
  <c r="P67" i="17"/>
  <c r="P71" i="17"/>
  <c r="P75" i="17"/>
  <c r="P79" i="17"/>
  <c r="P83" i="17"/>
  <c r="P87" i="17"/>
  <c r="P91" i="17"/>
  <c r="P95" i="17"/>
  <c r="P99" i="17"/>
  <c r="P103" i="17"/>
  <c r="P107" i="17"/>
  <c r="P111" i="17"/>
  <c r="P115" i="17"/>
  <c r="P119" i="17"/>
  <c r="P123" i="17"/>
  <c r="P127" i="17"/>
  <c r="P131" i="17"/>
  <c r="P135" i="17"/>
  <c r="P139" i="17"/>
  <c r="P143" i="17"/>
  <c r="P147" i="17"/>
  <c r="P151" i="17"/>
  <c r="P155" i="17"/>
  <c r="P159" i="17"/>
  <c r="P163" i="17"/>
  <c r="P167" i="17"/>
  <c r="P171" i="17"/>
  <c r="P175" i="17"/>
  <c r="P179" i="17"/>
  <c r="P183" i="17"/>
  <c r="P187" i="17"/>
  <c r="P191" i="17"/>
  <c r="P195" i="17"/>
  <c r="P199" i="17"/>
  <c r="P203" i="17"/>
  <c r="P207" i="17"/>
  <c r="P211" i="17"/>
  <c r="P215" i="17"/>
  <c r="P219" i="17"/>
  <c r="P223" i="17"/>
  <c r="P227" i="17"/>
  <c r="P231" i="17"/>
  <c r="P235" i="17"/>
  <c r="P239" i="17"/>
  <c r="P243" i="17"/>
  <c r="P247" i="17"/>
  <c r="P251" i="17"/>
  <c r="P255" i="17"/>
  <c r="P259" i="17"/>
  <c r="P263" i="17"/>
  <c r="P267" i="17"/>
  <c r="P271" i="17"/>
  <c r="P275" i="17"/>
  <c r="P279" i="17"/>
  <c r="P283" i="17"/>
  <c r="P287" i="17"/>
  <c r="P291" i="17"/>
  <c r="P295" i="17"/>
  <c r="P299" i="17"/>
  <c r="P303" i="17"/>
  <c r="P307" i="17"/>
  <c r="P311" i="17"/>
  <c r="P315" i="17"/>
  <c r="P319" i="17"/>
  <c r="P323" i="17"/>
  <c r="P327" i="17"/>
  <c r="P331" i="17"/>
  <c r="P335" i="17"/>
  <c r="P4" i="17"/>
  <c r="P8" i="17"/>
  <c r="P12" i="17"/>
  <c r="P16" i="17"/>
  <c r="P20" i="17"/>
  <c r="P24" i="17"/>
  <c r="P28" i="17"/>
  <c r="P32" i="17"/>
  <c r="P36" i="17"/>
  <c r="P40" i="17"/>
  <c r="P44" i="17"/>
  <c r="P48" i="17"/>
  <c r="P52" i="17"/>
  <c r="P56" i="17"/>
  <c r="P60" i="17"/>
  <c r="P64" i="17"/>
  <c r="P68" i="17"/>
  <c r="P72" i="17"/>
  <c r="P76" i="17"/>
  <c r="P80" i="17"/>
  <c r="P84" i="17"/>
  <c r="P88" i="17"/>
  <c r="P92" i="17"/>
  <c r="P96" i="17"/>
  <c r="P100" i="17"/>
  <c r="P104" i="17"/>
  <c r="P108" i="17"/>
  <c r="P112" i="17"/>
  <c r="P116" i="17"/>
  <c r="P120" i="17"/>
  <c r="P124" i="17"/>
  <c r="P128" i="17"/>
  <c r="P132" i="17"/>
  <c r="P136" i="17"/>
  <c r="P140" i="17"/>
  <c r="P144" i="17"/>
  <c r="P148" i="17"/>
  <c r="P152" i="17"/>
  <c r="P156" i="17"/>
  <c r="P160" i="17"/>
  <c r="P164" i="17"/>
  <c r="P168" i="17"/>
  <c r="P172" i="17"/>
  <c r="P176" i="17"/>
  <c r="P180" i="17"/>
  <c r="P184" i="17"/>
  <c r="P188" i="17"/>
  <c r="P192" i="17"/>
  <c r="P196" i="17"/>
  <c r="P200" i="17"/>
  <c r="P204" i="17"/>
  <c r="P208" i="17"/>
  <c r="P212" i="17"/>
  <c r="P216" i="17"/>
  <c r="P220" i="17"/>
  <c r="P224" i="17"/>
  <c r="P228" i="17"/>
  <c r="P232" i="17"/>
  <c r="P236" i="17"/>
  <c r="P240" i="17"/>
  <c r="P244" i="17"/>
  <c r="P248" i="17"/>
  <c r="P252" i="17"/>
  <c r="P256" i="17"/>
  <c r="P260" i="17"/>
  <c r="P264" i="17"/>
  <c r="P268" i="17"/>
  <c r="P272" i="17"/>
  <c r="P276" i="17"/>
  <c r="P280" i="17"/>
  <c r="P284" i="17"/>
  <c r="P288" i="17"/>
  <c r="P292" i="17"/>
  <c r="P296" i="17"/>
  <c r="P300" i="17"/>
  <c r="P304" i="17"/>
  <c r="P308" i="17"/>
  <c r="P312" i="17"/>
  <c r="P316" i="17"/>
  <c r="P320" i="17"/>
  <c r="P324" i="17"/>
  <c r="P328" i="17"/>
  <c r="P332" i="17"/>
  <c r="P336" i="17"/>
  <c r="P340" i="17"/>
  <c r="P5" i="17"/>
  <c r="P9" i="17"/>
  <c r="P13" i="17"/>
  <c r="P17" i="17"/>
  <c r="P21" i="17"/>
  <c r="P25" i="17"/>
  <c r="P29" i="17"/>
  <c r="P33" i="17"/>
  <c r="P37" i="17"/>
  <c r="P41" i="17"/>
  <c r="P45" i="17"/>
  <c r="P49" i="17"/>
  <c r="P53" i="17"/>
  <c r="P57" i="17"/>
  <c r="P61" i="17"/>
  <c r="P65" i="17"/>
  <c r="P69" i="17"/>
  <c r="P73" i="17"/>
  <c r="P77" i="17"/>
  <c r="P81" i="17"/>
  <c r="P85" i="17"/>
  <c r="P89" i="17"/>
  <c r="P93" i="17"/>
  <c r="P97" i="17"/>
  <c r="P101" i="17"/>
  <c r="P105" i="17"/>
  <c r="P109" i="17"/>
  <c r="P113" i="17"/>
  <c r="P117" i="17"/>
  <c r="P121" i="17"/>
  <c r="P125" i="17"/>
  <c r="P129" i="17"/>
  <c r="P133" i="17"/>
  <c r="P137" i="17"/>
  <c r="P141" i="17"/>
  <c r="P145" i="17"/>
  <c r="P149" i="17"/>
  <c r="P153" i="17"/>
  <c r="P157" i="17"/>
  <c r="P161" i="17"/>
  <c r="P165" i="17"/>
  <c r="P169" i="17"/>
  <c r="P173" i="17"/>
  <c r="P177" i="17"/>
  <c r="P181" i="17"/>
  <c r="P185" i="17"/>
  <c r="P189" i="17"/>
  <c r="P193" i="17"/>
  <c r="P197" i="17"/>
  <c r="P201" i="17"/>
  <c r="P205" i="17"/>
  <c r="P209" i="17"/>
  <c r="P213" i="17"/>
  <c r="P217" i="17"/>
  <c r="P221" i="17"/>
  <c r="P225" i="17"/>
  <c r="P229" i="17"/>
  <c r="P233" i="17"/>
  <c r="P237" i="17"/>
  <c r="P241" i="17"/>
  <c r="P245" i="17"/>
  <c r="P249" i="17"/>
  <c r="P253" i="17"/>
  <c r="P257" i="17"/>
  <c r="P261" i="17"/>
  <c r="P265" i="17"/>
  <c r="P269" i="17"/>
  <c r="P273" i="17"/>
  <c r="P277" i="17"/>
  <c r="P281" i="17"/>
  <c r="P285" i="17"/>
  <c r="P289" i="17"/>
  <c r="P293" i="17"/>
  <c r="P297" i="17"/>
  <c r="P454" i="17"/>
  <c r="P450" i="17"/>
  <c r="P446" i="17"/>
  <c r="P442" i="17"/>
  <c r="P438" i="17"/>
  <c r="P434" i="17"/>
  <c r="P430" i="17"/>
  <c r="P426" i="17"/>
  <c r="P422" i="17"/>
  <c r="P418" i="17"/>
  <c r="P414" i="17"/>
  <c r="P410" i="17"/>
  <c r="P406" i="17"/>
  <c r="P402" i="17"/>
  <c r="P398" i="17"/>
  <c r="P394" i="17"/>
  <c r="P390" i="17"/>
  <c r="P386" i="17"/>
  <c r="P382" i="17"/>
  <c r="P378" i="17"/>
  <c r="P374" i="17"/>
  <c r="P370" i="17"/>
  <c r="P366" i="17"/>
  <c r="P362" i="17"/>
  <c r="P358" i="17"/>
  <c r="P354" i="17"/>
  <c r="P350" i="17"/>
  <c r="P346" i="17"/>
  <c r="P342" i="17"/>
  <c r="P337" i="17"/>
  <c r="P325" i="17"/>
  <c r="P309" i="17"/>
  <c r="P457" i="17"/>
  <c r="P453" i="17"/>
  <c r="P449" i="17"/>
  <c r="P445" i="17"/>
  <c r="P441" i="17"/>
  <c r="P437" i="17"/>
  <c r="P433" i="17"/>
  <c r="P429" i="17"/>
  <c r="P425" i="17"/>
  <c r="P421" i="17"/>
  <c r="P417" i="17"/>
  <c r="P413" i="17"/>
  <c r="P409" i="17"/>
  <c r="P405" i="17"/>
  <c r="P401" i="17"/>
  <c r="P397" i="17"/>
  <c r="P393" i="17"/>
  <c r="P389" i="17"/>
  <c r="P385" i="17"/>
  <c r="P381" i="17"/>
  <c r="P377" i="17"/>
  <c r="P373" i="17"/>
  <c r="P369" i="17"/>
  <c r="P365" i="17"/>
  <c r="P361" i="17"/>
  <c r="P357" i="17"/>
  <c r="P353" i="17"/>
  <c r="P349" i="17"/>
  <c r="P345" i="17"/>
  <c r="P341" i="17"/>
  <c r="P334" i="17"/>
  <c r="P321" i="17"/>
  <c r="P305" i="17"/>
  <c r="P456" i="17"/>
  <c r="P452" i="17"/>
  <c r="P448" i="17"/>
  <c r="P444" i="17"/>
  <c r="P440" i="17"/>
  <c r="P436" i="17"/>
  <c r="P432" i="17"/>
  <c r="P428" i="17"/>
  <c r="P424" i="17"/>
  <c r="P420" i="17"/>
  <c r="P416" i="17"/>
  <c r="P412" i="17"/>
  <c r="P408" i="17"/>
  <c r="P404" i="17"/>
  <c r="P400" i="17"/>
  <c r="P396" i="17"/>
  <c r="P392" i="17"/>
  <c r="P388" i="17"/>
  <c r="P384" i="17"/>
  <c r="P380" i="17"/>
  <c r="P376" i="17"/>
  <c r="P372" i="17"/>
  <c r="P368" i="17"/>
  <c r="P364" i="17"/>
  <c r="P360" i="17"/>
  <c r="P356" i="17"/>
  <c r="P352" i="17"/>
  <c r="P348" i="17"/>
  <c r="P344" i="17"/>
  <c r="P339" i="17"/>
  <c r="P333" i="17"/>
  <c r="P317" i="17"/>
  <c r="P301" i="17"/>
  <c r="F6" i="15" l="1"/>
  <c r="F7" i="15" s="1"/>
  <c r="F4" i="15" s="1"/>
  <c r="F5" i="15"/>
  <c r="C49" i="15"/>
  <c r="D49" i="15"/>
  <c r="F49" i="15"/>
  <c r="B49" i="15"/>
  <c r="E49" i="15"/>
  <c r="F54" i="15"/>
  <c r="B54" i="15"/>
  <c r="E54" i="15"/>
  <c r="D54" i="15"/>
  <c r="C54" i="15"/>
  <c r="D52" i="15"/>
  <c r="E52" i="15"/>
  <c r="C52" i="15"/>
  <c r="F52" i="15"/>
  <c r="B52" i="15"/>
  <c r="E51" i="15"/>
  <c r="F51" i="15"/>
  <c r="B51" i="15"/>
  <c r="D51" i="15"/>
  <c r="C51" i="15"/>
  <c r="F50" i="15"/>
  <c r="B50" i="15"/>
  <c r="C50" i="15"/>
  <c r="E50" i="15"/>
  <c r="D50" i="15"/>
  <c r="C53" i="15"/>
  <c r="F53" i="15"/>
  <c r="B53" i="15"/>
  <c r="D53" i="15"/>
  <c r="E53" i="15"/>
  <c r="D48" i="15"/>
  <c r="E48" i="15"/>
  <c r="C48" i="15"/>
  <c r="F48" i="15"/>
  <c r="B48" i="15"/>
  <c r="E24" i="15"/>
  <c r="C24" i="15"/>
  <c r="F24" i="15"/>
  <c r="D24" i="15"/>
  <c r="B24" i="15"/>
  <c r="E43" i="15"/>
  <c r="C43" i="15"/>
  <c r="B43" i="15"/>
  <c r="F43" i="15"/>
  <c r="D43" i="15"/>
  <c r="E27" i="15"/>
  <c r="C27" i="15"/>
  <c r="B27" i="15"/>
  <c r="F27" i="15"/>
  <c r="D27" i="15"/>
  <c r="E11" i="15"/>
  <c r="C11" i="15"/>
  <c r="B11" i="15"/>
  <c r="F11" i="15"/>
  <c r="D11" i="15"/>
  <c r="F42" i="15"/>
  <c r="D42" i="15"/>
  <c r="B42" i="15"/>
  <c r="E42" i="15"/>
  <c r="C42" i="15"/>
  <c r="F26" i="15"/>
  <c r="D26" i="15"/>
  <c r="B26" i="15"/>
  <c r="E26" i="15"/>
  <c r="C26" i="15"/>
  <c r="F10" i="15"/>
  <c r="D10" i="15"/>
  <c r="B10" i="15"/>
  <c r="E10" i="15"/>
  <c r="C10" i="15"/>
  <c r="F37" i="15"/>
  <c r="D37" i="15"/>
  <c r="E37" i="15"/>
  <c r="C37" i="15"/>
  <c r="B37" i="15"/>
  <c r="F21" i="15"/>
  <c r="D21" i="15"/>
  <c r="E21" i="15"/>
  <c r="C21" i="15"/>
  <c r="B21" i="15"/>
  <c r="E40" i="15"/>
  <c r="C40" i="15"/>
  <c r="F40" i="15"/>
  <c r="D40" i="15"/>
  <c r="B40" i="15"/>
  <c r="E20" i="15"/>
  <c r="C20" i="15"/>
  <c r="F20" i="15"/>
  <c r="D20" i="15"/>
  <c r="B20" i="15"/>
  <c r="E39" i="15"/>
  <c r="C39" i="15"/>
  <c r="B39" i="15"/>
  <c r="F39" i="15"/>
  <c r="D39" i="15"/>
  <c r="E23" i="15"/>
  <c r="C23" i="15"/>
  <c r="B23" i="15"/>
  <c r="F23" i="15"/>
  <c r="D23" i="15"/>
  <c r="F38" i="15"/>
  <c r="D38" i="15"/>
  <c r="B38" i="15"/>
  <c r="E38" i="15"/>
  <c r="C38" i="15"/>
  <c r="F22" i="15"/>
  <c r="D22" i="15"/>
  <c r="B22" i="15"/>
  <c r="E22" i="15"/>
  <c r="C22" i="15"/>
  <c r="F33" i="15"/>
  <c r="D33" i="15"/>
  <c r="E33" i="15"/>
  <c r="C33" i="15"/>
  <c r="B33" i="15"/>
  <c r="F17" i="15"/>
  <c r="D17" i="15"/>
  <c r="E17" i="15"/>
  <c r="C17" i="15"/>
  <c r="B17" i="15"/>
  <c r="E36" i="15"/>
  <c r="C36" i="15"/>
  <c r="F36" i="15"/>
  <c r="D36" i="15"/>
  <c r="B36" i="15"/>
  <c r="E32" i="15"/>
  <c r="C32" i="15"/>
  <c r="F32" i="15"/>
  <c r="D32" i="15"/>
  <c r="B32" i="15"/>
  <c r="E16" i="15"/>
  <c r="C16" i="15"/>
  <c r="F16" i="15"/>
  <c r="D16" i="15"/>
  <c r="B16" i="15"/>
  <c r="E35" i="15"/>
  <c r="C35" i="15"/>
  <c r="B35" i="15"/>
  <c r="F35" i="15"/>
  <c r="D35" i="15"/>
  <c r="E19" i="15"/>
  <c r="C19" i="15"/>
  <c r="B19" i="15"/>
  <c r="F19" i="15"/>
  <c r="D19" i="15"/>
  <c r="F34" i="15"/>
  <c r="D34" i="15"/>
  <c r="B34" i="15"/>
  <c r="E34" i="15"/>
  <c r="C34" i="15"/>
  <c r="F18" i="15"/>
  <c r="D18" i="15"/>
  <c r="B18" i="15"/>
  <c r="E18" i="15"/>
  <c r="C18" i="15"/>
  <c r="F45" i="15"/>
  <c r="D45" i="15"/>
  <c r="E45" i="15"/>
  <c r="C45" i="15"/>
  <c r="B45" i="15"/>
  <c r="F29" i="15"/>
  <c r="D29" i="15"/>
  <c r="E29" i="15"/>
  <c r="C29" i="15"/>
  <c r="B29" i="15"/>
  <c r="F13" i="15"/>
  <c r="D13" i="15"/>
  <c r="E13" i="15"/>
  <c r="C13" i="15"/>
  <c r="B13" i="15"/>
  <c r="E44" i="15"/>
  <c r="C44" i="15"/>
  <c r="F44" i="15"/>
  <c r="D44" i="15"/>
  <c r="B44" i="15"/>
  <c r="E28" i="15"/>
  <c r="C28" i="15"/>
  <c r="F28" i="15"/>
  <c r="D28" i="15"/>
  <c r="B28" i="15"/>
  <c r="E12" i="15"/>
  <c r="C12" i="15"/>
  <c r="F12" i="15"/>
  <c r="D12" i="15"/>
  <c r="B12" i="15"/>
  <c r="E31" i="15"/>
  <c r="C31" i="15"/>
  <c r="B31" i="15"/>
  <c r="F31" i="15"/>
  <c r="D31" i="15"/>
  <c r="E15" i="15"/>
  <c r="C15" i="15"/>
  <c r="B15" i="15"/>
  <c r="F15" i="15"/>
  <c r="D15" i="15"/>
  <c r="F46" i="15"/>
  <c r="D46" i="15"/>
  <c r="B46" i="15"/>
  <c r="E46" i="15"/>
  <c r="C46" i="15"/>
  <c r="F30" i="15"/>
  <c r="D30" i="15"/>
  <c r="B30" i="15"/>
  <c r="E30" i="15"/>
  <c r="C30" i="15"/>
  <c r="F14" i="15"/>
  <c r="D14" i="15"/>
  <c r="B14" i="15"/>
  <c r="E14" i="15"/>
  <c r="C14" i="15"/>
  <c r="F41" i="15"/>
  <c r="D41" i="15"/>
  <c r="E41" i="15"/>
  <c r="C41" i="15"/>
  <c r="B41" i="15"/>
  <c r="F25" i="15"/>
  <c r="D25" i="15"/>
  <c r="E25" i="15"/>
  <c r="C25" i="15"/>
  <c r="B25" i="15"/>
  <c r="F9" i="15"/>
  <c r="D9" i="15"/>
  <c r="B9" i="15"/>
  <c r="E9" i="15"/>
  <c r="C9" i="15"/>
  <c r="C5" i="15" l="1"/>
  <c r="C6" i="15"/>
  <c r="C7" i="15" s="1"/>
  <c r="C4" i="15" s="1"/>
  <c r="N40" i="6"/>
  <c r="N41" i="6"/>
  <c r="N42" i="6"/>
  <c r="A42" i="14" s="1"/>
  <c r="N43" i="6"/>
  <c r="A43" i="14" s="1"/>
  <c r="N44" i="6"/>
  <c r="N45" i="6"/>
  <c r="N2" i="6"/>
  <c r="N3" i="6"/>
  <c r="A3" i="14" s="1"/>
  <c r="N4" i="6"/>
  <c r="A4" i="14" s="1"/>
  <c r="N5" i="6"/>
  <c r="A5" i="14" s="1"/>
  <c r="N6" i="6"/>
  <c r="N7" i="6"/>
  <c r="A7" i="14" s="1"/>
  <c r="N8" i="6"/>
  <c r="A8" i="14" s="1"/>
  <c r="N9" i="6"/>
  <c r="A9" i="14" s="1"/>
  <c r="N10" i="6"/>
  <c r="N11" i="6"/>
  <c r="A11" i="14" s="1"/>
  <c r="N12" i="6"/>
  <c r="N13" i="6"/>
  <c r="N14" i="6"/>
  <c r="N15" i="6"/>
  <c r="A15" i="14" s="1"/>
  <c r="N16" i="6"/>
  <c r="A16" i="14" s="1"/>
  <c r="N17" i="6"/>
  <c r="A17" i="14" s="1"/>
  <c r="N18" i="6"/>
  <c r="N19" i="6"/>
  <c r="A19" i="14" s="1"/>
  <c r="N20" i="6"/>
  <c r="N21" i="6"/>
  <c r="A21" i="14" s="1"/>
  <c r="N22" i="6"/>
  <c r="N23" i="6"/>
  <c r="A23" i="14" s="1"/>
  <c r="N24" i="6"/>
  <c r="N25" i="6"/>
  <c r="A25" i="14" s="1"/>
  <c r="N26" i="6"/>
  <c r="N27" i="6"/>
  <c r="A27" i="14" s="1"/>
  <c r="N28" i="6"/>
  <c r="A28" i="14" s="1"/>
  <c r="N29" i="6"/>
  <c r="A29" i="14" s="1"/>
  <c r="N30" i="6"/>
  <c r="N31" i="6"/>
  <c r="A31" i="14" s="1"/>
  <c r="N32" i="6"/>
  <c r="N33" i="6"/>
  <c r="N34" i="6"/>
  <c r="N35" i="6"/>
  <c r="A35" i="14" s="1"/>
  <c r="N36" i="6"/>
  <c r="A36" i="14" s="1"/>
  <c r="N37" i="6"/>
  <c r="A37" i="14" s="1"/>
  <c r="N38" i="6"/>
  <c r="A41" i="14"/>
  <c r="N39" i="6"/>
  <c r="A39" i="14" s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A128" i="14" s="1"/>
  <c r="A523" i="14"/>
  <c r="A524" i="14"/>
  <c r="A525" i="14"/>
  <c r="A526" i="14"/>
  <c r="A527" i="14"/>
  <c r="A528" i="14"/>
  <c r="A529" i="14"/>
  <c r="A481" i="14"/>
  <c r="A482" i="14"/>
  <c r="A483" i="14"/>
  <c r="A484" i="14"/>
  <c r="A485" i="14"/>
  <c r="A477" i="14"/>
  <c r="A478" i="14"/>
  <c r="A479" i="14"/>
  <c r="A480" i="14"/>
  <c r="A439" i="14"/>
  <c r="A440" i="14"/>
  <c r="A441" i="14"/>
  <c r="A432" i="14"/>
  <c r="A433" i="14"/>
  <c r="A434" i="14"/>
  <c r="A435" i="14"/>
  <c r="A436" i="14"/>
  <c r="A437" i="14"/>
  <c r="A438" i="14"/>
  <c r="A394" i="14"/>
  <c r="A395" i="14"/>
  <c r="A396" i="14"/>
  <c r="A397" i="14"/>
  <c r="A351" i="14"/>
  <c r="A352" i="14"/>
  <c r="A353" i="14"/>
  <c r="A305" i="14"/>
  <c r="A306" i="14"/>
  <c r="A307" i="14"/>
  <c r="A308" i="14"/>
  <c r="A309" i="14"/>
  <c r="A302" i="14"/>
  <c r="A303" i="14"/>
  <c r="A304" i="14"/>
  <c r="A260" i="14"/>
  <c r="A261" i="14"/>
  <c r="A262" i="14"/>
  <c r="A263" i="14"/>
  <c r="A264" i="14"/>
  <c r="A265" i="14"/>
  <c r="A255" i="14"/>
  <c r="A256" i="14"/>
  <c r="A257" i="14"/>
  <c r="A258" i="14"/>
  <c r="A259" i="14"/>
  <c r="A220" i="14"/>
  <c r="A221" i="14"/>
  <c r="A216" i="14"/>
  <c r="A217" i="14"/>
  <c r="A218" i="14"/>
  <c r="A219" i="14"/>
  <c r="A177" i="14"/>
  <c r="A132" i="14"/>
  <c r="A133" i="14"/>
  <c r="A129" i="14"/>
  <c r="A130" i="14"/>
  <c r="A131" i="14"/>
  <c r="A85" i="14"/>
  <c r="A86" i="14"/>
  <c r="A87" i="14"/>
  <c r="A88" i="14"/>
  <c r="A89" i="14"/>
  <c r="N3" i="11"/>
  <c r="A47" i="14" s="1"/>
  <c r="N4" i="11"/>
  <c r="A48" i="14" s="1"/>
  <c r="N5" i="11"/>
  <c r="A49" i="14" s="1"/>
  <c r="N6" i="11"/>
  <c r="A50" i="14" s="1"/>
  <c r="N7" i="11"/>
  <c r="A51" i="14" s="1"/>
  <c r="N8" i="11"/>
  <c r="A52" i="14" s="1"/>
  <c r="N9" i="11"/>
  <c r="A53" i="14" s="1"/>
  <c r="N10" i="11"/>
  <c r="A54" i="14" s="1"/>
  <c r="N11" i="11"/>
  <c r="A55" i="14" s="1"/>
  <c r="N12" i="11"/>
  <c r="A56" i="14" s="1"/>
  <c r="N13" i="11"/>
  <c r="A57" i="14" s="1"/>
  <c r="N14" i="11"/>
  <c r="A58" i="14" s="1"/>
  <c r="N15" i="11"/>
  <c r="A59" i="14" s="1"/>
  <c r="N16" i="11"/>
  <c r="A60" i="14" s="1"/>
  <c r="N17" i="11"/>
  <c r="A61" i="14" s="1"/>
  <c r="N18" i="11"/>
  <c r="A62" i="14" s="1"/>
  <c r="N19" i="11"/>
  <c r="A63" i="14" s="1"/>
  <c r="N20" i="11"/>
  <c r="A64" i="14" s="1"/>
  <c r="N21" i="11"/>
  <c r="A65" i="14" s="1"/>
  <c r="N22" i="11"/>
  <c r="A66" i="14" s="1"/>
  <c r="N23" i="11"/>
  <c r="A67" i="14" s="1"/>
  <c r="N24" i="11"/>
  <c r="A68" i="14" s="1"/>
  <c r="N25" i="11"/>
  <c r="A69" i="14" s="1"/>
  <c r="N26" i="11"/>
  <c r="A70" i="14" s="1"/>
  <c r="N27" i="11"/>
  <c r="A71" i="14" s="1"/>
  <c r="N28" i="11"/>
  <c r="A72" i="14" s="1"/>
  <c r="N29" i="11"/>
  <c r="A73" i="14" s="1"/>
  <c r="N30" i="11"/>
  <c r="A74" i="14" s="1"/>
  <c r="N31" i="11"/>
  <c r="A75" i="14" s="1"/>
  <c r="N32" i="11"/>
  <c r="A76" i="14" s="1"/>
  <c r="N33" i="11"/>
  <c r="A77" i="14" s="1"/>
  <c r="N34" i="11"/>
  <c r="A78" i="14" s="1"/>
  <c r="N35" i="11"/>
  <c r="A79" i="14" s="1"/>
  <c r="N36" i="11"/>
  <c r="A80" i="14" s="1"/>
  <c r="N37" i="11"/>
  <c r="A81" i="14" s="1"/>
  <c r="N38" i="11"/>
  <c r="A82" i="14" s="1"/>
  <c r="N39" i="11"/>
  <c r="A83" i="14" s="1"/>
  <c r="N40" i="11"/>
  <c r="A84" i="14" s="1"/>
  <c r="N3" i="12"/>
  <c r="A91" i="14" s="1"/>
  <c r="N4" i="12"/>
  <c r="A92" i="14" s="1"/>
  <c r="N5" i="12"/>
  <c r="A93" i="14" s="1"/>
  <c r="N6" i="12"/>
  <c r="A94" i="14" s="1"/>
  <c r="N7" i="12"/>
  <c r="A95" i="14" s="1"/>
  <c r="N8" i="12"/>
  <c r="A96" i="14" s="1"/>
  <c r="N9" i="12"/>
  <c r="A97" i="14" s="1"/>
  <c r="N10" i="12"/>
  <c r="A98" i="14" s="1"/>
  <c r="N11" i="12"/>
  <c r="A99" i="14" s="1"/>
  <c r="N12" i="12"/>
  <c r="A100" i="14" s="1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N3" i="4"/>
  <c r="A135" i="14" s="1"/>
  <c r="N4" i="4"/>
  <c r="A136" i="14" s="1"/>
  <c r="N5" i="4"/>
  <c r="A137" i="14" s="1"/>
  <c r="N6" i="4"/>
  <c r="A138" i="14" s="1"/>
  <c r="N7" i="4"/>
  <c r="A139" i="14" s="1"/>
  <c r="N8" i="4"/>
  <c r="A140" i="14" s="1"/>
  <c r="N9" i="4"/>
  <c r="A141" i="14" s="1"/>
  <c r="N10" i="4"/>
  <c r="A142" i="14" s="1"/>
  <c r="N11" i="4"/>
  <c r="A143" i="14" s="1"/>
  <c r="N12" i="4"/>
  <c r="A144" i="14" s="1"/>
  <c r="N13" i="4"/>
  <c r="A145" i="14" s="1"/>
  <c r="N14" i="4"/>
  <c r="A146" i="14" s="1"/>
  <c r="N15" i="4"/>
  <c r="A147" i="14" s="1"/>
  <c r="N16" i="4"/>
  <c r="A148" i="14" s="1"/>
  <c r="N17" i="4"/>
  <c r="A149" i="14" s="1"/>
  <c r="N18" i="4"/>
  <c r="A150" i="14" s="1"/>
  <c r="N19" i="4"/>
  <c r="A151" i="14" s="1"/>
  <c r="N20" i="4"/>
  <c r="A152" i="14" s="1"/>
  <c r="N21" i="4"/>
  <c r="A153" i="14" s="1"/>
  <c r="N22" i="4"/>
  <c r="A154" i="14" s="1"/>
  <c r="N23" i="4"/>
  <c r="A155" i="14" s="1"/>
  <c r="N24" i="4"/>
  <c r="A156" i="14" s="1"/>
  <c r="N25" i="4"/>
  <c r="A157" i="14" s="1"/>
  <c r="N26" i="4"/>
  <c r="A158" i="14" s="1"/>
  <c r="N27" i="4"/>
  <c r="A159" i="14" s="1"/>
  <c r="N28" i="4"/>
  <c r="A160" i="14" s="1"/>
  <c r="N29" i="4"/>
  <c r="A161" i="14" s="1"/>
  <c r="N30" i="4"/>
  <c r="A162" i="14" s="1"/>
  <c r="N31" i="4"/>
  <c r="A163" i="14" s="1"/>
  <c r="N32" i="4"/>
  <c r="A164" i="14" s="1"/>
  <c r="N33" i="4"/>
  <c r="A165" i="14" s="1"/>
  <c r="N34" i="4"/>
  <c r="A166" i="14" s="1"/>
  <c r="N35" i="4"/>
  <c r="A167" i="14" s="1"/>
  <c r="N36" i="4"/>
  <c r="A168" i="14" s="1"/>
  <c r="N37" i="4"/>
  <c r="A169" i="14" s="1"/>
  <c r="N38" i="4"/>
  <c r="A170" i="14" s="1"/>
  <c r="N39" i="4"/>
  <c r="A171" i="14" s="1"/>
  <c r="N40" i="4"/>
  <c r="A172" i="14" s="1"/>
  <c r="N41" i="4"/>
  <c r="A173" i="14" s="1"/>
  <c r="N42" i="4"/>
  <c r="A174" i="14" s="1"/>
  <c r="N43" i="4"/>
  <c r="A175" i="14" s="1"/>
  <c r="N44" i="4"/>
  <c r="A176" i="14" s="1"/>
  <c r="N3" i="10"/>
  <c r="A179" i="14" s="1"/>
  <c r="N4" i="10"/>
  <c r="A180" i="14" s="1"/>
  <c r="N5" i="10"/>
  <c r="A181" i="14" s="1"/>
  <c r="N6" i="10"/>
  <c r="A182" i="14" s="1"/>
  <c r="N7" i="10"/>
  <c r="A183" i="14" s="1"/>
  <c r="N8" i="10"/>
  <c r="A184" i="14" s="1"/>
  <c r="N9" i="10"/>
  <c r="A185" i="14" s="1"/>
  <c r="N10" i="10"/>
  <c r="A186" i="14" s="1"/>
  <c r="N11" i="10"/>
  <c r="A187" i="14" s="1"/>
  <c r="N12" i="10"/>
  <c r="A188" i="14" s="1"/>
  <c r="N13" i="10"/>
  <c r="A189" i="14" s="1"/>
  <c r="N14" i="10"/>
  <c r="A190" i="14" s="1"/>
  <c r="N15" i="10"/>
  <c r="A191" i="14" s="1"/>
  <c r="N16" i="10"/>
  <c r="A192" i="14" s="1"/>
  <c r="N17" i="10"/>
  <c r="A193" i="14" s="1"/>
  <c r="N18" i="10"/>
  <c r="A194" i="14" s="1"/>
  <c r="N19" i="10"/>
  <c r="A195" i="14" s="1"/>
  <c r="N20" i="10"/>
  <c r="A196" i="14" s="1"/>
  <c r="N21" i="10"/>
  <c r="A197" i="14" s="1"/>
  <c r="N22" i="10"/>
  <c r="A198" i="14" s="1"/>
  <c r="N23" i="10"/>
  <c r="A199" i="14" s="1"/>
  <c r="N24" i="10"/>
  <c r="A200" i="14" s="1"/>
  <c r="N25" i="10"/>
  <c r="A201" i="14" s="1"/>
  <c r="N26" i="10"/>
  <c r="A202" i="14" s="1"/>
  <c r="N27" i="10"/>
  <c r="A203" i="14" s="1"/>
  <c r="N28" i="10"/>
  <c r="A204" i="14" s="1"/>
  <c r="N29" i="10"/>
  <c r="A205" i="14" s="1"/>
  <c r="N30" i="10"/>
  <c r="A206" i="14" s="1"/>
  <c r="N31" i="10"/>
  <c r="A207" i="14" s="1"/>
  <c r="N32" i="10"/>
  <c r="A208" i="14" s="1"/>
  <c r="N33" i="10"/>
  <c r="A209" i="14" s="1"/>
  <c r="N34" i="10"/>
  <c r="A210" i="14" s="1"/>
  <c r="N35" i="10"/>
  <c r="A211" i="14" s="1"/>
  <c r="N36" i="10"/>
  <c r="A212" i="14" s="1"/>
  <c r="N37" i="10"/>
  <c r="A213" i="14" s="1"/>
  <c r="N38" i="10"/>
  <c r="A214" i="14" s="1"/>
  <c r="N39" i="10"/>
  <c r="A215" i="14" s="1"/>
  <c r="N3" i="5"/>
  <c r="A223" i="14" s="1"/>
  <c r="N4" i="5"/>
  <c r="A224" i="14" s="1"/>
  <c r="N5" i="5"/>
  <c r="A225" i="14" s="1"/>
  <c r="N6" i="5"/>
  <c r="A226" i="14" s="1"/>
  <c r="N7" i="5"/>
  <c r="A227" i="14" s="1"/>
  <c r="N8" i="5"/>
  <c r="A228" i="14" s="1"/>
  <c r="N9" i="5"/>
  <c r="A229" i="14" s="1"/>
  <c r="N10" i="5"/>
  <c r="A230" i="14" s="1"/>
  <c r="N11" i="5"/>
  <c r="A231" i="14" s="1"/>
  <c r="N12" i="5"/>
  <c r="A232" i="14" s="1"/>
  <c r="N13" i="5"/>
  <c r="A233" i="14" s="1"/>
  <c r="N14" i="5"/>
  <c r="A234" i="14" s="1"/>
  <c r="N15" i="5"/>
  <c r="A235" i="14" s="1"/>
  <c r="N16" i="5"/>
  <c r="A236" i="14" s="1"/>
  <c r="N17" i="5"/>
  <c r="A237" i="14" s="1"/>
  <c r="N18" i="5"/>
  <c r="A238" i="14" s="1"/>
  <c r="N19" i="5"/>
  <c r="A239" i="14" s="1"/>
  <c r="N20" i="5"/>
  <c r="A240" i="14" s="1"/>
  <c r="N21" i="5"/>
  <c r="A241" i="14" s="1"/>
  <c r="N22" i="5"/>
  <c r="A242" i="14" s="1"/>
  <c r="N23" i="5"/>
  <c r="A243" i="14" s="1"/>
  <c r="N24" i="5"/>
  <c r="A244" i="14" s="1"/>
  <c r="N25" i="5"/>
  <c r="A245" i="14" s="1"/>
  <c r="N26" i="5"/>
  <c r="A246" i="14" s="1"/>
  <c r="N27" i="5"/>
  <c r="A247" i="14" s="1"/>
  <c r="N28" i="5"/>
  <c r="A248" i="14" s="1"/>
  <c r="N29" i="5"/>
  <c r="A249" i="14" s="1"/>
  <c r="N30" i="5"/>
  <c r="A250" i="14" s="1"/>
  <c r="N31" i="5"/>
  <c r="A251" i="14" s="1"/>
  <c r="N32" i="5"/>
  <c r="A252" i="14" s="1"/>
  <c r="N33" i="5"/>
  <c r="A253" i="14" s="1"/>
  <c r="N34" i="5"/>
  <c r="A254" i="14" s="1"/>
  <c r="N3" i="3"/>
  <c r="A267" i="14" s="1"/>
  <c r="N4" i="3"/>
  <c r="A268" i="14" s="1"/>
  <c r="N5" i="3"/>
  <c r="A269" i="14" s="1"/>
  <c r="N6" i="3"/>
  <c r="A270" i="14" s="1"/>
  <c r="N7" i="3"/>
  <c r="A271" i="14" s="1"/>
  <c r="N8" i="3"/>
  <c r="A272" i="14" s="1"/>
  <c r="N9" i="3"/>
  <c r="A273" i="14" s="1"/>
  <c r="N10" i="3"/>
  <c r="A274" i="14" s="1"/>
  <c r="N11" i="3"/>
  <c r="A275" i="14" s="1"/>
  <c r="N12" i="3"/>
  <c r="A276" i="14" s="1"/>
  <c r="N13" i="3"/>
  <c r="A277" i="14" s="1"/>
  <c r="N14" i="3"/>
  <c r="A278" i="14" s="1"/>
  <c r="N15" i="3"/>
  <c r="A279" i="14" s="1"/>
  <c r="N16" i="3"/>
  <c r="A280" i="14" s="1"/>
  <c r="N17" i="3"/>
  <c r="A281" i="14" s="1"/>
  <c r="N18" i="3"/>
  <c r="A282" i="14" s="1"/>
  <c r="N19" i="3"/>
  <c r="A283" i="14" s="1"/>
  <c r="N20" i="3"/>
  <c r="A284" i="14" s="1"/>
  <c r="N21" i="3"/>
  <c r="A285" i="14" s="1"/>
  <c r="N22" i="3"/>
  <c r="A286" i="14" s="1"/>
  <c r="N23" i="3"/>
  <c r="A287" i="14" s="1"/>
  <c r="N24" i="3"/>
  <c r="A288" i="14" s="1"/>
  <c r="N25" i="3"/>
  <c r="A289" i="14" s="1"/>
  <c r="N26" i="3"/>
  <c r="A290" i="14" s="1"/>
  <c r="N27" i="3"/>
  <c r="A291" i="14" s="1"/>
  <c r="N28" i="3"/>
  <c r="A292" i="14" s="1"/>
  <c r="N29" i="3"/>
  <c r="A293" i="14" s="1"/>
  <c r="N30" i="3"/>
  <c r="A294" i="14" s="1"/>
  <c r="N31" i="3"/>
  <c r="A295" i="14" s="1"/>
  <c r="N32" i="3"/>
  <c r="A296" i="14" s="1"/>
  <c r="N33" i="3"/>
  <c r="A297" i="14" s="1"/>
  <c r="N34" i="3"/>
  <c r="A298" i="14" s="1"/>
  <c r="N35" i="3"/>
  <c r="A299" i="14" s="1"/>
  <c r="N36" i="3"/>
  <c r="A300" i="14" s="1"/>
  <c r="N37" i="3"/>
  <c r="A301" i="14" s="1"/>
  <c r="N3" i="2"/>
  <c r="A311" i="14" s="1"/>
  <c r="N4" i="2"/>
  <c r="A312" i="14" s="1"/>
  <c r="N5" i="2"/>
  <c r="A313" i="14" s="1"/>
  <c r="N6" i="2"/>
  <c r="A314" i="14" s="1"/>
  <c r="N7" i="2"/>
  <c r="A315" i="14" s="1"/>
  <c r="N8" i="2"/>
  <c r="A316" i="14" s="1"/>
  <c r="N9" i="2"/>
  <c r="A317" i="14" s="1"/>
  <c r="N10" i="2"/>
  <c r="A318" i="14" s="1"/>
  <c r="N11" i="2"/>
  <c r="A319" i="14" s="1"/>
  <c r="N12" i="2"/>
  <c r="A320" i="14" s="1"/>
  <c r="N13" i="2"/>
  <c r="A321" i="14" s="1"/>
  <c r="N14" i="2"/>
  <c r="A322" i="14" s="1"/>
  <c r="N15" i="2"/>
  <c r="A323" i="14" s="1"/>
  <c r="N16" i="2"/>
  <c r="A324" i="14" s="1"/>
  <c r="N17" i="2"/>
  <c r="A325" i="14" s="1"/>
  <c r="N18" i="2"/>
  <c r="A326" i="14" s="1"/>
  <c r="N19" i="2"/>
  <c r="A327" i="14" s="1"/>
  <c r="N20" i="2"/>
  <c r="A328" i="14" s="1"/>
  <c r="N21" i="2"/>
  <c r="A329" i="14" s="1"/>
  <c r="N22" i="2"/>
  <c r="A330" i="14" s="1"/>
  <c r="N23" i="2"/>
  <c r="A331" i="14" s="1"/>
  <c r="N24" i="2"/>
  <c r="A332" i="14" s="1"/>
  <c r="N25" i="2"/>
  <c r="A333" i="14" s="1"/>
  <c r="N26" i="2"/>
  <c r="A334" i="14" s="1"/>
  <c r="N27" i="2"/>
  <c r="A335" i="14" s="1"/>
  <c r="N28" i="2"/>
  <c r="A336" i="14" s="1"/>
  <c r="N29" i="2"/>
  <c r="A337" i="14" s="1"/>
  <c r="N30" i="2"/>
  <c r="A338" i="14" s="1"/>
  <c r="N31" i="2"/>
  <c r="A339" i="14" s="1"/>
  <c r="N32" i="2"/>
  <c r="A340" i="14" s="1"/>
  <c r="N33" i="2"/>
  <c r="A341" i="14" s="1"/>
  <c r="N34" i="2"/>
  <c r="A342" i="14" s="1"/>
  <c r="N35" i="2"/>
  <c r="A343" i="14" s="1"/>
  <c r="N36" i="2"/>
  <c r="A344" i="14" s="1"/>
  <c r="N37" i="2"/>
  <c r="A345" i="14" s="1"/>
  <c r="N38" i="2"/>
  <c r="A346" i="14" s="1"/>
  <c r="N39" i="2"/>
  <c r="A347" i="14" s="1"/>
  <c r="N40" i="2"/>
  <c r="A348" i="14" s="1"/>
  <c r="N41" i="2"/>
  <c r="A349" i="14" s="1"/>
  <c r="N42" i="2"/>
  <c r="A350" i="14" s="1"/>
  <c r="N3" i="9"/>
  <c r="A355" i="14" s="1"/>
  <c r="N4" i="9"/>
  <c r="A356" i="14" s="1"/>
  <c r="N5" i="9"/>
  <c r="A357" i="14" s="1"/>
  <c r="N6" i="9"/>
  <c r="A358" i="14" s="1"/>
  <c r="N7" i="9"/>
  <c r="A359" i="14" s="1"/>
  <c r="N8" i="9"/>
  <c r="A360" i="14" s="1"/>
  <c r="N9" i="9"/>
  <c r="A361" i="14" s="1"/>
  <c r="N10" i="9"/>
  <c r="A362" i="14" s="1"/>
  <c r="N11" i="9"/>
  <c r="A363" i="14" s="1"/>
  <c r="N12" i="9"/>
  <c r="A364" i="14" s="1"/>
  <c r="N13" i="9"/>
  <c r="A365" i="14" s="1"/>
  <c r="N14" i="9"/>
  <c r="A366" i="14" s="1"/>
  <c r="N15" i="9"/>
  <c r="A367" i="14" s="1"/>
  <c r="N16" i="9"/>
  <c r="A368" i="14" s="1"/>
  <c r="N17" i="9"/>
  <c r="A369" i="14" s="1"/>
  <c r="N18" i="9"/>
  <c r="A370" i="14" s="1"/>
  <c r="N19" i="9"/>
  <c r="A371" i="14" s="1"/>
  <c r="N20" i="9"/>
  <c r="A372" i="14" s="1"/>
  <c r="N21" i="9"/>
  <c r="A373" i="14" s="1"/>
  <c r="N22" i="9"/>
  <c r="A374" i="14" s="1"/>
  <c r="N23" i="9"/>
  <c r="A375" i="14" s="1"/>
  <c r="N24" i="9"/>
  <c r="A376" i="14" s="1"/>
  <c r="N25" i="9"/>
  <c r="A377" i="14" s="1"/>
  <c r="N26" i="9"/>
  <c r="A378" i="14" s="1"/>
  <c r="N27" i="9"/>
  <c r="A379" i="14" s="1"/>
  <c r="N28" i="9"/>
  <c r="A380" i="14" s="1"/>
  <c r="N29" i="9"/>
  <c r="A381" i="14" s="1"/>
  <c r="N30" i="9"/>
  <c r="A382" i="14" s="1"/>
  <c r="N31" i="9"/>
  <c r="A383" i="14" s="1"/>
  <c r="N32" i="9"/>
  <c r="A384" i="14" s="1"/>
  <c r="N33" i="9"/>
  <c r="A385" i="14" s="1"/>
  <c r="N34" i="9"/>
  <c r="A386" i="14" s="1"/>
  <c r="N35" i="9"/>
  <c r="A387" i="14" s="1"/>
  <c r="N36" i="9"/>
  <c r="A388" i="14" s="1"/>
  <c r="N37" i="9"/>
  <c r="A389" i="14" s="1"/>
  <c r="N38" i="9"/>
  <c r="A390" i="14" s="1"/>
  <c r="N39" i="9"/>
  <c r="A391" i="14" s="1"/>
  <c r="N40" i="9"/>
  <c r="A392" i="14" s="1"/>
  <c r="N41" i="9"/>
  <c r="A393" i="14" s="1"/>
  <c r="N3" i="7"/>
  <c r="A399" i="14" s="1"/>
  <c r="N4" i="7"/>
  <c r="A400" i="14" s="1"/>
  <c r="N5" i="7"/>
  <c r="A401" i="14" s="1"/>
  <c r="N6" i="7"/>
  <c r="A402" i="14" s="1"/>
  <c r="N7" i="7"/>
  <c r="A403" i="14" s="1"/>
  <c r="N8" i="7"/>
  <c r="A404" i="14" s="1"/>
  <c r="N9" i="7"/>
  <c r="A405" i="14" s="1"/>
  <c r="N10" i="7"/>
  <c r="A406" i="14" s="1"/>
  <c r="N11" i="7"/>
  <c r="A407" i="14" s="1"/>
  <c r="N12" i="7"/>
  <c r="A408" i="14" s="1"/>
  <c r="N13" i="7"/>
  <c r="A409" i="14" s="1"/>
  <c r="N14" i="7"/>
  <c r="A410" i="14" s="1"/>
  <c r="N15" i="7"/>
  <c r="A411" i="14" s="1"/>
  <c r="N16" i="7"/>
  <c r="A412" i="14" s="1"/>
  <c r="N17" i="7"/>
  <c r="A413" i="14" s="1"/>
  <c r="N18" i="7"/>
  <c r="A414" i="14" s="1"/>
  <c r="N19" i="7"/>
  <c r="A415" i="14" s="1"/>
  <c r="N20" i="7"/>
  <c r="A416" i="14" s="1"/>
  <c r="N21" i="7"/>
  <c r="A417" i="14" s="1"/>
  <c r="N22" i="7"/>
  <c r="A418" i="14" s="1"/>
  <c r="N23" i="7"/>
  <c r="A419" i="14" s="1"/>
  <c r="N24" i="7"/>
  <c r="A420" i="14" s="1"/>
  <c r="N25" i="7"/>
  <c r="A421" i="14" s="1"/>
  <c r="N26" i="7"/>
  <c r="A422" i="14" s="1"/>
  <c r="N27" i="7"/>
  <c r="A423" i="14" s="1"/>
  <c r="N28" i="7"/>
  <c r="A424" i="14" s="1"/>
  <c r="N29" i="7"/>
  <c r="A425" i="14" s="1"/>
  <c r="N30" i="7"/>
  <c r="A426" i="14" s="1"/>
  <c r="N31" i="7"/>
  <c r="A427" i="14" s="1"/>
  <c r="N32" i="7"/>
  <c r="A428" i="14" s="1"/>
  <c r="N33" i="7"/>
  <c r="A429" i="14" s="1"/>
  <c r="N34" i="7"/>
  <c r="A430" i="14" s="1"/>
  <c r="N35" i="7"/>
  <c r="A431" i="14" s="1"/>
  <c r="N3" i="13"/>
  <c r="A443" i="14" s="1"/>
  <c r="N4" i="13"/>
  <c r="A444" i="14" s="1"/>
  <c r="N5" i="13"/>
  <c r="A445" i="14" s="1"/>
  <c r="N6" i="13"/>
  <c r="A446" i="14" s="1"/>
  <c r="N7" i="13"/>
  <c r="A447" i="14" s="1"/>
  <c r="N8" i="13"/>
  <c r="A448" i="14" s="1"/>
  <c r="N9" i="13"/>
  <c r="A449" i="14" s="1"/>
  <c r="N10" i="13"/>
  <c r="A450" i="14" s="1"/>
  <c r="N11" i="13"/>
  <c r="A451" i="14" s="1"/>
  <c r="N12" i="13"/>
  <c r="A452" i="14" s="1"/>
  <c r="N13" i="13"/>
  <c r="A453" i="14" s="1"/>
  <c r="N14" i="13"/>
  <c r="A454" i="14" s="1"/>
  <c r="N15" i="13"/>
  <c r="A455" i="14" s="1"/>
  <c r="N16" i="13"/>
  <c r="A456" i="14" s="1"/>
  <c r="N17" i="13"/>
  <c r="A457" i="14" s="1"/>
  <c r="N18" i="13"/>
  <c r="A458" i="14" s="1"/>
  <c r="N19" i="13"/>
  <c r="A459" i="14" s="1"/>
  <c r="N20" i="13"/>
  <c r="A460" i="14" s="1"/>
  <c r="N21" i="13"/>
  <c r="A461" i="14" s="1"/>
  <c r="N22" i="13"/>
  <c r="A462" i="14" s="1"/>
  <c r="N23" i="13"/>
  <c r="A463" i="14" s="1"/>
  <c r="N24" i="13"/>
  <c r="A464" i="14" s="1"/>
  <c r="N25" i="13"/>
  <c r="A465" i="14" s="1"/>
  <c r="N26" i="13"/>
  <c r="A466" i="14" s="1"/>
  <c r="N27" i="13"/>
  <c r="A467" i="14" s="1"/>
  <c r="N28" i="13"/>
  <c r="A468" i="14" s="1"/>
  <c r="N29" i="13"/>
  <c r="A469" i="14" s="1"/>
  <c r="N30" i="13"/>
  <c r="A470" i="14" s="1"/>
  <c r="N31" i="13"/>
  <c r="A471" i="14" s="1"/>
  <c r="N32" i="13"/>
  <c r="A472" i="14" s="1"/>
  <c r="N33" i="13"/>
  <c r="A473" i="14" s="1"/>
  <c r="N34" i="13"/>
  <c r="A474" i="14" s="1"/>
  <c r="N35" i="13"/>
  <c r="A475" i="14" s="1"/>
  <c r="N36" i="13"/>
  <c r="A476" i="14" s="1"/>
  <c r="N3" i="8"/>
  <c r="A487" i="14" s="1"/>
  <c r="N4" i="8"/>
  <c r="A488" i="14" s="1"/>
  <c r="N5" i="8"/>
  <c r="A489" i="14" s="1"/>
  <c r="N6" i="8"/>
  <c r="A490" i="14" s="1"/>
  <c r="N7" i="8"/>
  <c r="A491" i="14" s="1"/>
  <c r="N8" i="8"/>
  <c r="A492" i="14" s="1"/>
  <c r="N9" i="8"/>
  <c r="A493" i="14" s="1"/>
  <c r="N10" i="8"/>
  <c r="A494" i="14" s="1"/>
  <c r="N11" i="8"/>
  <c r="A495" i="14" s="1"/>
  <c r="N12" i="8"/>
  <c r="A496" i="14" s="1"/>
  <c r="N13" i="8"/>
  <c r="A497" i="14" s="1"/>
  <c r="N14" i="8"/>
  <c r="A498" i="14" s="1"/>
  <c r="N15" i="8"/>
  <c r="A499" i="14" s="1"/>
  <c r="N16" i="8"/>
  <c r="A500" i="14" s="1"/>
  <c r="N17" i="8"/>
  <c r="A501" i="14" s="1"/>
  <c r="N18" i="8"/>
  <c r="A502" i="14" s="1"/>
  <c r="N19" i="8"/>
  <c r="A503" i="14" s="1"/>
  <c r="N20" i="8"/>
  <c r="A504" i="14" s="1"/>
  <c r="N21" i="8"/>
  <c r="A505" i="14" s="1"/>
  <c r="N22" i="8"/>
  <c r="A506" i="14" s="1"/>
  <c r="N23" i="8"/>
  <c r="A507" i="14" s="1"/>
  <c r="N24" i="8"/>
  <c r="A508" i="14" s="1"/>
  <c r="N25" i="8"/>
  <c r="A509" i="14" s="1"/>
  <c r="N26" i="8"/>
  <c r="A510" i="14" s="1"/>
  <c r="N27" i="8"/>
  <c r="A511" i="14" s="1"/>
  <c r="N28" i="8"/>
  <c r="A512" i="14" s="1"/>
  <c r="N29" i="8"/>
  <c r="A513" i="14" s="1"/>
  <c r="N30" i="8"/>
  <c r="A514" i="14" s="1"/>
  <c r="N31" i="8"/>
  <c r="A515" i="14" s="1"/>
  <c r="N32" i="8"/>
  <c r="A516" i="14" s="1"/>
  <c r="N33" i="8"/>
  <c r="A517" i="14" s="1"/>
  <c r="N34" i="8"/>
  <c r="A518" i="14" s="1"/>
  <c r="N35" i="8"/>
  <c r="A519" i="14" s="1"/>
  <c r="N36" i="8"/>
  <c r="A520" i="14" s="1"/>
  <c r="N37" i="8"/>
  <c r="A521" i="14" s="1"/>
  <c r="N38" i="8"/>
  <c r="A522" i="14" s="1"/>
  <c r="N2" i="8"/>
  <c r="A486" i="14" s="1"/>
  <c r="N2" i="13"/>
  <c r="A442" i="14" s="1"/>
  <c r="N2" i="7"/>
  <c r="A398" i="14" s="1"/>
  <c r="N2" i="9"/>
  <c r="A354" i="14" s="1"/>
  <c r="N2" i="2"/>
  <c r="A310" i="14" s="1"/>
  <c r="N2" i="3"/>
  <c r="A266" i="14" s="1"/>
  <c r="N2" i="5"/>
  <c r="A222" i="14" s="1"/>
  <c r="N2" i="10"/>
  <c r="A178" i="14" s="1"/>
  <c r="N2" i="4"/>
  <c r="A134" i="14" s="1"/>
  <c r="N2" i="12"/>
  <c r="A90" i="14" s="1"/>
  <c r="N2" i="11"/>
  <c r="A46" i="14" s="1"/>
  <c r="A10" i="14"/>
  <c r="A12" i="14"/>
  <c r="A20" i="14"/>
  <c r="A24" i="14"/>
  <c r="A26" i="14"/>
  <c r="A32" i="14"/>
  <c r="A6" i="14"/>
  <c r="A13" i="14"/>
  <c r="A14" i="14"/>
  <c r="A18" i="14"/>
  <c r="A22" i="14"/>
  <c r="A30" i="14"/>
  <c r="A33" i="14"/>
  <c r="A34" i="14"/>
  <c r="A38" i="14"/>
  <c r="A40" i="14"/>
  <c r="A44" i="14"/>
  <c r="A45" i="14"/>
  <c r="A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Corey Thoesen</author>
  </authors>
  <commentList>
    <comment ref="B2" authorId="0" shapeId="0" xr:uid="{8A9C4AD9-80F3-4624-AE58-63BD1DFBDF4A}">
      <text>
        <r>
          <rPr>
            <b/>
            <sz val="9"/>
            <color indexed="81"/>
            <rFont val="Tahoma"/>
            <family val="2"/>
          </rPr>
          <t>Select your team from the dropdown menu.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4938181-38FE-4717-8698-E25A7DFE7D21}">
      <text>
        <r>
          <rPr>
            <b/>
            <sz val="9"/>
            <color indexed="81"/>
            <rFont val="Tahoma"/>
            <family val="2"/>
          </rPr>
          <t>Select "No" if you are not keeping that player or "Yes" if you are keeping him. The totals under the "Selected Keepers" heading will update as your selections are made.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07B3F-95FA-4024-BC37-492EC8B66973}" keepAlive="1" name="Query - All Rosters" description="Connection to the 'All Rosters' query in the workbook." type="5" refreshedVersion="8" background="1" saveData="1">
    <dbPr connection="Provider=Microsoft.Mashup.OleDb.1;Data Source=$Workbook$;Location=&quot;All Rosters&quot;;Extended Properties=&quot;&quot;" command="SELECT * FROM [All Rosters]"/>
  </connection>
  <connection id="2" xr16:uid="{8B24B609-78DA-42DE-95F3-5430DC4B27A0}" keepAlive="1" name="Query - Beetlejuice" description="Connection to the 'Beetlejuice' query in the workbook." type="5" refreshedVersion="8" background="1" saveData="1">
    <dbPr connection="Provider=Microsoft.Mashup.OleDb.1;Data Source=$Workbook$;Location=Beetlejuice;Extended Properties=&quot;&quot;" command="SELECT * FROM [Beetlejuice]"/>
  </connection>
  <connection id="3" xr16:uid="{C08A95E5-E8C4-4903-8187-A6643F81F21A}" keepAlive="1" name="Query - BodyBaggers" description="Connection to the 'BodyBaggers' query in the workbook." type="5" refreshedVersion="8" background="1" saveData="1">
    <dbPr connection="Provider=Microsoft.Mashup.OleDb.1;Data Source=$Workbook$;Location=BodyBaggers;Extended Properties=&quot;&quot;" command="SELECT * FROM [BodyBaggers]"/>
  </connection>
  <connection id="4" xr16:uid="{0902DE09-7F5E-4D32-89AF-C3265B4A2574}" keepAlive="1" name="Query - BreakTables" description="Connection to the 'BreakTables' query in the workbook." type="5" refreshedVersion="8" background="1" saveData="1">
    <dbPr connection="Provider=Microsoft.Mashup.OleDb.1;Data Source=$Workbook$;Location=BreakTables;Extended Properties=&quot;&quot;" command="SELECT * FROM [BreakTables]"/>
  </connection>
  <connection id="5" xr16:uid="{15122B19-C154-43E2-8E78-D9EA079C2584}" keepAlive="1" name="Query - Breezus" description="Connection to the 'Breezus' query in the workbook." type="5" refreshedVersion="8" background="1" saveData="1">
    <dbPr connection="Provider=Microsoft.Mashup.OleDb.1;Data Source=$Workbook$;Location=Breezus;Extended Properties=&quot;&quot;" command="SELECT * FROM [Breezus]"/>
  </connection>
  <connection id="6" xr16:uid="{357BBE96-FA9F-4643-8744-B6CFB831149E}" keepAlive="1" name="Query - Draft Results For MMH" description="Connection to the 'Draft Results For MMH' query in the workbook." type="5" refreshedVersion="8" background="1" saveData="1">
    <dbPr connection="Provider=Microsoft.Mashup.OleDb.1;Data Source=$Workbook$;Location=&quot;Draft Results For MMH&quot;;Extended Properties=&quot;&quot;" command="SELECT * FROM [Draft Results For MMH]"/>
  </connection>
  <connection id="7" xr16:uid="{FF408FD7-80BC-4D25-872F-991C92D257FC}" keepAlive="1" name="Query - Fat Guy in a Little Coat" description="Connection to the 'Fat Guy in a Little Coat' query in the workbook." type="5" refreshedVersion="8" background="1" saveData="1">
    <dbPr connection="Provider=Microsoft.Mashup.OleDb.1;Data Source=$Workbook$;Location=&quot;Fat Guy in a Little Coat&quot;;Extended Properties=&quot;&quot;" command="SELECT * FROM [Fat Guy in a Little Coat]"/>
  </connection>
  <connection id="8" xr16:uid="{253FA063-CCB3-46C9-B64D-9453F8ECC0A2}" keepAlive="1" name="Query - Gridiron Bisons" description="Connection to the 'Gridiron Bisons' query in the workbook." type="5" refreshedVersion="8" background="1" saveData="1">
    <dbPr connection="Provider=Microsoft.Mashup.OleDb.1;Data Source=$Workbook$;Location=&quot;Gridiron Bisons&quot;;Extended Properties=&quot;&quot;" command="SELECT * FROM [Gridiron Bisons]"/>
  </connection>
  <connection id="9" xr16:uid="{247B99EC-CFBA-4749-852B-6F168E690F56}" keepAlive="1" name="Query - I'm Drunk Bitches!!" description="Connection to the 'I'm Drunk Bitches!!' query in the workbook." type="5" refreshedVersion="8" background="1" saveData="1">
    <dbPr connection="Provider=Microsoft.Mashup.OleDb.1;Data Source=$Workbook$;Location=&quot;I'm Drunk Bitches!!&quot;;Extended Properties=&quot;&quot;" command="SELECT * FROM [I'm Drunk Bitches!!]"/>
  </connection>
  <connection id="10" xr16:uid="{9532D456-D2C5-4EED-8078-9CD6849727A3}" keepAlive="1" name="Query - Pigskin Reapers" description="Connection to the 'Pigskin Reapers' query in the workbook." type="5" refreshedVersion="8" background="1" saveData="1">
    <dbPr connection="Provider=Microsoft.Mashup.OleDb.1;Data Source=$Workbook$;Location=&quot;Pigskin Reapers&quot;;Extended Properties=&quot;&quot;" command="SELECT * FROM [Pigskin Reapers]"/>
  </connection>
  <connection id="11" xr16:uid="{F663EBF1-DFE7-452D-95A1-829E5FC6FC2E}" keepAlive="1" name="Query - Rookie Salary Table" description="Connection to the 'Rookie Salary Table' query in the workbook." type="5" refreshedVersion="8" background="1" saveData="1">
    <dbPr connection="Provider=Microsoft.Mashup.OleDb.1;Data Source=$Workbook$;Location=&quot;Rookie Salary Table&quot;;Extended Properties=&quot;&quot;" command="SELECT * FROM [Rookie Salary Table]"/>
  </connection>
  <connection id="12" xr16:uid="{192E97D6-3358-4557-B115-C71AD3224755}" keepAlive="1" name="Query - Stephen Grigg" description="Connection to the 'Stephen Grigg' query in the workbook." type="5" refreshedVersion="8" background="1" saveData="1">
    <dbPr connection="Provider=Microsoft.Mashup.OleDb.1;Data Source=$Workbook$;Location=&quot;Stephen Grigg&quot;;Extended Properties=&quot;&quot;" command="SELECT * FROM [Stephen Grigg]"/>
  </connection>
  <connection id="13" xr16:uid="{75DF0C83-82C3-4A9B-887A-704D9632DD47}" keepAlive="1" name="Query - Tenacious D" description="Connection to the 'Tenacious D' query in the workbook." type="5" refreshedVersion="8" background="1" saveData="1">
    <dbPr connection="Provider=Microsoft.Mashup.OleDb.1;Data Source=$Workbook$;Location=&quot;Tenacious D&quot;;Extended Properties=&quot;&quot;" command="SELECT * FROM [Tenacious D]"/>
  </connection>
  <connection id="14" xr16:uid="{B9F23044-E217-445F-9CD9-2D9BC8AE8643}" keepAlive="1" name="Query - thinkfloyd13" description="Connection to the 'thinkfloyd13' query in the workbook." type="5" refreshedVersion="8" background="1" saveData="1">
    <dbPr connection="Provider=Microsoft.Mashup.OleDb.1;Data Source=$Workbook$;Location=thinkfloyd13;Extended Properties=&quot;&quot;" command="SELECT * FROM [thinkfloyd13]"/>
  </connection>
  <connection id="15" xr16:uid="{69BCA0C5-D096-436F-842A-7BCE27FF1D3D}" keepAlive="1" name="Query - Twisters Auction" description="Connection to the 'Twisters Auction' query in the workbook." type="5" refreshedVersion="8" background="1" saveData="1">
    <dbPr connection="Provider=Microsoft.Mashup.OleDb.1;Data Source=$Workbook$;Location=&quot;Twisters Auction&quot;;Extended Properties=&quot;&quot;" command="SELECT * FROM [Twisters Auction]"/>
  </connection>
</connections>
</file>

<file path=xl/sharedStrings.xml><?xml version="1.0" encoding="utf-8"?>
<sst xmlns="http://schemas.openxmlformats.org/spreadsheetml/2006/main" count="5923" uniqueCount="729">
  <si>
    <t>Other</t>
  </si>
  <si>
    <t>Acquired</t>
  </si>
  <si>
    <t>BB $53</t>
  </si>
  <si>
    <t>BB $57</t>
  </si>
  <si>
    <t>BB $37</t>
  </si>
  <si>
    <t>R2023</t>
  </si>
  <si>
    <t>Auction $10</t>
  </si>
  <si>
    <t/>
  </si>
  <si>
    <t>Auction $3</t>
  </si>
  <si>
    <t>Auction $1</t>
  </si>
  <si>
    <t>BB $7</t>
  </si>
  <si>
    <t>Auction $11</t>
  </si>
  <si>
    <t>BB $4</t>
  </si>
  <si>
    <t>Auction $45</t>
  </si>
  <si>
    <t>Auction $80</t>
  </si>
  <si>
    <t>BB $3</t>
  </si>
  <si>
    <t>Auction $21</t>
  </si>
  <si>
    <t>Auction $24</t>
  </si>
  <si>
    <t>Auction $7</t>
  </si>
  <si>
    <t>BB $1</t>
  </si>
  <si>
    <t>BB $8</t>
  </si>
  <si>
    <t>Auction $55</t>
  </si>
  <si>
    <t>BB $6</t>
  </si>
  <si>
    <t>Auction $18</t>
  </si>
  <si>
    <t>Auction $31</t>
  </si>
  <si>
    <t>Auction $19</t>
  </si>
  <si>
    <t>Auction $25</t>
  </si>
  <si>
    <t>Auction $28</t>
  </si>
  <si>
    <t>Auction $2</t>
  </si>
  <si>
    <t>BB $10</t>
  </si>
  <si>
    <t>Auction $202</t>
  </si>
  <si>
    <t>Auction $190</t>
  </si>
  <si>
    <t>Auction $92</t>
  </si>
  <si>
    <t>Taxi Squad</t>
  </si>
  <si>
    <t>Auction $20</t>
  </si>
  <si>
    <t>Auction $27</t>
  </si>
  <si>
    <t>BB $86</t>
  </si>
  <si>
    <t>BB $11</t>
  </si>
  <si>
    <t>Auction $6</t>
  </si>
  <si>
    <t>Auction $82</t>
  </si>
  <si>
    <t>Auction $16</t>
  </si>
  <si>
    <t>Auction $87</t>
  </si>
  <si>
    <t>Auction $35</t>
  </si>
  <si>
    <t>Auction $101</t>
  </si>
  <si>
    <t>Auction $57</t>
  </si>
  <si>
    <t>Auction $5</t>
  </si>
  <si>
    <t>Auction $58</t>
  </si>
  <si>
    <t>Auction $8</t>
  </si>
  <si>
    <t>Auction $13</t>
  </si>
  <si>
    <t>Auction $9</t>
  </si>
  <si>
    <t>BB $17</t>
  </si>
  <si>
    <t>Auction $4</t>
  </si>
  <si>
    <t>Auction $187</t>
  </si>
  <si>
    <t>Auction $75</t>
  </si>
  <si>
    <t>Auction $65</t>
  </si>
  <si>
    <t>Auction $61</t>
  </si>
  <si>
    <t>Auction $26</t>
  </si>
  <si>
    <t>Auction $40</t>
  </si>
  <si>
    <t>Auction $60</t>
  </si>
  <si>
    <t>Auction $71</t>
  </si>
  <si>
    <t>Auction $72</t>
  </si>
  <si>
    <t>Auction $23</t>
  </si>
  <si>
    <t>Auction $17</t>
  </si>
  <si>
    <t>Auction $163</t>
  </si>
  <si>
    <t>Auction $52</t>
  </si>
  <si>
    <t>Auction $41</t>
  </si>
  <si>
    <t>Auction $50</t>
  </si>
  <si>
    <t>Auction $53</t>
  </si>
  <si>
    <t>Auction $169</t>
  </si>
  <si>
    <t>Auction $15</t>
  </si>
  <si>
    <t>Auction $22</t>
  </si>
  <si>
    <t>Auction $111</t>
  </si>
  <si>
    <t>Auction $90</t>
  </si>
  <si>
    <t>BB $55</t>
  </si>
  <si>
    <t>Auction $100</t>
  </si>
  <si>
    <t>BB $20</t>
  </si>
  <si>
    <t>Auction $12</t>
  </si>
  <si>
    <t>BB $15</t>
  </si>
  <si>
    <t>Auction $32</t>
  </si>
  <si>
    <t>BB $5</t>
  </si>
  <si>
    <t>BB $26</t>
  </si>
  <si>
    <t>Auction $69</t>
  </si>
  <si>
    <t>Auction $86</t>
  </si>
  <si>
    <t>Auction $120</t>
  </si>
  <si>
    <t>BB $2</t>
  </si>
  <si>
    <t>Auction $34</t>
  </si>
  <si>
    <t>Auction $93</t>
  </si>
  <si>
    <t>Auction $30</t>
  </si>
  <si>
    <t>Auction $126</t>
  </si>
  <si>
    <t>Auction $305</t>
  </si>
  <si>
    <t>Auction $74</t>
  </si>
  <si>
    <t>Auction $88</t>
  </si>
  <si>
    <t>BB $25</t>
  </si>
  <si>
    <t>Auction $33</t>
  </si>
  <si>
    <t>Auction $94</t>
  </si>
  <si>
    <t>BB $16</t>
  </si>
  <si>
    <t>BB $13</t>
  </si>
  <si>
    <t>Auction $102</t>
  </si>
  <si>
    <t>Auction $43</t>
  </si>
  <si>
    <t>Auction $42</t>
  </si>
  <si>
    <t>Auction $215</t>
  </si>
  <si>
    <t>Auction $29</t>
  </si>
  <si>
    <t>Auction $110</t>
  </si>
  <si>
    <t>Auction $119</t>
  </si>
  <si>
    <t>Auction $129</t>
  </si>
  <si>
    <t>Auction $14</t>
  </si>
  <si>
    <t>Auction $47</t>
  </si>
  <si>
    <t>Auction $81</t>
  </si>
  <si>
    <t>Auction $62</t>
  </si>
  <si>
    <t>Auction $158</t>
  </si>
  <si>
    <t>Auction $56</t>
  </si>
  <si>
    <t>Auction $170</t>
  </si>
  <si>
    <t>Auction $46</t>
  </si>
  <si>
    <t>BB $18</t>
  </si>
  <si>
    <t>Auction $39</t>
  </si>
  <si>
    <t>Auction $78</t>
  </si>
  <si>
    <t>Auction $89</t>
  </si>
  <si>
    <t>Designation</t>
  </si>
  <si>
    <t>Player Name</t>
  </si>
  <si>
    <t>Team</t>
  </si>
  <si>
    <t>Position</t>
  </si>
  <si>
    <t>Flacco, Joe</t>
  </si>
  <si>
    <t>CLE</t>
  </si>
  <si>
    <t>QB</t>
  </si>
  <si>
    <t>Mullens, Nick</t>
  </si>
  <si>
    <t>MIN</t>
  </si>
  <si>
    <t>Zappe, Bailey</t>
  </si>
  <si>
    <t>NEP</t>
  </si>
  <si>
    <t>Brown, Chase</t>
  </si>
  <si>
    <t>CIN</t>
  </si>
  <si>
    <t>RB</t>
  </si>
  <si>
    <t>Elliott, Ezekiel</t>
  </si>
  <si>
    <t>Ford, Jerome</t>
  </si>
  <si>
    <t>Gibson, Antonio</t>
  </si>
  <si>
    <t>WAS</t>
  </si>
  <si>
    <t>Montgomery, David</t>
  </si>
  <si>
    <t>DET</t>
  </si>
  <si>
    <t>White, Zamir</t>
  </si>
  <si>
    <t>LVR</t>
  </si>
  <si>
    <t>Aiyuk, Brandon</t>
  </si>
  <si>
    <t>SFO</t>
  </si>
  <si>
    <t>WR</t>
  </si>
  <si>
    <t>Brown, Noah</t>
  </si>
  <si>
    <t>HOU</t>
  </si>
  <si>
    <t>Higgins, Tee</t>
  </si>
  <si>
    <t>Jones, Zay</t>
  </si>
  <si>
    <t>JAC</t>
  </si>
  <si>
    <t>Williams, Jameson</t>
  </si>
  <si>
    <t>Allen, Davis</t>
  </si>
  <si>
    <t>LAR</t>
  </si>
  <si>
    <t>TE</t>
  </si>
  <si>
    <t>Engram, Evan</t>
  </si>
  <si>
    <t>McPherson, Evan</t>
  </si>
  <si>
    <t>PK</t>
  </si>
  <si>
    <t>Buckner, DeForest</t>
  </si>
  <si>
    <t>IND</t>
  </si>
  <si>
    <t>DT</t>
  </si>
  <si>
    <t>Gary, Rashan</t>
  </si>
  <si>
    <t>GBP</t>
  </si>
  <si>
    <t>DE</t>
  </si>
  <si>
    <t>Parsons, Micah</t>
  </si>
  <si>
    <t>DAL</t>
  </si>
  <si>
    <t>Bentley, Ja'Whaun</t>
  </si>
  <si>
    <t>LB</t>
  </si>
  <si>
    <t>Brooks, Jordyn</t>
  </si>
  <si>
    <t>SEA</t>
  </si>
  <si>
    <t>Campbell, Jack</t>
  </si>
  <si>
    <t>Cunningham, Zach</t>
  </si>
  <si>
    <t>PHI</t>
  </si>
  <si>
    <t>Edwards, T.J.</t>
  </si>
  <si>
    <t>CHI</t>
  </si>
  <si>
    <t>Jones, Ernest</t>
  </si>
  <si>
    <t>Pace, Ivan</t>
  </si>
  <si>
    <t>Walker, Quay</t>
  </si>
  <si>
    <t>Moore, Kenny</t>
  </si>
  <si>
    <t>CB</t>
  </si>
  <si>
    <t>Sneed, L'Jarius</t>
  </si>
  <si>
    <t>KCC</t>
  </si>
  <si>
    <t>Jenkins, Rayshawn</t>
  </si>
  <si>
    <t>S</t>
  </si>
  <si>
    <t>Moehrig, Trevon</t>
  </si>
  <si>
    <t>Burrow, Joe</t>
  </si>
  <si>
    <t>Herbert, Justin</t>
  </si>
  <si>
    <t>LAC</t>
  </si>
  <si>
    <t>Jones, Daniel</t>
  </si>
  <si>
    <t>NYG</t>
  </si>
  <si>
    <t>Brooks, Chris</t>
  </si>
  <si>
    <t>MIA</t>
  </si>
  <si>
    <t>Wilson, Emanuel</t>
  </si>
  <si>
    <t>Iosivas, Andrei</t>
  </si>
  <si>
    <t>Jones, Charlie</t>
  </si>
  <si>
    <t>Mims, Marvin</t>
  </si>
  <si>
    <t>DEN</t>
  </si>
  <si>
    <t>Anderson, Will</t>
  </si>
  <si>
    <t>Keeper Salary</t>
  </si>
  <si>
    <t>Keeper Years</t>
  </si>
  <si>
    <t>Current Salary</t>
  </si>
  <si>
    <t>Current Years</t>
  </si>
  <si>
    <t>Base Salary</t>
  </si>
  <si>
    <t>Jackson, Lamar</t>
  </si>
  <si>
    <t>BAL</t>
  </si>
  <si>
    <t>Howell, Sam</t>
  </si>
  <si>
    <t>Robinson, Bijan</t>
  </si>
  <si>
    <t>ATL</t>
  </si>
  <si>
    <t>Barkley, Saquon</t>
  </si>
  <si>
    <t>Stevenson, Rhamondre</t>
  </si>
  <si>
    <t>Mixon, Joe</t>
  </si>
  <si>
    <t>Wilson, Jeffery</t>
  </si>
  <si>
    <t>Kupp, Cooper</t>
  </si>
  <si>
    <t>Metcalf, DK</t>
  </si>
  <si>
    <t>Johnson, Diontae</t>
  </si>
  <si>
    <t>PIT</t>
  </si>
  <si>
    <t>Kirk, Christian</t>
  </si>
  <si>
    <t>Thielen, Adam</t>
  </si>
  <si>
    <t>CAR</t>
  </si>
  <si>
    <t>Freiermuth, Pat</t>
  </si>
  <si>
    <t>Smith, Jonnu</t>
  </si>
  <si>
    <t>Aubrey, Brandon</t>
  </si>
  <si>
    <t>Karlaftis, George</t>
  </si>
  <si>
    <t>Sweat, Josh</t>
  </si>
  <si>
    <t>Sweat, Montez</t>
  </si>
  <si>
    <t>Bonitto, Nik</t>
  </si>
  <si>
    <t>Huff, Bryce</t>
  </si>
  <si>
    <t>NYJ</t>
  </si>
  <si>
    <t>Johnson, Jermaine</t>
  </si>
  <si>
    <t>Long, David</t>
  </si>
  <si>
    <t>Mosley, C.J.</t>
  </si>
  <si>
    <t>Holcomb, Cole</t>
  </si>
  <si>
    <t>Campbell, De'Vondre</t>
  </si>
  <si>
    <t>Al-Shaair, Azeez</t>
  </si>
  <si>
    <t>TEN</t>
  </si>
  <si>
    <t>To'oTo'o, Henry</t>
  </si>
  <si>
    <t>Landman, Nate</t>
  </si>
  <si>
    <t>Whitehead, Jordan</t>
  </si>
  <si>
    <t>Reid, Justin</t>
  </si>
  <si>
    <t>Delpit, Grant</t>
  </si>
  <si>
    <t>Grant, Richie</t>
  </si>
  <si>
    <t>Pinnock, Jason</t>
  </si>
  <si>
    <t>Hull, Evan</t>
  </si>
  <si>
    <t>Wilson, Tyree</t>
  </si>
  <si>
    <t>Van Ness, Lukas</t>
  </si>
  <si>
    <t>Dennis, SirVocea</t>
  </si>
  <si>
    <t>TBB</t>
  </si>
  <si>
    <t>Rodgers, Aaron</t>
  </si>
  <si>
    <t>Cousins, Kirk</t>
  </si>
  <si>
    <t>Love, Jordan</t>
  </si>
  <si>
    <t>O'Connell, Aidan</t>
  </si>
  <si>
    <t>McCaffrey, Christian</t>
  </si>
  <si>
    <t>Dillon, AJ</t>
  </si>
  <si>
    <t>Moss, Zack</t>
  </si>
  <si>
    <t>Herbert, Khalil</t>
  </si>
  <si>
    <t>Mitchell, Keaton</t>
  </si>
  <si>
    <t>Flowers, Zay</t>
  </si>
  <si>
    <t>Evans, Mike</t>
  </si>
  <si>
    <t>Hopkins, DeAndre</t>
  </si>
  <si>
    <t>Kittle, George</t>
  </si>
  <si>
    <t>LaPorta, Sam</t>
  </si>
  <si>
    <t>Njoku, David</t>
  </si>
  <si>
    <t>Thomas, Logan</t>
  </si>
  <si>
    <t>Elliott, Jake</t>
  </si>
  <si>
    <t>Gay, Matt</t>
  </si>
  <si>
    <t>Wilkins, Christian</t>
  </si>
  <si>
    <t>Allen, Jonathan</t>
  </si>
  <si>
    <t>Thibodeaux, Kayvon</t>
  </si>
  <si>
    <t>Cooper, Jonathon</t>
  </si>
  <si>
    <t>Van Ginkel, Andrew</t>
  </si>
  <si>
    <t>Milano, Matt</t>
  </si>
  <si>
    <t>BUF</t>
  </si>
  <si>
    <t>Luvu, Frankie</t>
  </si>
  <si>
    <t>Dean, Nakobe</t>
  </si>
  <si>
    <t>Speed, E.J.</t>
  </si>
  <si>
    <t>Kendricks, Eric</t>
  </si>
  <si>
    <t>Dodson, Tyrel</t>
  </si>
  <si>
    <t>Tavai, Jahlani</t>
  </si>
  <si>
    <t>McFadden, Micah</t>
  </si>
  <si>
    <t>Brown, Tre</t>
  </si>
  <si>
    <t>Lenoir, Deommodore</t>
  </si>
  <si>
    <t>Taylor, Alontae</t>
  </si>
  <si>
    <t>NOS</t>
  </si>
  <si>
    <t>Ford, Rudy</t>
  </si>
  <si>
    <t>Poyer, Jordan</t>
  </si>
  <si>
    <t>Hurts, Jalen</t>
  </si>
  <si>
    <t>Murray, Kyler</t>
  </si>
  <si>
    <t>ARI</t>
  </si>
  <si>
    <t>Jones, Mac</t>
  </si>
  <si>
    <t>Hall, Breece</t>
  </si>
  <si>
    <t>Jacobs, Josh</t>
  </si>
  <si>
    <t>Etienne, Travis</t>
  </si>
  <si>
    <t>Dobbins, J.K.</t>
  </si>
  <si>
    <t>Moore, D.J.</t>
  </si>
  <si>
    <t>Pittman, Michael</t>
  </si>
  <si>
    <t>Godwin, Chris</t>
  </si>
  <si>
    <t>Burks, Treylon</t>
  </si>
  <si>
    <t>Brown, Marquise</t>
  </si>
  <si>
    <t>Reed, Jayden</t>
  </si>
  <si>
    <t>Dell, Tank</t>
  </si>
  <si>
    <t>Nacua, Puka</t>
  </si>
  <si>
    <t>Pitts, Kyle</t>
  </si>
  <si>
    <t>Hockenson, T.J.</t>
  </si>
  <si>
    <t>McBride, Trey</t>
  </si>
  <si>
    <t>Moody, Jake</t>
  </si>
  <si>
    <t>Bass, Tyler</t>
  </si>
  <si>
    <t>Brown, Derrick</t>
  </si>
  <si>
    <t>Simmons, Jeffery</t>
  </si>
  <si>
    <t>Garrett, Myles</t>
  </si>
  <si>
    <t>Reddick, Haason</t>
  </si>
  <si>
    <t>Collins, Zaven</t>
  </si>
  <si>
    <t>Edmunds, Tremaine</t>
  </si>
  <si>
    <t>Davis, Jamin</t>
  </si>
  <si>
    <t>David, Lavonte</t>
  </si>
  <si>
    <t>Lloyd, Devin</t>
  </si>
  <si>
    <t>Thompson, Shaq</t>
  </si>
  <si>
    <t>Fitzpatrick, Minkah</t>
  </si>
  <si>
    <t>Chinn, Jeremy</t>
  </si>
  <si>
    <t>Bates, Jessie</t>
  </si>
  <si>
    <t>Byard, Kevin</t>
  </si>
  <si>
    <t>Love, Julian</t>
  </si>
  <si>
    <t>McKinney, Xavier</t>
  </si>
  <si>
    <t>Tune, Clayton</t>
  </si>
  <si>
    <t>Boutte, Kayshon</t>
  </si>
  <si>
    <t>McDonald, Will</t>
  </si>
  <si>
    <t>Williams, Dorian</t>
  </si>
  <si>
    <t>Smith, Geno</t>
  </si>
  <si>
    <t>Tagovailoa, Tua</t>
  </si>
  <si>
    <t>Lock, Drew</t>
  </si>
  <si>
    <t>Pollard, Tony</t>
  </si>
  <si>
    <t>Williams, Kyren</t>
  </si>
  <si>
    <t>White, Rachaad</t>
  </si>
  <si>
    <t>Conner, James</t>
  </si>
  <si>
    <t>Achane, De'Von</t>
  </si>
  <si>
    <t>Hill, Tyreek</t>
  </si>
  <si>
    <t>Cooper, Amari</t>
  </si>
  <si>
    <t>Bourne, Kendrick</t>
  </si>
  <si>
    <t>Samuel, Curtis</t>
  </si>
  <si>
    <t>Sutton, Courtland</t>
  </si>
  <si>
    <t>Lockett, Tyler</t>
  </si>
  <si>
    <t>Shaheed, Rashid</t>
  </si>
  <si>
    <t>Kmet, Cole</t>
  </si>
  <si>
    <t>Schultz, Dalton</t>
  </si>
  <si>
    <t>Hill, Taysom</t>
  </si>
  <si>
    <t>Myers, Jason</t>
  </si>
  <si>
    <t>Autry, Denico</t>
  </si>
  <si>
    <t>Madubuike, Justin</t>
  </si>
  <si>
    <t>Crosby, Maxx</t>
  </si>
  <si>
    <t>Hunter, Danielle</t>
  </si>
  <si>
    <t>Bolton, Nick</t>
  </si>
  <si>
    <t>Warner, Fred</t>
  </si>
  <si>
    <t>Andersen, Troy</t>
  </si>
  <si>
    <t>Queen, Patrick</t>
  </si>
  <si>
    <t>Pratt, Germaine</t>
  </si>
  <si>
    <t>Hudson, Khaleke</t>
  </si>
  <si>
    <t>Hobbs, Nate</t>
  </si>
  <si>
    <t>Bland, DaRon</t>
  </si>
  <si>
    <t>Winfield, Antoine</t>
  </si>
  <si>
    <t>Melifonwu, Ifeatu</t>
  </si>
  <si>
    <t>Battle, Jordan</t>
  </si>
  <si>
    <t>Smith-Njigba, Jaxon</t>
  </si>
  <si>
    <t>Kincaid, Dalton</t>
  </si>
  <si>
    <t>Murphy, Myles</t>
  </si>
  <si>
    <t>Henley, Daiyan</t>
  </si>
  <si>
    <t>Branch, Brian</t>
  </si>
  <si>
    <t>Watson, Deshaun</t>
  </si>
  <si>
    <t>Prescott, Dak</t>
  </si>
  <si>
    <t>Goff, Jared</t>
  </si>
  <si>
    <t>Heinicke, Taylor</t>
  </si>
  <si>
    <t>Winston, Jameis</t>
  </si>
  <si>
    <t>Chubb, Nick</t>
  </si>
  <si>
    <t>Jones, Aaron</t>
  </si>
  <si>
    <t>Dowdle, Rico</t>
  </si>
  <si>
    <t>Chandler, Ty</t>
  </si>
  <si>
    <t>Perine, Samaje</t>
  </si>
  <si>
    <t>Johnson, D'Ernest</t>
  </si>
  <si>
    <t>Edwards-Helaire, Clyde</t>
  </si>
  <si>
    <t>Waddle, Jaylen</t>
  </si>
  <si>
    <t>Watson, Christian</t>
  </si>
  <si>
    <t>Collins, Nico</t>
  </si>
  <si>
    <t>Meyers, Jakobi</t>
  </si>
  <si>
    <t>Wicks, Dontayvion</t>
  </si>
  <si>
    <t>Andrews, Mark</t>
  </si>
  <si>
    <t>Ruckert, Jeremy</t>
  </si>
  <si>
    <t>Henry, Hunter</t>
  </si>
  <si>
    <t>Likely, Isaiah</t>
  </si>
  <si>
    <t>Hopkins, Dustin</t>
  </si>
  <si>
    <t>Hutchinson, Aidan</t>
  </si>
  <si>
    <t>Burns, Brian</t>
  </si>
  <si>
    <t>Rousseau, Gregory</t>
  </si>
  <si>
    <t>Oluokun, Foyesade</t>
  </si>
  <si>
    <t>Okereke, Bobby</t>
  </si>
  <si>
    <t>Wilson, Logan</t>
  </si>
  <si>
    <t>Greenlaw, Dre</t>
  </si>
  <si>
    <t>Deablo, Divine</t>
  </si>
  <si>
    <t>Owusu-Koramoah, Jeremiah</t>
  </si>
  <si>
    <t>Witherspoon, Devon</t>
  </si>
  <si>
    <t>James, Derwin</t>
  </si>
  <si>
    <t>Blackmon, Julian</t>
  </si>
  <si>
    <t>Dugger, Kyle</t>
  </si>
  <si>
    <t>Bigsby, Tank</t>
  </si>
  <si>
    <t>Bresee, Bryan</t>
  </si>
  <si>
    <t>Simpson, Trenton</t>
  </si>
  <si>
    <t>Allen, Josh</t>
  </si>
  <si>
    <t>Richardson, Anthony</t>
  </si>
  <si>
    <t>Rudolph, Mason</t>
  </si>
  <si>
    <t>Cook, James</t>
  </si>
  <si>
    <t>Singletary, Devin</t>
  </si>
  <si>
    <t>Harris, Damien</t>
  </si>
  <si>
    <t>Foreman, D'Onta</t>
  </si>
  <si>
    <t>Demercado, Emari</t>
  </si>
  <si>
    <t>Allgeier, Tyler</t>
  </si>
  <si>
    <t>Edwards, Gus</t>
  </si>
  <si>
    <t>St. Brown, Amon-Ra</t>
  </si>
  <si>
    <t>Diggs, Stefon</t>
  </si>
  <si>
    <t>Ridley, Calvin</t>
  </si>
  <si>
    <t>Cooks, Brandin</t>
  </si>
  <si>
    <t>Downs, Josh</t>
  </si>
  <si>
    <t>Mingo, Jonathan</t>
  </si>
  <si>
    <t>Douglas, Demario</t>
  </si>
  <si>
    <t>Kelce, Travis</t>
  </si>
  <si>
    <t>Mayer, Michael</t>
  </si>
  <si>
    <t>Otton, Cade</t>
  </si>
  <si>
    <t>Santos, Cairo</t>
  </si>
  <si>
    <t>Donald, Aaron</t>
  </si>
  <si>
    <t>Williams, Quinnen</t>
  </si>
  <si>
    <t>Watt, T.J.</t>
  </si>
  <si>
    <t>Landry, Harold</t>
  </si>
  <si>
    <t>Nwosu, Uchenna</t>
  </si>
  <si>
    <t>Smith, Roquan</t>
  </si>
  <si>
    <t>Clark, Damone</t>
  </si>
  <si>
    <t>Anzalone, Alex</t>
  </si>
  <si>
    <t>Roberts, Elandon</t>
  </si>
  <si>
    <t>Barton, Cody</t>
  </si>
  <si>
    <t>Bernard, Terrel</t>
  </si>
  <si>
    <t>Pitre, Jalen</t>
  </si>
  <si>
    <t>Hufanga, Talanoa</t>
  </si>
  <si>
    <t>Williams, Marcus</t>
  </si>
  <si>
    <t>Hooker, Amani</t>
  </si>
  <si>
    <t>Bynum, Camryn</t>
  </si>
  <si>
    <t>Rodriguez, Chris</t>
  </si>
  <si>
    <t>Strange, Brenton</t>
  </si>
  <si>
    <t>Washington, Darnell</t>
  </si>
  <si>
    <t>Carter, Jalen</t>
  </si>
  <si>
    <t>Smith, Mazi</t>
  </si>
  <si>
    <t>Brown, Ji'Ayir</t>
  </si>
  <si>
    <t>Fields, Justin</t>
  </si>
  <si>
    <t>Wilson, Russell</t>
  </si>
  <si>
    <t>Levis, Will</t>
  </si>
  <si>
    <t>White, Mike</t>
  </si>
  <si>
    <t>Williams, Javonte</t>
  </si>
  <si>
    <t>Sanders, Miles</t>
  </si>
  <si>
    <t>Charbonnet, Zach</t>
  </si>
  <si>
    <t>Johnson, Roschon</t>
  </si>
  <si>
    <t>Williams, Jamaal</t>
  </si>
  <si>
    <t>McLaughlin, Jaleel</t>
  </si>
  <si>
    <t>Jefferson, Justin</t>
  </si>
  <si>
    <t>Jeudy, Jerry</t>
  </si>
  <si>
    <t>Williams, Mike</t>
  </si>
  <si>
    <t>Pickens, George</t>
  </si>
  <si>
    <t>Rice, Rashee</t>
  </si>
  <si>
    <t>Davis, Gabriel</t>
  </si>
  <si>
    <t>Tillman, Cedric</t>
  </si>
  <si>
    <t>Musgrave, Luke</t>
  </si>
  <si>
    <t>Everett, Gerald</t>
  </si>
  <si>
    <t>Higbee, Tyler</t>
  </si>
  <si>
    <t>Sanders, Jason</t>
  </si>
  <si>
    <t>Judon, Matt</t>
  </si>
  <si>
    <t>Greenard, Jonathan</t>
  </si>
  <si>
    <t>Paye, Kwity</t>
  </si>
  <si>
    <t>Chubb, Bradley</t>
  </si>
  <si>
    <t>Jewell, Josey</t>
  </si>
  <si>
    <t>Baker, Jerome</t>
  </si>
  <si>
    <t>Gibbens, Jack</t>
  </si>
  <si>
    <t>Walker, Tracy</t>
  </si>
  <si>
    <t>Edmunds, Terrell</t>
  </si>
  <si>
    <t>Bell, Vonn</t>
  </si>
  <si>
    <t>Neal, Ryan</t>
  </si>
  <si>
    <t>Hyde, Micah</t>
  </si>
  <si>
    <t>Evans, Zach</t>
  </si>
  <si>
    <t>Hyatt, Jalin</t>
  </si>
  <si>
    <t>Smith, Nolan</t>
  </si>
  <si>
    <t>Sanders, Drew</t>
  </si>
  <si>
    <t>Brown, Sydney</t>
  </si>
  <si>
    <t>Stafford, Matthew</t>
  </si>
  <si>
    <t>Carr, Derek</t>
  </si>
  <si>
    <t>Minshew, Gardner</t>
  </si>
  <si>
    <t>Henry, Derrick</t>
  </si>
  <si>
    <t>Harris, Najee</t>
  </si>
  <si>
    <t>Kamara, Alvin</t>
  </si>
  <si>
    <t>Edmonds, Chase</t>
  </si>
  <si>
    <t>Hubbard, Chuba</t>
  </si>
  <si>
    <t>Chase, Ja'Marr</t>
  </si>
  <si>
    <t>Olave, Chris</t>
  </si>
  <si>
    <t>Addison, Jordan</t>
  </si>
  <si>
    <t>Johnston, Quentin</t>
  </si>
  <si>
    <t>Valdes-Scantling, Marquez</t>
  </si>
  <si>
    <t>Robinson, Wan'Dale</t>
  </si>
  <si>
    <t>Parker, DeVante</t>
  </si>
  <si>
    <t>Waller, Darren</t>
  </si>
  <si>
    <t>Fant, Noah</t>
  </si>
  <si>
    <t>Lutz, Wil</t>
  </si>
  <si>
    <t>Maher, Brett</t>
  </si>
  <si>
    <t>Jordan, Cameron</t>
  </si>
  <si>
    <t>Mack, Khalil</t>
  </si>
  <si>
    <t>Lawrence, Demarcus</t>
  </si>
  <si>
    <t>Barrett, Shaq</t>
  </si>
  <si>
    <t>Hendrickson, Trey</t>
  </si>
  <si>
    <t>White, Devin</t>
  </si>
  <si>
    <t>Werner, Pete</t>
  </si>
  <si>
    <t>Davis, Demario</t>
  </si>
  <si>
    <t>Pappoe, Owen</t>
  </si>
  <si>
    <t>Gardner-Johnson, Chauncey</t>
  </si>
  <si>
    <t>Brisker, Jaquan</t>
  </si>
  <si>
    <t>Mathieu, Tyrann</t>
  </si>
  <si>
    <t>Amos, Adrian</t>
  </si>
  <si>
    <t>Spears, Tyjae</t>
  </si>
  <si>
    <t>Lawrence, Trevor</t>
  </si>
  <si>
    <t>Young, Bryce</t>
  </si>
  <si>
    <t>Pickett, Kenny</t>
  </si>
  <si>
    <t>Miller, Kendre</t>
  </si>
  <si>
    <t>Pierce, Dameon</t>
  </si>
  <si>
    <t>Mattison, Alexander</t>
  </si>
  <si>
    <t>Akers, Cam</t>
  </si>
  <si>
    <t>Mostert, Raheem</t>
  </si>
  <si>
    <t>Lamb, CeeDee</t>
  </si>
  <si>
    <t>Wilson, Garrett</t>
  </si>
  <si>
    <t>London, Drake</t>
  </si>
  <si>
    <t>Smith, DeVonta</t>
  </si>
  <si>
    <t>Dotson, Jahan</t>
  </si>
  <si>
    <t>Moore, Elijah</t>
  </si>
  <si>
    <t>Wilson, Michael</t>
  </si>
  <si>
    <t>Chark, D.J.</t>
  </si>
  <si>
    <t>Moore, Rondale</t>
  </si>
  <si>
    <t>Dulcich, Greg</t>
  </si>
  <si>
    <t>Okonkwo, Chigoziem</t>
  </si>
  <si>
    <t>Boswell, Chris</t>
  </si>
  <si>
    <t>Phillips, Jaelan</t>
  </si>
  <si>
    <t>Hubbard, Sam</t>
  </si>
  <si>
    <t>Granderson, Carl</t>
  </si>
  <si>
    <t>Singleton, Alex</t>
  </si>
  <si>
    <t>Williams, Quincy</t>
  </si>
  <si>
    <t>Vander Esch, Leighton</t>
  </si>
  <si>
    <t>White, Kyzir</t>
  </si>
  <si>
    <t>Gay, Willie</t>
  </si>
  <si>
    <t>Tranquill, Drue</t>
  </si>
  <si>
    <t>Smith, Harrison</t>
  </si>
  <si>
    <t>Elliott, DeShon</t>
  </si>
  <si>
    <t>Hill, Daxton</t>
  </si>
  <si>
    <t>Abanikanda, Israel</t>
  </si>
  <si>
    <t>Hutchinson, Xavier</t>
  </si>
  <si>
    <t>Mahomes, Patrick</t>
  </si>
  <si>
    <t>Stroud, C.J.</t>
  </si>
  <si>
    <t>Purdy, Brock</t>
  </si>
  <si>
    <t>Gibbs, Jahmyr</t>
  </si>
  <si>
    <t>Swift, D'Andre</t>
  </si>
  <si>
    <t>Warren, Jaylen</t>
  </si>
  <si>
    <t>Hunt, Kareem</t>
  </si>
  <si>
    <t>Pacheco, Isiah</t>
  </si>
  <si>
    <t>Brown, A.J.</t>
  </si>
  <si>
    <t>Samuel, Deebo</t>
  </si>
  <si>
    <t>Palmer, Josh</t>
  </si>
  <si>
    <t>Doubs, Romeo</t>
  </si>
  <si>
    <t>Osborn, K.J.</t>
  </si>
  <si>
    <t>Goedert, Dallas</t>
  </si>
  <si>
    <t>Gray, Noah</t>
  </si>
  <si>
    <t>Smartt, Stone</t>
  </si>
  <si>
    <t>Conklin, Tyler</t>
  </si>
  <si>
    <t>Ferguson, Jake</t>
  </si>
  <si>
    <t>Tucker, Justin</t>
  </si>
  <si>
    <t>Bosa, Nick</t>
  </si>
  <si>
    <t>Highsmith, Alex</t>
  </si>
  <si>
    <t>Tuipulotu, Tuli</t>
  </si>
  <si>
    <t>Franklin, Zaire</t>
  </si>
  <si>
    <t>Perryman, Denzel</t>
  </si>
  <si>
    <t>Spillane, Robert</t>
  </si>
  <si>
    <t>Elliss, Kaden</t>
  </si>
  <si>
    <t>Murray, Kenneth</t>
  </si>
  <si>
    <t>McDuffie, Trent</t>
  </si>
  <si>
    <t>Ward, Charvarius</t>
  </si>
  <si>
    <t>Banks, Deonte</t>
  </si>
  <si>
    <t>Douglas, Rasul</t>
  </si>
  <si>
    <t>Blankenship, Reed</t>
  </si>
  <si>
    <t>Thompson-Robinson, Dorian</t>
  </si>
  <si>
    <t>Kraft, Tucker</t>
  </si>
  <si>
    <t>Anudike-Uzomah, Felix</t>
  </si>
  <si>
    <t>Browning, Jake</t>
  </si>
  <si>
    <t>Wilson, Zach</t>
  </si>
  <si>
    <t>Dobbs, Joshua</t>
  </si>
  <si>
    <t>Mayfield, Baker</t>
  </si>
  <si>
    <t>Taylor, Jonathan</t>
  </si>
  <si>
    <t>Ekeler, Austin</t>
  </si>
  <si>
    <t>Walker III, Kenneth</t>
  </si>
  <si>
    <t>Robinson, Brian</t>
  </si>
  <si>
    <t>Adams, Davante</t>
  </si>
  <si>
    <t>McLaurin, Terry</t>
  </si>
  <si>
    <t>Allen, Keenan</t>
  </si>
  <si>
    <t>Thomas, Michael</t>
  </si>
  <si>
    <t>Beckham, Odell</t>
  </si>
  <si>
    <t>Boyd, Tyler</t>
  </si>
  <si>
    <t>Hudson, Tanner</t>
  </si>
  <si>
    <t>Koo, Younghoe</t>
  </si>
  <si>
    <t>Jones, Chris</t>
  </si>
  <si>
    <t>Payne, Da'Ron</t>
  </si>
  <si>
    <t>Bosa, Joey</t>
  </si>
  <si>
    <t>Young, Byron</t>
  </si>
  <si>
    <t>Hoecht, Michael</t>
  </si>
  <si>
    <t>Wagner, Bobby</t>
  </si>
  <si>
    <t>Hicks, Jordan</t>
  </si>
  <si>
    <t>Alexander, Kwon</t>
  </si>
  <si>
    <t>McDuffie, Isaiah</t>
  </si>
  <si>
    <t>Rozeboom, Christian</t>
  </si>
  <si>
    <t>Harris, Christian</t>
  </si>
  <si>
    <t>Porter Jr., Joey</t>
  </si>
  <si>
    <t>Hamilton, Kyle</t>
  </si>
  <si>
    <t>Holland, Jevon</t>
  </si>
  <si>
    <t>Metellus, Josh</t>
  </si>
  <si>
    <t>Baker, Budda</t>
  </si>
  <si>
    <t>Curl, Kamren</t>
  </si>
  <si>
    <t>Thompson, Jalen</t>
  </si>
  <si>
    <t>Ika, Siaki</t>
  </si>
  <si>
    <t>Forbes, Emmanuel</t>
  </si>
  <si>
    <t>Player;Salary;Contract Year;Contract Status;Contract Info</t>
  </si>
  <si>
    <t>Overshown, DeMarvion</t>
  </si>
  <si>
    <t>Bennett, Stetson</t>
  </si>
  <si>
    <t>Lance, Trey</t>
  </si>
  <si>
    <t>Hooker, Hendon</t>
  </si>
  <si>
    <t>Woods, Jelani</t>
  </si>
  <si>
    <t>Maximum Bid:</t>
  </si>
  <si>
    <t>Total Roster Spots Left to Fill:</t>
  </si>
  <si>
    <t>Total Salary Used:</t>
  </si>
  <si>
    <t>Total Salary Remaining:</t>
  </si>
  <si>
    <t>Player</t>
  </si>
  <si>
    <t>Pos</t>
  </si>
  <si>
    <t>Salary</t>
  </si>
  <si>
    <t>Years</t>
  </si>
  <si>
    <t>DRAFT PICKS:</t>
  </si>
  <si>
    <t>PRACTICE SQUAD:</t>
  </si>
  <si>
    <t>Pick</t>
  </si>
  <si>
    <t>Franchise</t>
  </si>
  <si>
    <t>Date/Time</t>
  </si>
  <si>
    <t>Elapsed</t>
  </si>
  <si>
    <t>Comments</t>
  </si>
  <si>
    <t>Stephen Grigg</t>
  </si>
  <si>
    <t>Draft hasn't started yet.  Will start on Sat, May 11.</t>
  </si>
  <si>
    <t>-</t>
  </si>
  <si>
    <t>Breezus</t>
  </si>
  <si>
    <t>BodyBaggers</t>
  </si>
  <si>
    <t>Fat Guy in a Little Coat</t>
  </si>
  <si>
    <t>Gridiron Bisons</t>
  </si>
  <si>
    <t>Beetlejuice</t>
  </si>
  <si>
    <t>I'm Drunk Bitches!!</t>
  </si>
  <si>
    <t>Twisters Auction</t>
  </si>
  <si>
    <t>thinkfloyd13</t>
  </si>
  <si>
    <t>Pigskin Reapers</t>
  </si>
  <si>
    <t>Tenacious D</t>
  </si>
  <si>
    <t>BreakTables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</si>
  <si>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</si>
  <si>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</si>
  <si>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</si>
  <si>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</si>
  <si>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</si>
  <si>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</si>
  <si>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</si>
  <si>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</si>
  <si>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</si>
  <si>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</si>
  <si>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</si>
  <si>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</si>
  <si>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</si>
  <si>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</si>
  <si>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</si>
  <si>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</si>
  <si>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</si>
  <si>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</si>
  <si>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</si>
  <si>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</si>
  <si>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</si>
  <si>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</si>
  <si>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</si>
  <si>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</si>
  <si>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</si>
  <si>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</si>
  <si>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</si>
  <si>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</si>
  <si>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</si>
  <si>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</si>
  <si>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</si>
  <si>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</si>
  <si>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</si>
  <si>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</si>
  <si>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</si>
  <si>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</si>
  <si>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</si>
  <si>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</si>
  <si>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</si>
  <si>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</si>
  <si>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</si>
  <si>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</si>
  <si>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</si>
  <si>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</si>
  <si>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</si>
  <si>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</si>
  <si>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</si>
  <si>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</si>
  <si>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</si>
  <si>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</si>
  <si>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</si>
  <si>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</si>
  <si>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</si>
  <si>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</si>
  <si>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</si>
  <si>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</si>
  <si>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</si>
  <si>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</si>
  <si>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</si>
  <si>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</si>
  <si>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Team Name</t>
  </si>
  <si>
    <t>Rookie Salary</t>
  </si>
  <si>
    <t>Team Sort</t>
  </si>
  <si>
    <t>Index</t>
  </si>
  <si>
    <t>Roster Helper</t>
  </si>
  <si>
    <t>Taxi Helper</t>
  </si>
  <si>
    <t>Roster Index</t>
  </si>
  <si>
    <t>Taxi Index</t>
  </si>
  <si>
    <t>Keeper</t>
  </si>
  <si>
    <t>Yes</t>
  </si>
  <si>
    <t>No</t>
  </si>
  <si>
    <t>Current Roster</t>
  </si>
  <si>
    <t>Selected Keepers</t>
  </si>
  <si>
    <t>Overall</t>
  </si>
  <si>
    <t>Team Index</t>
  </si>
  <si>
    <t>Team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</si>
</sst>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5" fontId="0" fillId="0" borderId="10" xfId="0" applyNumberFormat="1" applyBorder="1"/>
    <xf numFmtId="164" fontId="0" fillId="0" borderId="4" xfId="1" applyNumberFormat="1" applyFont="1" applyBorder="1"/>
    <xf numFmtId="0" fontId="0" fillId="0" borderId="5" xfId="0" applyBorder="1"/>
    <xf numFmtId="0" fontId="0" fillId="0" borderId="11" xfId="0" applyBorder="1"/>
    <xf numFmtId="0" fontId="0" fillId="0" borderId="13" xfId="0" applyBorder="1"/>
    <xf numFmtId="5" fontId="0" fillId="0" borderId="13" xfId="0" applyNumberFormat="1" applyBorder="1"/>
    <xf numFmtId="164" fontId="0" fillId="0" borderId="14" xfId="1" applyNumberFormat="1" applyFont="1" applyBorder="1"/>
    <xf numFmtId="43" fontId="0" fillId="0" borderId="0" xfId="1" applyFont="1"/>
    <xf numFmtId="43" fontId="0" fillId="0" borderId="0" xfId="1" applyFont="1" applyAlignment="1">
      <alignment horizontal="center"/>
    </xf>
    <xf numFmtId="5" fontId="0" fillId="0" borderId="11" xfId="0" applyNumberFormat="1" applyBorder="1"/>
    <xf numFmtId="164" fontId="0" fillId="0" borderId="6" xfId="1" applyNumberFormat="1" applyFont="1" applyBorder="1"/>
    <xf numFmtId="43" fontId="0" fillId="0" borderId="3" xfId="1" applyFont="1" applyBorder="1"/>
    <xf numFmtId="43" fontId="0" fillId="0" borderId="5" xfId="1" applyFont="1" applyBorder="1"/>
    <xf numFmtId="0" fontId="4" fillId="0" borderId="15" xfId="0" applyFont="1" applyBorder="1"/>
    <xf numFmtId="0" fontId="0" fillId="0" borderId="1" xfId="0" applyBorder="1"/>
    <xf numFmtId="43" fontId="0" fillId="0" borderId="1" xfId="1" applyFont="1" applyBorder="1" applyAlignment="1">
      <alignment horizontal="right"/>
    </xf>
    <xf numFmtId="43" fontId="0" fillId="0" borderId="3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164" fontId="0" fillId="0" borderId="16" xfId="1" applyNumberFormat="1" applyFont="1" applyBorder="1"/>
    <xf numFmtId="0" fontId="3" fillId="0" borderId="12" xfId="0" applyFont="1" applyBorder="1"/>
    <xf numFmtId="0" fontId="0" fillId="0" borderId="0" xfId="0" applyNumberFormat="1"/>
    <xf numFmtId="5" fontId="0" fillId="0" borderId="0" xfId="0" applyNumberFormat="1"/>
    <xf numFmtId="164" fontId="0" fillId="0" borderId="0" xfId="1" applyNumberFormat="1" applyFont="1"/>
    <xf numFmtId="5" fontId="5" fillId="0" borderId="1" xfId="0" applyNumberFormat="1" applyFont="1" applyBorder="1" applyAlignment="1">
      <alignment horizontal="centerContinuous"/>
    </xf>
    <xf numFmtId="5" fontId="5" fillId="0" borderId="2" xfId="0" applyNumberFormat="1" applyFont="1" applyBorder="1" applyAlignment="1">
      <alignment horizontal="centerContinuous"/>
    </xf>
    <xf numFmtId="37" fontId="5" fillId="0" borderId="3" xfId="0" applyNumberFormat="1" applyFont="1" applyBorder="1" applyAlignment="1">
      <alignment horizontal="centerContinuous"/>
    </xf>
    <xf numFmtId="37" fontId="5" fillId="0" borderId="4" xfId="0" applyNumberFormat="1" applyFont="1" applyBorder="1" applyAlignment="1">
      <alignment horizontal="centerContinuous"/>
    </xf>
    <xf numFmtId="5" fontId="5" fillId="0" borderId="3" xfId="0" applyNumberFormat="1" applyFont="1" applyBorder="1" applyAlignment="1">
      <alignment horizontal="centerContinuous"/>
    </xf>
    <xf numFmtId="5" fontId="5" fillId="0" borderId="4" xfId="0" applyNumberFormat="1" applyFont="1" applyBorder="1" applyAlignment="1">
      <alignment horizontal="centerContinuous"/>
    </xf>
    <xf numFmtId="5" fontId="5" fillId="0" borderId="5" xfId="0" applyNumberFormat="1" applyFont="1" applyBorder="1" applyAlignment="1">
      <alignment horizontal="centerContinuous"/>
    </xf>
    <xf numFmtId="5" fontId="5" fillId="0" borderId="6" xfId="0" applyNumberFormat="1" applyFont="1" applyBorder="1" applyAlignment="1">
      <alignment horizontal="centerContinuous"/>
    </xf>
    <xf numFmtId="37" fontId="6" fillId="0" borderId="7" xfId="0" applyNumberFormat="1" applyFont="1" applyBorder="1" applyAlignment="1">
      <alignment horizontal="centerContinuous"/>
    </xf>
    <xf numFmtId="37" fontId="6" fillId="0" borderId="9" xfId="0" applyNumberFormat="1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146"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ont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ont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rgb="FFC0E6F5"/>
        </patternFill>
      </fill>
    </dxf>
    <dxf>
      <font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C0E6F5"/>
        </patternFill>
      </fill>
    </dxf>
    <dxf>
      <font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600E1"/>
      <color rgb="FFFF9900"/>
      <color rgb="FF0000FF"/>
      <color rgb="FF00FF00"/>
      <color rgb="FFC0E6F5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F94E555-BE3F-4CE0-884D-73CFC278DCE7}" autoFormatId="16" applyNumberFormats="0" applyBorderFormats="0" applyFontFormats="0" applyPatternFormats="0" applyAlignmentFormats="0" applyWidthHeightFormats="0">
  <queryTableRefresh nextId="20" unboundColumnsRight="2">
    <queryTableFields count="11">
      <queryTableField id="1" name="Pick" tableColumnId="1"/>
      <queryTableField id="15" name="Overall" tableColumnId="2"/>
      <queryTableField id="3" name="Franchise" tableColumnId="3"/>
      <queryTableField id="4" name="Player" tableColumnId="4"/>
      <queryTableField id="5" name="Date/Time" tableColumnId="5"/>
      <queryTableField id="6" name="Elapsed" tableColumnId="6"/>
      <queryTableField id="7" name="Comments" tableColumnId="7"/>
      <queryTableField id="14" name="Rookie Salary" tableColumnId="8"/>
      <queryTableField id="17" name="Index" tableColumnId="9"/>
      <queryTableField id="18" dataBound="0" tableColumnId="10"/>
      <queryTableField id="19" dataBound="0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6F71C0-323C-4779-8FA8-A06F0401BAA4}" autoFormatId="16" applyNumberFormats="0" applyBorderFormats="0" applyFontFormats="0" applyPatternFormats="0" applyAlignmentFormats="0" applyWidthHeightFormats="0">
  <queryTableRefresh nextId="29">
    <queryTableFields count="12">
      <queryTableField id="27" name="Team Name" tableColumnId="4"/>
      <queryTableField id="10" name="Player Name" tableColumnId="10"/>
      <queryTableField id="11" name="Team" tableColumnId="11"/>
      <queryTableField id="12" name="Position" tableColumnId="12"/>
      <queryTableField id="21" name="Current Salary" tableColumnId="1"/>
      <queryTableField id="22" name="Current Years" tableColumnId="2"/>
      <queryTableField id="23" name="Base Salary" tableColumnId="3"/>
      <queryTableField id="7" name="Other" tableColumnId="7"/>
      <queryTableField id="8" name="Acquired" tableColumnId="8"/>
      <queryTableField id="9" name="Designation" tableColumnId="9"/>
      <queryTableField id="19" name="Keeper Salary" tableColumnId="15"/>
      <queryTableField id="20" name="Keeper Years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0F31E170-CC35-4BA6-9C64-3E85DE1B306B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035E3F15-DFBC-43A6-A387-A50A8071EB91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D6B72A41-6003-43BC-A1F8-34E652239A4E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CC990B7-3851-4610-AA50-464A0FFA1E61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4960B3C-D07C-4088-A0A2-1FEDB42E313E}" autoFormatId="16" applyNumberFormats="0" applyBorderFormats="0" applyFontFormats="0" applyPatternFormats="0" applyAlignmentFormats="0" applyWidthHeightFormats="0">
  <queryTableRefresh nextId="20" unboundColumnsRight="4">
    <queryTableFields count="18">
      <queryTableField id="1" name="Team Name" tableColumnId="1"/>
      <queryTableField id="2" name="Player Name" tableColumnId="2"/>
      <queryTableField id="3" name="Team" tableColumnId="3"/>
      <queryTableField id="4" name="Position" tableColumnId="4"/>
      <queryTableField id="5" name="Current Salary" tableColumnId="5"/>
      <queryTableField id="6" name="Current Years" tableColumnId="6"/>
      <queryTableField id="7" name="Base Salary" tableColumnId="7"/>
      <queryTableField id="8" name="Other" tableColumnId="8"/>
      <queryTableField id="9" name="Acquired" tableColumnId="9"/>
      <queryTableField id="10" name="Designation" tableColumnId="10"/>
      <queryTableField id="11" name="Keeper Salary" tableColumnId="11"/>
      <queryTableField id="12" name="Keeper Years" tableColumnId="12"/>
      <queryTableField id="13" name="Team Sort" tableColumnId="13"/>
      <queryTableField id="14" name="Index" tableColumnId="14"/>
      <queryTableField id="15" dataBound="0" tableColumnId="15"/>
      <queryTableField id="17" dataBound="0" tableColumnId="17"/>
      <queryTableField id="16" dataBound="0" tableColumnId="16"/>
      <queryTableField id="19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D3A169D6-3BB9-4D79-AE24-5A98794EBEDA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3" xr16:uid="{EFFCCCA3-2669-4FE8-A2FB-D56DBC21A7ED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4" xr16:uid="{649348FB-4C0E-4975-90D5-06B665175B04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6B4F274-7185-4A42-935A-6CD9BB2EA679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99185654-A48E-4B64-ADD7-EBB6D53BE5AE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3518440-51D1-4D33-B659-B3BD9C86728C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65EF3F3-7661-4472-BA42-14D3D3BFEF1B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AFDC51-9622-4F69-848D-5DEBA246400F}" name="Draft_Results_For_MMH" displayName="Draft_Results_For_MMH" ref="A1:K61" tableType="queryTable" totalsRowShown="0">
  <autoFilter ref="A1:K61" xr:uid="{56AFDC51-9622-4F69-848D-5DEBA246400F}"/>
  <tableColumns count="11">
    <tableColumn id="1" xr3:uid="{CBCB0813-6775-40D6-8243-6CE6E5B7A4C8}" uniqueName="1" name="Pick" queryTableFieldId="1" dataDxfId="71" dataCellStyle="Comma"/>
    <tableColumn id="2" xr3:uid="{825CBAA7-D5A3-4893-BBCE-3D3806DDBB6A}" uniqueName="2" name="Overall" queryTableFieldId="15" dataDxfId="70" dataCellStyle="Comma"/>
    <tableColumn id="3" xr3:uid="{ED00B5DC-1526-433F-B683-9AB8E2CB169E}" uniqueName="3" name="Franchise" queryTableFieldId="3" dataDxfId="145"/>
    <tableColumn id="4" xr3:uid="{F2A52C8F-8485-457B-B46F-EB3E26A96BFC}" uniqueName="4" name="Player" queryTableFieldId="4" dataDxfId="144"/>
    <tableColumn id="5" xr3:uid="{E87DEA0F-D79F-401A-A8BE-B78B6D614A3C}" uniqueName="5" name="Date/Time" queryTableFieldId="5" dataDxfId="143"/>
    <tableColumn id="6" xr3:uid="{AC05B159-F927-40D2-9A38-01D6D0073FB9}" uniqueName="6" name="Elapsed" queryTableFieldId="6" dataDxfId="142"/>
    <tableColumn id="7" xr3:uid="{1D420A87-A225-449D-ABE5-740350BB9774}" uniqueName="7" name="Comments" queryTableFieldId="7" dataDxfId="141"/>
    <tableColumn id="8" xr3:uid="{3B55A740-F449-4CA1-AA42-93684CE7863A}" uniqueName="8" name="Rookie Salary" queryTableFieldId="14"/>
    <tableColumn id="9" xr3:uid="{2E6919CC-C31E-4167-812C-449909D8CD87}" uniqueName="9" name="Index" queryTableFieldId="17"/>
    <tableColumn id="10" xr3:uid="{2B7C03B9-7AFB-4AF4-93D9-190CF41BD2D2}" uniqueName="10" name="Team Index" queryTableFieldId="18" dataDxfId="69">
      <calculatedColumnFormula>IF(TeamSelection=Draft_Results_For_MMH[[#This Row],[Franchise]],Draft_Results_For_MMH[[#This Row],[Index]],"")</calculatedColumnFormula>
    </tableColumn>
    <tableColumn id="11" xr3:uid="{A229F0A5-0CF6-4F47-B85D-38838C7A14E0}" uniqueName="11" name="Team Helper" queryTableFieldId="19" dataDxfId="68">
      <calculatedColumnFormula>IFERROR(SMALL($J$2:$J$1000,ROWS(J$2:$J2)),"")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7E3D-5F42-447E-B7CB-E8AF8BE3B9A7}" name="Beetlejuice" displayName="Beetlejuice" ref="A1:L42" tableType="queryTable" totalsRowShown="0">
  <autoFilter ref="A1:L42" xr:uid="{940F7E3D-5F42-447E-B7CB-E8AF8BE3B9A7}"/>
  <tableColumns count="12">
    <tableColumn id="4" xr3:uid="{57C21C53-FBA8-4992-A116-E73647C73D2D}" uniqueName="4" name="Team Name" queryTableFieldId="27"/>
    <tableColumn id="10" xr3:uid="{48C2C51B-B9C5-4BED-B7E5-66D62A9CC56B}" uniqueName="10" name="Player Name" queryTableFieldId="10" dataDxfId="96"/>
    <tableColumn id="11" xr3:uid="{E3BB2355-1125-4519-999E-713034ED07C9}" uniqueName="11" name="Team" queryTableFieldId="11" dataDxfId="95"/>
    <tableColumn id="12" xr3:uid="{AF2811D3-F247-42D6-8544-C613252BAB2F}" uniqueName="12" name="Position" queryTableFieldId="12" dataDxfId="94"/>
    <tableColumn id="1" xr3:uid="{64E04C9E-74A9-44EE-BE1C-4546B36F18D5}" uniqueName="1" name="Current Salary" queryTableFieldId="21"/>
    <tableColumn id="2" xr3:uid="{0923DAD1-647F-4D51-B5CD-17EED3ED68CE}" uniqueName="2" name="Current Years" queryTableFieldId="22"/>
    <tableColumn id="3" xr3:uid="{9EB002D6-22D3-414F-AA1D-847A15674603}" uniqueName="3" name="Base Salary" queryTableFieldId="23"/>
    <tableColumn id="7" xr3:uid="{723D1203-E9BE-4E04-A732-01726D9D027C}" uniqueName="7" name="Other" queryTableFieldId="7" dataDxfId="93"/>
    <tableColumn id="8" xr3:uid="{0045D443-5EBC-4C13-BF79-41C4EB3E3CF6}" uniqueName="8" name="Acquired" queryTableFieldId="8" dataDxfId="92"/>
    <tableColumn id="9" xr3:uid="{9A9FC091-EFD2-4622-A228-0DF2397E8098}" uniqueName="9" name="Designation" queryTableFieldId="9"/>
    <tableColumn id="15" xr3:uid="{3AE28CA1-81E0-436D-BF86-614C06FB844F}" uniqueName="15" name="Keeper Salary" queryTableFieldId="19"/>
    <tableColumn id="16" xr3:uid="{6CEBA312-45FB-4F44-9082-6A664856B11B}" uniqueName="16" name="Keeper Years" queryTableField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AA901-C5A6-447E-9DBF-098A3DBAF0B9}" name="Pigskin_Reapers" displayName="Pigskin_Reapers" ref="A1:L42" tableType="queryTable" totalsRowShown="0">
  <autoFilter ref="A1:L42" xr:uid="{75FAA901-C5A6-447E-9DBF-098A3DBAF0B9}"/>
  <tableColumns count="12">
    <tableColumn id="12" xr3:uid="{6E19FCB3-52D2-45CA-922F-6E21F175A937}" uniqueName="12" name="Team Name" queryTableFieldId="24"/>
    <tableColumn id="1" xr3:uid="{614406C3-8EEC-4E78-822C-17BFE1264262}" uniqueName="1" name="Player Name" queryTableFieldId="9" dataDxfId="91"/>
    <tableColumn id="2" xr3:uid="{B6EFB765-EC2E-43FE-8C21-BA153E8E6A79}" uniqueName="2" name="Team" queryTableFieldId="10" dataDxfId="90"/>
    <tableColumn id="3" xr3:uid="{2D8A24FB-AC37-4552-AE56-B9A86154E6AD}" uniqueName="3" name="Position" queryTableFieldId="11" dataDxfId="89"/>
    <tableColumn id="4" xr3:uid="{54A3205B-B513-4685-965F-19287DC7D207}" uniqueName="4" name="Current Salary" queryTableFieldId="12"/>
    <tableColumn id="5" xr3:uid="{64F247B0-B5A6-4DF2-AED5-671AA56F929D}" uniqueName="5" name="Current Years" queryTableFieldId="13"/>
    <tableColumn id="6" xr3:uid="{0E795B86-B6F4-49AE-B96B-322B2C055A8A}" uniqueName="6" name="Base Salary" queryTableFieldId="14"/>
    <tableColumn id="7" xr3:uid="{8F820CE7-03B3-4154-827B-D79630AD9065}" uniqueName="7" name="Other" queryTableFieldId="7" dataDxfId="88"/>
    <tableColumn id="8" xr3:uid="{3DBCA70B-6AD5-467A-B68C-D0AA9AC64F7E}" uniqueName="8" name="Acquired" queryTableFieldId="8" dataDxfId="87"/>
    <tableColumn id="9" xr3:uid="{A00A31E0-002B-48EE-837F-F9EF8DDE6354}" uniqueName="9" name="Designation" queryTableFieldId="15"/>
    <tableColumn id="10" xr3:uid="{03B1D340-F452-4D81-A878-95C7F8F06719}" uniqueName="10" name="Keeper Salary" queryTableFieldId="16"/>
    <tableColumn id="11" xr3:uid="{3C069AE0-367D-4B22-87DB-25BF285CD700}" uniqueName="11" name="Keeper Years" queryTableFieldId="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24B7D9-789A-4BFA-AD79-CCA651E810A6}" name="Gridiron_Bisons" displayName="Gridiron_Bisons" ref="A1:L36" tableType="queryTable" totalsRowShown="0">
  <autoFilter ref="A1:L36" xr:uid="{D424B7D9-789A-4BFA-AD79-CCA651E810A6}"/>
  <tableColumns count="12">
    <tableColumn id="12" xr3:uid="{99A918BF-DD3A-4D61-BC03-8041E0435C78}" uniqueName="12" name="Team Name" queryTableFieldId="24"/>
    <tableColumn id="1" xr3:uid="{FA4E378A-5640-43B6-9F57-B1A2CC8F81EF}" uniqueName="1" name="Player Name" queryTableFieldId="9" dataDxfId="86"/>
    <tableColumn id="2" xr3:uid="{0745580B-AA6E-42D1-9DEB-0E1CA0BBE1BC}" uniqueName="2" name="Team" queryTableFieldId="10" dataDxfId="85"/>
    <tableColumn id="3" xr3:uid="{0D3CD879-471E-4023-A0B8-7CCC8CE7DA09}" uniqueName="3" name="Position" queryTableFieldId="11" dataDxfId="84"/>
    <tableColumn id="4" xr3:uid="{E6D30636-5006-4524-8D11-73A604A7BE64}" uniqueName="4" name="Current Salary" queryTableFieldId="12"/>
    <tableColumn id="5" xr3:uid="{EF95BD7D-2304-4890-926D-C77849ED425E}" uniqueName="5" name="Current Years" queryTableFieldId="13"/>
    <tableColumn id="6" xr3:uid="{A4402B29-B746-4D6E-8B2A-99FEC5B16473}" uniqueName="6" name="Base Salary" queryTableFieldId="14"/>
    <tableColumn id="7" xr3:uid="{240D33C8-D049-456D-B231-2B99E48D4A88}" uniqueName="7" name="Other" queryTableFieldId="7" dataDxfId="83"/>
    <tableColumn id="8" xr3:uid="{7C32BA46-4343-42EB-8E1A-76FDBBE495C5}" uniqueName="8" name="Acquired" queryTableFieldId="8" dataDxfId="82"/>
    <tableColumn id="9" xr3:uid="{4B7A271F-B491-4561-9DFE-C285C7F79EF4}" uniqueName="9" name="Designation" queryTableFieldId="15"/>
    <tableColumn id="10" xr3:uid="{C0C23538-95BB-45C4-B33F-5D0B5D075177}" uniqueName="10" name="Keeper Salary" queryTableFieldId="16"/>
    <tableColumn id="11" xr3:uid="{7B6CC843-8F22-402B-B5BB-8DD40316B417}" uniqueName="11" name="Keeper Years" queryTableFieldId="1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C2D24-5380-4318-AE95-DAF15F40CD8A}" name="Twisters_Auction" displayName="Twisters_Auction" ref="A1:L36" tableType="queryTable" totalsRowShown="0">
  <autoFilter ref="A1:L36" xr:uid="{E3FC2D24-5380-4318-AE95-DAF15F40CD8A}"/>
  <tableColumns count="12">
    <tableColumn id="12" xr3:uid="{EC320DEE-625E-4FFD-8563-BC13569A3486}" uniqueName="12" name="Team Name" queryTableFieldId="24"/>
    <tableColumn id="1" xr3:uid="{E9D14A7A-93C0-4DAE-A9A4-8FFAFA76494D}" uniqueName="1" name="Player Name" queryTableFieldId="9" dataDxfId="81"/>
    <tableColumn id="2" xr3:uid="{B7C90274-1F79-4B55-BAAF-D1C1DD25B9C2}" uniqueName="2" name="Team" queryTableFieldId="10" dataDxfId="80"/>
    <tableColumn id="3" xr3:uid="{6FA9A21C-E062-49A4-889B-AB9B7272D36F}" uniqueName="3" name="Position" queryTableFieldId="11" dataDxfId="79"/>
    <tableColumn id="4" xr3:uid="{E0E3A64F-E634-47C4-8BC1-8BBA37587034}" uniqueName="4" name="Current Salary" queryTableFieldId="12"/>
    <tableColumn id="5" xr3:uid="{A648545D-ED6B-4EBD-AC3D-D03C0214430A}" uniqueName="5" name="Current Years" queryTableFieldId="13"/>
    <tableColumn id="6" xr3:uid="{8F192D66-BDE5-4ED3-B4B2-7706115ABB86}" uniqueName="6" name="Base Salary" queryTableFieldId="14"/>
    <tableColumn id="7" xr3:uid="{718A571C-91B4-4D17-9948-3616C885BAAC}" uniqueName="7" name="Other" queryTableFieldId="7" dataDxfId="78"/>
    <tableColumn id="8" xr3:uid="{D2AD1C2D-7046-4982-9339-B276B607B81D}" uniqueName="8" name="Acquired" queryTableFieldId="8" dataDxfId="77"/>
    <tableColumn id="9" xr3:uid="{CDE102CF-A6AF-45F0-8A24-59A37F7FA005}" uniqueName="9" name="Designation" queryTableFieldId="15"/>
    <tableColumn id="10" xr3:uid="{18B7405A-7BAD-4959-A682-294420635926}" uniqueName="10" name="Keeper Salary" queryTableFieldId="16"/>
    <tableColumn id="11" xr3:uid="{3B8A8402-25F1-4800-82F0-E8479C604F53}" uniqueName="11" name="Keeper Years" queryTableFieldId="1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CAEB6-7F73-4835-850A-9A97E5FBADAB}" name="I_m_Drunk_Bitches" displayName="I_m_Drunk_Bitches" ref="A1:L38" tableType="queryTable" totalsRowShown="0">
  <autoFilter ref="A1:L38" xr:uid="{72BCAEB6-7F73-4835-850A-9A97E5FBADAB}"/>
  <tableColumns count="12">
    <tableColumn id="12" xr3:uid="{BAE7C21B-2E42-4AB4-A809-77D7E69AE53A}" uniqueName="12" name="Team Name" queryTableFieldId="24"/>
    <tableColumn id="1" xr3:uid="{F6B5C4F4-2C32-4DA9-A059-34BD83E65505}" uniqueName="1" name="Player Name" queryTableFieldId="9" dataDxfId="76"/>
    <tableColumn id="2" xr3:uid="{FBF7D2D1-7A5A-497C-91C6-6AA236F8C022}" uniqueName="2" name="Team" queryTableFieldId="10" dataDxfId="75"/>
    <tableColumn id="3" xr3:uid="{6E18A68E-FEAA-42B0-BC9D-A9A54829C957}" uniqueName="3" name="Position" queryTableFieldId="11" dataDxfId="74"/>
    <tableColumn id="4" xr3:uid="{8B9C145B-1482-425C-A05D-804AC7BD9E2B}" uniqueName="4" name="Current Salary" queryTableFieldId="12"/>
    <tableColumn id="5" xr3:uid="{B67D8498-E870-4D0C-8D85-E53F8B3C6E31}" uniqueName="5" name="Current Years" queryTableFieldId="13"/>
    <tableColumn id="6" xr3:uid="{7124A0AE-C5BD-46CB-B744-5D8F14C527B5}" uniqueName="6" name="Base Salary" queryTableFieldId="14"/>
    <tableColumn id="7" xr3:uid="{1C7931D6-547F-4E55-94E8-AF8D51D10C19}" uniqueName="7" name="Other" queryTableFieldId="7" dataDxfId="73"/>
    <tableColumn id="8" xr3:uid="{0549DF7B-C5A7-4E23-9283-C43F9EA63DE8}" uniqueName="8" name="Acquired" queryTableFieldId="8" dataDxfId="72"/>
    <tableColumn id="9" xr3:uid="{CE8C2F15-6FB3-4A6B-AEEB-EB83C0304449}" uniqueName="9" name="Designation" queryTableFieldId="15"/>
    <tableColumn id="10" xr3:uid="{3E01EF32-DDCE-4DFC-ACE8-79E7AA92F0DC}" uniqueName="10" name="Keeper Salary" queryTableFieldId="16"/>
    <tableColumn id="11" xr3:uid="{7D817E91-FD47-4DC9-8A20-E6EB131EF373}" uniqueName="11" name="Keeper Years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CDB9BC-9E7D-4B0A-9D56-9E86F2C02C0F}" name="All_Rosters" displayName="All_Rosters" ref="A1:R457" tableType="queryTable" totalsRowShown="0">
  <autoFilter ref="A1:R457" xr:uid="{78CDB9BC-9E7D-4B0A-9D56-9E86F2C02C0F}"/>
  <tableColumns count="18">
    <tableColumn id="1" xr3:uid="{30FCC2BD-182F-4048-9530-E21C2B64971E}" uniqueName="1" name="Team Name" queryTableFieldId="1"/>
    <tableColumn id="2" xr3:uid="{D136C86E-35BF-494E-9CEF-07235BEF1DB9}" uniqueName="2" name="Player Name" queryTableFieldId="2" dataDxfId="140"/>
    <tableColumn id="3" xr3:uid="{F9A0231B-D69A-42CB-BBF5-C3F39FBC208F}" uniqueName="3" name="Team" queryTableFieldId="3" dataDxfId="139"/>
    <tableColumn id="4" xr3:uid="{C5C55D2A-1D40-4629-905D-DAC88695C3DD}" uniqueName="4" name="Position" queryTableFieldId="4" dataDxfId="138"/>
    <tableColumn id="5" xr3:uid="{FABCCFEB-6979-47E4-BD1C-22D50053C752}" uniqueName="5" name="Current Salary" queryTableFieldId="5"/>
    <tableColumn id="6" xr3:uid="{6808B3AD-6FBC-4069-A03E-92829985EF2C}" uniqueName="6" name="Current Years" queryTableFieldId="6"/>
    <tableColumn id="7" xr3:uid="{F09B45C2-282B-4E9B-B2A8-F65959F36296}" uniqueName="7" name="Base Salary" queryTableFieldId="7"/>
    <tableColumn id="8" xr3:uid="{7D6815B9-F093-4E5D-A097-95B13FDD5A52}" uniqueName="8" name="Other" queryTableFieldId="8" dataDxfId="137"/>
    <tableColumn id="9" xr3:uid="{99B61B05-323F-4C4C-8FBA-A568044200F5}" uniqueName="9" name="Acquired" queryTableFieldId="9" dataDxfId="136"/>
    <tableColumn id="10" xr3:uid="{3D042C12-EA4A-4090-82BB-8BC70C2CA690}" uniqueName="10" name="Designation" queryTableFieldId="10"/>
    <tableColumn id="11" xr3:uid="{225E8A85-FAF5-4C06-BC17-B169CA1FFAA0}" uniqueName="11" name="Keeper Salary" queryTableFieldId="11"/>
    <tableColumn id="12" xr3:uid="{A5FAC1D3-BF28-4AF1-B948-F1D24C611643}" uniqueName="12" name="Keeper Years" queryTableFieldId="12"/>
    <tableColumn id="13" xr3:uid="{0D0C5A7C-E212-40E7-B6E5-978EE9AC4F0F}" uniqueName="13" name="Team Sort" queryTableFieldId="13"/>
    <tableColumn id="14" xr3:uid="{727F18C7-92E9-4931-A428-390421327CE4}" uniqueName="14" name="Index" queryTableFieldId="14"/>
    <tableColumn id="15" xr3:uid="{315D96EB-B167-4624-A7BD-8C1A2C41A8BC}" uniqueName="15" name="Roster Index" queryTableFieldId="15" dataDxfId="135">
      <calculatedColumnFormula>IF(All_Rosters[[#This Row],[Designation]]="Taxi Squad","",
IF(AND(TeamSelection=All_Rosters[[#This Row],[Team Name]],All_Rosters[[#This Row],[Keeper Years]]&gt;0),All_Rosters[[#This Row],[Index]],""))</calculatedColumnFormula>
    </tableColumn>
    <tableColumn id="17" xr3:uid="{2B8DCF2F-1B82-429B-9149-B1F2FF261D0C}" uniqueName="17" name="Roster Helper" queryTableFieldId="17" dataDxfId="134">
      <calculatedColumnFormula>IFERROR(SMALL($O$2:$O$1000,ROWS($O$2:O2)),"")</calculatedColumnFormula>
    </tableColumn>
    <tableColumn id="16" xr3:uid="{3893C5E7-1B27-436D-AE41-0DA75412930C}" uniqueName="16" name="Taxi Index" queryTableFieldId="16" dataDxfId="133">
      <calculatedColumnFormula>IF(AND(All_Rosters[[#This Row],[Designation]]="Taxi Squad",TeamSelection=All_Rosters[[#This Row],[Team Name]],All_Rosters[[#This Row],[Keeper Years]]&gt;0),All_Rosters[[#This Row],[Index]],"")</calculatedColumnFormula>
    </tableColumn>
    <tableColumn id="18" xr3:uid="{9C0BCD3B-82EC-4EE1-82BE-AC184AE12549}" uniqueName="18" name="Taxi Helper" queryTableFieldId="19" dataDxfId="132">
      <calculatedColumnFormula>IFERROR(SMALL($Q$2:$Q$1000,ROWS($Q$2:Q2)),"")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E74404-C392-47D9-BCBF-0A85C3D8A407}" name="Fat_Guy_in_a_Little_Coat" displayName="Fat_Guy_in_a_Little_Coat" ref="A1:L39" tableType="queryTable" totalsRowShown="0">
  <autoFilter ref="A1:L39" xr:uid="{05E74404-C392-47D9-BCBF-0A85C3D8A407}"/>
  <tableColumns count="12">
    <tableColumn id="12" xr3:uid="{8F5F38B2-C563-476D-AD7C-410935A3B78F}" uniqueName="12" name="Team Name" queryTableFieldId="24"/>
    <tableColumn id="1" xr3:uid="{F67697D5-33AF-4F02-BC54-B9756A41E1F6}" uniqueName="1" name="Player Name" queryTableFieldId="9" dataDxfId="131"/>
    <tableColumn id="2" xr3:uid="{EF2726CD-47FF-42F6-B1FF-F91E03D623F8}" uniqueName="2" name="Team" queryTableFieldId="10" dataDxfId="130"/>
    <tableColumn id="3" xr3:uid="{0059D2B6-E672-4DBF-BDE8-A504F94165CD}" uniqueName="3" name="Position" queryTableFieldId="11" dataDxfId="129"/>
    <tableColumn id="4" xr3:uid="{2AB2FEF0-DA0F-45C0-A879-EB11BC24CF29}" uniqueName="4" name="Current Salary" queryTableFieldId="12"/>
    <tableColumn id="5" xr3:uid="{5C9FA930-14F6-4E92-8BC8-1D905667A3AF}" uniqueName="5" name="Current Years" queryTableFieldId="13"/>
    <tableColumn id="6" xr3:uid="{88F59410-936D-4011-973C-40407DC8967D}" uniqueName="6" name="Base Salary" queryTableFieldId="14"/>
    <tableColumn id="7" xr3:uid="{625F41EE-D2D9-4653-9F13-D213B9A2049E}" uniqueName="7" name="Other" queryTableFieldId="7" dataDxfId="128"/>
    <tableColumn id="8" xr3:uid="{6F9C68CF-0879-4C18-91E0-87FE343C8112}" uniqueName="8" name="Acquired" queryTableFieldId="8" dataDxfId="127"/>
    <tableColumn id="9" xr3:uid="{2A705783-EAC4-4890-87C9-B2598F630486}" uniqueName="9" name="Designation" queryTableFieldId="15"/>
    <tableColumn id="10" xr3:uid="{15D83B08-74B1-43C4-A23E-8E22E51992DB}" uniqueName="10" name="Keeper Salary" queryTableFieldId="16"/>
    <tableColumn id="11" xr3:uid="{C51DA7B0-2C0B-48C6-B827-CEB887A490A8}" uniqueName="11" name="Keeper Years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E5D5B-F63A-4B46-A38E-1A5FEF58796D}" name="Tenacious_D" displayName="Tenacious_D" ref="A1:L40" tableType="queryTable" totalsRowShown="0">
  <autoFilter ref="A1:L40" xr:uid="{981E5D5B-F63A-4B46-A38E-1A5FEF58796D}"/>
  <tableColumns count="12">
    <tableColumn id="12" xr3:uid="{27650A4C-6CAF-4325-8626-54435A7653BA}" uniqueName="12" name="Team Name" queryTableFieldId="24"/>
    <tableColumn id="1" xr3:uid="{8E737D38-14E3-4FA5-B6BD-5B758BB581B7}" uniqueName="1" name="Player Name" queryTableFieldId="9" dataDxfId="126"/>
    <tableColumn id="2" xr3:uid="{DDD590D7-E48F-44B6-9E0F-A8BA0564F26A}" uniqueName="2" name="Team" queryTableFieldId="10" dataDxfId="125"/>
    <tableColumn id="3" xr3:uid="{3522C97B-E78B-48DA-A02A-ECFACC69FA73}" uniqueName="3" name="Position" queryTableFieldId="11" dataDxfId="124"/>
    <tableColumn id="4" xr3:uid="{CD261281-EB00-4851-9E71-74709B31C4E8}" uniqueName="4" name="Current Salary" queryTableFieldId="12"/>
    <tableColumn id="5" xr3:uid="{AA0E3559-B914-4045-A63D-C3774747404E}" uniqueName="5" name="Current Years" queryTableFieldId="13"/>
    <tableColumn id="6" xr3:uid="{3C92088F-27E4-4E31-8836-0F5B5F40962F}" uniqueName="6" name="Base Salary" queryTableFieldId="14"/>
    <tableColumn id="7" xr3:uid="{05BC1925-70FA-49E5-9BD5-6409A0F49EC3}" uniqueName="7" name="Other" queryTableFieldId="7" dataDxfId="123"/>
    <tableColumn id="8" xr3:uid="{AC8E8E5C-4408-4346-AB2F-AF310B48C9EA}" uniqueName="8" name="Acquired" queryTableFieldId="8" dataDxfId="122"/>
    <tableColumn id="9" xr3:uid="{2B5C11E9-A169-45DE-9193-68C79BDDAA77}" uniqueName="9" name="Designation" queryTableFieldId="15"/>
    <tableColumn id="10" xr3:uid="{A5FC0B28-894E-4119-A20B-C0311F6B210F}" uniqueName="10" name="Keeper Salary" queryTableFieldId="16"/>
    <tableColumn id="11" xr3:uid="{2A7A6A3B-BBB5-4AA2-A695-2D00DCC7E2DF}" uniqueName="11" name="Keeper Years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7BECEA-289E-48B8-9A17-7CA69AAB21DA}" name="thinkfloyd13" displayName="thinkfloyd13" ref="A1:L40" tableType="queryTable" totalsRowShown="0">
  <autoFilter ref="A1:L40" xr:uid="{FF7BECEA-289E-48B8-9A17-7CA69AAB21DA}"/>
  <tableColumns count="12">
    <tableColumn id="12" xr3:uid="{ABDFA654-3EFA-4879-A167-1D47140CF7C6}" uniqueName="12" name="Team Name" queryTableFieldId="24"/>
    <tableColumn id="1" xr3:uid="{35F9F675-AB54-46D2-AAF0-614C7865DEEB}" uniqueName="1" name="Player Name" queryTableFieldId="9" dataDxfId="121"/>
    <tableColumn id="2" xr3:uid="{5D8B38C1-F9F9-4BD3-8071-3266E56ECE6C}" uniqueName="2" name="Team" queryTableFieldId="10" dataDxfId="120"/>
    <tableColumn id="3" xr3:uid="{485C12F3-E926-4079-A6C6-122B4206FEC8}" uniqueName="3" name="Position" queryTableFieldId="11" dataDxfId="119"/>
    <tableColumn id="4" xr3:uid="{04936113-E240-4D47-A2B5-45E7CFB40A05}" uniqueName="4" name="Current Salary" queryTableFieldId="12"/>
    <tableColumn id="5" xr3:uid="{79BF4616-9771-4911-ABED-4E8188B49072}" uniqueName="5" name="Current Years" queryTableFieldId="13"/>
    <tableColumn id="6" xr3:uid="{8CE168D1-3693-41E5-8FA8-5048E5B203FB}" uniqueName="6" name="Base Salary" queryTableFieldId="14"/>
    <tableColumn id="7" xr3:uid="{9A61DA3C-087D-475D-91AC-4F13B47EF056}" uniqueName="7" name="Other" queryTableFieldId="7" dataDxfId="118"/>
    <tableColumn id="8" xr3:uid="{F9AACAC2-B34A-4288-AB1E-111E2BFF790A}" uniqueName="8" name="Acquired" queryTableFieldId="8" dataDxfId="117"/>
    <tableColumn id="9" xr3:uid="{B8B3F9A8-2DDA-4F79-8127-D64EACE56383}" uniqueName="9" name="Designation" queryTableFieldId="15"/>
    <tableColumn id="10" xr3:uid="{E8653F36-9942-4434-BF21-939E8D32CCAF}" uniqueName="10" name="Keeper Salary" queryTableFieldId="16"/>
    <tableColumn id="11" xr3:uid="{512DA235-F25D-4F80-9D1D-49D858F19F85}" uniqueName="11" name="Keeper Years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0D7241-2B3A-4F02-A061-67B13910AE4F}" name="BreakTables" displayName="BreakTables" ref="A1:L44" tableType="queryTable" totalsRowShown="0">
  <autoFilter ref="A1:L44" xr:uid="{E40D7241-2B3A-4F02-A061-67B13910AE4F}"/>
  <tableColumns count="12">
    <tableColumn id="12" xr3:uid="{1F3E2F72-1DEA-406B-98EB-C69B527176A9}" uniqueName="12" name="Team Name" queryTableFieldId="24"/>
    <tableColumn id="1" xr3:uid="{DB41253A-0B6C-47B8-B961-C07AFBE8FE6E}" uniqueName="1" name="Player Name" queryTableFieldId="9" dataDxfId="116"/>
    <tableColumn id="2" xr3:uid="{20B906BB-F654-4BB3-9FD5-FFA9A1797EBE}" uniqueName="2" name="Team" queryTableFieldId="10" dataDxfId="115"/>
    <tableColumn id="3" xr3:uid="{50B276B1-E65F-480B-9F4C-7D861EE54E0A}" uniqueName="3" name="Position" queryTableFieldId="11" dataDxfId="114"/>
    <tableColumn id="4" xr3:uid="{184EAECC-839D-40E1-877D-6EDFD4271A3E}" uniqueName="4" name="Current Salary" queryTableFieldId="12"/>
    <tableColumn id="5" xr3:uid="{FE91E1C7-4A98-4BF1-84F4-13F69E3ED3A5}" uniqueName="5" name="Current Years" queryTableFieldId="13"/>
    <tableColumn id="6" xr3:uid="{E8AF5419-0C58-45D4-BA54-BA9ACC459EB9}" uniqueName="6" name="Base Salary" queryTableFieldId="14"/>
    <tableColumn id="7" xr3:uid="{A1909AF8-4411-4478-A9BF-3B1DE5E62868}" uniqueName="7" name="Other" queryTableFieldId="7" dataDxfId="113"/>
    <tableColumn id="8" xr3:uid="{4D3C0360-29F3-4680-A27A-2E65BDBFD509}" uniqueName="8" name="Acquired" queryTableFieldId="8" dataDxfId="112"/>
    <tableColumn id="9" xr3:uid="{E604C8DD-05A9-491D-AE25-64A647DEB58E}" uniqueName="9" name="Designation" queryTableFieldId="15"/>
    <tableColumn id="10" xr3:uid="{7F5449D1-975C-40C8-85F3-5EF4CB809651}" uniqueName="10" name="Keeper Salary" queryTableFieldId="16"/>
    <tableColumn id="11" xr3:uid="{73C1C746-2AFC-490E-9A21-04D9EC8D8C39}" uniqueName="11" name="Keeper Years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762B2A-59F6-4991-A965-5148068FA575}" name="Stephen_Grigg" displayName="Stephen_Grigg" ref="A1:L40" tableType="queryTable" totalsRowShown="0">
  <autoFilter ref="A1:L40" xr:uid="{66762B2A-59F6-4991-A965-5148068FA575}"/>
  <tableColumns count="12">
    <tableColumn id="12" xr3:uid="{3A2761B2-59D8-4322-901A-173B98AA11CD}" uniqueName="12" name="Team Name" queryTableFieldId="24"/>
    <tableColumn id="1" xr3:uid="{B7DB0928-8F1E-4702-B9A2-E2F0D141B697}" uniqueName="1" name="Player Name" queryTableFieldId="9" dataDxfId="111"/>
    <tableColumn id="2" xr3:uid="{A61BAC34-8336-440B-B0B9-E0FB9E97D33E}" uniqueName="2" name="Team" queryTableFieldId="10" dataDxfId="110"/>
    <tableColumn id="3" xr3:uid="{9A98FC98-C4C5-41D4-A07D-75F81A4936F0}" uniqueName="3" name="Position" queryTableFieldId="11" dataDxfId="109"/>
    <tableColumn id="4" xr3:uid="{CFE04642-C5A7-4FF2-B0DD-0CC6F6169BF3}" uniqueName="4" name="Current Salary" queryTableFieldId="12"/>
    <tableColumn id="5" xr3:uid="{4EC0165F-F3B3-44D3-8FE3-42479740A71B}" uniqueName="5" name="Current Years" queryTableFieldId="13"/>
    <tableColumn id="6" xr3:uid="{5CD15AF3-8CAB-4804-88BE-00B7ED26E45D}" uniqueName="6" name="Base Salary" queryTableFieldId="14"/>
    <tableColumn id="7" xr3:uid="{00B7941F-2652-4036-8249-BC41C069E94C}" uniqueName="7" name="Other" queryTableFieldId="7" dataDxfId="108"/>
    <tableColumn id="8" xr3:uid="{EC9979D4-826A-41EB-84A1-2CA96E0EEE4D}" uniqueName="8" name="Acquired" queryTableFieldId="8" dataDxfId="107"/>
    <tableColumn id="9" xr3:uid="{8ED999B7-77E0-4124-9084-BDB9D2E2078D}" uniqueName="9" name="Designation" queryTableFieldId="15"/>
    <tableColumn id="10" xr3:uid="{CF919CC5-EAAB-454A-AAA5-91E59DD41BE0}" uniqueName="10" name="Keeper Salary" queryTableFieldId="16"/>
    <tableColumn id="11" xr3:uid="{57AE476D-8303-4971-9ED0-A58D99D8D40A}" uniqueName="11" name="Keeper Years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DA7691-4CC6-49E9-9C7A-92058D4A950C}" name="Breezus" displayName="Breezus" ref="A1:L34" tableType="queryTable" totalsRowShown="0">
  <autoFilter ref="A1:L34" xr:uid="{07DA7691-4CC6-49E9-9C7A-92058D4A950C}"/>
  <tableColumns count="12">
    <tableColumn id="12" xr3:uid="{009D7AF3-E390-45B1-B2F1-1933DCEC1B2F}" uniqueName="12" name="Team Name" queryTableFieldId="24"/>
    <tableColumn id="1" xr3:uid="{A5B38E11-7ED3-4745-B2C4-0EEFFE48D941}" uniqueName="1" name="Player Name" queryTableFieldId="9" dataDxfId="106"/>
    <tableColumn id="2" xr3:uid="{9C9F5285-3528-4704-B943-2A68CBAFF039}" uniqueName="2" name="Team" queryTableFieldId="10" dataDxfId="105"/>
    <tableColumn id="3" xr3:uid="{DF3A8954-80FD-4CEC-A0EE-08FB698B2340}" uniqueName="3" name="Position" queryTableFieldId="11" dataDxfId="104"/>
    <tableColumn id="4" xr3:uid="{2C248AF6-CA7B-4234-A392-77E64B3B4BE1}" uniqueName="4" name="Current Salary" queryTableFieldId="12"/>
    <tableColumn id="5" xr3:uid="{43DB2C32-0B66-41AC-80B8-DCC145F8890B}" uniqueName="5" name="Current Years" queryTableFieldId="13"/>
    <tableColumn id="6" xr3:uid="{F714306A-A6BF-466E-AE5E-3209CBB0B16D}" uniqueName="6" name="Base Salary" queryTableFieldId="14"/>
    <tableColumn id="7" xr3:uid="{6CFD84BE-59AC-43EA-8EF8-0CF520C9E52E}" uniqueName="7" name="Other" queryTableFieldId="7" dataDxfId="103"/>
    <tableColumn id="8" xr3:uid="{68C87A8C-2B08-49C7-A3C4-0867E6680F72}" uniqueName="8" name="Acquired" queryTableFieldId="8" dataDxfId="102"/>
    <tableColumn id="9" xr3:uid="{2C67DE05-6571-4217-AA49-2B7294BA1D64}" uniqueName="9" name="Designation" queryTableFieldId="15"/>
    <tableColumn id="10" xr3:uid="{B85B6475-4C25-4473-9080-9A703E7F6145}" uniqueName="10" name="Keeper Salary" queryTableFieldId="16"/>
    <tableColumn id="11" xr3:uid="{38E78BFF-E7D2-4F0F-A89D-F7AAF2004821}" uniqueName="11" name="Keeper Years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FF9D12-DE8D-473F-A586-5AA9F5F9051E}" name="BodyBaggers" displayName="BodyBaggers" ref="A1:L37" tableType="queryTable" totalsRowShown="0">
  <autoFilter ref="A1:L37" xr:uid="{93FF9D12-DE8D-473F-A586-5AA9F5F9051E}"/>
  <tableColumns count="12">
    <tableColumn id="12" xr3:uid="{E17E9B88-CC3D-439B-8B77-298B5CBCB663}" uniqueName="12" name="Team Name" queryTableFieldId="24"/>
    <tableColumn id="1" xr3:uid="{169502D6-3A91-41E7-B86F-2AEEC932440E}" uniqueName="1" name="Player Name" queryTableFieldId="9" dataDxfId="101"/>
    <tableColumn id="2" xr3:uid="{51EADA1B-5ABD-4B41-A979-1B9CB45C3F6F}" uniqueName="2" name="Team" queryTableFieldId="10" dataDxfId="100"/>
    <tableColumn id="3" xr3:uid="{337D5F23-7203-4E5D-AA23-ED538AB9ECAC}" uniqueName="3" name="Position" queryTableFieldId="11" dataDxfId="99"/>
    <tableColumn id="4" xr3:uid="{94FE7395-A7E4-4731-8F3B-A185EBD089C8}" uniqueName="4" name="Current Salary" queryTableFieldId="12"/>
    <tableColumn id="5" xr3:uid="{EA55935C-A49C-49C5-88C2-4F0A381B9C6F}" uniqueName="5" name="Current Years" queryTableFieldId="13"/>
    <tableColumn id="6" xr3:uid="{6B6E977B-F07A-4CCF-8369-3E70A60E4C71}" uniqueName="6" name="Base Salary" queryTableFieldId="14"/>
    <tableColumn id="7" xr3:uid="{4C45B509-D05F-444B-B675-FDF096E3E507}" uniqueName="7" name="Other" queryTableFieldId="7" dataDxfId="98"/>
    <tableColumn id="8" xr3:uid="{C04485B0-CFC3-46A9-B4DA-13C2453DA179}" uniqueName="8" name="Acquired" queryTableFieldId="8" dataDxfId="97"/>
    <tableColumn id="9" xr3:uid="{897FB660-1C7F-4CB4-9525-8F5D7D65BE1B}" uniqueName="9" name="Designation" queryTableFieldId="15"/>
    <tableColumn id="10" xr3:uid="{37D00C9C-B1BB-484C-A2DC-3306E285975A}" uniqueName="10" name="Keeper Salary" queryTableFieldId="16"/>
    <tableColumn id="11" xr3:uid="{8C994AE8-289D-42A5-80F6-9DFE6A1C4D77}" uniqueName="11" name="Keeper Years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8860-184D-4FCC-8C8D-5616BE68D527}">
  <sheetPr>
    <tabColor rgb="FF00FF00"/>
  </sheetPr>
  <dimension ref="B1:R64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" sqref="B2"/>
    </sheetView>
  </sheetViews>
  <sheetFormatPr defaultRowHeight="14.25" x14ac:dyDescent="0.45"/>
  <cols>
    <col min="1" max="1" width="3.86328125" customWidth="1"/>
    <col min="2" max="2" width="29.3984375" bestFit="1" customWidth="1"/>
    <col min="16" max="16" width="18.1328125" hidden="1" customWidth="1"/>
    <col min="17" max="18" width="0" hidden="1" customWidth="1"/>
  </cols>
  <sheetData>
    <row r="1" spans="2:18" ht="14.65" thickBot="1" x14ac:dyDescent="0.5">
      <c r="P1" t="s">
        <v>644</v>
      </c>
      <c r="R1" s="29">
        <v>1000</v>
      </c>
    </row>
    <row r="2" spans="2:18" ht="15" thickTop="1" thickBot="1" x14ac:dyDescent="0.5">
      <c r="B2" s="21" t="s">
        <v>644</v>
      </c>
      <c r="P2" t="s">
        <v>651</v>
      </c>
      <c r="Q2" t="s">
        <v>722</v>
      </c>
      <c r="R2" s="30">
        <v>32</v>
      </c>
    </row>
    <row r="3" spans="2:18" ht="16.149999999999999" thickBot="1" x14ac:dyDescent="0.55000000000000004">
      <c r="B3" s="22"/>
      <c r="C3" s="39" t="s">
        <v>724</v>
      </c>
      <c r="D3" s="40"/>
      <c r="F3" s="39" t="s">
        <v>725</v>
      </c>
      <c r="G3" s="40"/>
      <c r="M3" s="29"/>
      <c r="P3" t="s">
        <v>649</v>
      </c>
      <c r="Q3" t="s">
        <v>723</v>
      </c>
    </row>
    <row r="4" spans="2:18" x14ac:dyDescent="0.45">
      <c r="B4" s="23" t="s">
        <v>624</v>
      </c>
      <c r="C4" s="31" t="str">
        <f>IF(C7&lt;0,"Over the Cap",
IF(SUM(E9:E46,E56:E64)&gt;SalaryCap,"Over the Cap",
IF(COUNT(E9:E46)&gt;=RosterLimit,0,
SalaryCap-SUM(E9:E46,E56:E64)-((RosterLimit-1)-COUNT(E9:E46,E56:E64)))))</f>
        <v>Over the Cap</v>
      </c>
      <c r="D4" s="32"/>
      <c r="F4" s="31">
        <f>IF(F7&lt;0,"Over the Cap",
IF((SUM(E56:E64)+SUMIFS(E9:E46,G9:G46,"Yes"))&gt;SalaryCap,"Over the Cap",
IF((COUNTIFS(G9:G46,"Yes")+COUNT(E56:E64))&gt;=RosterLimit,0,
SalaryCap-(SUM(E56:E64)+SUMIFS(E9:E46,G9:G46,"Yes"))-((RosterLimit-1)-(COUNT(E56:E64)+COUNTIFS(G9:G46,"Yes"))))))</f>
        <v>898</v>
      </c>
      <c r="G4" s="32"/>
      <c r="P4" t="s">
        <v>652</v>
      </c>
    </row>
    <row r="5" spans="2:18" x14ac:dyDescent="0.45">
      <c r="B5" s="24" t="s">
        <v>625</v>
      </c>
      <c r="C5" s="33" t="str">
        <f>IF(RosterLimit-COUNT(E9:E46,E56:E64)&lt;0,"Over the Limit",
RosterLimit-COUNT(E9:E46,E56:E64))</f>
        <v>Over the Limit</v>
      </c>
      <c r="D5" s="34"/>
      <c r="F5" s="33">
        <f>IF(RosterLimit-
(COUNT(E56:E64)+COUNTIFS(G9:G46,"Yes"))&lt;0,"Over the Limit",
RosterLimit-COUNTA(G9:G46)-COUNT(E56:E64))</f>
        <v>27</v>
      </c>
      <c r="G5" s="34"/>
      <c r="P5" t="s">
        <v>639</v>
      </c>
    </row>
    <row r="6" spans="2:18" x14ac:dyDescent="0.45">
      <c r="B6" s="24" t="s">
        <v>626</v>
      </c>
      <c r="C6" s="35">
        <f>SUM(E9:E46,E56:E64)</f>
        <v>1332</v>
      </c>
      <c r="D6" s="36"/>
      <c r="F6" s="35">
        <f>SUM(E56:E64)+SUMIFS(E9:E46,G9:G46,"Yes")</f>
        <v>76</v>
      </c>
      <c r="G6" s="36"/>
      <c r="N6" s="29"/>
      <c r="P6" t="s">
        <v>642</v>
      </c>
    </row>
    <row r="7" spans="2:18" ht="14.65" thickBot="1" x14ac:dyDescent="0.5">
      <c r="B7" s="25" t="s">
        <v>627</v>
      </c>
      <c r="C7" s="37">
        <f>SalaryCap-C6</f>
        <v>-332</v>
      </c>
      <c r="D7" s="38"/>
      <c r="F7" s="37">
        <f>SalaryCap-F6</f>
        <v>924</v>
      </c>
      <c r="G7" s="38"/>
      <c r="P7" t="s">
        <v>643</v>
      </c>
    </row>
    <row r="8" spans="2:18" ht="14.65" thickBot="1" x14ac:dyDescent="0.5">
      <c r="B8" s="3" t="s">
        <v>628</v>
      </c>
      <c r="C8" s="4" t="s">
        <v>119</v>
      </c>
      <c r="D8" s="4" t="s">
        <v>629</v>
      </c>
      <c r="E8" s="4" t="s">
        <v>630</v>
      </c>
      <c r="F8" s="5" t="s">
        <v>631</v>
      </c>
      <c r="G8" s="5" t="s">
        <v>721</v>
      </c>
      <c r="P8" t="s">
        <v>646</v>
      </c>
    </row>
    <row r="9" spans="2:18" x14ac:dyDescent="0.45">
      <c r="B9" s="6" t="str">
        <f>IFERROR(INDEX(All_Rosters[],'All Rosters'!$P2,2),"")</f>
        <v>Jackson, Lamar</v>
      </c>
      <c r="C9" s="7" t="str">
        <f>IFERROR(INDEX(All_Rosters[],'All Rosters'!$P2,3),"")</f>
        <v>BAL</v>
      </c>
      <c r="D9" s="7" t="str">
        <f>IFERROR(INDEX(All_Rosters[],'All Rosters'!$P2,4),"")</f>
        <v>QB</v>
      </c>
      <c r="E9" s="8">
        <f>IFERROR(INDEX(All_Rosters[],'All Rosters'!$P2,11),"")</f>
        <v>213</v>
      </c>
      <c r="F9" s="9">
        <f>IFERROR(INDEX(All_Rosters[],'All Rosters'!$P2,12),"")</f>
        <v>3</v>
      </c>
      <c r="G9" s="9"/>
      <c r="P9" t="s">
        <v>650</v>
      </c>
    </row>
    <row r="10" spans="2:18" x14ac:dyDescent="0.45">
      <c r="B10" s="6" t="str">
        <f>IFERROR(INDEX(All_Rosters[],'All Rosters'!$P3,2),"")</f>
        <v>Howell, Sam</v>
      </c>
      <c r="C10" s="7" t="str">
        <f>IFERROR(INDEX(All_Rosters[],'All Rosters'!$P3,3),"")</f>
        <v>WAS</v>
      </c>
      <c r="D10" s="7" t="str">
        <f>IFERROR(INDEX(All_Rosters[],'All Rosters'!$P3,4),"")</f>
        <v>QB</v>
      </c>
      <c r="E10" s="8">
        <f>IFERROR(INDEX(All_Rosters[],'All Rosters'!$P3,11),"")</f>
        <v>17</v>
      </c>
      <c r="F10" s="9">
        <f>IFERROR(INDEX(All_Rosters[],'All Rosters'!$P3,12),"")</f>
        <v>3</v>
      </c>
      <c r="G10" s="9"/>
      <c r="P10" t="s">
        <v>645</v>
      </c>
    </row>
    <row r="11" spans="2:18" x14ac:dyDescent="0.45">
      <c r="B11" s="6" t="str">
        <f>IFERROR(INDEX(All_Rosters[],'All Rosters'!$P4,2),"")</f>
        <v>Robinson, Bijan</v>
      </c>
      <c r="C11" s="7" t="str">
        <f>IFERROR(INDEX(All_Rosters[],'All Rosters'!$P4,3),"")</f>
        <v>ATL</v>
      </c>
      <c r="D11" s="7" t="str">
        <f>IFERROR(INDEX(All_Rosters[],'All Rosters'!$P4,4),"")</f>
        <v>RB</v>
      </c>
      <c r="E11" s="8">
        <f>IFERROR(INDEX(All_Rosters[],'All Rosters'!$P4,11),"")</f>
        <v>138</v>
      </c>
      <c r="F11" s="9">
        <f>IFERROR(INDEX(All_Rosters[],'All Rosters'!$P4,12),"")</f>
        <v>4</v>
      </c>
      <c r="G11" s="9"/>
      <c r="P11" t="s">
        <v>648</v>
      </c>
    </row>
    <row r="12" spans="2:18" x14ac:dyDescent="0.45">
      <c r="B12" s="6" t="str">
        <f>IFERROR(INDEX(All_Rosters[],'All Rosters'!$P5,2),"")</f>
        <v>Barkley, Saquon</v>
      </c>
      <c r="C12" s="7" t="str">
        <f>IFERROR(INDEX(All_Rosters[],'All Rosters'!$P5,3),"")</f>
        <v>NYG</v>
      </c>
      <c r="D12" s="7" t="str">
        <f>IFERROR(INDEX(All_Rosters[],'All Rosters'!$P5,4),"")</f>
        <v>RB</v>
      </c>
      <c r="E12" s="8">
        <f>IFERROR(INDEX(All_Rosters[],'All Rosters'!$P5,11),"")</f>
        <v>93</v>
      </c>
      <c r="F12" s="9">
        <f>IFERROR(INDEX(All_Rosters[],'All Rosters'!$P5,12),"")</f>
        <v>3</v>
      </c>
      <c r="G12" s="9"/>
      <c r="P12" t="s">
        <v>647</v>
      </c>
    </row>
    <row r="13" spans="2:18" x14ac:dyDescent="0.45">
      <c r="B13" s="6" t="str">
        <f>IFERROR(INDEX(All_Rosters[],'All Rosters'!$P6,2),"")</f>
        <v>Stevenson, Rhamondre</v>
      </c>
      <c r="C13" s="7" t="str">
        <f>IFERROR(INDEX(All_Rosters[],'All Rosters'!$P6,3),"")</f>
        <v>NEP</v>
      </c>
      <c r="D13" s="7" t="str">
        <f>IFERROR(INDEX(All_Rosters[],'All Rosters'!$P6,4),"")</f>
        <v>RB</v>
      </c>
      <c r="E13" s="8">
        <f>IFERROR(INDEX(All_Rosters[],'All Rosters'!$P6,11),"")</f>
        <v>65</v>
      </c>
      <c r="F13" s="9">
        <f>IFERROR(INDEX(All_Rosters[],'All Rosters'!$P6,12),"")</f>
        <v>3</v>
      </c>
      <c r="G13" s="9"/>
    </row>
    <row r="14" spans="2:18" x14ac:dyDescent="0.45">
      <c r="B14" s="6" t="str">
        <f>IFERROR(INDEX(All_Rosters[],'All Rosters'!$P7,2),"")</f>
        <v>Mixon, Joe</v>
      </c>
      <c r="C14" s="7" t="str">
        <f>IFERROR(INDEX(All_Rosters[],'All Rosters'!$P7,3),"")</f>
        <v>CIN</v>
      </c>
      <c r="D14" s="7" t="str">
        <f>IFERROR(INDEX(All_Rosters[],'All Rosters'!$P7,4),"")</f>
        <v>RB</v>
      </c>
      <c r="E14" s="8">
        <f>IFERROR(INDEX(All_Rosters[],'All Rosters'!$P7,11),"")</f>
        <v>50</v>
      </c>
      <c r="F14" s="9">
        <f>IFERROR(INDEX(All_Rosters[],'All Rosters'!$P7,12),"")</f>
        <v>3</v>
      </c>
      <c r="G14" s="9"/>
    </row>
    <row r="15" spans="2:18" x14ac:dyDescent="0.45">
      <c r="B15" s="6" t="str">
        <f>IFERROR(INDEX(All_Rosters[],'All Rosters'!$P8,2),"")</f>
        <v>Wilson, Jeffery</v>
      </c>
      <c r="C15" s="7" t="str">
        <f>IFERROR(INDEX(All_Rosters[],'All Rosters'!$P8,3),"")</f>
        <v>MIA</v>
      </c>
      <c r="D15" s="7" t="str">
        <f>IFERROR(INDEX(All_Rosters[],'All Rosters'!$P8,4),"")</f>
        <v>RB</v>
      </c>
      <c r="E15" s="8">
        <f>IFERROR(INDEX(All_Rosters[],'All Rosters'!$P8,11),"")</f>
        <v>14</v>
      </c>
      <c r="F15" s="9">
        <f>IFERROR(INDEX(All_Rosters[],'All Rosters'!$P8,12),"")</f>
        <v>3</v>
      </c>
      <c r="G15" s="9"/>
    </row>
    <row r="16" spans="2:18" x14ac:dyDescent="0.45">
      <c r="B16" s="6" t="str">
        <f>IFERROR(INDEX(All_Rosters[],'All Rosters'!$P9,2),"")</f>
        <v>Kupp, Cooper</v>
      </c>
      <c r="C16" s="7" t="str">
        <f>IFERROR(INDEX(All_Rosters[],'All Rosters'!$P9,3),"")</f>
        <v>LAR</v>
      </c>
      <c r="D16" s="7" t="str">
        <f>IFERROR(INDEX(All_Rosters[],'All Rosters'!$P9,4),"")</f>
        <v>WR</v>
      </c>
      <c r="E16" s="8">
        <f>IFERROR(INDEX(All_Rosters[],'All Rosters'!$P9,11),"")</f>
        <v>125</v>
      </c>
      <c r="F16" s="9">
        <f>IFERROR(INDEX(All_Rosters[],'All Rosters'!$P9,12),"")</f>
        <v>3</v>
      </c>
      <c r="G16" s="9"/>
    </row>
    <row r="17" spans="2:7" x14ac:dyDescent="0.45">
      <c r="B17" s="6" t="str">
        <f>IFERROR(INDEX(All_Rosters[],'All Rosters'!$P10,2),"")</f>
        <v>Metcalf, DK</v>
      </c>
      <c r="C17" s="7" t="str">
        <f>IFERROR(INDEX(All_Rosters[],'All Rosters'!$P10,3),"")</f>
        <v>SEA</v>
      </c>
      <c r="D17" s="7" t="str">
        <f>IFERROR(INDEX(All_Rosters[],'All Rosters'!$P10,4),"")</f>
        <v>WR</v>
      </c>
      <c r="E17" s="8">
        <f>IFERROR(INDEX(All_Rosters[],'All Rosters'!$P10,11),"")</f>
        <v>100</v>
      </c>
      <c r="F17" s="9">
        <f>IFERROR(INDEX(All_Rosters[],'All Rosters'!$P10,12),"")</f>
        <v>3</v>
      </c>
      <c r="G17" s="9"/>
    </row>
    <row r="18" spans="2:7" x14ac:dyDescent="0.45">
      <c r="B18" s="6" t="str">
        <f>IFERROR(INDEX(All_Rosters[],'All Rosters'!$P11,2),"")</f>
        <v>Johnson, Diontae</v>
      </c>
      <c r="C18" s="7" t="str">
        <f>IFERROR(INDEX(All_Rosters[],'All Rosters'!$P11,3),"")</f>
        <v>PIT</v>
      </c>
      <c r="D18" s="7" t="str">
        <f>IFERROR(INDEX(All_Rosters[],'All Rosters'!$P11,4),"")</f>
        <v>WR</v>
      </c>
      <c r="E18" s="8">
        <f>IFERROR(INDEX(All_Rosters[],'All Rosters'!$P11,11),"")</f>
        <v>58</v>
      </c>
      <c r="F18" s="9">
        <f>IFERROR(INDEX(All_Rosters[],'All Rosters'!$P11,12),"")</f>
        <v>3</v>
      </c>
      <c r="G18" s="9"/>
    </row>
    <row r="19" spans="2:7" x14ac:dyDescent="0.45">
      <c r="B19" s="6" t="str">
        <f>IFERROR(INDEX(All_Rosters[],'All Rosters'!$P12,2),"")</f>
        <v>Kirk, Christian</v>
      </c>
      <c r="C19" s="7" t="str">
        <f>IFERROR(INDEX(All_Rosters[],'All Rosters'!$P12,3),"")</f>
        <v>JAC</v>
      </c>
      <c r="D19" s="7" t="str">
        <f>IFERROR(INDEX(All_Rosters[],'All Rosters'!$P12,4),"")</f>
        <v>WR</v>
      </c>
      <c r="E19" s="8">
        <f>IFERROR(INDEX(All_Rosters[],'All Rosters'!$P12,11),"")</f>
        <v>57</v>
      </c>
      <c r="F19" s="9">
        <f>IFERROR(INDEX(All_Rosters[],'All Rosters'!$P12,12),"")</f>
        <v>3</v>
      </c>
      <c r="G19" s="9"/>
    </row>
    <row r="20" spans="2:7" x14ac:dyDescent="0.45">
      <c r="B20" s="6" t="str">
        <f>IFERROR(INDEX(All_Rosters[],'All Rosters'!$P13,2),"")</f>
        <v>Thielen, Adam</v>
      </c>
      <c r="C20" s="7" t="str">
        <f>IFERROR(INDEX(All_Rosters[],'All Rosters'!$P13,3),"")</f>
        <v>CAR</v>
      </c>
      <c r="D20" s="7" t="str">
        <f>IFERROR(INDEX(All_Rosters[],'All Rosters'!$P13,4),"")</f>
        <v>WR</v>
      </c>
      <c r="E20" s="8">
        <f>IFERROR(INDEX(All_Rosters[],'All Rosters'!$P13,11),"")</f>
        <v>23</v>
      </c>
      <c r="F20" s="9">
        <f>IFERROR(INDEX(All_Rosters[],'All Rosters'!$P13,12),"")</f>
        <v>3</v>
      </c>
      <c r="G20" s="9"/>
    </row>
    <row r="21" spans="2:7" x14ac:dyDescent="0.45">
      <c r="B21" s="6" t="str">
        <f>IFERROR(INDEX(All_Rosters[],'All Rosters'!$P14,2),"")</f>
        <v>Freiermuth, Pat</v>
      </c>
      <c r="C21" s="7" t="str">
        <f>IFERROR(INDEX(All_Rosters[],'All Rosters'!$P14,3),"")</f>
        <v>PIT</v>
      </c>
      <c r="D21" s="7" t="str">
        <f>IFERROR(INDEX(All_Rosters[],'All Rosters'!$P14,4),"")</f>
        <v>TE</v>
      </c>
      <c r="E21" s="8">
        <f>IFERROR(INDEX(All_Rosters[],'All Rosters'!$P14,11),"")</f>
        <v>34</v>
      </c>
      <c r="F21" s="9">
        <f>IFERROR(INDEX(All_Rosters[],'All Rosters'!$P14,12),"")</f>
        <v>3</v>
      </c>
      <c r="G21" s="9"/>
    </row>
    <row r="22" spans="2:7" x14ac:dyDescent="0.45">
      <c r="B22" s="6" t="str">
        <f>IFERROR(INDEX(All_Rosters[],'All Rosters'!$P15,2),"")</f>
        <v>Smith, Jonnu</v>
      </c>
      <c r="C22" s="7" t="str">
        <f>IFERROR(INDEX(All_Rosters[],'All Rosters'!$P15,3),"")</f>
        <v>ATL</v>
      </c>
      <c r="D22" s="7" t="str">
        <f>IFERROR(INDEX(All_Rosters[],'All Rosters'!$P15,4),"")</f>
        <v>TE</v>
      </c>
      <c r="E22" s="8">
        <f>IFERROR(INDEX(All_Rosters[],'All Rosters'!$P15,11),"")</f>
        <v>10</v>
      </c>
      <c r="F22" s="9">
        <f>IFERROR(INDEX(All_Rosters[],'All Rosters'!$P15,12),"")</f>
        <v>3</v>
      </c>
      <c r="G22" s="9"/>
    </row>
    <row r="23" spans="2:7" x14ac:dyDescent="0.45">
      <c r="B23" s="6" t="str">
        <f>IFERROR(INDEX(All_Rosters[],'All Rosters'!$P16,2),"")</f>
        <v>Aubrey, Brandon</v>
      </c>
      <c r="C23" s="7" t="str">
        <f>IFERROR(INDEX(All_Rosters[],'All Rosters'!$P16,3),"")</f>
        <v>DAL</v>
      </c>
      <c r="D23" s="7" t="str">
        <f>IFERROR(INDEX(All_Rosters[],'All Rosters'!$P16,4),"")</f>
        <v>PK</v>
      </c>
      <c r="E23" s="8">
        <f>IFERROR(INDEX(All_Rosters[],'All Rosters'!$P16,11),"")</f>
        <v>3</v>
      </c>
      <c r="F23" s="9">
        <f>IFERROR(INDEX(All_Rosters[],'All Rosters'!$P16,12),"")</f>
        <v>3</v>
      </c>
      <c r="G23" s="9"/>
    </row>
    <row r="24" spans="2:7" x14ac:dyDescent="0.45">
      <c r="B24" s="6" t="str">
        <f>IFERROR(INDEX(All_Rosters[],'All Rosters'!$P17,2),"")</f>
        <v>Karlaftis, George</v>
      </c>
      <c r="C24" s="7" t="str">
        <f>IFERROR(INDEX(All_Rosters[],'All Rosters'!$P17,3),"")</f>
        <v>KCC</v>
      </c>
      <c r="D24" s="7" t="str">
        <f>IFERROR(INDEX(All_Rosters[],'All Rosters'!$P17,4),"")</f>
        <v>DE</v>
      </c>
      <c r="E24" s="8">
        <f>IFERROR(INDEX(All_Rosters[],'All Rosters'!$P17,11),"")</f>
        <v>10</v>
      </c>
      <c r="F24" s="9">
        <f>IFERROR(INDEX(All_Rosters[],'All Rosters'!$P17,12),"")</f>
        <v>3</v>
      </c>
      <c r="G24" s="9"/>
    </row>
    <row r="25" spans="2:7" x14ac:dyDescent="0.45">
      <c r="B25" s="6" t="str">
        <f>IFERROR(INDEX(All_Rosters[],'All Rosters'!$P18,2),"")</f>
        <v>Sweat, Josh</v>
      </c>
      <c r="C25" s="7" t="str">
        <f>IFERROR(INDEX(All_Rosters[],'All Rosters'!$P18,3),"")</f>
        <v>PHI</v>
      </c>
      <c r="D25" s="7" t="str">
        <f>IFERROR(INDEX(All_Rosters[],'All Rosters'!$P18,4),"")</f>
        <v>DE</v>
      </c>
      <c r="E25" s="8">
        <f>IFERROR(INDEX(All_Rosters[],'All Rosters'!$P18,11),"")</f>
        <v>10</v>
      </c>
      <c r="F25" s="9">
        <f>IFERROR(INDEX(All_Rosters[],'All Rosters'!$P18,12),"")</f>
        <v>3</v>
      </c>
      <c r="G25" s="9"/>
    </row>
    <row r="26" spans="2:7" x14ac:dyDescent="0.45">
      <c r="B26" s="6" t="str">
        <f>IFERROR(INDEX(All_Rosters[],'All Rosters'!$P19,2),"")</f>
        <v>Sweat, Montez</v>
      </c>
      <c r="C26" s="7" t="str">
        <f>IFERROR(INDEX(All_Rosters[],'All Rosters'!$P19,3),"")</f>
        <v>CHI</v>
      </c>
      <c r="D26" s="7" t="str">
        <f>IFERROR(INDEX(All_Rosters[],'All Rosters'!$P19,4),"")</f>
        <v>DE</v>
      </c>
      <c r="E26" s="8">
        <f>IFERROR(INDEX(All_Rosters[],'All Rosters'!$P19,11),"")</f>
        <v>10</v>
      </c>
      <c r="F26" s="9">
        <f>IFERROR(INDEX(All_Rosters[],'All Rosters'!$P19,12),"")</f>
        <v>3</v>
      </c>
      <c r="G26" s="9"/>
    </row>
    <row r="27" spans="2:7" x14ac:dyDescent="0.45">
      <c r="B27" s="6" t="str">
        <f>IFERROR(INDEX(All_Rosters[],'All Rosters'!$P20,2),"")</f>
        <v>Bonitto, Nik</v>
      </c>
      <c r="C27" s="7" t="str">
        <f>IFERROR(INDEX(All_Rosters[],'All Rosters'!$P20,3),"")</f>
        <v>DEN</v>
      </c>
      <c r="D27" s="7" t="str">
        <f>IFERROR(INDEX(All_Rosters[],'All Rosters'!$P20,4),"")</f>
        <v>DE</v>
      </c>
      <c r="E27" s="8">
        <f>IFERROR(INDEX(All_Rosters[],'All Rosters'!$P20,11),"")</f>
        <v>10</v>
      </c>
      <c r="F27" s="9">
        <f>IFERROR(INDEX(All_Rosters[],'All Rosters'!$P20,12),"")</f>
        <v>3</v>
      </c>
      <c r="G27" s="9"/>
    </row>
    <row r="28" spans="2:7" x14ac:dyDescent="0.45">
      <c r="B28" s="6" t="str">
        <f>IFERROR(INDEX(All_Rosters[],'All Rosters'!$P21,2),"")</f>
        <v>Huff, Bryce</v>
      </c>
      <c r="C28" s="7" t="str">
        <f>IFERROR(INDEX(All_Rosters[],'All Rosters'!$P21,3),"")</f>
        <v>NYJ</v>
      </c>
      <c r="D28" s="7" t="str">
        <f>IFERROR(INDEX(All_Rosters[],'All Rosters'!$P21,4),"")</f>
        <v>DE</v>
      </c>
      <c r="E28" s="8">
        <f>IFERROR(INDEX(All_Rosters[],'All Rosters'!$P21,11),"")</f>
        <v>10</v>
      </c>
      <c r="F28" s="9">
        <f>IFERROR(INDEX(All_Rosters[],'All Rosters'!$P21,12),"")</f>
        <v>3</v>
      </c>
      <c r="G28" s="9"/>
    </row>
    <row r="29" spans="2:7" x14ac:dyDescent="0.45">
      <c r="B29" s="6" t="str">
        <f>IFERROR(INDEX(All_Rosters[],'All Rosters'!$P22,2),"")</f>
        <v>Johnson, Jermaine</v>
      </c>
      <c r="C29" s="7" t="str">
        <f>IFERROR(INDEX(All_Rosters[],'All Rosters'!$P22,3),"")</f>
        <v>NYJ</v>
      </c>
      <c r="D29" s="7" t="str">
        <f>IFERROR(INDEX(All_Rosters[],'All Rosters'!$P22,4),"")</f>
        <v>DE</v>
      </c>
      <c r="E29" s="8">
        <f>IFERROR(INDEX(All_Rosters[],'All Rosters'!$P22,11),"")</f>
        <v>10</v>
      </c>
      <c r="F29" s="9">
        <f>IFERROR(INDEX(All_Rosters[],'All Rosters'!$P22,12),"")</f>
        <v>3</v>
      </c>
      <c r="G29" s="9"/>
    </row>
    <row r="30" spans="2:7" x14ac:dyDescent="0.45">
      <c r="B30" s="6" t="str">
        <f>IFERROR(INDEX(All_Rosters[],'All Rosters'!$P23,2),"")</f>
        <v>Long, David</v>
      </c>
      <c r="C30" s="7" t="str">
        <f>IFERROR(INDEX(All_Rosters[],'All Rosters'!$P23,3),"")</f>
        <v>MIA</v>
      </c>
      <c r="D30" s="7" t="str">
        <f>IFERROR(INDEX(All_Rosters[],'All Rosters'!$P23,4),"")</f>
        <v>LB</v>
      </c>
      <c r="E30" s="8">
        <f>IFERROR(INDEX(All_Rosters[],'All Rosters'!$P23,11),"")</f>
        <v>28</v>
      </c>
      <c r="F30" s="9">
        <f>IFERROR(INDEX(All_Rosters[],'All Rosters'!$P23,12),"")</f>
        <v>3</v>
      </c>
      <c r="G30" s="9"/>
    </row>
    <row r="31" spans="2:7" x14ac:dyDescent="0.45">
      <c r="B31" s="6" t="str">
        <f>IFERROR(INDEX(All_Rosters[],'All Rosters'!$P24,2),"")</f>
        <v>Mosley, C.J.</v>
      </c>
      <c r="C31" s="7" t="str">
        <f>IFERROR(INDEX(All_Rosters[],'All Rosters'!$P24,3),"")</f>
        <v>NYJ</v>
      </c>
      <c r="D31" s="7" t="str">
        <f>IFERROR(INDEX(All_Rosters[],'All Rosters'!$P24,4),"")</f>
        <v>LB</v>
      </c>
      <c r="E31" s="8">
        <f>IFERROR(INDEX(All_Rosters[],'All Rosters'!$P24,11),"")</f>
        <v>28</v>
      </c>
      <c r="F31" s="9">
        <f>IFERROR(INDEX(All_Rosters[],'All Rosters'!$P24,12),"")</f>
        <v>3</v>
      </c>
      <c r="G31" s="9"/>
    </row>
    <row r="32" spans="2:7" x14ac:dyDescent="0.45">
      <c r="B32" s="6" t="str">
        <f>IFERROR(INDEX(All_Rosters[],'All Rosters'!$P25,2),"")</f>
        <v>Holcomb, Cole</v>
      </c>
      <c r="C32" s="7" t="str">
        <f>IFERROR(INDEX(All_Rosters[],'All Rosters'!$P25,3),"")</f>
        <v>PIT</v>
      </c>
      <c r="D32" s="7" t="str">
        <f>IFERROR(INDEX(All_Rosters[],'All Rosters'!$P25,4),"")</f>
        <v>LB</v>
      </c>
      <c r="E32" s="8">
        <f>IFERROR(INDEX(All_Rosters[],'All Rosters'!$P25,11),"")</f>
        <v>25</v>
      </c>
      <c r="F32" s="9">
        <f>IFERROR(INDEX(All_Rosters[],'All Rosters'!$P25,12),"")</f>
        <v>3</v>
      </c>
      <c r="G32" s="9"/>
    </row>
    <row r="33" spans="2:7" x14ac:dyDescent="0.45">
      <c r="B33" s="6" t="str">
        <f>IFERROR(INDEX(All_Rosters[],'All Rosters'!$P26,2),"")</f>
        <v>Campbell, De'Vondre</v>
      </c>
      <c r="C33" s="7" t="str">
        <f>IFERROR(INDEX(All_Rosters[],'All Rosters'!$P26,3),"")</f>
        <v>GBP</v>
      </c>
      <c r="D33" s="7" t="str">
        <f>IFERROR(INDEX(All_Rosters[],'All Rosters'!$P26,4),"")</f>
        <v>LB</v>
      </c>
      <c r="E33" s="8">
        <f>IFERROR(INDEX(All_Rosters[],'All Rosters'!$P26,11),"")</f>
        <v>24</v>
      </c>
      <c r="F33" s="9">
        <f>IFERROR(INDEX(All_Rosters[],'All Rosters'!$P26,12),"")</f>
        <v>3</v>
      </c>
      <c r="G33" s="9"/>
    </row>
    <row r="34" spans="2:7" x14ac:dyDescent="0.45">
      <c r="B34" s="6" t="str">
        <f>IFERROR(INDEX(All_Rosters[],'All Rosters'!$P27,2),"")</f>
        <v>Al-Shaair, Azeez</v>
      </c>
      <c r="C34" s="7" t="str">
        <f>IFERROR(INDEX(All_Rosters[],'All Rosters'!$P27,3),"")</f>
        <v>TEN</v>
      </c>
      <c r="D34" s="7" t="str">
        <f>IFERROR(INDEX(All_Rosters[],'All Rosters'!$P27,4),"")</f>
        <v>LB</v>
      </c>
      <c r="E34" s="8">
        <f>IFERROR(INDEX(All_Rosters[],'All Rosters'!$P27,11),"")</f>
        <v>17</v>
      </c>
      <c r="F34" s="9">
        <f>IFERROR(INDEX(All_Rosters[],'All Rosters'!$P27,12),"")</f>
        <v>3</v>
      </c>
      <c r="G34" s="9"/>
    </row>
    <row r="35" spans="2:7" x14ac:dyDescent="0.45">
      <c r="B35" s="6" t="str">
        <f>IFERROR(INDEX(All_Rosters[],'All Rosters'!$P28,2),"")</f>
        <v>To'oTo'o, Henry</v>
      </c>
      <c r="C35" s="7" t="str">
        <f>IFERROR(INDEX(All_Rosters[],'All Rosters'!$P28,3),"")</f>
        <v>HOU</v>
      </c>
      <c r="D35" s="7" t="str">
        <f>IFERROR(INDEX(All_Rosters[],'All Rosters'!$P28,4),"")</f>
        <v>LB</v>
      </c>
      <c r="E35" s="8">
        <f>IFERROR(INDEX(All_Rosters[],'All Rosters'!$P28,11),"")</f>
        <v>10</v>
      </c>
      <c r="F35" s="9">
        <f>IFERROR(INDEX(All_Rosters[],'All Rosters'!$P28,12),"")</f>
        <v>3</v>
      </c>
      <c r="G35" s="9"/>
    </row>
    <row r="36" spans="2:7" x14ac:dyDescent="0.45">
      <c r="B36" s="6" t="str">
        <f>IFERROR(INDEX(All_Rosters[],'All Rosters'!$P29,2),"")</f>
        <v>Landman, Nate</v>
      </c>
      <c r="C36" s="7" t="str">
        <f>IFERROR(INDEX(All_Rosters[],'All Rosters'!$P29,3),"")</f>
        <v>ATL</v>
      </c>
      <c r="D36" s="7" t="str">
        <f>IFERROR(INDEX(All_Rosters[],'All Rosters'!$P29,4),"")</f>
        <v>LB</v>
      </c>
      <c r="E36" s="8">
        <f>IFERROR(INDEX(All_Rosters[],'All Rosters'!$P29,11),"")</f>
        <v>10</v>
      </c>
      <c r="F36" s="9">
        <f>IFERROR(INDEX(All_Rosters[],'All Rosters'!$P29,12),"")</f>
        <v>3</v>
      </c>
      <c r="G36" s="9"/>
    </row>
    <row r="37" spans="2:7" x14ac:dyDescent="0.45">
      <c r="B37" s="6" t="str">
        <f>IFERROR(INDEX(All_Rosters[],'All Rosters'!$P30,2),"")</f>
        <v>Whitehead, Jordan</v>
      </c>
      <c r="C37" s="7" t="str">
        <f>IFERROR(INDEX(All_Rosters[],'All Rosters'!$P30,3),"")</f>
        <v>NYJ</v>
      </c>
      <c r="D37" s="7" t="str">
        <f>IFERROR(INDEX(All_Rosters[],'All Rosters'!$P30,4),"")</f>
        <v>S</v>
      </c>
      <c r="E37" s="8">
        <f>IFERROR(INDEX(All_Rosters[],'All Rosters'!$P30,11),"")</f>
        <v>14</v>
      </c>
      <c r="F37" s="9">
        <f>IFERROR(INDEX(All_Rosters[],'All Rosters'!$P30,12),"")</f>
        <v>3</v>
      </c>
      <c r="G37" s="9"/>
    </row>
    <row r="38" spans="2:7" x14ac:dyDescent="0.45">
      <c r="B38" s="6" t="str">
        <f>IFERROR(INDEX(All_Rosters[],'All Rosters'!$P31,2),"")</f>
        <v>Reid, Justin</v>
      </c>
      <c r="C38" s="7" t="str">
        <f>IFERROR(INDEX(All_Rosters[],'All Rosters'!$P31,3),"")</f>
        <v>KCC</v>
      </c>
      <c r="D38" s="7" t="str">
        <f>IFERROR(INDEX(All_Rosters[],'All Rosters'!$P31,4),"")</f>
        <v>S</v>
      </c>
      <c r="E38" s="8">
        <f>IFERROR(INDEX(All_Rosters[],'All Rosters'!$P31,11),"")</f>
        <v>10</v>
      </c>
      <c r="F38" s="9">
        <f>IFERROR(INDEX(All_Rosters[],'All Rosters'!$P31,12),"")</f>
        <v>3</v>
      </c>
      <c r="G38" s="9"/>
    </row>
    <row r="39" spans="2:7" x14ac:dyDescent="0.45">
      <c r="B39" s="6" t="str">
        <f>IFERROR(INDEX(All_Rosters[],'All Rosters'!$P32,2),"")</f>
        <v>Delpit, Grant</v>
      </c>
      <c r="C39" s="7" t="str">
        <f>IFERROR(INDEX(All_Rosters[],'All Rosters'!$P32,3),"")</f>
        <v>CLE</v>
      </c>
      <c r="D39" s="7" t="str">
        <f>IFERROR(INDEX(All_Rosters[],'All Rosters'!$P32,4),"")</f>
        <v>S</v>
      </c>
      <c r="E39" s="8">
        <f>IFERROR(INDEX(All_Rosters[],'All Rosters'!$P32,11),"")</f>
        <v>10</v>
      </c>
      <c r="F39" s="9">
        <f>IFERROR(INDEX(All_Rosters[],'All Rosters'!$P32,12),"")</f>
        <v>3</v>
      </c>
      <c r="G39" s="9"/>
    </row>
    <row r="40" spans="2:7" x14ac:dyDescent="0.45">
      <c r="B40" s="6" t="str">
        <f>IFERROR(INDEX(All_Rosters[],'All Rosters'!$P33,2),"")</f>
        <v>Grant, Richie</v>
      </c>
      <c r="C40" s="7" t="str">
        <f>IFERROR(INDEX(All_Rosters[],'All Rosters'!$P33,3),"")</f>
        <v>ATL</v>
      </c>
      <c r="D40" s="7" t="str">
        <f>IFERROR(INDEX(All_Rosters[],'All Rosters'!$P33,4),"")</f>
        <v>S</v>
      </c>
      <c r="E40" s="8">
        <f>IFERROR(INDEX(All_Rosters[],'All Rosters'!$P33,11),"")</f>
        <v>10</v>
      </c>
      <c r="F40" s="9">
        <f>IFERROR(INDEX(All_Rosters[],'All Rosters'!$P33,12),"")</f>
        <v>3</v>
      </c>
      <c r="G40" s="9"/>
    </row>
    <row r="41" spans="2:7" x14ac:dyDescent="0.45">
      <c r="B41" s="6" t="str">
        <f>IFERROR(INDEX(All_Rosters[],'All Rosters'!$P34,2),"")</f>
        <v>Pinnock, Jason</v>
      </c>
      <c r="C41" s="7" t="str">
        <f>IFERROR(INDEX(All_Rosters[],'All Rosters'!$P34,3),"")</f>
        <v>NYG</v>
      </c>
      <c r="D41" s="7" t="str">
        <f>IFERROR(INDEX(All_Rosters[],'All Rosters'!$P34,4),"")</f>
        <v>S</v>
      </c>
      <c r="E41" s="8">
        <f>IFERROR(INDEX(All_Rosters[],'All Rosters'!$P34,11),"")</f>
        <v>10</v>
      </c>
      <c r="F41" s="9">
        <f>IFERROR(INDEX(All_Rosters[],'All Rosters'!$P34,12),"")</f>
        <v>3</v>
      </c>
      <c r="G41" s="9"/>
    </row>
    <row r="42" spans="2:7" x14ac:dyDescent="0.45">
      <c r="B42" s="6" t="str">
        <f>IFERROR(INDEX(All_Rosters[],'All Rosters'!$P35,2),"")</f>
        <v/>
      </c>
      <c r="C42" s="7" t="str">
        <f>IFERROR(INDEX(All_Rosters[],'All Rosters'!$P35,3),"")</f>
        <v/>
      </c>
      <c r="D42" s="7" t="str">
        <f>IFERROR(INDEX(All_Rosters[],'All Rosters'!$P35,4),"")</f>
        <v/>
      </c>
      <c r="E42" s="8" t="str">
        <f>IFERROR(INDEX(All_Rosters[],'All Rosters'!$P35,11),"")</f>
        <v/>
      </c>
      <c r="F42" s="9" t="str">
        <f>IFERROR(INDEX(All_Rosters[],'All Rosters'!$P35,12),"")</f>
        <v/>
      </c>
      <c r="G42" s="9"/>
    </row>
    <row r="43" spans="2:7" x14ac:dyDescent="0.45">
      <c r="B43" s="6" t="str">
        <f>IFERROR(INDEX(All_Rosters[],'All Rosters'!$P36,2),"")</f>
        <v/>
      </c>
      <c r="C43" s="7" t="str">
        <f>IFERROR(INDEX(All_Rosters[],'All Rosters'!$P36,3),"")</f>
        <v/>
      </c>
      <c r="D43" s="7" t="str">
        <f>IFERROR(INDEX(All_Rosters[],'All Rosters'!$P36,4),"")</f>
        <v/>
      </c>
      <c r="E43" s="8" t="str">
        <f>IFERROR(INDEX(All_Rosters[],'All Rosters'!$P36,11),"")</f>
        <v/>
      </c>
      <c r="F43" s="9" t="str">
        <f>IFERROR(INDEX(All_Rosters[],'All Rosters'!$P36,12),"")</f>
        <v/>
      </c>
      <c r="G43" s="9"/>
    </row>
    <row r="44" spans="2:7" x14ac:dyDescent="0.45">
      <c r="B44" s="6" t="str">
        <f>IFERROR(INDEX(All_Rosters[],'All Rosters'!$P37,2),"")</f>
        <v/>
      </c>
      <c r="C44" s="7" t="str">
        <f>IFERROR(INDEX(All_Rosters[],'All Rosters'!$P37,3),"")</f>
        <v/>
      </c>
      <c r="D44" s="7" t="str">
        <f>IFERROR(INDEX(All_Rosters[],'All Rosters'!$P37,4),"")</f>
        <v/>
      </c>
      <c r="E44" s="8" t="str">
        <f>IFERROR(INDEX(All_Rosters[],'All Rosters'!$P37,11),"")</f>
        <v/>
      </c>
      <c r="F44" s="9" t="str">
        <f>IFERROR(INDEX(All_Rosters[],'All Rosters'!$P37,12),"")</f>
        <v/>
      </c>
      <c r="G44" s="9"/>
    </row>
    <row r="45" spans="2:7" x14ac:dyDescent="0.45">
      <c r="B45" s="6" t="str">
        <f>IFERROR(INDEX(All_Rosters[],'All Rosters'!$P38,2),"")</f>
        <v/>
      </c>
      <c r="C45" s="7" t="str">
        <f>IFERROR(INDEX(All_Rosters[],'All Rosters'!$P38,3),"")</f>
        <v/>
      </c>
      <c r="D45" s="7" t="str">
        <f>IFERROR(INDEX(All_Rosters[],'All Rosters'!$P38,4),"")</f>
        <v/>
      </c>
      <c r="E45" s="8" t="str">
        <f>IFERROR(INDEX(All_Rosters[],'All Rosters'!$P38,11),"")</f>
        <v/>
      </c>
      <c r="F45" s="9" t="str">
        <f>IFERROR(INDEX(All_Rosters[],'All Rosters'!$P38,12),"")</f>
        <v/>
      </c>
      <c r="G45" s="9"/>
    </row>
    <row r="46" spans="2:7" ht="14.65" thickBot="1" x14ac:dyDescent="0.5">
      <c r="B46" s="6" t="str">
        <f>IFERROR(INDEX(All_Rosters[],'All Rosters'!$P39,2),"")</f>
        <v/>
      </c>
      <c r="C46" s="7" t="str">
        <f>IFERROR(INDEX(All_Rosters[],'All Rosters'!$P39,3),"")</f>
        <v/>
      </c>
      <c r="D46" s="7" t="str">
        <f>IFERROR(INDEX(All_Rosters[],'All Rosters'!$P39,4),"")</f>
        <v/>
      </c>
      <c r="E46" s="8" t="str">
        <f>IFERROR(INDEX(All_Rosters[],'All Rosters'!$P39,11),"")</f>
        <v/>
      </c>
      <c r="F46" s="9" t="str">
        <f>IFERROR(INDEX(All_Rosters[],'All Rosters'!$P39,12),"")</f>
        <v/>
      </c>
      <c r="G46" s="18"/>
    </row>
    <row r="47" spans="2:7" x14ac:dyDescent="0.45">
      <c r="B47" s="27" t="s">
        <v>633</v>
      </c>
      <c r="C47" s="12"/>
      <c r="D47" s="12"/>
      <c r="E47" s="13"/>
      <c r="F47" s="14"/>
      <c r="G47" s="14"/>
    </row>
    <row r="48" spans="2:7" x14ac:dyDescent="0.45">
      <c r="B48" s="6" t="str">
        <f>IFERROR(INDEX(All_Rosters[],'All Rosters'!$R2,2),"")</f>
        <v>Hull, Evan</v>
      </c>
      <c r="C48" s="7" t="str">
        <f>IFERROR(INDEX(All_Rosters[],'All Rosters'!$R2,3),"")</f>
        <v>IND</v>
      </c>
      <c r="D48" s="7" t="str">
        <f>IFERROR(INDEX(All_Rosters[],'All Rosters'!$R2,4),"")</f>
        <v>RB</v>
      </c>
      <c r="E48" s="8">
        <f>IFERROR(INDEX(All_Rosters[],'All Rosters'!$R2,11),"")</f>
        <v>1</v>
      </c>
      <c r="F48" s="9">
        <f>IFERROR(INDEX(All_Rosters[],'All Rosters'!$R2,12),"")</f>
        <v>4</v>
      </c>
      <c r="G48" s="9"/>
    </row>
    <row r="49" spans="2:7" x14ac:dyDescent="0.45">
      <c r="B49" s="6" t="str">
        <f>IFERROR(INDEX(All_Rosters[],'All Rosters'!$R3,2),"")</f>
        <v>Wilson, Tyree</v>
      </c>
      <c r="C49" s="7" t="str">
        <f>IFERROR(INDEX(All_Rosters[],'All Rosters'!$R3,3),"")</f>
        <v>LVR</v>
      </c>
      <c r="D49" s="7" t="str">
        <f>IFERROR(INDEX(All_Rosters[],'All Rosters'!$R3,4),"")</f>
        <v>DE</v>
      </c>
      <c r="E49" s="8">
        <f>IFERROR(INDEX(All_Rosters[],'All Rosters'!$R3,11),"")</f>
        <v>15</v>
      </c>
      <c r="F49" s="9">
        <f>IFERROR(INDEX(All_Rosters[],'All Rosters'!$R3,12),"")</f>
        <v>4</v>
      </c>
      <c r="G49" s="9"/>
    </row>
    <row r="50" spans="2:7" x14ac:dyDescent="0.45">
      <c r="B50" s="6" t="str">
        <f>IFERROR(INDEX(All_Rosters[],'All Rosters'!$R4,2),"")</f>
        <v>Van Ness, Lukas</v>
      </c>
      <c r="C50" s="7" t="str">
        <f>IFERROR(INDEX(All_Rosters[],'All Rosters'!$R4,3),"")</f>
        <v>GBP</v>
      </c>
      <c r="D50" s="7" t="str">
        <f>IFERROR(INDEX(All_Rosters[],'All Rosters'!$R4,4),"")</f>
        <v>DE</v>
      </c>
      <c r="E50" s="8">
        <f>IFERROR(INDEX(All_Rosters[],'All Rosters'!$R4,11),"")</f>
        <v>3</v>
      </c>
      <c r="F50" s="9">
        <f>IFERROR(INDEX(All_Rosters[],'All Rosters'!$R4,12),"")</f>
        <v>4</v>
      </c>
      <c r="G50" s="9"/>
    </row>
    <row r="51" spans="2:7" x14ac:dyDescent="0.45">
      <c r="B51" s="6" t="str">
        <f>IFERROR(INDEX(All_Rosters[],'All Rosters'!$R5,2),"")</f>
        <v>Overshown, DeMarvion</v>
      </c>
      <c r="C51" s="7" t="str">
        <f>IFERROR(INDEX(All_Rosters[],'All Rosters'!$R5,3),"")</f>
        <v>DAL</v>
      </c>
      <c r="D51" s="7" t="str">
        <f>IFERROR(INDEX(All_Rosters[],'All Rosters'!$R5,4),"")</f>
        <v>LB</v>
      </c>
      <c r="E51" s="8">
        <f>IFERROR(INDEX(All_Rosters[],'All Rosters'!$R5,11),"")</f>
        <v>2</v>
      </c>
      <c r="F51" s="9">
        <f>IFERROR(INDEX(All_Rosters[],'All Rosters'!$R5,12),"")</f>
        <v>4</v>
      </c>
      <c r="G51" s="9"/>
    </row>
    <row r="52" spans="2:7" x14ac:dyDescent="0.45">
      <c r="B52" s="6" t="str">
        <f>IFERROR(INDEX(All_Rosters[],'All Rosters'!$R6,2),"")</f>
        <v>Dennis, SirVocea</v>
      </c>
      <c r="C52" s="7" t="str">
        <f>IFERROR(INDEX(All_Rosters[],'All Rosters'!$R6,3),"")</f>
        <v>TBB</v>
      </c>
      <c r="D52" s="7" t="str">
        <f>IFERROR(INDEX(All_Rosters[],'All Rosters'!$R6,4),"")</f>
        <v>LB</v>
      </c>
      <c r="E52" s="8">
        <f>IFERROR(INDEX(All_Rosters[],'All Rosters'!$R6,11),"")</f>
        <v>1</v>
      </c>
      <c r="F52" s="9">
        <f>IFERROR(INDEX(All_Rosters[],'All Rosters'!$R6,12),"")</f>
        <v>4</v>
      </c>
      <c r="G52" s="9"/>
    </row>
    <row r="53" spans="2:7" x14ac:dyDescent="0.45">
      <c r="B53" s="6" t="str">
        <f>IFERROR(INDEX(All_Rosters[],'All Rosters'!$R7,2),"")</f>
        <v/>
      </c>
      <c r="C53" s="7" t="str">
        <f>IFERROR(INDEX(All_Rosters[],'All Rosters'!$R7,3),"")</f>
        <v/>
      </c>
      <c r="D53" s="7" t="str">
        <f>IFERROR(INDEX(All_Rosters[],'All Rosters'!$R7,4),"")</f>
        <v/>
      </c>
      <c r="E53" s="8" t="str">
        <f>IFERROR(INDEX(All_Rosters[],'All Rosters'!$R7,11),"")</f>
        <v/>
      </c>
      <c r="F53" s="9" t="str">
        <f>IFERROR(INDEX(All_Rosters[],'All Rosters'!$R7,12),"")</f>
        <v/>
      </c>
      <c r="G53" s="9"/>
    </row>
    <row r="54" spans="2:7" ht="14.65" thickBot="1" x14ac:dyDescent="0.5">
      <c r="B54" s="10" t="str">
        <f>IFERROR(INDEX(All_Rosters[],'All Rosters'!$R8,2),"")</f>
        <v/>
      </c>
      <c r="C54" s="11" t="str">
        <f>IFERROR(INDEX(All_Rosters[],'All Rosters'!$R8,3),"")</f>
        <v/>
      </c>
      <c r="D54" s="11" t="str">
        <f>IFERROR(INDEX(All_Rosters[],'All Rosters'!$R8,4),"")</f>
        <v/>
      </c>
      <c r="E54" s="17" t="str">
        <f>IFERROR(INDEX(All_Rosters[],'All Rosters'!$R8,11),"")</f>
        <v/>
      </c>
      <c r="F54" s="18" t="str">
        <f>IFERROR(INDEX(All_Rosters[],'All Rosters'!$R8,12),"")</f>
        <v/>
      </c>
      <c r="G54" s="26"/>
    </row>
    <row r="55" spans="2:7" x14ac:dyDescent="0.45">
      <c r="B55" s="27" t="s">
        <v>632</v>
      </c>
      <c r="C55" s="12"/>
      <c r="D55" s="12"/>
      <c r="E55" s="13"/>
      <c r="F55" s="14"/>
    </row>
    <row r="56" spans="2:7" x14ac:dyDescent="0.45">
      <c r="B56" s="19">
        <f>IFERROR(INDEX(Draft_Results_For_MMH[],'Draft Results For MMH'!$K2,1),"")</f>
        <v>1.04</v>
      </c>
      <c r="C56" s="7"/>
      <c r="D56" s="7"/>
      <c r="E56" s="8">
        <f>IFERROR(INDEX(Draft_Results_For_MMH[],'Draft Results For MMH'!$K2,8),"")</f>
        <v>39</v>
      </c>
      <c r="F56" s="9"/>
    </row>
    <row r="57" spans="2:7" x14ac:dyDescent="0.45">
      <c r="B57" s="19">
        <f>IFERROR(INDEX(Draft_Results_For_MMH[],'Draft Results For MMH'!$K3,1),"")</f>
        <v>2.04</v>
      </c>
      <c r="C57" s="7"/>
      <c r="D57" s="7"/>
      <c r="E57" s="8">
        <f>IFERROR(INDEX(Draft_Results_For_MMH[],'Draft Results For MMH'!$K3,8),"")</f>
        <v>18</v>
      </c>
      <c r="F57" s="9"/>
    </row>
    <row r="58" spans="2:7" x14ac:dyDescent="0.45">
      <c r="B58" s="19">
        <f>IFERROR(INDEX(Draft_Results_For_MMH[],'Draft Results For MMH'!$K4,1),"")</f>
        <v>3.04</v>
      </c>
      <c r="C58" s="7"/>
      <c r="D58" s="7"/>
      <c r="E58" s="8">
        <f>IFERROR(INDEX(Draft_Results_For_MMH[],'Draft Results For MMH'!$K4,8),"")</f>
        <v>12</v>
      </c>
      <c r="F58" s="9"/>
    </row>
    <row r="59" spans="2:7" x14ac:dyDescent="0.45">
      <c r="B59" s="19">
        <f>IFERROR(INDEX(Draft_Results_For_MMH[],'Draft Results For MMH'!$K5,1),"")</f>
        <v>4.04</v>
      </c>
      <c r="C59" s="7"/>
      <c r="D59" s="7"/>
      <c r="E59" s="8">
        <f>IFERROR(INDEX(Draft_Results_For_MMH[],'Draft Results For MMH'!$K5,8),"")</f>
        <v>6</v>
      </c>
      <c r="F59" s="9"/>
    </row>
    <row r="60" spans="2:7" x14ac:dyDescent="0.45">
      <c r="B60" s="19">
        <f>IFERROR(INDEX(Draft_Results_For_MMH[],'Draft Results For MMH'!$K6,1),"")</f>
        <v>5.04</v>
      </c>
      <c r="C60" s="7"/>
      <c r="D60" s="7"/>
      <c r="E60" s="8">
        <f>IFERROR(INDEX(Draft_Results_For_MMH[],'Draft Results For MMH'!$K6,8),"")</f>
        <v>1</v>
      </c>
      <c r="F60" s="9"/>
    </row>
    <row r="61" spans="2:7" x14ac:dyDescent="0.45">
      <c r="B61" s="19" t="str">
        <f>IFERROR(INDEX(Draft_Results_For_MMH[],'Draft Results For MMH'!$K7,1),"")</f>
        <v/>
      </c>
      <c r="C61" s="7"/>
      <c r="D61" s="7"/>
      <c r="E61" s="8" t="str">
        <f>IFERROR(INDEX(Draft_Results_For_MMH[],'Draft Results For MMH'!$K7,8),"")</f>
        <v/>
      </c>
      <c r="F61" s="9"/>
    </row>
    <row r="62" spans="2:7" x14ac:dyDescent="0.45">
      <c r="B62" s="19" t="str">
        <f>IFERROR(INDEX(Draft_Results_For_MMH[],'Draft Results For MMH'!$K8,1),"")</f>
        <v/>
      </c>
      <c r="C62" s="7"/>
      <c r="D62" s="7"/>
      <c r="E62" s="8" t="str">
        <f>IFERROR(INDEX(Draft_Results_For_MMH[],'Draft Results For MMH'!$K8,8),"")</f>
        <v/>
      </c>
      <c r="F62" s="9"/>
    </row>
    <row r="63" spans="2:7" x14ac:dyDescent="0.45">
      <c r="B63" s="19" t="str">
        <f>IFERROR(INDEX(Draft_Results_For_MMH[],'Draft Results For MMH'!$K9,1),"")</f>
        <v/>
      </c>
      <c r="C63" s="7"/>
      <c r="D63" s="7"/>
      <c r="E63" s="8" t="str">
        <f>IFERROR(INDEX(Draft_Results_For_MMH[],'Draft Results For MMH'!$K9,8),"")</f>
        <v/>
      </c>
      <c r="F63" s="9"/>
    </row>
    <row r="64" spans="2:7" ht="14.65" thickBot="1" x14ac:dyDescent="0.5">
      <c r="B64" s="20" t="str">
        <f>IFERROR(INDEX(Draft_Results_For_MMH[],'Draft Results For MMH'!$K10,1),"")</f>
        <v/>
      </c>
      <c r="C64" s="11"/>
      <c r="D64" s="11"/>
      <c r="E64" s="17" t="str">
        <f>IFERROR(INDEX(Draft_Results_For_MMH[],'Draft Results For MMH'!$K10,8),"")</f>
        <v/>
      </c>
      <c r="F64" s="18"/>
    </row>
  </sheetData>
  <conditionalFormatting sqref="B4:C7 B9:G54 C3:D7">
    <cfRule type="expression" dxfId="16" priority="25">
      <formula>MOD(ROW(),2)=0</formula>
    </cfRule>
  </conditionalFormatting>
  <conditionalFormatting sqref="B56:F64">
    <cfRule type="expression" dxfId="15" priority="23">
      <formula>MOD(ROW(),2)=0</formula>
    </cfRule>
  </conditionalFormatting>
  <conditionalFormatting sqref="B9:F9">
    <cfRule type="expression" dxfId="14" priority="9">
      <formula>$G9="No"</formula>
    </cfRule>
  </conditionalFormatting>
  <conditionalFormatting sqref="B10:F46">
    <cfRule type="expression" dxfId="13" priority="8">
      <formula>$G10="No"</formula>
    </cfRule>
  </conditionalFormatting>
  <conditionalFormatting sqref="C5:D5">
    <cfRule type="expression" dxfId="12" priority="6">
      <formula>$C5="Over the Limit"</formula>
    </cfRule>
  </conditionalFormatting>
  <conditionalFormatting sqref="F3:G7">
    <cfRule type="expression" dxfId="11" priority="4">
      <formula>MOD(ROW(),2)=0</formula>
    </cfRule>
  </conditionalFormatting>
  <conditionalFormatting sqref="C4:D4">
    <cfRule type="expression" dxfId="10" priority="3">
      <formula>$C4="Over the Cap"</formula>
    </cfRule>
  </conditionalFormatting>
  <conditionalFormatting sqref="F5:G5">
    <cfRule type="expression" dxfId="9" priority="2">
      <formula>$F5="Over the Limit"</formula>
    </cfRule>
  </conditionalFormatting>
  <conditionalFormatting sqref="F4:G4">
    <cfRule type="expression" dxfId="8" priority="1">
      <formula>$F4="Over the Cap"</formula>
    </cfRule>
  </conditionalFormatting>
  <dataValidations count="2">
    <dataValidation type="list" allowBlank="1" showInputMessage="1" showErrorMessage="1" errorTitle="Invalid Team Selection" error="You've selected an invalid team name." promptTitle="Select Team" prompt="Select your team from the dropdown menu" sqref="B2" xr:uid="{9F6A8FD2-2328-4FA6-A8A6-497808C3A2D4}">
      <formula1>TeamList</formula1>
    </dataValidation>
    <dataValidation type="list" allowBlank="1" showInputMessage="1" showErrorMessage="1" errorTitle="Invalid" error="Not a valid selection" promptTitle="Keeper Selection" prompt="Choose &quot;Yes&quot; if you plan to keep this player for the upcoming season. Choose &quot;No&quot; if you do not." sqref="G9:G46 G48:G54" xr:uid="{D7ED96F3-42F2-431B-9D8E-1D5E3781B621}">
      <formula1>YesNo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C6B4-79AE-4410-8F73-52839071D57D}">
  <dimension ref="A1:N34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23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2.19921875" bestFit="1" customWidth="1"/>
    <col min="14" max="14" width="45.9296875" bestFit="1" customWidth="1"/>
    <col min="15" max="18" width="22.1992187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642</v>
      </c>
      <c r="B2" t="s">
        <v>480</v>
      </c>
      <c r="C2" t="s">
        <v>149</v>
      </c>
      <c r="D2" t="s">
        <v>123</v>
      </c>
      <c r="E2">
        <v>50</v>
      </c>
      <c r="G2">
        <v>50</v>
      </c>
      <c r="H2" t="s">
        <v>7</v>
      </c>
      <c r="I2" t="s">
        <v>66</v>
      </c>
      <c r="K2">
        <v>63</v>
      </c>
      <c r="L2">
        <v>3</v>
      </c>
      <c r="N2" t="str">
        <f>_xlfn.CONCAT(B2,";",K2,";",L2,";","$",K2,";")</f>
        <v>Stafford, Matthew;63;3;$63;</v>
      </c>
    </row>
    <row r="3" spans="1:14" x14ac:dyDescent="0.45">
      <c r="A3" t="s">
        <v>642</v>
      </c>
      <c r="B3" t="s">
        <v>481</v>
      </c>
      <c r="C3" t="s">
        <v>278</v>
      </c>
      <c r="D3" t="s">
        <v>123</v>
      </c>
      <c r="E3">
        <v>47</v>
      </c>
      <c r="G3">
        <v>47</v>
      </c>
      <c r="H3" t="s">
        <v>7</v>
      </c>
      <c r="I3" t="s">
        <v>106</v>
      </c>
      <c r="K3">
        <v>59</v>
      </c>
      <c r="L3">
        <v>3</v>
      </c>
      <c r="N3" t="str">
        <f t="shared" ref="N3:N34" si="0">_xlfn.CONCAT(B3,";",K3,";",L3,";","$",K3,";")</f>
        <v>Carr, Derek;59;3;$59;</v>
      </c>
    </row>
    <row r="4" spans="1:14" x14ac:dyDescent="0.45">
      <c r="A4" t="s">
        <v>642</v>
      </c>
      <c r="B4" t="s">
        <v>482</v>
      </c>
      <c r="C4" t="s">
        <v>155</v>
      </c>
      <c r="D4" t="s">
        <v>123</v>
      </c>
      <c r="E4">
        <v>1</v>
      </c>
      <c r="G4">
        <v>0</v>
      </c>
      <c r="H4" t="s">
        <v>7</v>
      </c>
      <c r="I4" t="s">
        <v>9</v>
      </c>
      <c r="K4">
        <v>10</v>
      </c>
      <c r="L4">
        <v>3</v>
      </c>
      <c r="N4" t="str">
        <f t="shared" si="0"/>
        <v>Minshew, Gardner;10;3;$10;</v>
      </c>
    </row>
    <row r="5" spans="1:14" x14ac:dyDescent="0.45">
      <c r="A5" t="s">
        <v>642</v>
      </c>
      <c r="B5" t="s">
        <v>483</v>
      </c>
      <c r="C5" t="s">
        <v>230</v>
      </c>
      <c r="D5" t="s">
        <v>130</v>
      </c>
      <c r="E5">
        <v>81</v>
      </c>
      <c r="G5">
        <v>81</v>
      </c>
      <c r="H5" t="s">
        <v>7</v>
      </c>
      <c r="I5" t="s">
        <v>107</v>
      </c>
      <c r="K5">
        <v>102</v>
      </c>
      <c r="L5">
        <v>3</v>
      </c>
      <c r="N5" t="str">
        <f t="shared" si="0"/>
        <v>Henry, Derrick;102;3;$102;</v>
      </c>
    </row>
    <row r="6" spans="1:14" x14ac:dyDescent="0.45">
      <c r="A6" t="s">
        <v>642</v>
      </c>
      <c r="B6" t="s">
        <v>484</v>
      </c>
      <c r="C6" t="s">
        <v>211</v>
      </c>
      <c r="D6" t="s">
        <v>130</v>
      </c>
      <c r="E6">
        <v>65</v>
      </c>
      <c r="G6">
        <v>65</v>
      </c>
      <c r="H6" t="s">
        <v>7</v>
      </c>
      <c r="I6" t="s">
        <v>54</v>
      </c>
      <c r="K6">
        <v>82</v>
      </c>
      <c r="L6">
        <v>3</v>
      </c>
      <c r="N6" t="str">
        <f t="shared" si="0"/>
        <v>Harris, Najee;82;3;$82;</v>
      </c>
    </row>
    <row r="7" spans="1:14" x14ac:dyDescent="0.45">
      <c r="A7" t="s">
        <v>642</v>
      </c>
      <c r="B7" t="s">
        <v>485</v>
      </c>
      <c r="C7" t="s">
        <v>278</v>
      </c>
      <c r="D7" t="s">
        <v>130</v>
      </c>
      <c r="E7">
        <v>27</v>
      </c>
      <c r="G7">
        <v>27</v>
      </c>
      <c r="H7" t="s">
        <v>7</v>
      </c>
      <c r="I7" t="s">
        <v>35</v>
      </c>
      <c r="K7">
        <v>34</v>
      </c>
      <c r="L7">
        <v>3</v>
      </c>
      <c r="N7" t="str">
        <f t="shared" si="0"/>
        <v>Kamara, Alvin;34;3;$34;</v>
      </c>
    </row>
    <row r="8" spans="1:14" x14ac:dyDescent="0.45">
      <c r="A8" t="s">
        <v>642</v>
      </c>
      <c r="B8" t="s">
        <v>486</v>
      </c>
      <c r="C8" t="s">
        <v>242</v>
      </c>
      <c r="D8" t="s">
        <v>130</v>
      </c>
      <c r="E8">
        <v>1</v>
      </c>
      <c r="G8">
        <v>0</v>
      </c>
      <c r="H8" t="s">
        <v>7</v>
      </c>
      <c r="I8" t="s">
        <v>9</v>
      </c>
      <c r="K8">
        <v>10</v>
      </c>
      <c r="L8">
        <v>3</v>
      </c>
      <c r="N8" t="str">
        <f t="shared" si="0"/>
        <v>Edmonds, Chase;10;3;$10;</v>
      </c>
    </row>
    <row r="9" spans="1:14" x14ac:dyDescent="0.45">
      <c r="A9" t="s">
        <v>642</v>
      </c>
      <c r="B9" t="s">
        <v>487</v>
      </c>
      <c r="C9" t="s">
        <v>214</v>
      </c>
      <c r="D9" t="s">
        <v>130</v>
      </c>
      <c r="E9">
        <v>8</v>
      </c>
      <c r="G9">
        <v>8</v>
      </c>
      <c r="H9" t="s">
        <v>7</v>
      </c>
      <c r="I9" t="s">
        <v>47</v>
      </c>
      <c r="K9">
        <v>10</v>
      </c>
      <c r="L9">
        <v>3</v>
      </c>
      <c r="N9" t="str">
        <f t="shared" si="0"/>
        <v>Hubbard, Chuba;10;3;$10;</v>
      </c>
    </row>
    <row r="10" spans="1:14" x14ac:dyDescent="0.45">
      <c r="A10" t="s">
        <v>642</v>
      </c>
      <c r="B10" t="s">
        <v>488</v>
      </c>
      <c r="C10" t="s">
        <v>129</v>
      </c>
      <c r="D10" t="s">
        <v>141</v>
      </c>
      <c r="E10">
        <v>158</v>
      </c>
      <c r="G10">
        <v>158</v>
      </c>
      <c r="H10" t="s">
        <v>7</v>
      </c>
      <c r="I10" t="s">
        <v>109</v>
      </c>
      <c r="K10">
        <v>198</v>
      </c>
      <c r="L10">
        <v>3</v>
      </c>
      <c r="N10" t="str">
        <f t="shared" si="0"/>
        <v>Chase, Ja'Marr;198;3;$198;</v>
      </c>
    </row>
    <row r="11" spans="1:14" x14ac:dyDescent="0.45">
      <c r="A11" t="s">
        <v>642</v>
      </c>
      <c r="B11" t="s">
        <v>489</v>
      </c>
      <c r="C11" t="s">
        <v>278</v>
      </c>
      <c r="D11" t="s">
        <v>141</v>
      </c>
      <c r="E11">
        <v>93</v>
      </c>
      <c r="G11">
        <v>93</v>
      </c>
      <c r="H11" t="s">
        <v>7</v>
      </c>
      <c r="I11" t="s">
        <v>86</v>
      </c>
      <c r="K11">
        <v>117</v>
      </c>
      <c r="L11">
        <v>3</v>
      </c>
      <c r="N11" t="str">
        <f t="shared" si="0"/>
        <v>Olave, Chris;117;3;$117;</v>
      </c>
    </row>
    <row r="12" spans="1:14" x14ac:dyDescent="0.45">
      <c r="A12" t="s">
        <v>642</v>
      </c>
      <c r="B12" t="s">
        <v>490</v>
      </c>
      <c r="C12" t="s">
        <v>125</v>
      </c>
      <c r="D12" t="s">
        <v>141</v>
      </c>
      <c r="E12">
        <v>62</v>
      </c>
      <c r="F12">
        <v>5</v>
      </c>
      <c r="G12">
        <v>62</v>
      </c>
      <c r="H12" t="s">
        <v>5</v>
      </c>
      <c r="I12" t="s">
        <v>108</v>
      </c>
      <c r="K12">
        <v>78</v>
      </c>
      <c r="L12">
        <v>4</v>
      </c>
      <c r="N12" t="str">
        <f t="shared" si="0"/>
        <v>Addison, Jordan;78;4;$78;</v>
      </c>
    </row>
    <row r="13" spans="1:14" x14ac:dyDescent="0.45">
      <c r="A13" t="s">
        <v>642</v>
      </c>
      <c r="B13" t="s">
        <v>491</v>
      </c>
      <c r="C13" t="s">
        <v>183</v>
      </c>
      <c r="D13" t="s">
        <v>141</v>
      </c>
      <c r="E13">
        <v>56</v>
      </c>
      <c r="F13">
        <v>5</v>
      </c>
      <c r="G13">
        <v>56</v>
      </c>
      <c r="H13" t="s">
        <v>5</v>
      </c>
      <c r="I13" t="s">
        <v>110</v>
      </c>
      <c r="K13">
        <v>70</v>
      </c>
      <c r="L13">
        <v>4</v>
      </c>
      <c r="N13" t="str">
        <f t="shared" si="0"/>
        <v>Johnston, Quentin;70;4;$70;</v>
      </c>
    </row>
    <row r="14" spans="1:14" x14ac:dyDescent="0.45">
      <c r="A14" t="s">
        <v>642</v>
      </c>
      <c r="B14" t="s">
        <v>492</v>
      </c>
      <c r="C14" t="s">
        <v>177</v>
      </c>
      <c r="D14" t="s">
        <v>141</v>
      </c>
      <c r="E14">
        <v>1</v>
      </c>
      <c r="G14">
        <v>0</v>
      </c>
      <c r="H14" t="s">
        <v>7</v>
      </c>
      <c r="I14" t="s">
        <v>9</v>
      </c>
      <c r="K14">
        <v>10</v>
      </c>
      <c r="L14">
        <v>3</v>
      </c>
      <c r="N14" t="str">
        <f t="shared" si="0"/>
        <v>Valdes-Scantling, Marquez;10;3;$10;</v>
      </c>
    </row>
    <row r="15" spans="1:14" x14ac:dyDescent="0.45">
      <c r="A15" t="s">
        <v>642</v>
      </c>
      <c r="B15" t="s">
        <v>493</v>
      </c>
      <c r="C15" t="s">
        <v>185</v>
      </c>
      <c r="D15" t="s">
        <v>141</v>
      </c>
      <c r="E15">
        <v>1</v>
      </c>
      <c r="G15">
        <v>0</v>
      </c>
      <c r="H15" t="s">
        <v>7</v>
      </c>
      <c r="I15" t="s">
        <v>9</v>
      </c>
      <c r="K15">
        <v>10</v>
      </c>
      <c r="L15">
        <v>3</v>
      </c>
      <c r="N15" t="str">
        <f t="shared" si="0"/>
        <v>Robinson, Wan'Dale;10;3;$10;</v>
      </c>
    </row>
    <row r="16" spans="1:14" x14ac:dyDescent="0.45">
      <c r="A16" t="s">
        <v>642</v>
      </c>
      <c r="B16" t="s">
        <v>494</v>
      </c>
      <c r="C16" t="s">
        <v>127</v>
      </c>
      <c r="D16" t="s">
        <v>141</v>
      </c>
      <c r="E16">
        <v>1</v>
      </c>
      <c r="G16">
        <v>0</v>
      </c>
      <c r="H16" t="s">
        <v>7</v>
      </c>
      <c r="I16" t="s">
        <v>9</v>
      </c>
      <c r="K16">
        <v>10</v>
      </c>
      <c r="L16">
        <v>3</v>
      </c>
      <c r="N16" t="str">
        <f t="shared" si="0"/>
        <v>Parker, DeVante;10;3;$10;</v>
      </c>
    </row>
    <row r="17" spans="1:14" x14ac:dyDescent="0.45">
      <c r="A17" t="s">
        <v>642</v>
      </c>
      <c r="B17" t="s">
        <v>495</v>
      </c>
      <c r="C17" t="s">
        <v>185</v>
      </c>
      <c r="D17" t="s">
        <v>150</v>
      </c>
      <c r="E17">
        <v>40</v>
      </c>
      <c r="G17">
        <v>40</v>
      </c>
      <c r="H17" t="s">
        <v>7</v>
      </c>
      <c r="I17" t="s">
        <v>57</v>
      </c>
      <c r="K17">
        <v>50</v>
      </c>
      <c r="L17">
        <v>3</v>
      </c>
      <c r="N17" t="str">
        <f t="shared" si="0"/>
        <v>Waller, Darren;50;3;$50;</v>
      </c>
    </row>
    <row r="18" spans="1:14" x14ac:dyDescent="0.45">
      <c r="A18" t="s">
        <v>642</v>
      </c>
      <c r="B18" t="s">
        <v>496</v>
      </c>
      <c r="C18" t="s">
        <v>165</v>
      </c>
      <c r="D18" t="s">
        <v>150</v>
      </c>
      <c r="E18">
        <v>1</v>
      </c>
      <c r="G18">
        <v>0</v>
      </c>
      <c r="H18" t="s">
        <v>7</v>
      </c>
      <c r="I18" t="s">
        <v>9</v>
      </c>
      <c r="K18">
        <v>10</v>
      </c>
      <c r="L18">
        <v>3</v>
      </c>
      <c r="N18" t="str">
        <f t="shared" si="0"/>
        <v>Fant, Noah;10;3;$10;</v>
      </c>
    </row>
    <row r="19" spans="1:14" x14ac:dyDescent="0.45">
      <c r="A19" t="s">
        <v>642</v>
      </c>
      <c r="B19" t="s">
        <v>497</v>
      </c>
      <c r="C19" t="s">
        <v>192</v>
      </c>
      <c r="D19" t="s">
        <v>153</v>
      </c>
      <c r="E19">
        <v>4</v>
      </c>
      <c r="G19">
        <v>4</v>
      </c>
      <c r="H19" t="s">
        <v>7</v>
      </c>
      <c r="I19" t="s">
        <v>51</v>
      </c>
      <c r="K19">
        <v>5</v>
      </c>
      <c r="L19">
        <v>3</v>
      </c>
      <c r="N19" t="str">
        <f t="shared" si="0"/>
        <v>Lutz, Wil;5;3;$5;</v>
      </c>
    </row>
    <row r="20" spans="1:14" x14ac:dyDescent="0.45">
      <c r="A20" t="s">
        <v>642</v>
      </c>
      <c r="B20" t="s">
        <v>498</v>
      </c>
      <c r="C20" t="s">
        <v>149</v>
      </c>
      <c r="D20" t="s">
        <v>153</v>
      </c>
      <c r="E20">
        <v>1</v>
      </c>
      <c r="G20">
        <v>0</v>
      </c>
      <c r="H20" t="s">
        <v>7</v>
      </c>
      <c r="I20" t="s">
        <v>9</v>
      </c>
      <c r="K20">
        <v>3</v>
      </c>
      <c r="L20">
        <v>3</v>
      </c>
      <c r="N20" t="str">
        <f t="shared" si="0"/>
        <v>Maher, Brett;3;3;$3;</v>
      </c>
    </row>
    <row r="21" spans="1:14" x14ac:dyDescent="0.45">
      <c r="A21" t="s">
        <v>642</v>
      </c>
      <c r="B21" t="s">
        <v>499</v>
      </c>
      <c r="C21" t="s">
        <v>278</v>
      </c>
      <c r="D21" t="s">
        <v>159</v>
      </c>
      <c r="E21">
        <v>12</v>
      </c>
      <c r="G21">
        <v>12</v>
      </c>
      <c r="H21" t="s">
        <v>7</v>
      </c>
      <c r="I21" t="s">
        <v>76</v>
      </c>
      <c r="K21">
        <v>15</v>
      </c>
      <c r="L21">
        <v>3</v>
      </c>
      <c r="N21" t="str">
        <f t="shared" si="0"/>
        <v>Jordan, Cameron;15;3;$15;</v>
      </c>
    </row>
    <row r="22" spans="1:14" x14ac:dyDescent="0.45">
      <c r="A22" t="s">
        <v>642</v>
      </c>
      <c r="B22" t="s">
        <v>500</v>
      </c>
      <c r="C22" t="s">
        <v>183</v>
      </c>
      <c r="D22" t="s">
        <v>159</v>
      </c>
      <c r="E22">
        <v>1</v>
      </c>
      <c r="G22">
        <v>0</v>
      </c>
      <c r="H22" t="s">
        <v>7</v>
      </c>
      <c r="I22" t="s">
        <v>9</v>
      </c>
      <c r="K22">
        <v>10</v>
      </c>
      <c r="L22">
        <v>3</v>
      </c>
      <c r="N22" t="str">
        <f t="shared" si="0"/>
        <v>Mack, Khalil;10;3;$10;</v>
      </c>
    </row>
    <row r="23" spans="1:14" x14ac:dyDescent="0.45">
      <c r="A23" t="s">
        <v>642</v>
      </c>
      <c r="B23" t="s">
        <v>501</v>
      </c>
      <c r="C23" t="s">
        <v>161</v>
      </c>
      <c r="D23" t="s">
        <v>159</v>
      </c>
      <c r="E23">
        <v>1</v>
      </c>
      <c r="G23">
        <v>0</v>
      </c>
      <c r="H23" t="s">
        <v>7</v>
      </c>
      <c r="I23" t="s">
        <v>9</v>
      </c>
      <c r="K23">
        <v>10</v>
      </c>
      <c r="L23">
        <v>3</v>
      </c>
      <c r="N23" t="str">
        <f t="shared" si="0"/>
        <v>Lawrence, Demarcus;10;3;$10;</v>
      </c>
    </row>
    <row r="24" spans="1:14" x14ac:dyDescent="0.45">
      <c r="A24" t="s">
        <v>642</v>
      </c>
      <c r="B24" t="s">
        <v>502</v>
      </c>
      <c r="C24" t="s">
        <v>242</v>
      </c>
      <c r="D24" t="s">
        <v>159</v>
      </c>
      <c r="E24">
        <v>1</v>
      </c>
      <c r="G24">
        <v>0</v>
      </c>
      <c r="H24" t="s">
        <v>7</v>
      </c>
      <c r="I24" t="s">
        <v>9</v>
      </c>
      <c r="K24">
        <v>10</v>
      </c>
      <c r="L24">
        <v>3</v>
      </c>
      <c r="N24" t="str">
        <f t="shared" si="0"/>
        <v>Barrett, Shaq;10;3;$10;</v>
      </c>
    </row>
    <row r="25" spans="1:14" x14ac:dyDescent="0.45">
      <c r="A25" t="s">
        <v>642</v>
      </c>
      <c r="B25" t="s">
        <v>503</v>
      </c>
      <c r="C25" t="s">
        <v>129</v>
      </c>
      <c r="D25" t="s">
        <v>159</v>
      </c>
      <c r="E25">
        <v>8</v>
      </c>
      <c r="G25">
        <v>8</v>
      </c>
      <c r="H25" t="s">
        <v>7</v>
      </c>
      <c r="I25" t="s">
        <v>47</v>
      </c>
      <c r="K25">
        <v>10</v>
      </c>
      <c r="L25">
        <v>3</v>
      </c>
      <c r="N25" t="str">
        <f t="shared" si="0"/>
        <v>Hendrickson, Trey;10;3;$10;</v>
      </c>
    </row>
    <row r="26" spans="1:14" x14ac:dyDescent="0.45">
      <c r="A26" t="s">
        <v>642</v>
      </c>
      <c r="B26" t="s">
        <v>504</v>
      </c>
      <c r="C26" t="s">
        <v>242</v>
      </c>
      <c r="D26" t="s">
        <v>163</v>
      </c>
      <c r="E26">
        <v>50</v>
      </c>
      <c r="G26">
        <v>50</v>
      </c>
      <c r="H26" t="s">
        <v>7</v>
      </c>
      <c r="I26" t="s">
        <v>66</v>
      </c>
      <c r="K26">
        <v>63</v>
      </c>
      <c r="L26">
        <v>3</v>
      </c>
      <c r="N26" t="str">
        <f t="shared" si="0"/>
        <v>White, Devin;63;3;$63;</v>
      </c>
    </row>
    <row r="27" spans="1:14" x14ac:dyDescent="0.45">
      <c r="A27" t="s">
        <v>642</v>
      </c>
      <c r="B27" t="s">
        <v>505</v>
      </c>
      <c r="C27" t="s">
        <v>278</v>
      </c>
      <c r="D27" t="s">
        <v>163</v>
      </c>
      <c r="E27">
        <v>21</v>
      </c>
      <c r="G27">
        <v>21</v>
      </c>
      <c r="H27" t="s">
        <v>7</v>
      </c>
      <c r="I27" t="s">
        <v>16</v>
      </c>
      <c r="K27">
        <v>27</v>
      </c>
      <c r="L27">
        <v>3</v>
      </c>
      <c r="N27" t="str">
        <f t="shared" si="0"/>
        <v>Werner, Pete;27;3;$27;</v>
      </c>
    </row>
    <row r="28" spans="1:14" x14ac:dyDescent="0.45">
      <c r="A28" t="s">
        <v>642</v>
      </c>
      <c r="B28" t="s">
        <v>506</v>
      </c>
      <c r="C28" t="s">
        <v>278</v>
      </c>
      <c r="D28" t="s">
        <v>163</v>
      </c>
      <c r="E28">
        <v>1</v>
      </c>
      <c r="G28">
        <v>0</v>
      </c>
      <c r="H28" t="s">
        <v>7</v>
      </c>
      <c r="I28" t="s">
        <v>9</v>
      </c>
      <c r="K28">
        <v>10</v>
      </c>
      <c r="L28">
        <v>3</v>
      </c>
      <c r="N28" t="str">
        <f t="shared" si="0"/>
        <v>Davis, Demario;10;3;$10;</v>
      </c>
    </row>
    <row r="29" spans="1:14" x14ac:dyDescent="0.45">
      <c r="A29" t="s">
        <v>642</v>
      </c>
      <c r="B29" t="s">
        <v>507</v>
      </c>
      <c r="C29" t="s">
        <v>283</v>
      </c>
      <c r="D29" t="s">
        <v>163</v>
      </c>
      <c r="E29">
        <v>1</v>
      </c>
      <c r="G29">
        <v>0</v>
      </c>
      <c r="H29" t="s">
        <v>7</v>
      </c>
      <c r="I29" t="s">
        <v>9</v>
      </c>
      <c r="K29">
        <v>10</v>
      </c>
      <c r="L29">
        <v>3</v>
      </c>
      <c r="N29" t="str">
        <f t="shared" si="0"/>
        <v>Pappoe, Owen;10;3;$10;</v>
      </c>
    </row>
    <row r="30" spans="1:14" x14ac:dyDescent="0.45">
      <c r="A30" t="s">
        <v>642</v>
      </c>
      <c r="B30" t="s">
        <v>508</v>
      </c>
      <c r="C30" t="s">
        <v>136</v>
      </c>
      <c r="D30" t="s">
        <v>179</v>
      </c>
      <c r="E30">
        <v>19</v>
      </c>
      <c r="G30">
        <v>19</v>
      </c>
      <c r="H30" t="s">
        <v>7</v>
      </c>
      <c r="I30" t="s">
        <v>25</v>
      </c>
      <c r="K30">
        <v>24</v>
      </c>
      <c r="L30">
        <v>3</v>
      </c>
      <c r="N30" t="str">
        <f t="shared" si="0"/>
        <v>Gardner-Johnson, Chauncey;24;3;$24;</v>
      </c>
    </row>
    <row r="31" spans="1:14" x14ac:dyDescent="0.45">
      <c r="A31" t="s">
        <v>642</v>
      </c>
      <c r="B31" t="s">
        <v>509</v>
      </c>
      <c r="C31" t="s">
        <v>170</v>
      </c>
      <c r="D31" t="s">
        <v>179</v>
      </c>
      <c r="E31">
        <v>18</v>
      </c>
      <c r="G31">
        <v>18</v>
      </c>
      <c r="H31" t="s">
        <v>7</v>
      </c>
      <c r="I31" t="s">
        <v>23</v>
      </c>
      <c r="K31">
        <v>23</v>
      </c>
      <c r="L31">
        <v>3</v>
      </c>
      <c r="N31" t="str">
        <f t="shared" si="0"/>
        <v>Brisker, Jaquan;23;3;$23;</v>
      </c>
    </row>
    <row r="32" spans="1:14" x14ac:dyDescent="0.45">
      <c r="A32" t="s">
        <v>642</v>
      </c>
      <c r="B32" t="s">
        <v>510</v>
      </c>
      <c r="C32" t="s">
        <v>278</v>
      </c>
      <c r="D32" t="s">
        <v>179</v>
      </c>
      <c r="E32">
        <v>4</v>
      </c>
      <c r="G32">
        <v>4</v>
      </c>
      <c r="H32" t="s">
        <v>7</v>
      </c>
      <c r="I32" t="s">
        <v>51</v>
      </c>
      <c r="K32">
        <v>10</v>
      </c>
      <c r="L32">
        <v>3</v>
      </c>
      <c r="N32" t="str">
        <f t="shared" si="0"/>
        <v>Mathieu, Tyrann;10;3;$10;</v>
      </c>
    </row>
    <row r="33" spans="1:14" x14ac:dyDescent="0.45">
      <c r="A33" t="s">
        <v>642</v>
      </c>
      <c r="B33" t="s">
        <v>511</v>
      </c>
      <c r="C33" t="s">
        <v>143</v>
      </c>
      <c r="D33" t="s">
        <v>179</v>
      </c>
      <c r="E33">
        <v>1</v>
      </c>
      <c r="G33">
        <v>0</v>
      </c>
      <c r="H33" t="s">
        <v>7</v>
      </c>
      <c r="I33" t="s">
        <v>9</v>
      </c>
      <c r="K33">
        <v>10</v>
      </c>
      <c r="L33">
        <v>3</v>
      </c>
      <c r="N33" t="str">
        <f t="shared" si="0"/>
        <v>Amos, Adrian;10;3;$10;</v>
      </c>
    </row>
    <row r="34" spans="1:14" x14ac:dyDescent="0.45">
      <c r="A34" t="s">
        <v>642</v>
      </c>
      <c r="B34" t="s">
        <v>512</v>
      </c>
      <c r="C34" t="s">
        <v>230</v>
      </c>
      <c r="D34" t="s">
        <v>130</v>
      </c>
      <c r="E34">
        <v>32</v>
      </c>
      <c r="F34">
        <v>5</v>
      </c>
      <c r="G34">
        <v>32</v>
      </c>
      <c r="H34" t="s">
        <v>5</v>
      </c>
      <c r="I34" t="s">
        <v>78</v>
      </c>
      <c r="J34" t="s">
        <v>33</v>
      </c>
      <c r="K34">
        <v>32</v>
      </c>
      <c r="L34">
        <v>4</v>
      </c>
      <c r="N34" t="str">
        <f t="shared" si="0"/>
        <v>Spears, Tyjae;32;4;$32;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7A-576B-4606-8303-F02579C65F98}">
  <dimension ref="A1:N37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7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643</v>
      </c>
      <c r="B2" t="s">
        <v>243</v>
      </c>
      <c r="C2" t="s">
        <v>223</v>
      </c>
      <c r="D2" t="s">
        <v>123</v>
      </c>
      <c r="E2">
        <v>102</v>
      </c>
      <c r="G2">
        <v>102</v>
      </c>
      <c r="H2" t="s">
        <v>7</v>
      </c>
      <c r="I2" t="s">
        <v>97</v>
      </c>
      <c r="K2">
        <v>128</v>
      </c>
      <c r="L2">
        <v>3</v>
      </c>
      <c r="N2" t="str">
        <f>_xlfn.CONCAT(B2,";",K2,";",L2,";","$",K2,";")</f>
        <v>Rodgers, Aaron;128;3;$128;</v>
      </c>
    </row>
    <row r="3" spans="1:14" x14ac:dyDescent="0.45">
      <c r="A3" t="s">
        <v>643</v>
      </c>
      <c r="B3" t="s">
        <v>244</v>
      </c>
      <c r="C3" t="s">
        <v>125</v>
      </c>
      <c r="D3" t="s">
        <v>123</v>
      </c>
      <c r="E3">
        <v>88</v>
      </c>
      <c r="G3">
        <v>88</v>
      </c>
      <c r="H3" t="s">
        <v>7</v>
      </c>
      <c r="I3" t="s">
        <v>91</v>
      </c>
      <c r="K3">
        <v>110</v>
      </c>
      <c r="L3">
        <v>3</v>
      </c>
      <c r="N3" t="str">
        <f t="shared" ref="N3:N37" si="0">_xlfn.CONCAT(B3,";",K3,";",L3,";","$",K3,";")</f>
        <v>Cousins, Kirk;110;3;$110;</v>
      </c>
    </row>
    <row r="4" spans="1:14" x14ac:dyDescent="0.45">
      <c r="A4" t="s">
        <v>643</v>
      </c>
      <c r="B4" t="s">
        <v>245</v>
      </c>
      <c r="C4" t="s">
        <v>158</v>
      </c>
      <c r="D4" t="s">
        <v>123</v>
      </c>
      <c r="E4">
        <v>60</v>
      </c>
      <c r="G4">
        <v>60</v>
      </c>
      <c r="H4" t="s">
        <v>7</v>
      </c>
      <c r="I4" t="s">
        <v>58</v>
      </c>
      <c r="K4">
        <v>75</v>
      </c>
      <c r="L4">
        <v>3</v>
      </c>
      <c r="N4" t="str">
        <f t="shared" si="0"/>
        <v>Love, Jordan;75;3;$75;</v>
      </c>
    </row>
    <row r="5" spans="1:14" x14ac:dyDescent="0.45">
      <c r="A5" t="s">
        <v>643</v>
      </c>
      <c r="B5" t="s">
        <v>246</v>
      </c>
      <c r="C5" t="s">
        <v>138</v>
      </c>
      <c r="D5" t="s">
        <v>123</v>
      </c>
      <c r="E5">
        <v>2</v>
      </c>
      <c r="G5">
        <v>2</v>
      </c>
      <c r="H5" t="s">
        <v>7</v>
      </c>
      <c r="I5" t="s">
        <v>28</v>
      </c>
      <c r="K5">
        <v>10</v>
      </c>
      <c r="L5">
        <v>3</v>
      </c>
      <c r="N5" t="str">
        <f t="shared" si="0"/>
        <v>O'Connell, Aidan;10;3;$10;</v>
      </c>
    </row>
    <row r="6" spans="1:14" x14ac:dyDescent="0.45">
      <c r="A6" t="s">
        <v>643</v>
      </c>
      <c r="B6" t="s">
        <v>247</v>
      </c>
      <c r="C6" t="s">
        <v>140</v>
      </c>
      <c r="D6" t="s">
        <v>130</v>
      </c>
      <c r="E6">
        <v>102</v>
      </c>
      <c r="G6">
        <v>102</v>
      </c>
      <c r="H6" t="s">
        <v>7</v>
      </c>
      <c r="I6" t="s">
        <v>97</v>
      </c>
      <c r="K6">
        <v>128</v>
      </c>
      <c r="L6">
        <v>3</v>
      </c>
      <c r="N6" t="str">
        <f t="shared" si="0"/>
        <v>McCaffrey, Christian;128;3;$128;</v>
      </c>
    </row>
    <row r="7" spans="1:14" x14ac:dyDescent="0.45">
      <c r="A7" t="s">
        <v>643</v>
      </c>
      <c r="B7" t="s">
        <v>248</v>
      </c>
      <c r="C7" t="s">
        <v>158</v>
      </c>
      <c r="D7" t="s">
        <v>130</v>
      </c>
      <c r="E7">
        <v>32</v>
      </c>
      <c r="G7">
        <v>32</v>
      </c>
      <c r="H7" t="s">
        <v>7</v>
      </c>
      <c r="I7" t="s">
        <v>78</v>
      </c>
      <c r="K7">
        <v>40</v>
      </c>
      <c r="L7">
        <v>3</v>
      </c>
      <c r="N7" t="str">
        <f t="shared" si="0"/>
        <v>Dillon, AJ;40;3;$40;</v>
      </c>
    </row>
    <row r="8" spans="1:14" x14ac:dyDescent="0.45">
      <c r="A8" t="s">
        <v>643</v>
      </c>
      <c r="B8" t="s">
        <v>249</v>
      </c>
      <c r="C8" t="s">
        <v>155</v>
      </c>
      <c r="D8" t="s">
        <v>130</v>
      </c>
      <c r="E8">
        <v>25</v>
      </c>
      <c r="G8">
        <v>0</v>
      </c>
      <c r="I8" t="s">
        <v>92</v>
      </c>
      <c r="K8">
        <v>32</v>
      </c>
      <c r="L8">
        <v>3</v>
      </c>
      <c r="N8" t="str">
        <f t="shared" si="0"/>
        <v>Moss, Zack;32;3;$32;</v>
      </c>
    </row>
    <row r="9" spans="1:14" x14ac:dyDescent="0.45">
      <c r="A9" t="s">
        <v>643</v>
      </c>
      <c r="B9" t="s">
        <v>250</v>
      </c>
      <c r="C9" t="s">
        <v>170</v>
      </c>
      <c r="D9" t="s">
        <v>130</v>
      </c>
      <c r="E9">
        <v>19</v>
      </c>
      <c r="G9">
        <v>19</v>
      </c>
      <c r="H9" t="s">
        <v>7</v>
      </c>
      <c r="I9" t="s">
        <v>25</v>
      </c>
      <c r="K9">
        <v>24</v>
      </c>
      <c r="L9">
        <v>3</v>
      </c>
      <c r="N9" t="str">
        <f t="shared" si="0"/>
        <v>Herbert, Khalil;24;3;$24;</v>
      </c>
    </row>
    <row r="10" spans="1:14" x14ac:dyDescent="0.45">
      <c r="A10" t="s">
        <v>643</v>
      </c>
      <c r="B10" t="s">
        <v>251</v>
      </c>
      <c r="C10" t="s">
        <v>200</v>
      </c>
      <c r="D10" t="s">
        <v>130</v>
      </c>
      <c r="E10">
        <v>1</v>
      </c>
      <c r="G10">
        <v>0</v>
      </c>
      <c r="H10" t="s">
        <v>7</v>
      </c>
      <c r="I10" t="s">
        <v>9</v>
      </c>
      <c r="K10">
        <v>10</v>
      </c>
      <c r="L10">
        <v>3</v>
      </c>
      <c r="N10" t="str">
        <f t="shared" si="0"/>
        <v>Mitchell, Keaton;10;3;$10;</v>
      </c>
    </row>
    <row r="11" spans="1:14" x14ac:dyDescent="0.45">
      <c r="A11" t="s">
        <v>643</v>
      </c>
      <c r="B11" t="s">
        <v>252</v>
      </c>
      <c r="C11" t="s">
        <v>200</v>
      </c>
      <c r="D11" t="s">
        <v>141</v>
      </c>
      <c r="E11">
        <v>43</v>
      </c>
      <c r="F11">
        <v>5</v>
      </c>
      <c r="G11">
        <v>43</v>
      </c>
      <c r="H11" t="s">
        <v>5</v>
      </c>
      <c r="I11" t="s">
        <v>98</v>
      </c>
      <c r="K11">
        <v>54</v>
      </c>
      <c r="L11">
        <v>4</v>
      </c>
      <c r="N11" t="str">
        <f t="shared" si="0"/>
        <v>Flowers, Zay;54;4;$54;</v>
      </c>
    </row>
    <row r="12" spans="1:14" x14ac:dyDescent="0.45">
      <c r="A12" t="s">
        <v>643</v>
      </c>
      <c r="B12" t="s">
        <v>253</v>
      </c>
      <c r="C12" t="s">
        <v>242</v>
      </c>
      <c r="D12" t="s">
        <v>141</v>
      </c>
      <c r="E12">
        <v>25</v>
      </c>
      <c r="G12">
        <v>25</v>
      </c>
      <c r="H12" t="s">
        <v>7</v>
      </c>
      <c r="I12" t="s">
        <v>26</v>
      </c>
      <c r="K12">
        <v>32</v>
      </c>
      <c r="L12">
        <v>3</v>
      </c>
      <c r="N12" t="str">
        <f t="shared" si="0"/>
        <v>Evans, Mike;32;3;$32;</v>
      </c>
    </row>
    <row r="13" spans="1:14" x14ac:dyDescent="0.45">
      <c r="A13" t="s">
        <v>643</v>
      </c>
      <c r="B13" t="s">
        <v>254</v>
      </c>
      <c r="C13" t="s">
        <v>230</v>
      </c>
      <c r="D13" t="s">
        <v>141</v>
      </c>
      <c r="E13">
        <v>20</v>
      </c>
      <c r="G13">
        <v>20</v>
      </c>
      <c r="H13" t="s">
        <v>7</v>
      </c>
      <c r="I13" t="s">
        <v>34</v>
      </c>
      <c r="K13">
        <v>25</v>
      </c>
      <c r="L13">
        <v>3</v>
      </c>
      <c r="N13" t="str">
        <f t="shared" si="0"/>
        <v>Hopkins, DeAndre;25;3;$25;</v>
      </c>
    </row>
    <row r="14" spans="1:14" x14ac:dyDescent="0.45">
      <c r="A14" t="s">
        <v>643</v>
      </c>
      <c r="B14" t="s">
        <v>255</v>
      </c>
      <c r="C14" t="s">
        <v>140</v>
      </c>
      <c r="D14" t="s">
        <v>150</v>
      </c>
      <c r="E14">
        <v>55</v>
      </c>
      <c r="G14">
        <v>55</v>
      </c>
      <c r="H14" t="s">
        <v>7</v>
      </c>
      <c r="I14" t="s">
        <v>21</v>
      </c>
      <c r="K14">
        <v>69</v>
      </c>
      <c r="L14">
        <v>3</v>
      </c>
      <c r="N14" t="str">
        <f t="shared" si="0"/>
        <v>Kittle, George;69;3;$69;</v>
      </c>
    </row>
    <row r="15" spans="1:14" x14ac:dyDescent="0.45">
      <c r="A15" t="s">
        <v>643</v>
      </c>
      <c r="B15" t="s">
        <v>256</v>
      </c>
      <c r="C15" t="s">
        <v>136</v>
      </c>
      <c r="D15" t="s">
        <v>150</v>
      </c>
      <c r="E15">
        <v>42</v>
      </c>
      <c r="F15">
        <v>5</v>
      </c>
      <c r="G15">
        <v>42</v>
      </c>
      <c r="H15" t="s">
        <v>5</v>
      </c>
      <c r="I15" t="s">
        <v>99</v>
      </c>
      <c r="K15">
        <v>53</v>
      </c>
      <c r="L15">
        <v>4</v>
      </c>
      <c r="N15" t="str">
        <f t="shared" si="0"/>
        <v>LaPorta, Sam;53;4;$53;</v>
      </c>
    </row>
    <row r="16" spans="1:14" x14ac:dyDescent="0.45">
      <c r="A16" t="s">
        <v>643</v>
      </c>
      <c r="B16" t="s">
        <v>257</v>
      </c>
      <c r="C16" t="s">
        <v>122</v>
      </c>
      <c r="D16" t="s">
        <v>150</v>
      </c>
      <c r="E16">
        <v>24</v>
      </c>
      <c r="G16">
        <v>24</v>
      </c>
      <c r="H16" t="s">
        <v>7</v>
      </c>
      <c r="I16" t="s">
        <v>17</v>
      </c>
      <c r="K16">
        <v>30</v>
      </c>
      <c r="L16">
        <v>3</v>
      </c>
      <c r="N16" t="str">
        <f t="shared" si="0"/>
        <v>Njoku, David;30;3;$30;</v>
      </c>
    </row>
    <row r="17" spans="1:14" x14ac:dyDescent="0.45">
      <c r="A17" t="s">
        <v>643</v>
      </c>
      <c r="B17" t="s">
        <v>258</v>
      </c>
      <c r="C17" t="s">
        <v>134</v>
      </c>
      <c r="D17" t="s">
        <v>150</v>
      </c>
      <c r="E17">
        <v>10</v>
      </c>
      <c r="G17">
        <v>0</v>
      </c>
      <c r="I17" t="s">
        <v>29</v>
      </c>
      <c r="K17">
        <v>13</v>
      </c>
      <c r="L17">
        <v>3</v>
      </c>
      <c r="N17" t="str">
        <f t="shared" si="0"/>
        <v>Thomas, Logan;13;3;$13;</v>
      </c>
    </row>
    <row r="18" spans="1:14" x14ac:dyDescent="0.45">
      <c r="A18" t="s">
        <v>643</v>
      </c>
      <c r="B18" t="s">
        <v>259</v>
      </c>
      <c r="C18" t="s">
        <v>168</v>
      </c>
      <c r="D18" t="s">
        <v>153</v>
      </c>
      <c r="E18">
        <v>4</v>
      </c>
      <c r="G18">
        <v>4</v>
      </c>
      <c r="H18" t="s">
        <v>7</v>
      </c>
      <c r="I18" t="s">
        <v>51</v>
      </c>
      <c r="K18">
        <v>5</v>
      </c>
      <c r="L18">
        <v>3</v>
      </c>
      <c r="N18" t="str">
        <f t="shared" si="0"/>
        <v>Elliott, Jake;5;3;$5;</v>
      </c>
    </row>
    <row r="19" spans="1:14" x14ac:dyDescent="0.45">
      <c r="A19" t="s">
        <v>643</v>
      </c>
      <c r="B19" t="s">
        <v>260</v>
      </c>
      <c r="C19" t="s">
        <v>155</v>
      </c>
      <c r="D19" t="s">
        <v>153</v>
      </c>
      <c r="E19">
        <v>1</v>
      </c>
      <c r="G19">
        <v>0</v>
      </c>
      <c r="I19" t="s">
        <v>19</v>
      </c>
      <c r="K19">
        <v>3</v>
      </c>
      <c r="L19">
        <v>3</v>
      </c>
      <c r="N19" t="str">
        <f t="shared" si="0"/>
        <v>Gay, Matt;3;3;$3;</v>
      </c>
    </row>
    <row r="20" spans="1:14" x14ac:dyDescent="0.45">
      <c r="A20" t="s">
        <v>643</v>
      </c>
      <c r="B20" t="s">
        <v>261</v>
      </c>
      <c r="C20" t="s">
        <v>187</v>
      </c>
      <c r="D20" t="s">
        <v>156</v>
      </c>
      <c r="E20">
        <v>20</v>
      </c>
      <c r="G20">
        <v>20</v>
      </c>
      <c r="H20" t="s">
        <v>7</v>
      </c>
      <c r="I20" t="s">
        <v>34</v>
      </c>
      <c r="K20">
        <v>25</v>
      </c>
      <c r="L20">
        <v>3</v>
      </c>
      <c r="N20" t="str">
        <f t="shared" si="0"/>
        <v>Wilkins, Christian;25;3;$25;</v>
      </c>
    </row>
    <row r="21" spans="1:14" x14ac:dyDescent="0.45">
      <c r="A21" t="s">
        <v>643</v>
      </c>
      <c r="B21" t="s">
        <v>262</v>
      </c>
      <c r="C21" t="s">
        <v>134</v>
      </c>
      <c r="D21" t="s">
        <v>156</v>
      </c>
      <c r="E21">
        <v>8</v>
      </c>
      <c r="G21">
        <v>8</v>
      </c>
      <c r="H21" t="s">
        <v>7</v>
      </c>
      <c r="I21" t="s">
        <v>47</v>
      </c>
      <c r="K21">
        <v>10</v>
      </c>
      <c r="L21">
        <v>3</v>
      </c>
      <c r="N21" t="str">
        <f t="shared" si="0"/>
        <v>Allen, Jonathan;10;3;$10;</v>
      </c>
    </row>
    <row r="22" spans="1:14" x14ac:dyDescent="0.45">
      <c r="A22" t="s">
        <v>643</v>
      </c>
      <c r="B22" t="s">
        <v>263</v>
      </c>
      <c r="C22" t="s">
        <v>185</v>
      </c>
      <c r="D22" t="s">
        <v>159</v>
      </c>
      <c r="E22">
        <v>15</v>
      </c>
      <c r="G22">
        <v>15</v>
      </c>
      <c r="H22" t="s">
        <v>7</v>
      </c>
      <c r="I22" t="s">
        <v>69</v>
      </c>
      <c r="K22">
        <v>19</v>
      </c>
      <c r="L22">
        <v>3</v>
      </c>
      <c r="N22" t="str">
        <f t="shared" si="0"/>
        <v>Thibodeaux, Kayvon;19;3;$19;</v>
      </c>
    </row>
    <row r="23" spans="1:14" x14ac:dyDescent="0.45">
      <c r="A23" t="s">
        <v>643</v>
      </c>
      <c r="B23" t="s">
        <v>264</v>
      </c>
      <c r="C23" t="s">
        <v>192</v>
      </c>
      <c r="D23" t="s">
        <v>159</v>
      </c>
      <c r="E23">
        <v>10</v>
      </c>
      <c r="G23">
        <v>0</v>
      </c>
      <c r="I23" t="s">
        <v>29</v>
      </c>
      <c r="K23">
        <v>13</v>
      </c>
      <c r="L23">
        <v>3</v>
      </c>
      <c r="N23" t="str">
        <f t="shared" si="0"/>
        <v>Cooper, Jonathon;13;3;$13;</v>
      </c>
    </row>
    <row r="24" spans="1:14" x14ac:dyDescent="0.45">
      <c r="A24" t="s">
        <v>643</v>
      </c>
      <c r="B24" t="s">
        <v>265</v>
      </c>
      <c r="C24" t="s">
        <v>187</v>
      </c>
      <c r="D24" t="s">
        <v>159</v>
      </c>
      <c r="E24">
        <v>10</v>
      </c>
      <c r="G24">
        <v>0</v>
      </c>
      <c r="I24" t="s">
        <v>29</v>
      </c>
      <c r="K24">
        <v>13</v>
      </c>
      <c r="L24">
        <v>3</v>
      </c>
      <c r="N24" t="str">
        <f t="shared" si="0"/>
        <v>Van Ginkel, Andrew;13;3;$13;</v>
      </c>
    </row>
    <row r="25" spans="1:14" x14ac:dyDescent="0.45">
      <c r="A25" t="s">
        <v>643</v>
      </c>
      <c r="B25" t="s">
        <v>266</v>
      </c>
      <c r="C25" t="s">
        <v>267</v>
      </c>
      <c r="D25" t="s">
        <v>163</v>
      </c>
      <c r="E25">
        <v>20</v>
      </c>
      <c r="G25">
        <v>20</v>
      </c>
      <c r="H25" t="s">
        <v>7</v>
      </c>
      <c r="I25" t="s">
        <v>34</v>
      </c>
      <c r="K25">
        <v>25</v>
      </c>
      <c r="L25">
        <v>3</v>
      </c>
      <c r="N25" t="str">
        <f t="shared" si="0"/>
        <v>Milano, Matt;25;3;$25;</v>
      </c>
    </row>
    <row r="26" spans="1:14" x14ac:dyDescent="0.45">
      <c r="A26" t="s">
        <v>643</v>
      </c>
      <c r="B26" t="s">
        <v>268</v>
      </c>
      <c r="C26" t="s">
        <v>214</v>
      </c>
      <c r="D26" t="s">
        <v>163</v>
      </c>
      <c r="E26">
        <v>20</v>
      </c>
      <c r="G26">
        <v>20</v>
      </c>
      <c r="H26" t="s">
        <v>7</v>
      </c>
      <c r="I26" t="s">
        <v>34</v>
      </c>
      <c r="K26">
        <v>25</v>
      </c>
      <c r="L26">
        <v>3</v>
      </c>
      <c r="N26" t="str">
        <f t="shared" si="0"/>
        <v>Luvu, Frankie;25;3;$25;</v>
      </c>
    </row>
    <row r="27" spans="1:14" x14ac:dyDescent="0.45">
      <c r="A27" t="s">
        <v>643</v>
      </c>
      <c r="B27" t="s">
        <v>269</v>
      </c>
      <c r="C27" t="s">
        <v>168</v>
      </c>
      <c r="D27" t="s">
        <v>163</v>
      </c>
      <c r="E27">
        <v>18</v>
      </c>
      <c r="G27">
        <v>18</v>
      </c>
      <c r="H27" t="s">
        <v>7</v>
      </c>
      <c r="I27" t="s">
        <v>23</v>
      </c>
      <c r="K27">
        <v>23</v>
      </c>
      <c r="L27">
        <v>3</v>
      </c>
      <c r="N27" t="str">
        <f t="shared" si="0"/>
        <v>Dean, Nakobe;23;3;$23;</v>
      </c>
    </row>
    <row r="28" spans="1:14" x14ac:dyDescent="0.45">
      <c r="A28" t="s">
        <v>643</v>
      </c>
      <c r="B28" t="s">
        <v>270</v>
      </c>
      <c r="C28" t="s">
        <v>155</v>
      </c>
      <c r="D28" t="s">
        <v>163</v>
      </c>
      <c r="E28">
        <v>10</v>
      </c>
      <c r="G28">
        <v>0</v>
      </c>
      <c r="I28" t="s">
        <v>29</v>
      </c>
      <c r="K28">
        <v>13</v>
      </c>
      <c r="L28">
        <v>3</v>
      </c>
      <c r="N28" t="str">
        <f t="shared" si="0"/>
        <v>Speed, E.J.;13;3;$13;</v>
      </c>
    </row>
    <row r="29" spans="1:14" x14ac:dyDescent="0.45">
      <c r="A29" t="s">
        <v>643</v>
      </c>
      <c r="B29" t="s">
        <v>271</v>
      </c>
      <c r="C29" t="s">
        <v>183</v>
      </c>
      <c r="D29" t="s">
        <v>163</v>
      </c>
      <c r="E29">
        <v>8</v>
      </c>
      <c r="G29">
        <v>8</v>
      </c>
      <c r="H29" t="s">
        <v>7</v>
      </c>
      <c r="I29" t="s">
        <v>47</v>
      </c>
      <c r="K29">
        <v>10</v>
      </c>
      <c r="L29">
        <v>3</v>
      </c>
      <c r="N29" t="str">
        <f t="shared" si="0"/>
        <v>Kendricks, Eric;10;3;$10;</v>
      </c>
    </row>
    <row r="30" spans="1:14" x14ac:dyDescent="0.45">
      <c r="A30" t="s">
        <v>643</v>
      </c>
      <c r="B30" t="s">
        <v>272</v>
      </c>
      <c r="C30" t="s">
        <v>267</v>
      </c>
      <c r="D30" t="s">
        <v>163</v>
      </c>
      <c r="E30">
        <v>1</v>
      </c>
      <c r="G30">
        <v>0</v>
      </c>
      <c r="I30" t="s">
        <v>19</v>
      </c>
      <c r="K30">
        <v>10</v>
      </c>
      <c r="L30">
        <v>3</v>
      </c>
      <c r="N30" t="str">
        <f t="shared" si="0"/>
        <v>Dodson, Tyrel;10;3;$10;</v>
      </c>
    </row>
    <row r="31" spans="1:14" x14ac:dyDescent="0.45">
      <c r="A31" t="s">
        <v>643</v>
      </c>
      <c r="B31" t="s">
        <v>273</v>
      </c>
      <c r="C31" t="s">
        <v>127</v>
      </c>
      <c r="D31" t="s">
        <v>163</v>
      </c>
      <c r="E31">
        <v>1</v>
      </c>
      <c r="G31">
        <v>0</v>
      </c>
      <c r="I31" t="s">
        <v>19</v>
      </c>
      <c r="K31">
        <v>10</v>
      </c>
      <c r="L31">
        <v>3</v>
      </c>
      <c r="N31" t="str">
        <f t="shared" si="0"/>
        <v>Tavai, Jahlani;10;3;$10;</v>
      </c>
    </row>
    <row r="32" spans="1:14" x14ac:dyDescent="0.45">
      <c r="A32" t="s">
        <v>643</v>
      </c>
      <c r="B32" t="s">
        <v>274</v>
      </c>
      <c r="C32" t="s">
        <v>185</v>
      </c>
      <c r="D32" t="s">
        <v>163</v>
      </c>
      <c r="E32">
        <v>5</v>
      </c>
      <c r="G32">
        <v>0</v>
      </c>
      <c r="I32" t="s">
        <v>79</v>
      </c>
      <c r="K32">
        <v>10</v>
      </c>
      <c r="L32">
        <v>3</v>
      </c>
      <c r="N32" t="str">
        <f t="shared" si="0"/>
        <v>McFadden, Micah;10;3;$10;</v>
      </c>
    </row>
    <row r="33" spans="1:14" x14ac:dyDescent="0.45">
      <c r="A33" t="s">
        <v>643</v>
      </c>
      <c r="B33" t="s">
        <v>275</v>
      </c>
      <c r="C33" t="s">
        <v>165</v>
      </c>
      <c r="D33" t="s">
        <v>175</v>
      </c>
      <c r="E33">
        <v>15</v>
      </c>
      <c r="G33">
        <v>0</v>
      </c>
      <c r="I33" t="s">
        <v>77</v>
      </c>
      <c r="K33">
        <v>19</v>
      </c>
      <c r="L33">
        <v>3</v>
      </c>
      <c r="N33" t="str">
        <f t="shared" si="0"/>
        <v>Brown, Tre;19;3;$19;</v>
      </c>
    </row>
    <row r="34" spans="1:14" x14ac:dyDescent="0.45">
      <c r="A34" t="s">
        <v>643</v>
      </c>
      <c r="B34" t="s">
        <v>276</v>
      </c>
      <c r="C34" t="s">
        <v>140</v>
      </c>
      <c r="D34" t="s">
        <v>175</v>
      </c>
      <c r="E34">
        <v>15</v>
      </c>
      <c r="G34">
        <v>0</v>
      </c>
      <c r="I34" t="s">
        <v>77</v>
      </c>
      <c r="K34">
        <v>19</v>
      </c>
      <c r="L34">
        <v>3</v>
      </c>
      <c r="N34" t="str">
        <f t="shared" si="0"/>
        <v>Lenoir, Deommodore;19;3;$19;</v>
      </c>
    </row>
    <row r="35" spans="1:14" x14ac:dyDescent="0.45">
      <c r="A35" t="s">
        <v>643</v>
      </c>
      <c r="B35" t="s">
        <v>277</v>
      </c>
      <c r="C35" t="s">
        <v>278</v>
      </c>
      <c r="D35" t="s">
        <v>175</v>
      </c>
      <c r="E35">
        <v>10</v>
      </c>
      <c r="G35">
        <v>0</v>
      </c>
      <c r="I35" t="s">
        <v>29</v>
      </c>
      <c r="K35">
        <v>13</v>
      </c>
      <c r="L35">
        <v>3</v>
      </c>
      <c r="N35" t="str">
        <f t="shared" si="0"/>
        <v>Taylor, Alontae;13;3;$13;</v>
      </c>
    </row>
    <row r="36" spans="1:14" x14ac:dyDescent="0.45">
      <c r="A36" t="s">
        <v>643</v>
      </c>
      <c r="B36" t="s">
        <v>279</v>
      </c>
      <c r="C36" t="s">
        <v>158</v>
      </c>
      <c r="D36" t="s">
        <v>179</v>
      </c>
      <c r="E36">
        <v>4</v>
      </c>
      <c r="G36">
        <v>0</v>
      </c>
      <c r="I36" t="s">
        <v>12</v>
      </c>
      <c r="K36">
        <v>10</v>
      </c>
      <c r="L36">
        <v>3</v>
      </c>
      <c r="N36" t="str">
        <f t="shared" si="0"/>
        <v>Ford, Rudy;10;3;$10;</v>
      </c>
    </row>
    <row r="37" spans="1:14" x14ac:dyDescent="0.45">
      <c r="A37" t="s">
        <v>643</v>
      </c>
      <c r="B37" t="s">
        <v>280</v>
      </c>
      <c r="C37" t="s">
        <v>267</v>
      </c>
      <c r="D37" t="s">
        <v>179</v>
      </c>
      <c r="E37">
        <v>3</v>
      </c>
      <c r="G37">
        <v>3</v>
      </c>
      <c r="H37" t="s">
        <v>7</v>
      </c>
      <c r="I37" t="s">
        <v>8</v>
      </c>
      <c r="K37">
        <v>10</v>
      </c>
      <c r="L37">
        <v>3</v>
      </c>
      <c r="N37" t="str">
        <f t="shared" si="0"/>
        <v>Poyer, Jordan;10;3;$10;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2886-1DE5-4ABE-9AA6-37F4EDBFF20F}">
  <dimension ref="A1:N42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5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1.46484375" customWidth="1"/>
    <col min="14" max="14" width="45.9296875" bestFit="1" customWidth="1"/>
    <col min="15" max="15" width="12.33203125" bestFit="1" customWidth="1"/>
    <col min="16" max="16" width="16.06640625" bestFit="1" customWidth="1"/>
    <col min="17" max="17" width="13.06640625" bestFit="1" customWidth="1"/>
    <col min="18" max="19" width="14" bestFit="1" customWidth="1"/>
    <col min="20" max="20" width="13.46484375" bestFit="1" customWidth="1"/>
    <col min="21" max="21" width="12.332031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646</v>
      </c>
      <c r="B2" t="s">
        <v>181</v>
      </c>
      <c r="C2" t="s">
        <v>129</v>
      </c>
      <c r="D2" t="s">
        <v>123</v>
      </c>
      <c r="E2">
        <v>202</v>
      </c>
      <c r="G2">
        <v>202</v>
      </c>
      <c r="H2" t="s">
        <v>7</v>
      </c>
      <c r="I2" t="s">
        <v>30</v>
      </c>
      <c r="K2">
        <v>253</v>
      </c>
      <c r="L2">
        <v>3</v>
      </c>
      <c r="N2" t="str">
        <f>_xlfn.CONCAT(B2,";",K2,";",L2,";","$",K2,";")</f>
        <v>Burrow, Joe;253;3;$253;</v>
      </c>
    </row>
    <row r="3" spans="1:14" x14ac:dyDescent="0.45">
      <c r="A3" t="s">
        <v>646</v>
      </c>
      <c r="B3" t="s">
        <v>182</v>
      </c>
      <c r="C3" t="s">
        <v>183</v>
      </c>
      <c r="D3" t="s">
        <v>123</v>
      </c>
      <c r="E3">
        <v>190</v>
      </c>
      <c r="G3">
        <v>190</v>
      </c>
      <c r="H3" t="s">
        <v>7</v>
      </c>
      <c r="I3" t="s">
        <v>31</v>
      </c>
      <c r="K3">
        <v>238</v>
      </c>
      <c r="L3">
        <v>3</v>
      </c>
      <c r="N3" t="str">
        <f t="shared" ref="N3:N42" si="0">_xlfn.CONCAT(B3,";",K3,";",L3,";","$",K3,";")</f>
        <v>Herbert, Justin;238;3;$238;</v>
      </c>
    </row>
    <row r="4" spans="1:14" x14ac:dyDescent="0.45">
      <c r="A4" t="s">
        <v>646</v>
      </c>
      <c r="B4" t="s">
        <v>184</v>
      </c>
      <c r="C4" t="s">
        <v>185</v>
      </c>
      <c r="D4" t="s">
        <v>123</v>
      </c>
      <c r="E4">
        <v>92</v>
      </c>
      <c r="G4">
        <v>92</v>
      </c>
      <c r="H4" t="s">
        <v>7</v>
      </c>
      <c r="I4" t="s">
        <v>32</v>
      </c>
      <c r="K4">
        <v>115</v>
      </c>
      <c r="L4">
        <v>3</v>
      </c>
      <c r="N4" t="str">
        <f t="shared" si="0"/>
        <v>Jones, Daniel;115;3;$115;</v>
      </c>
    </row>
    <row r="5" spans="1:14" x14ac:dyDescent="0.45">
      <c r="A5" t="s">
        <v>646</v>
      </c>
      <c r="B5" t="s">
        <v>124</v>
      </c>
      <c r="C5" t="s">
        <v>125</v>
      </c>
      <c r="D5" t="s">
        <v>123</v>
      </c>
      <c r="E5">
        <v>57</v>
      </c>
      <c r="G5">
        <v>0</v>
      </c>
      <c r="I5" t="s">
        <v>3</v>
      </c>
      <c r="K5">
        <v>72</v>
      </c>
      <c r="L5">
        <v>3</v>
      </c>
      <c r="N5" t="str">
        <f t="shared" si="0"/>
        <v>Mullens, Nick;72;3;$72;</v>
      </c>
    </row>
    <row r="6" spans="1:14" x14ac:dyDescent="0.45">
      <c r="A6" t="s">
        <v>646</v>
      </c>
      <c r="B6" t="s">
        <v>121</v>
      </c>
      <c r="C6" t="s">
        <v>122</v>
      </c>
      <c r="D6" t="s">
        <v>123</v>
      </c>
      <c r="E6">
        <v>53</v>
      </c>
      <c r="G6">
        <v>0</v>
      </c>
      <c r="I6" t="s">
        <v>2</v>
      </c>
      <c r="K6">
        <v>67</v>
      </c>
      <c r="L6">
        <v>3</v>
      </c>
      <c r="N6" t="str">
        <f t="shared" si="0"/>
        <v>Flacco, Joe;67;3;$67;</v>
      </c>
    </row>
    <row r="7" spans="1:14" x14ac:dyDescent="0.45">
      <c r="A7" t="s">
        <v>646</v>
      </c>
      <c r="B7" t="s">
        <v>126</v>
      </c>
      <c r="C7" t="s">
        <v>127</v>
      </c>
      <c r="D7" t="s">
        <v>123</v>
      </c>
      <c r="E7">
        <v>37</v>
      </c>
      <c r="G7">
        <v>0</v>
      </c>
      <c r="I7" t="s">
        <v>4</v>
      </c>
      <c r="K7">
        <v>47</v>
      </c>
      <c r="L7">
        <v>3</v>
      </c>
      <c r="N7" t="str">
        <f t="shared" si="0"/>
        <v>Zappe, Bailey;47;3;$47;</v>
      </c>
    </row>
    <row r="8" spans="1:14" x14ac:dyDescent="0.45">
      <c r="A8" t="s">
        <v>646</v>
      </c>
      <c r="B8" t="s">
        <v>133</v>
      </c>
      <c r="C8" t="s">
        <v>134</v>
      </c>
      <c r="D8" t="s">
        <v>130</v>
      </c>
      <c r="E8">
        <v>7</v>
      </c>
      <c r="G8">
        <v>17</v>
      </c>
      <c r="H8" t="s">
        <v>7</v>
      </c>
      <c r="I8" t="s">
        <v>10</v>
      </c>
      <c r="K8">
        <v>22</v>
      </c>
      <c r="L8">
        <v>3</v>
      </c>
      <c r="N8" t="str">
        <f t="shared" si="0"/>
        <v>Gibson, Antonio;22;3;$22;</v>
      </c>
    </row>
    <row r="9" spans="1:14" x14ac:dyDescent="0.45">
      <c r="A9" t="s">
        <v>646</v>
      </c>
      <c r="B9" t="s">
        <v>135</v>
      </c>
      <c r="C9" t="s">
        <v>136</v>
      </c>
      <c r="D9" t="s">
        <v>130</v>
      </c>
      <c r="E9">
        <v>11</v>
      </c>
      <c r="G9">
        <v>11</v>
      </c>
      <c r="H9" t="s">
        <v>7</v>
      </c>
      <c r="I9" t="s">
        <v>11</v>
      </c>
      <c r="K9">
        <v>14</v>
      </c>
      <c r="L9">
        <v>3</v>
      </c>
      <c r="N9" t="str">
        <f t="shared" si="0"/>
        <v>Montgomery, David;14;3;$14;</v>
      </c>
    </row>
    <row r="10" spans="1:14" x14ac:dyDescent="0.45">
      <c r="A10" t="s">
        <v>646</v>
      </c>
      <c r="B10" t="s">
        <v>128</v>
      </c>
      <c r="C10" t="s">
        <v>129</v>
      </c>
      <c r="D10" t="s">
        <v>130</v>
      </c>
      <c r="E10">
        <v>10</v>
      </c>
      <c r="F10">
        <v>5</v>
      </c>
      <c r="G10">
        <v>10</v>
      </c>
      <c r="H10" t="s">
        <v>5</v>
      </c>
      <c r="I10" t="s">
        <v>6</v>
      </c>
      <c r="K10">
        <v>13</v>
      </c>
      <c r="L10">
        <v>4</v>
      </c>
      <c r="N10" t="str">
        <f t="shared" si="0"/>
        <v>Brown, Chase;13;4;$13;</v>
      </c>
    </row>
    <row r="11" spans="1:14" x14ac:dyDescent="0.45">
      <c r="A11" t="s">
        <v>646</v>
      </c>
      <c r="B11" t="s">
        <v>186</v>
      </c>
      <c r="C11" t="s">
        <v>187</v>
      </c>
      <c r="D11" t="s">
        <v>130</v>
      </c>
      <c r="E11">
        <v>1</v>
      </c>
      <c r="G11">
        <v>0</v>
      </c>
      <c r="I11" t="s">
        <v>19</v>
      </c>
      <c r="K11">
        <v>10</v>
      </c>
      <c r="L11">
        <v>3</v>
      </c>
      <c r="N11" t="str">
        <f t="shared" si="0"/>
        <v>Brooks, Chris;10;3;$10;</v>
      </c>
    </row>
    <row r="12" spans="1:14" x14ac:dyDescent="0.45">
      <c r="A12" t="s">
        <v>646</v>
      </c>
      <c r="B12" t="s">
        <v>131</v>
      </c>
      <c r="C12" t="s">
        <v>127</v>
      </c>
      <c r="D12" t="s">
        <v>130</v>
      </c>
      <c r="E12">
        <v>3</v>
      </c>
      <c r="G12">
        <v>3</v>
      </c>
      <c r="H12" t="s">
        <v>7</v>
      </c>
      <c r="I12" t="s">
        <v>8</v>
      </c>
      <c r="K12">
        <v>10</v>
      </c>
      <c r="L12">
        <v>3</v>
      </c>
      <c r="N12" t="str">
        <f t="shared" si="0"/>
        <v>Elliott, Ezekiel;10;3;$10;</v>
      </c>
    </row>
    <row r="13" spans="1:14" x14ac:dyDescent="0.45">
      <c r="A13" t="s">
        <v>646</v>
      </c>
      <c r="B13" t="s">
        <v>137</v>
      </c>
      <c r="C13" t="s">
        <v>138</v>
      </c>
      <c r="D13" t="s">
        <v>130</v>
      </c>
      <c r="E13">
        <v>4</v>
      </c>
      <c r="G13">
        <v>5</v>
      </c>
      <c r="I13" t="s">
        <v>12</v>
      </c>
      <c r="K13">
        <v>10</v>
      </c>
      <c r="L13">
        <v>3</v>
      </c>
      <c r="N13" t="str">
        <f t="shared" si="0"/>
        <v>White, Zamir;10;3;$10;</v>
      </c>
    </row>
    <row r="14" spans="1:14" x14ac:dyDescent="0.45">
      <c r="A14" t="s">
        <v>646</v>
      </c>
      <c r="B14" t="s">
        <v>132</v>
      </c>
      <c r="C14" t="s">
        <v>122</v>
      </c>
      <c r="D14" t="s">
        <v>130</v>
      </c>
      <c r="E14">
        <v>1</v>
      </c>
      <c r="G14">
        <v>0</v>
      </c>
      <c r="H14" t="s">
        <v>7</v>
      </c>
      <c r="I14" t="s">
        <v>9</v>
      </c>
      <c r="K14">
        <v>10</v>
      </c>
      <c r="L14">
        <v>3</v>
      </c>
      <c r="N14" t="str">
        <f t="shared" si="0"/>
        <v>Ford, Jerome;10;3;$10;</v>
      </c>
    </row>
    <row r="15" spans="1:14" x14ac:dyDescent="0.45">
      <c r="A15" t="s">
        <v>646</v>
      </c>
      <c r="B15" t="s">
        <v>144</v>
      </c>
      <c r="C15" t="s">
        <v>129</v>
      </c>
      <c r="D15" t="s">
        <v>141</v>
      </c>
      <c r="E15">
        <v>80</v>
      </c>
      <c r="G15">
        <v>80</v>
      </c>
      <c r="H15" t="s">
        <v>7</v>
      </c>
      <c r="I15" t="s">
        <v>14</v>
      </c>
      <c r="K15">
        <v>100</v>
      </c>
      <c r="L15">
        <v>3</v>
      </c>
      <c r="N15" t="str">
        <f t="shared" si="0"/>
        <v>Higgins, Tee;100;3;$100;</v>
      </c>
    </row>
    <row r="16" spans="1:14" x14ac:dyDescent="0.45">
      <c r="A16" t="s">
        <v>646</v>
      </c>
      <c r="B16" t="s">
        <v>139</v>
      </c>
      <c r="C16" t="s">
        <v>140</v>
      </c>
      <c r="D16" t="s">
        <v>141</v>
      </c>
      <c r="E16">
        <v>45</v>
      </c>
      <c r="G16">
        <v>45</v>
      </c>
      <c r="H16" t="s">
        <v>7</v>
      </c>
      <c r="I16" t="s">
        <v>13</v>
      </c>
      <c r="K16">
        <v>57</v>
      </c>
      <c r="L16">
        <v>3</v>
      </c>
      <c r="N16" t="str">
        <f t="shared" si="0"/>
        <v>Aiyuk, Brandon;57;3;$57;</v>
      </c>
    </row>
    <row r="17" spans="1:14" x14ac:dyDescent="0.45">
      <c r="A17" t="s">
        <v>646</v>
      </c>
      <c r="B17" t="s">
        <v>147</v>
      </c>
      <c r="C17" t="s">
        <v>136</v>
      </c>
      <c r="D17" t="s">
        <v>141</v>
      </c>
      <c r="E17">
        <v>21</v>
      </c>
      <c r="G17">
        <v>21</v>
      </c>
      <c r="H17" t="s">
        <v>7</v>
      </c>
      <c r="I17" t="s">
        <v>16</v>
      </c>
      <c r="K17">
        <v>27</v>
      </c>
      <c r="L17">
        <v>3</v>
      </c>
      <c r="N17" t="str">
        <f t="shared" si="0"/>
        <v>Williams, Jameson;27;3;$27;</v>
      </c>
    </row>
    <row r="18" spans="1:14" x14ac:dyDescent="0.45">
      <c r="A18" t="s">
        <v>646</v>
      </c>
      <c r="B18" t="s">
        <v>145</v>
      </c>
      <c r="C18" t="s">
        <v>146</v>
      </c>
      <c r="D18" t="s">
        <v>141</v>
      </c>
      <c r="E18">
        <v>3</v>
      </c>
      <c r="G18">
        <v>3</v>
      </c>
      <c r="H18" t="s">
        <v>7</v>
      </c>
      <c r="I18" t="s">
        <v>15</v>
      </c>
      <c r="K18">
        <v>10</v>
      </c>
      <c r="L18">
        <v>3</v>
      </c>
      <c r="N18" t="str">
        <f t="shared" si="0"/>
        <v>Jones, Zay;10;3;$10;</v>
      </c>
    </row>
    <row r="19" spans="1:14" x14ac:dyDescent="0.45">
      <c r="A19" t="s">
        <v>646</v>
      </c>
      <c r="B19" t="s">
        <v>142</v>
      </c>
      <c r="C19" t="s">
        <v>143</v>
      </c>
      <c r="D19" t="s">
        <v>141</v>
      </c>
      <c r="E19">
        <v>7</v>
      </c>
      <c r="G19">
        <v>0</v>
      </c>
      <c r="I19" t="s">
        <v>10</v>
      </c>
      <c r="K19">
        <v>10</v>
      </c>
      <c r="L19">
        <v>3</v>
      </c>
      <c r="N19" t="str">
        <f t="shared" si="0"/>
        <v>Brown, Noah;10;3;$10;</v>
      </c>
    </row>
    <row r="20" spans="1:14" x14ac:dyDescent="0.45">
      <c r="A20" t="s">
        <v>646</v>
      </c>
      <c r="B20" t="s">
        <v>151</v>
      </c>
      <c r="C20" t="s">
        <v>146</v>
      </c>
      <c r="D20" t="s">
        <v>150</v>
      </c>
      <c r="E20">
        <v>24</v>
      </c>
      <c r="G20">
        <v>24</v>
      </c>
      <c r="H20" t="s">
        <v>7</v>
      </c>
      <c r="I20" t="s">
        <v>17</v>
      </c>
      <c r="K20">
        <v>30</v>
      </c>
      <c r="L20">
        <v>3</v>
      </c>
      <c r="N20" t="str">
        <f t="shared" si="0"/>
        <v>Engram, Evan;30;3;$30;</v>
      </c>
    </row>
    <row r="21" spans="1:14" x14ac:dyDescent="0.45">
      <c r="A21" t="s">
        <v>646</v>
      </c>
      <c r="B21" t="s">
        <v>148</v>
      </c>
      <c r="C21" t="s">
        <v>149</v>
      </c>
      <c r="D21" t="s">
        <v>150</v>
      </c>
      <c r="E21">
        <v>4</v>
      </c>
      <c r="G21">
        <v>0</v>
      </c>
      <c r="I21" t="s">
        <v>12</v>
      </c>
      <c r="K21">
        <v>10</v>
      </c>
      <c r="L21">
        <v>3</v>
      </c>
      <c r="N21" t="str">
        <f t="shared" si="0"/>
        <v>Allen, Davis;10;3;$10;</v>
      </c>
    </row>
    <row r="22" spans="1:14" x14ac:dyDescent="0.45">
      <c r="A22" t="s">
        <v>646</v>
      </c>
      <c r="B22" t="s">
        <v>152</v>
      </c>
      <c r="C22" t="s">
        <v>129</v>
      </c>
      <c r="D22" t="s">
        <v>153</v>
      </c>
      <c r="E22">
        <v>7</v>
      </c>
      <c r="G22">
        <v>7</v>
      </c>
      <c r="H22" t="s">
        <v>7</v>
      </c>
      <c r="I22" t="s">
        <v>18</v>
      </c>
      <c r="K22">
        <v>9</v>
      </c>
      <c r="L22">
        <v>3</v>
      </c>
      <c r="N22" t="str">
        <f t="shared" si="0"/>
        <v>McPherson, Evan;9;3;$9;</v>
      </c>
    </row>
    <row r="23" spans="1:14" x14ac:dyDescent="0.45">
      <c r="A23" t="s">
        <v>646</v>
      </c>
      <c r="B23" t="s">
        <v>154</v>
      </c>
      <c r="C23" t="s">
        <v>155</v>
      </c>
      <c r="D23" t="s">
        <v>156</v>
      </c>
      <c r="E23">
        <v>1</v>
      </c>
      <c r="G23">
        <v>0</v>
      </c>
      <c r="I23" t="s">
        <v>19</v>
      </c>
      <c r="K23">
        <v>10</v>
      </c>
      <c r="L23">
        <v>3</v>
      </c>
      <c r="N23" t="str">
        <f t="shared" si="0"/>
        <v>Buckner, DeForest;10;3;$10;</v>
      </c>
    </row>
    <row r="24" spans="1:14" x14ac:dyDescent="0.45">
      <c r="A24" t="s">
        <v>646</v>
      </c>
      <c r="B24" t="s">
        <v>160</v>
      </c>
      <c r="C24" t="s">
        <v>161</v>
      </c>
      <c r="D24" t="s">
        <v>159</v>
      </c>
      <c r="E24">
        <v>55</v>
      </c>
      <c r="G24">
        <v>55</v>
      </c>
      <c r="H24" t="s">
        <v>7</v>
      </c>
      <c r="I24" t="s">
        <v>21</v>
      </c>
      <c r="K24">
        <v>69</v>
      </c>
      <c r="L24">
        <v>3</v>
      </c>
      <c r="N24" t="str">
        <f t="shared" si="0"/>
        <v>Parsons, Micah;69;3;$69;</v>
      </c>
    </row>
    <row r="25" spans="1:14" x14ac:dyDescent="0.45">
      <c r="A25" t="s">
        <v>646</v>
      </c>
      <c r="B25" t="s">
        <v>157</v>
      </c>
      <c r="C25" t="s">
        <v>158</v>
      </c>
      <c r="D25" t="s">
        <v>159</v>
      </c>
      <c r="E25">
        <v>8</v>
      </c>
      <c r="G25">
        <v>7</v>
      </c>
      <c r="H25" t="s">
        <v>7</v>
      </c>
      <c r="I25" t="s">
        <v>20</v>
      </c>
      <c r="K25">
        <v>10</v>
      </c>
      <c r="L25">
        <v>3</v>
      </c>
      <c r="N25" t="str">
        <f t="shared" si="0"/>
        <v>Gary, Rashan;10;3;$10;</v>
      </c>
    </row>
    <row r="26" spans="1:14" x14ac:dyDescent="0.45">
      <c r="A26" t="s">
        <v>646</v>
      </c>
      <c r="B26" t="s">
        <v>166</v>
      </c>
      <c r="C26" t="s">
        <v>136</v>
      </c>
      <c r="D26" t="s">
        <v>163</v>
      </c>
      <c r="E26">
        <v>31</v>
      </c>
      <c r="F26">
        <v>5</v>
      </c>
      <c r="G26">
        <v>31</v>
      </c>
      <c r="H26" t="s">
        <v>5</v>
      </c>
      <c r="I26" t="s">
        <v>24</v>
      </c>
      <c r="K26">
        <v>39</v>
      </c>
      <c r="L26">
        <v>4</v>
      </c>
      <c r="N26" t="str">
        <f t="shared" si="0"/>
        <v>Campbell, Jack;39;4;$39;</v>
      </c>
    </row>
    <row r="27" spans="1:14" x14ac:dyDescent="0.45">
      <c r="A27" t="s">
        <v>646</v>
      </c>
      <c r="B27" t="s">
        <v>173</v>
      </c>
      <c r="C27" t="s">
        <v>158</v>
      </c>
      <c r="D27" t="s">
        <v>163</v>
      </c>
      <c r="E27">
        <v>28</v>
      </c>
      <c r="G27">
        <v>28</v>
      </c>
      <c r="H27" t="s">
        <v>7</v>
      </c>
      <c r="I27" t="s">
        <v>27</v>
      </c>
      <c r="K27">
        <v>35</v>
      </c>
      <c r="L27">
        <v>3</v>
      </c>
      <c r="N27" t="str">
        <f t="shared" si="0"/>
        <v>Walker, Quay;35;3;$35;</v>
      </c>
    </row>
    <row r="28" spans="1:14" x14ac:dyDescent="0.45">
      <c r="A28" t="s">
        <v>646</v>
      </c>
      <c r="B28" t="s">
        <v>171</v>
      </c>
      <c r="C28" t="s">
        <v>149</v>
      </c>
      <c r="D28" t="s">
        <v>163</v>
      </c>
      <c r="E28">
        <v>25</v>
      </c>
      <c r="G28">
        <v>25</v>
      </c>
      <c r="H28" t="s">
        <v>7</v>
      </c>
      <c r="I28" t="s">
        <v>26</v>
      </c>
      <c r="K28">
        <v>32</v>
      </c>
      <c r="L28">
        <v>3</v>
      </c>
      <c r="N28" t="str">
        <f t="shared" si="0"/>
        <v>Jones, Ernest;32;3;$32;</v>
      </c>
    </row>
    <row r="29" spans="1:14" x14ac:dyDescent="0.45">
      <c r="A29" t="s">
        <v>646</v>
      </c>
      <c r="B29" t="s">
        <v>169</v>
      </c>
      <c r="C29" t="s">
        <v>170</v>
      </c>
      <c r="D29" t="s">
        <v>163</v>
      </c>
      <c r="E29">
        <v>19</v>
      </c>
      <c r="G29">
        <v>19</v>
      </c>
      <c r="H29" t="s">
        <v>7</v>
      </c>
      <c r="I29" t="s">
        <v>25</v>
      </c>
      <c r="K29">
        <v>24</v>
      </c>
      <c r="L29">
        <v>3</v>
      </c>
      <c r="N29" t="str">
        <f t="shared" si="0"/>
        <v>Edwards, T.J.;24;3;$24;</v>
      </c>
    </row>
    <row r="30" spans="1:14" x14ac:dyDescent="0.45">
      <c r="A30" t="s">
        <v>646</v>
      </c>
      <c r="B30" t="s">
        <v>164</v>
      </c>
      <c r="C30" t="s">
        <v>165</v>
      </c>
      <c r="D30" t="s">
        <v>163</v>
      </c>
      <c r="E30">
        <v>18</v>
      </c>
      <c r="G30">
        <v>18</v>
      </c>
      <c r="H30" t="s">
        <v>7</v>
      </c>
      <c r="I30" t="s">
        <v>23</v>
      </c>
      <c r="K30">
        <v>23</v>
      </c>
      <c r="L30">
        <v>3</v>
      </c>
      <c r="N30" t="str">
        <f t="shared" si="0"/>
        <v>Brooks, Jordyn;23;3;$23;</v>
      </c>
    </row>
    <row r="31" spans="1:14" x14ac:dyDescent="0.45">
      <c r="A31" t="s">
        <v>646</v>
      </c>
      <c r="B31" t="s">
        <v>172</v>
      </c>
      <c r="C31" t="s">
        <v>125</v>
      </c>
      <c r="D31" t="s">
        <v>163</v>
      </c>
      <c r="E31">
        <v>1</v>
      </c>
      <c r="G31">
        <v>0</v>
      </c>
      <c r="H31" t="s">
        <v>7</v>
      </c>
      <c r="I31" t="s">
        <v>9</v>
      </c>
      <c r="K31">
        <v>10</v>
      </c>
      <c r="L31">
        <v>3</v>
      </c>
      <c r="N31" t="str">
        <f t="shared" si="0"/>
        <v>Pace, Ivan;10;3;$10;</v>
      </c>
    </row>
    <row r="32" spans="1:14" x14ac:dyDescent="0.45">
      <c r="A32" t="s">
        <v>646</v>
      </c>
      <c r="B32" t="s">
        <v>162</v>
      </c>
      <c r="C32" t="s">
        <v>127</v>
      </c>
      <c r="D32" t="s">
        <v>163</v>
      </c>
      <c r="E32">
        <v>6</v>
      </c>
      <c r="G32">
        <v>0</v>
      </c>
      <c r="H32" t="s">
        <v>7</v>
      </c>
      <c r="I32" t="s">
        <v>22</v>
      </c>
      <c r="K32">
        <v>10</v>
      </c>
      <c r="L32">
        <v>3</v>
      </c>
      <c r="N32" t="str">
        <f t="shared" si="0"/>
        <v>Bentley, Ja'Whaun;10;3;$10;</v>
      </c>
    </row>
    <row r="33" spans="1:14" x14ac:dyDescent="0.45">
      <c r="A33" t="s">
        <v>646</v>
      </c>
      <c r="B33" t="s">
        <v>167</v>
      </c>
      <c r="C33" t="s">
        <v>168</v>
      </c>
      <c r="D33" t="s">
        <v>163</v>
      </c>
      <c r="E33">
        <v>1</v>
      </c>
      <c r="G33">
        <v>0</v>
      </c>
      <c r="I33" t="s">
        <v>19</v>
      </c>
      <c r="K33">
        <v>10</v>
      </c>
      <c r="L33">
        <v>3</v>
      </c>
      <c r="N33" t="str">
        <f t="shared" si="0"/>
        <v>Cunningham, Zach;10;3;$10;</v>
      </c>
    </row>
    <row r="34" spans="1:14" x14ac:dyDescent="0.45">
      <c r="A34" t="s">
        <v>646</v>
      </c>
      <c r="B34" t="s">
        <v>176</v>
      </c>
      <c r="C34" t="s">
        <v>177</v>
      </c>
      <c r="D34" t="s">
        <v>175</v>
      </c>
      <c r="E34">
        <v>2</v>
      </c>
      <c r="G34">
        <v>2</v>
      </c>
      <c r="H34" t="s">
        <v>7</v>
      </c>
      <c r="I34" t="s">
        <v>28</v>
      </c>
      <c r="K34">
        <v>10</v>
      </c>
      <c r="L34">
        <v>3</v>
      </c>
      <c r="N34" t="str">
        <f t="shared" si="0"/>
        <v>Sneed, L'Jarius;10;3;$10;</v>
      </c>
    </row>
    <row r="35" spans="1:14" x14ac:dyDescent="0.45">
      <c r="A35" t="s">
        <v>646</v>
      </c>
      <c r="B35" t="s">
        <v>174</v>
      </c>
      <c r="C35" t="s">
        <v>155</v>
      </c>
      <c r="D35" t="s">
        <v>175</v>
      </c>
      <c r="E35">
        <v>3</v>
      </c>
      <c r="G35">
        <v>0</v>
      </c>
      <c r="I35" t="s">
        <v>15</v>
      </c>
      <c r="K35">
        <v>10</v>
      </c>
      <c r="L35">
        <v>3</v>
      </c>
      <c r="N35" t="str">
        <f t="shared" si="0"/>
        <v>Moore, Kenny;10;3;$10;</v>
      </c>
    </row>
    <row r="36" spans="1:14" x14ac:dyDescent="0.45">
      <c r="A36" t="s">
        <v>646</v>
      </c>
      <c r="B36" t="s">
        <v>178</v>
      </c>
      <c r="C36" t="s">
        <v>146</v>
      </c>
      <c r="D36" t="s">
        <v>179</v>
      </c>
      <c r="E36">
        <v>10</v>
      </c>
      <c r="G36">
        <v>3</v>
      </c>
      <c r="H36" t="s">
        <v>7</v>
      </c>
      <c r="I36" t="s">
        <v>29</v>
      </c>
      <c r="K36">
        <v>13</v>
      </c>
      <c r="L36">
        <v>3</v>
      </c>
      <c r="N36" t="str">
        <f t="shared" si="0"/>
        <v>Jenkins, Rayshawn;13;3;$13;</v>
      </c>
    </row>
    <row r="37" spans="1:14" x14ac:dyDescent="0.45">
      <c r="A37" t="s">
        <v>646</v>
      </c>
      <c r="B37" t="s">
        <v>180</v>
      </c>
      <c r="C37" t="s">
        <v>138</v>
      </c>
      <c r="D37" t="s">
        <v>179</v>
      </c>
      <c r="E37">
        <v>1</v>
      </c>
      <c r="G37">
        <v>0</v>
      </c>
      <c r="I37" t="s">
        <v>19</v>
      </c>
      <c r="K37">
        <v>10</v>
      </c>
      <c r="L37">
        <v>3</v>
      </c>
      <c r="N37" t="str">
        <f t="shared" si="0"/>
        <v>Moehrig, Trevon;10;3;$10;</v>
      </c>
    </row>
    <row r="38" spans="1:14" x14ac:dyDescent="0.45">
      <c r="A38" t="s">
        <v>646</v>
      </c>
      <c r="B38" t="s">
        <v>188</v>
      </c>
      <c r="C38" t="s">
        <v>158</v>
      </c>
      <c r="D38" t="s">
        <v>130</v>
      </c>
      <c r="E38">
        <v>1</v>
      </c>
      <c r="G38">
        <v>0</v>
      </c>
      <c r="I38" t="s">
        <v>19</v>
      </c>
      <c r="J38" t="s">
        <v>33</v>
      </c>
      <c r="K38">
        <v>1</v>
      </c>
      <c r="L38">
        <v>3</v>
      </c>
      <c r="N38" t="str">
        <f t="shared" si="0"/>
        <v>Wilson, Emanuel;1;3;$1;</v>
      </c>
    </row>
    <row r="39" spans="1:14" x14ac:dyDescent="0.45">
      <c r="A39" t="s">
        <v>646</v>
      </c>
      <c r="B39" t="s">
        <v>191</v>
      </c>
      <c r="C39" t="s">
        <v>192</v>
      </c>
      <c r="D39" t="s">
        <v>141</v>
      </c>
      <c r="E39">
        <v>20</v>
      </c>
      <c r="F39">
        <v>5</v>
      </c>
      <c r="G39">
        <v>20</v>
      </c>
      <c r="H39" t="s">
        <v>5</v>
      </c>
      <c r="I39" t="s">
        <v>34</v>
      </c>
      <c r="J39" t="s">
        <v>33</v>
      </c>
      <c r="K39">
        <v>20</v>
      </c>
      <c r="L39">
        <v>4</v>
      </c>
      <c r="N39" t="str">
        <f t="shared" si="0"/>
        <v>Mims, Marvin;20;4;$20;</v>
      </c>
    </row>
    <row r="40" spans="1:14" x14ac:dyDescent="0.45">
      <c r="A40" t="s">
        <v>646</v>
      </c>
      <c r="B40" t="s">
        <v>190</v>
      </c>
      <c r="C40" t="s">
        <v>129</v>
      </c>
      <c r="D40" t="s">
        <v>141</v>
      </c>
      <c r="E40">
        <v>1</v>
      </c>
      <c r="G40">
        <v>0</v>
      </c>
      <c r="I40" t="s">
        <v>19</v>
      </c>
      <c r="J40" t="s">
        <v>33</v>
      </c>
      <c r="K40">
        <v>1</v>
      </c>
      <c r="L40">
        <v>3</v>
      </c>
      <c r="N40" t="str">
        <f t="shared" si="0"/>
        <v>Jones, Charlie;1;3;$1;</v>
      </c>
    </row>
    <row r="41" spans="1:14" x14ac:dyDescent="0.45">
      <c r="A41" t="s">
        <v>646</v>
      </c>
      <c r="B41" t="s">
        <v>189</v>
      </c>
      <c r="C41" t="s">
        <v>129</v>
      </c>
      <c r="D41" t="s">
        <v>141</v>
      </c>
      <c r="E41">
        <v>1</v>
      </c>
      <c r="G41">
        <v>0</v>
      </c>
      <c r="I41" t="s">
        <v>19</v>
      </c>
      <c r="J41" t="s">
        <v>33</v>
      </c>
      <c r="K41">
        <v>1</v>
      </c>
      <c r="L41">
        <v>3</v>
      </c>
      <c r="N41" t="str">
        <f t="shared" si="0"/>
        <v>Iosivas, Andrei;1;3;$1;</v>
      </c>
    </row>
    <row r="42" spans="1:14" x14ac:dyDescent="0.45">
      <c r="A42" t="s">
        <v>646</v>
      </c>
      <c r="B42" t="s">
        <v>193</v>
      </c>
      <c r="C42" t="s">
        <v>143</v>
      </c>
      <c r="D42" t="s">
        <v>159</v>
      </c>
      <c r="E42">
        <v>27</v>
      </c>
      <c r="F42">
        <v>5</v>
      </c>
      <c r="G42">
        <v>27</v>
      </c>
      <c r="H42" t="s">
        <v>5</v>
      </c>
      <c r="I42" t="s">
        <v>35</v>
      </c>
      <c r="J42" t="s">
        <v>33</v>
      </c>
      <c r="K42">
        <v>27</v>
      </c>
      <c r="L42">
        <v>4</v>
      </c>
      <c r="N42" t="str">
        <f t="shared" si="0"/>
        <v>Anderson, Will;27;4;$27;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0619-B35F-40C7-9E10-3F27179E8A31}">
  <dimension ref="A1:N42"/>
  <sheetViews>
    <sheetView workbookViewId="0">
      <selection activeCell="M2" sqref="M2:M45"/>
    </sheetView>
  </sheetViews>
  <sheetFormatPr defaultRowHeight="14.25" x14ac:dyDescent="0.45"/>
  <cols>
    <col min="1" max="1" width="13" bestFit="1" customWidth="1"/>
    <col min="2" max="2" width="16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650</v>
      </c>
      <c r="B2" t="s">
        <v>281</v>
      </c>
      <c r="C2" t="s">
        <v>168</v>
      </c>
      <c r="D2" t="s">
        <v>123</v>
      </c>
      <c r="E2">
        <v>187</v>
      </c>
      <c r="G2">
        <v>187</v>
      </c>
      <c r="H2" t="s">
        <v>7</v>
      </c>
      <c r="I2" t="s">
        <v>52</v>
      </c>
      <c r="K2">
        <v>234</v>
      </c>
      <c r="L2">
        <v>3</v>
      </c>
      <c r="N2" t="str">
        <f>_xlfn.CONCAT(B2,";",K2,";",L2,";","$",K2,";")</f>
        <v>Hurts, Jalen;234;3;$234;</v>
      </c>
    </row>
    <row r="3" spans="1:14" x14ac:dyDescent="0.45">
      <c r="A3" t="s">
        <v>650</v>
      </c>
      <c r="B3" t="s">
        <v>282</v>
      </c>
      <c r="C3" t="s">
        <v>283</v>
      </c>
      <c r="D3" t="s">
        <v>123</v>
      </c>
      <c r="E3">
        <v>75</v>
      </c>
      <c r="G3">
        <v>75</v>
      </c>
      <c r="H3" t="s">
        <v>7</v>
      </c>
      <c r="I3" t="s">
        <v>53</v>
      </c>
      <c r="K3">
        <v>94</v>
      </c>
      <c r="L3">
        <v>3</v>
      </c>
      <c r="N3" t="str">
        <f t="shared" ref="N3:N40" si="0">_xlfn.CONCAT(B3,";",K3,";",L3,";","$",K3,";")</f>
        <v>Murray, Kyler;94;3;$94;</v>
      </c>
    </row>
    <row r="4" spans="1:14" x14ac:dyDescent="0.45">
      <c r="A4" t="s">
        <v>650</v>
      </c>
      <c r="B4" t="s">
        <v>284</v>
      </c>
      <c r="C4" t="s">
        <v>127</v>
      </c>
      <c r="D4" t="s">
        <v>123</v>
      </c>
      <c r="E4">
        <v>10</v>
      </c>
      <c r="G4">
        <v>10</v>
      </c>
      <c r="H4" t="s">
        <v>7</v>
      </c>
      <c r="I4" t="s">
        <v>6</v>
      </c>
      <c r="K4">
        <v>13</v>
      </c>
      <c r="L4">
        <v>3</v>
      </c>
      <c r="N4" t="str">
        <f t="shared" si="0"/>
        <v>Jones, Mac;13;3;$13;</v>
      </c>
    </row>
    <row r="5" spans="1:14" x14ac:dyDescent="0.45">
      <c r="A5" t="s">
        <v>650</v>
      </c>
      <c r="B5" t="s">
        <v>285</v>
      </c>
      <c r="C5" t="s">
        <v>223</v>
      </c>
      <c r="D5" t="s">
        <v>130</v>
      </c>
      <c r="E5">
        <v>65</v>
      </c>
      <c r="G5">
        <v>65</v>
      </c>
      <c r="H5" t="s">
        <v>7</v>
      </c>
      <c r="I5" t="s">
        <v>54</v>
      </c>
      <c r="K5">
        <v>82</v>
      </c>
      <c r="L5">
        <v>3</v>
      </c>
      <c r="N5" t="str">
        <f t="shared" si="0"/>
        <v>Hall, Breece;82;3;$82;</v>
      </c>
    </row>
    <row r="6" spans="1:14" x14ac:dyDescent="0.45">
      <c r="A6" t="s">
        <v>650</v>
      </c>
      <c r="B6" t="s">
        <v>286</v>
      </c>
      <c r="C6" t="s">
        <v>138</v>
      </c>
      <c r="D6" t="s">
        <v>130</v>
      </c>
      <c r="E6">
        <v>61</v>
      </c>
      <c r="G6">
        <v>61</v>
      </c>
      <c r="H6" t="s">
        <v>7</v>
      </c>
      <c r="I6" t="s">
        <v>55</v>
      </c>
      <c r="K6">
        <v>77</v>
      </c>
      <c r="L6">
        <v>3</v>
      </c>
      <c r="N6" t="str">
        <f t="shared" si="0"/>
        <v>Jacobs, Josh;77;3;$77;</v>
      </c>
    </row>
    <row r="7" spans="1:14" x14ac:dyDescent="0.45">
      <c r="A7" t="s">
        <v>650</v>
      </c>
      <c r="B7" t="s">
        <v>287</v>
      </c>
      <c r="C7" t="s">
        <v>146</v>
      </c>
      <c r="D7" t="s">
        <v>130</v>
      </c>
      <c r="E7">
        <v>45</v>
      </c>
      <c r="G7">
        <v>45</v>
      </c>
      <c r="H7" t="s">
        <v>7</v>
      </c>
      <c r="I7" t="s">
        <v>13</v>
      </c>
      <c r="K7">
        <v>57</v>
      </c>
      <c r="L7">
        <v>3</v>
      </c>
      <c r="N7" t="str">
        <f t="shared" si="0"/>
        <v>Etienne, Travis;57;3;$57;</v>
      </c>
    </row>
    <row r="8" spans="1:14" x14ac:dyDescent="0.45">
      <c r="A8" t="s">
        <v>650</v>
      </c>
      <c r="B8" t="s">
        <v>288</v>
      </c>
      <c r="C8" t="s">
        <v>200</v>
      </c>
      <c r="D8" t="s">
        <v>130</v>
      </c>
      <c r="E8">
        <v>1</v>
      </c>
      <c r="G8">
        <v>35</v>
      </c>
      <c r="I8" t="s">
        <v>19</v>
      </c>
      <c r="K8">
        <v>44</v>
      </c>
      <c r="L8">
        <v>3</v>
      </c>
      <c r="N8" t="str">
        <f t="shared" si="0"/>
        <v>Dobbins, J.K.;44;3;$44;</v>
      </c>
    </row>
    <row r="9" spans="1:14" x14ac:dyDescent="0.45">
      <c r="A9" t="s">
        <v>650</v>
      </c>
      <c r="B9" t="s">
        <v>289</v>
      </c>
      <c r="C9" t="s">
        <v>170</v>
      </c>
      <c r="D9" t="s">
        <v>141</v>
      </c>
      <c r="E9">
        <v>60</v>
      </c>
      <c r="G9">
        <v>60</v>
      </c>
      <c r="H9" t="s">
        <v>7</v>
      </c>
      <c r="I9" t="s">
        <v>58</v>
      </c>
      <c r="K9">
        <v>75</v>
      </c>
      <c r="L9">
        <v>3</v>
      </c>
      <c r="N9" t="str">
        <f t="shared" si="0"/>
        <v>Moore, D.J.;75;3;$75;</v>
      </c>
    </row>
    <row r="10" spans="1:14" x14ac:dyDescent="0.45">
      <c r="A10" t="s">
        <v>650</v>
      </c>
      <c r="B10" t="s">
        <v>290</v>
      </c>
      <c r="C10" t="s">
        <v>155</v>
      </c>
      <c r="D10" t="s">
        <v>141</v>
      </c>
      <c r="E10">
        <v>45</v>
      </c>
      <c r="G10">
        <v>45</v>
      </c>
      <c r="H10" t="s">
        <v>7</v>
      </c>
      <c r="I10" t="s">
        <v>13</v>
      </c>
      <c r="K10">
        <v>57</v>
      </c>
      <c r="L10">
        <v>3</v>
      </c>
      <c r="N10" t="str">
        <f t="shared" si="0"/>
        <v>Pittman, Michael;57;3;$57;</v>
      </c>
    </row>
    <row r="11" spans="1:14" x14ac:dyDescent="0.45">
      <c r="A11" t="s">
        <v>650</v>
      </c>
      <c r="B11" t="s">
        <v>291</v>
      </c>
      <c r="C11" t="s">
        <v>242</v>
      </c>
      <c r="D11" t="s">
        <v>141</v>
      </c>
      <c r="E11">
        <v>40</v>
      </c>
      <c r="G11">
        <v>40</v>
      </c>
      <c r="H11" t="s">
        <v>7</v>
      </c>
      <c r="I11" t="s">
        <v>57</v>
      </c>
      <c r="K11">
        <v>50</v>
      </c>
      <c r="L11">
        <v>3</v>
      </c>
      <c r="N11" t="str">
        <f t="shared" si="0"/>
        <v>Godwin, Chris;50;3;$50;</v>
      </c>
    </row>
    <row r="12" spans="1:14" x14ac:dyDescent="0.45">
      <c r="A12" t="s">
        <v>650</v>
      </c>
      <c r="B12" t="s">
        <v>292</v>
      </c>
      <c r="C12" t="s">
        <v>230</v>
      </c>
      <c r="D12" t="s">
        <v>141</v>
      </c>
      <c r="E12">
        <v>26</v>
      </c>
      <c r="G12">
        <v>26</v>
      </c>
      <c r="H12" t="s">
        <v>7</v>
      </c>
      <c r="I12" t="s">
        <v>56</v>
      </c>
      <c r="K12">
        <v>33</v>
      </c>
      <c r="L12">
        <v>3</v>
      </c>
      <c r="N12" t="str">
        <f t="shared" si="0"/>
        <v>Burks, Treylon;33;3;$33;</v>
      </c>
    </row>
    <row r="13" spans="1:14" x14ac:dyDescent="0.45">
      <c r="A13" t="s">
        <v>650</v>
      </c>
      <c r="B13" t="s">
        <v>293</v>
      </c>
      <c r="C13" t="s">
        <v>283</v>
      </c>
      <c r="D13" t="s">
        <v>141</v>
      </c>
      <c r="E13">
        <v>26</v>
      </c>
      <c r="G13">
        <v>26</v>
      </c>
      <c r="H13" t="s">
        <v>7</v>
      </c>
      <c r="I13" t="s">
        <v>56</v>
      </c>
      <c r="K13">
        <v>33</v>
      </c>
      <c r="L13">
        <v>3</v>
      </c>
      <c r="N13" t="str">
        <f t="shared" si="0"/>
        <v>Brown, Marquise;33;3;$33;</v>
      </c>
    </row>
    <row r="14" spans="1:14" x14ac:dyDescent="0.45">
      <c r="A14" t="s">
        <v>650</v>
      </c>
      <c r="B14" t="s">
        <v>294</v>
      </c>
      <c r="C14" t="s">
        <v>158</v>
      </c>
      <c r="D14" t="s">
        <v>141</v>
      </c>
      <c r="E14">
        <v>19</v>
      </c>
      <c r="F14">
        <v>5</v>
      </c>
      <c r="G14">
        <v>19</v>
      </c>
      <c r="H14" t="s">
        <v>5</v>
      </c>
      <c r="I14" t="s">
        <v>25</v>
      </c>
      <c r="K14">
        <v>24</v>
      </c>
      <c r="L14">
        <v>4</v>
      </c>
      <c r="N14" t="str">
        <f t="shared" si="0"/>
        <v>Reed, Jayden;24;4;$24;</v>
      </c>
    </row>
    <row r="15" spans="1:14" x14ac:dyDescent="0.45">
      <c r="A15" t="s">
        <v>650</v>
      </c>
      <c r="B15" t="s">
        <v>296</v>
      </c>
      <c r="C15" t="s">
        <v>149</v>
      </c>
      <c r="D15" t="s">
        <v>141</v>
      </c>
      <c r="E15">
        <v>1</v>
      </c>
      <c r="F15">
        <v>5</v>
      </c>
      <c r="G15">
        <v>1</v>
      </c>
      <c r="H15" t="s">
        <v>5</v>
      </c>
      <c r="I15" t="s">
        <v>9</v>
      </c>
      <c r="K15">
        <v>10</v>
      </c>
      <c r="L15">
        <v>4</v>
      </c>
      <c r="N15" t="str">
        <f t="shared" si="0"/>
        <v>Nacua, Puka;10;4;$10;</v>
      </c>
    </row>
    <row r="16" spans="1:14" x14ac:dyDescent="0.45">
      <c r="A16" t="s">
        <v>650</v>
      </c>
      <c r="B16" t="s">
        <v>295</v>
      </c>
      <c r="C16" t="s">
        <v>143</v>
      </c>
      <c r="D16" t="s">
        <v>141</v>
      </c>
      <c r="E16">
        <v>1</v>
      </c>
      <c r="F16">
        <v>5</v>
      </c>
      <c r="G16">
        <v>1</v>
      </c>
      <c r="H16" t="s">
        <v>5</v>
      </c>
      <c r="I16" t="s">
        <v>9</v>
      </c>
      <c r="K16">
        <v>10</v>
      </c>
      <c r="L16">
        <v>4</v>
      </c>
      <c r="N16" t="str">
        <f t="shared" si="0"/>
        <v>Dell, Tank;10;4;$10;</v>
      </c>
    </row>
    <row r="17" spans="1:14" x14ac:dyDescent="0.45">
      <c r="A17" t="s">
        <v>650</v>
      </c>
      <c r="B17" t="s">
        <v>297</v>
      </c>
      <c r="C17" t="s">
        <v>203</v>
      </c>
      <c r="D17" t="s">
        <v>150</v>
      </c>
      <c r="E17">
        <v>72</v>
      </c>
      <c r="G17">
        <v>72</v>
      </c>
      <c r="H17" t="s">
        <v>7</v>
      </c>
      <c r="I17" t="s">
        <v>60</v>
      </c>
      <c r="K17">
        <v>90</v>
      </c>
      <c r="L17">
        <v>3</v>
      </c>
      <c r="N17" t="str">
        <f t="shared" si="0"/>
        <v>Pitts, Kyle;90;3;$90;</v>
      </c>
    </row>
    <row r="18" spans="1:14" x14ac:dyDescent="0.45">
      <c r="A18" t="s">
        <v>650</v>
      </c>
      <c r="B18" t="s">
        <v>298</v>
      </c>
      <c r="C18" t="s">
        <v>125</v>
      </c>
      <c r="D18" t="s">
        <v>150</v>
      </c>
      <c r="E18">
        <v>71</v>
      </c>
      <c r="G18">
        <v>71</v>
      </c>
      <c r="H18" t="s">
        <v>7</v>
      </c>
      <c r="I18" t="s">
        <v>59</v>
      </c>
      <c r="K18">
        <v>89</v>
      </c>
      <c r="L18">
        <v>3</v>
      </c>
      <c r="N18" t="str">
        <f t="shared" si="0"/>
        <v>Hockenson, T.J.;89;3;$89;</v>
      </c>
    </row>
    <row r="19" spans="1:14" x14ac:dyDescent="0.45">
      <c r="A19" t="s">
        <v>650</v>
      </c>
      <c r="B19" t="s">
        <v>299</v>
      </c>
      <c r="C19" t="s">
        <v>283</v>
      </c>
      <c r="D19" t="s">
        <v>150</v>
      </c>
      <c r="E19">
        <v>1</v>
      </c>
      <c r="G19">
        <v>3</v>
      </c>
      <c r="I19" t="s">
        <v>19</v>
      </c>
      <c r="K19">
        <v>10</v>
      </c>
      <c r="L19">
        <v>3</v>
      </c>
      <c r="N19" t="str">
        <f t="shared" si="0"/>
        <v>McBride, Trey;10;3;$10;</v>
      </c>
    </row>
    <row r="20" spans="1:14" x14ac:dyDescent="0.45">
      <c r="A20" t="s">
        <v>650</v>
      </c>
      <c r="B20" t="s">
        <v>300</v>
      </c>
      <c r="C20" t="s">
        <v>140</v>
      </c>
      <c r="D20" t="s">
        <v>153</v>
      </c>
      <c r="E20">
        <v>6</v>
      </c>
      <c r="F20">
        <v>5</v>
      </c>
      <c r="G20">
        <v>6</v>
      </c>
      <c r="H20" t="s">
        <v>5</v>
      </c>
      <c r="I20" t="s">
        <v>38</v>
      </c>
      <c r="K20">
        <v>8</v>
      </c>
      <c r="L20">
        <v>4</v>
      </c>
      <c r="N20" t="str">
        <f t="shared" si="0"/>
        <v>Moody, Jake;8;4;$8;</v>
      </c>
    </row>
    <row r="21" spans="1:14" x14ac:dyDescent="0.45">
      <c r="A21" t="s">
        <v>650</v>
      </c>
      <c r="B21" t="s">
        <v>301</v>
      </c>
      <c r="C21" t="s">
        <v>267</v>
      </c>
      <c r="D21" t="s">
        <v>153</v>
      </c>
      <c r="E21">
        <v>4</v>
      </c>
      <c r="G21">
        <v>4</v>
      </c>
      <c r="H21" t="s">
        <v>7</v>
      </c>
      <c r="I21" t="s">
        <v>51</v>
      </c>
      <c r="K21">
        <v>5</v>
      </c>
      <c r="L21">
        <v>3</v>
      </c>
      <c r="N21" t="str">
        <f t="shared" si="0"/>
        <v>Bass, Tyler;5;3;$5;</v>
      </c>
    </row>
    <row r="22" spans="1:14" x14ac:dyDescent="0.45">
      <c r="A22" t="s">
        <v>650</v>
      </c>
      <c r="B22" t="s">
        <v>303</v>
      </c>
      <c r="C22" t="s">
        <v>230</v>
      </c>
      <c r="D22" t="s">
        <v>156</v>
      </c>
      <c r="E22">
        <v>1</v>
      </c>
      <c r="G22">
        <v>0</v>
      </c>
      <c r="H22" t="s">
        <v>7</v>
      </c>
      <c r="I22" t="s">
        <v>9</v>
      </c>
      <c r="K22">
        <v>10</v>
      </c>
      <c r="L22">
        <v>3</v>
      </c>
      <c r="N22" t="str">
        <f t="shared" si="0"/>
        <v>Simmons, Jeffery;10;3;$10;</v>
      </c>
    </row>
    <row r="23" spans="1:14" x14ac:dyDescent="0.45">
      <c r="A23" t="s">
        <v>650</v>
      </c>
      <c r="B23" t="s">
        <v>302</v>
      </c>
      <c r="C23" t="s">
        <v>214</v>
      </c>
      <c r="D23" t="s">
        <v>156</v>
      </c>
      <c r="E23">
        <v>1</v>
      </c>
      <c r="G23">
        <v>0</v>
      </c>
      <c r="I23" t="s">
        <v>19</v>
      </c>
      <c r="K23">
        <v>10</v>
      </c>
      <c r="L23">
        <v>3</v>
      </c>
      <c r="N23" t="str">
        <f t="shared" si="0"/>
        <v>Brown, Derrick;10;3;$10;</v>
      </c>
    </row>
    <row r="24" spans="1:14" x14ac:dyDescent="0.45">
      <c r="A24" t="s">
        <v>650</v>
      </c>
      <c r="B24" t="s">
        <v>304</v>
      </c>
      <c r="C24" t="s">
        <v>122</v>
      </c>
      <c r="D24" t="s">
        <v>159</v>
      </c>
      <c r="E24">
        <v>26</v>
      </c>
      <c r="G24">
        <v>26</v>
      </c>
      <c r="H24" t="s">
        <v>7</v>
      </c>
      <c r="I24" t="s">
        <v>56</v>
      </c>
      <c r="K24">
        <v>33</v>
      </c>
      <c r="L24">
        <v>3</v>
      </c>
      <c r="N24" t="str">
        <f t="shared" si="0"/>
        <v>Garrett, Myles;33;3;$33;</v>
      </c>
    </row>
    <row r="25" spans="1:14" x14ac:dyDescent="0.45">
      <c r="A25" t="s">
        <v>650</v>
      </c>
      <c r="B25" t="s">
        <v>305</v>
      </c>
      <c r="C25" t="s">
        <v>168</v>
      </c>
      <c r="D25" t="s">
        <v>159</v>
      </c>
      <c r="E25">
        <v>1</v>
      </c>
      <c r="G25">
        <v>21</v>
      </c>
      <c r="H25" t="s">
        <v>7</v>
      </c>
      <c r="I25" t="s">
        <v>19</v>
      </c>
      <c r="K25">
        <v>27</v>
      </c>
      <c r="L25">
        <v>3</v>
      </c>
      <c r="N25" t="str">
        <f t="shared" si="0"/>
        <v>Reddick, Haason;27;3;$27;</v>
      </c>
    </row>
    <row r="26" spans="1:14" x14ac:dyDescent="0.45">
      <c r="A26" t="s">
        <v>650</v>
      </c>
      <c r="B26" t="s">
        <v>306</v>
      </c>
      <c r="C26" t="s">
        <v>283</v>
      </c>
      <c r="D26" t="s">
        <v>159</v>
      </c>
      <c r="E26">
        <v>18</v>
      </c>
      <c r="G26">
        <v>18</v>
      </c>
      <c r="H26" t="s">
        <v>7</v>
      </c>
      <c r="I26" t="s">
        <v>23</v>
      </c>
      <c r="K26">
        <v>23</v>
      </c>
      <c r="L26">
        <v>3</v>
      </c>
      <c r="N26" t="str">
        <f t="shared" si="0"/>
        <v>Collins, Zaven;23;3;$23;</v>
      </c>
    </row>
    <row r="27" spans="1:14" x14ac:dyDescent="0.45">
      <c r="A27" t="s">
        <v>650</v>
      </c>
      <c r="B27" t="s">
        <v>307</v>
      </c>
      <c r="C27" t="s">
        <v>170</v>
      </c>
      <c r="D27" t="s">
        <v>163</v>
      </c>
      <c r="E27">
        <v>26</v>
      </c>
      <c r="G27">
        <v>26</v>
      </c>
      <c r="H27" t="s">
        <v>7</v>
      </c>
      <c r="I27" t="s">
        <v>56</v>
      </c>
      <c r="K27">
        <v>33</v>
      </c>
      <c r="L27">
        <v>3</v>
      </c>
      <c r="N27" t="str">
        <f t="shared" si="0"/>
        <v>Edmunds, Tremaine;33;3;$33;</v>
      </c>
    </row>
    <row r="28" spans="1:14" x14ac:dyDescent="0.45">
      <c r="A28" t="s">
        <v>650</v>
      </c>
      <c r="B28" t="s">
        <v>308</v>
      </c>
      <c r="C28" t="s">
        <v>134</v>
      </c>
      <c r="D28" t="s">
        <v>163</v>
      </c>
      <c r="E28">
        <v>17</v>
      </c>
      <c r="G28">
        <v>17</v>
      </c>
      <c r="H28" t="s">
        <v>7</v>
      </c>
      <c r="I28" t="s">
        <v>62</v>
      </c>
      <c r="K28">
        <v>22</v>
      </c>
      <c r="L28">
        <v>3</v>
      </c>
      <c r="N28" t="str">
        <f t="shared" si="0"/>
        <v>Davis, Jamin;22;3;$22;</v>
      </c>
    </row>
    <row r="29" spans="1:14" x14ac:dyDescent="0.45">
      <c r="A29" t="s">
        <v>650</v>
      </c>
      <c r="B29" t="s">
        <v>309</v>
      </c>
      <c r="C29" t="s">
        <v>242</v>
      </c>
      <c r="D29" t="s">
        <v>163</v>
      </c>
      <c r="E29">
        <v>11</v>
      </c>
      <c r="G29">
        <v>11</v>
      </c>
      <c r="H29" t="s">
        <v>7</v>
      </c>
      <c r="I29" t="s">
        <v>11</v>
      </c>
      <c r="K29">
        <v>14</v>
      </c>
      <c r="L29">
        <v>3</v>
      </c>
      <c r="N29" t="str">
        <f t="shared" si="0"/>
        <v>David, Lavonte;14;3;$14;</v>
      </c>
    </row>
    <row r="30" spans="1:14" x14ac:dyDescent="0.45">
      <c r="A30" t="s">
        <v>650</v>
      </c>
      <c r="B30" t="s">
        <v>311</v>
      </c>
      <c r="C30" t="s">
        <v>214</v>
      </c>
      <c r="D30" t="s">
        <v>163</v>
      </c>
      <c r="E30">
        <v>8</v>
      </c>
      <c r="G30">
        <v>8</v>
      </c>
      <c r="H30" t="s">
        <v>7</v>
      </c>
      <c r="I30" t="s">
        <v>47</v>
      </c>
      <c r="K30">
        <v>10</v>
      </c>
      <c r="L30">
        <v>3</v>
      </c>
      <c r="N30" t="str">
        <f t="shared" si="0"/>
        <v>Thompson, Shaq;10;3;$10;</v>
      </c>
    </row>
    <row r="31" spans="1:14" x14ac:dyDescent="0.45">
      <c r="A31" t="s">
        <v>650</v>
      </c>
      <c r="B31" t="s">
        <v>310</v>
      </c>
      <c r="C31" t="s">
        <v>146</v>
      </c>
      <c r="D31" t="s">
        <v>163</v>
      </c>
      <c r="E31">
        <v>7</v>
      </c>
      <c r="G31">
        <v>7</v>
      </c>
      <c r="H31" t="s">
        <v>7</v>
      </c>
      <c r="I31" t="s">
        <v>18</v>
      </c>
      <c r="K31">
        <v>10</v>
      </c>
      <c r="L31">
        <v>3</v>
      </c>
      <c r="N31" t="str">
        <f t="shared" si="0"/>
        <v>Lloyd, Devin;10;3;$10;</v>
      </c>
    </row>
    <row r="32" spans="1:14" x14ac:dyDescent="0.45">
      <c r="A32" t="s">
        <v>650</v>
      </c>
      <c r="B32" t="s">
        <v>312</v>
      </c>
      <c r="C32" t="s">
        <v>211</v>
      </c>
      <c r="D32" t="s">
        <v>179</v>
      </c>
      <c r="E32">
        <v>23</v>
      </c>
      <c r="G32">
        <v>23</v>
      </c>
      <c r="H32" t="s">
        <v>7</v>
      </c>
      <c r="I32" t="s">
        <v>61</v>
      </c>
      <c r="K32">
        <v>29</v>
      </c>
      <c r="L32">
        <v>3</v>
      </c>
      <c r="N32" t="str">
        <f t="shared" si="0"/>
        <v>Fitzpatrick, Minkah;29;3;$29;</v>
      </c>
    </row>
    <row r="33" spans="1:14" x14ac:dyDescent="0.45">
      <c r="A33" t="s">
        <v>650</v>
      </c>
      <c r="B33" t="s">
        <v>313</v>
      </c>
      <c r="C33" t="s">
        <v>214</v>
      </c>
      <c r="D33" t="s">
        <v>179</v>
      </c>
      <c r="E33">
        <v>1</v>
      </c>
      <c r="G33">
        <v>16</v>
      </c>
      <c r="I33" t="s">
        <v>19</v>
      </c>
      <c r="K33">
        <v>20</v>
      </c>
      <c r="L33">
        <v>3</v>
      </c>
      <c r="N33" t="str">
        <f t="shared" si="0"/>
        <v>Chinn, Jeremy;20;3;$20;</v>
      </c>
    </row>
    <row r="34" spans="1:14" x14ac:dyDescent="0.45">
      <c r="A34" t="s">
        <v>650</v>
      </c>
      <c r="B34" t="s">
        <v>317</v>
      </c>
      <c r="C34" t="s">
        <v>185</v>
      </c>
      <c r="D34" t="s">
        <v>179</v>
      </c>
      <c r="E34">
        <v>1</v>
      </c>
      <c r="G34">
        <v>0</v>
      </c>
      <c r="H34" t="s">
        <v>7</v>
      </c>
      <c r="I34" t="s">
        <v>19</v>
      </c>
      <c r="K34">
        <v>10</v>
      </c>
      <c r="L34">
        <v>3</v>
      </c>
      <c r="N34" t="str">
        <f t="shared" si="0"/>
        <v>McKinney, Xavier;10;3;$10;</v>
      </c>
    </row>
    <row r="35" spans="1:14" x14ac:dyDescent="0.45">
      <c r="A35" t="s">
        <v>650</v>
      </c>
      <c r="B35" t="s">
        <v>316</v>
      </c>
      <c r="C35" t="s">
        <v>165</v>
      </c>
      <c r="D35" t="s">
        <v>179</v>
      </c>
      <c r="E35">
        <v>1</v>
      </c>
      <c r="G35">
        <v>0</v>
      </c>
      <c r="H35" t="s">
        <v>7</v>
      </c>
      <c r="I35" t="s">
        <v>19</v>
      </c>
      <c r="K35">
        <v>10</v>
      </c>
      <c r="L35">
        <v>3</v>
      </c>
      <c r="N35" t="str">
        <f t="shared" si="0"/>
        <v>Love, Julian;10;3;$10;</v>
      </c>
    </row>
    <row r="36" spans="1:14" x14ac:dyDescent="0.45">
      <c r="A36" t="s">
        <v>650</v>
      </c>
      <c r="B36" t="s">
        <v>315</v>
      </c>
      <c r="C36" t="s">
        <v>168</v>
      </c>
      <c r="D36" t="s">
        <v>179</v>
      </c>
      <c r="E36">
        <v>4</v>
      </c>
      <c r="G36">
        <v>4</v>
      </c>
      <c r="H36" t="s">
        <v>7</v>
      </c>
      <c r="I36" t="s">
        <v>51</v>
      </c>
      <c r="K36">
        <v>10</v>
      </c>
      <c r="L36">
        <v>3</v>
      </c>
      <c r="N36" t="str">
        <f t="shared" si="0"/>
        <v>Byard, Kevin;10;3;$10;</v>
      </c>
    </row>
    <row r="37" spans="1:14" x14ac:dyDescent="0.45">
      <c r="A37" t="s">
        <v>650</v>
      </c>
      <c r="B37" t="s">
        <v>314</v>
      </c>
      <c r="C37" t="s">
        <v>203</v>
      </c>
      <c r="D37" t="s">
        <v>179</v>
      </c>
      <c r="E37">
        <v>6</v>
      </c>
      <c r="G37">
        <v>6</v>
      </c>
      <c r="H37" t="s">
        <v>7</v>
      </c>
      <c r="I37" t="s">
        <v>38</v>
      </c>
      <c r="K37">
        <v>10</v>
      </c>
      <c r="L37">
        <v>3</v>
      </c>
      <c r="N37" t="str">
        <f t="shared" si="0"/>
        <v>Bates, Jessie;10;3;$10;</v>
      </c>
    </row>
    <row r="38" spans="1:14" x14ac:dyDescent="0.45">
      <c r="A38" t="s">
        <v>650</v>
      </c>
      <c r="B38" t="s">
        <v>620</v>
      </c>
      <c r="C38" t="s">
        <v>149</v>
      </c>
      <c r="D38" t="s">
        <v>123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N38" t="str">
        <f t="shared" si="0"/>
        <v>Bennett, Stetson;2;4;$2;</v>
      </c>
    </row>
    <row r="39" spans="1:14" x14ac:dyDescent="0.45">
      <c r="A39" t="s">
        <v>650</v>
      </c>
      <c r="B39" t="s">
        <v>318</v>
      </c>
      <c r="C39" t="s">
        <v>283</v>
      </c>
      <c r="D39" t="s">
        <v>123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N39" t="str">
        <f t="shared" si="0"/>
        <v>Tune, Clayton;1;4;$1;</v>
      </c>
    </row>
    <row r="40" spans="1:14" x14ac:dyDescent="0.45">
      <c r="A40" t="s">
        <v>650</v>
      </c>
      <c r="B40" t="s">
        <v>319</v>
      </c>
      <c r="C40" t="s">
        <v>127</v>
      </c>
      <c r="D40" t="s">
        <v>141</v>
      </c>
      <c r="E40">
        <v>2</v>
      </c>
      <c r="F40">
        <v>5</v>
      </c>
      <c r="G40">
        <v>2</v>
      </c>
      <c r="H40" t="s">
        <v>5</v>
      </c>
      <c r="I40" t="s">
        <v>28</v>
      </c>
      <c r="J40" t="s">
        <v>33</v>
      </c>
      <c r="K40">
        <v>2</v>
      </c>
      <c r="L40">
        <v>4</v>
      </c>
      <c r="N40" t="str">
        <f t="shared" si="0"/>
        <v>Boutte, Kayshon;2;4;$2;</v>
      </c>
    </row>
    <row r="41" spans="1:14" x14ac:dyDescent="0.45">
      <c r="A41" t="s">
        <v>650</v>
      </c>
      <c r="B41" t="s">
        <v>320</v>
      </c>
      <c r="C41" t="s">
        <v>223</v>
      </c>
      <c r="D41" t="s">
        <v>159</v>
      </c>
      <c r="E41">
        <v>2</v>
      </c>
      <c r="F41">
        <v>5</v>
      </c>
      <c r="G41">
        <v>2</v>
      </c>
      <c r="H41" t="s">
        <v>5</v>
      </c>
      <c r="I41" t="s">
        <v>28</v>
      </c>
      <c r="J41" t="s">
        <v>33</v>
      </c>
      <c r="K41">
        <v>2</v>
      </c>
      <c r="L41">
        <v>4</v>
      </c>
      <c r="N41" t="str">
        <f>_xlfn.CONCAT(B42,";",K42,";",L42,";","$",K42,";")</f>
        <v>Williams, Dorian;3;4;$3;</v>
      </c>
    </row>
    <row r="42" spans="1:14" x14ac:dyDescent="0.45">
      <c r="A42" t="s">
        <v>650</v>
      </c>
      <c r="B42" t="s">
        <v>321</v>
      </c>
      <c r="C42" t="s">
        <v>267</v>
      </c>
      <c r="D42" t="s">
        <v>163</v>
      </c>
      <c r="E42">
        <v>3</v>
      </c>
      <c r="F42">
        <v>5</v>
      </c>
      <c r="G42">
        <v>3</v>
      </c>
      <c r="H42" t="s">
        <v>5</v>
      </c>
      <c r="I42" t="s">
        <v>8</v>
      </c>
      <c r="J42" t="s">
        <v>33</v>
      </c>
      <c r="K42">
        <v>3</v>
      </c>
      <c r="L42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78A-F0A9-4570-A1B3-A13822C030C4}">
  <dimension ref="A1:N36"/>
  <sheetViews>
    <sheetView workbookViewId="0">
      <selection activeCell="M2" sqref="M2:M45"/>
    </sheetView>
  </sheetViews>
  <sheetFormatPr defaultRowHeight="14.25" x14ac:dyDescent="0.45"/>
  <cols>
    <col min="1" max="1" width="12.796875" bestFit="1" customWidth="1"/>
    <col min="2" max="2" width="18.06640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645</v>
      </c>
      <c r="B2" t="s">
        <v>513</v>
      </c>
      <c r="C2" t="s">
        <v>146</v>
      </c>
      <c r="D2" t="s">
        <v>123</v>
      </c>
      <c r="E2">
        <v>169</v>
      </c>
      <c r="G2">
        <v>169</v>
      </c>
      <c r="H2" t="s">
        <v>7</v>
      </c>
      <c r="I2" t="s">
        <v>68</v>
      </c>
      <c r="K2">
        <v>212</v>
      </c>
      <c r="L2">
        <v>3</v>
      </c>
      <c r="N2" t="str">
        <f>_xlfn.CONCAT(B2,";",K2,";",L2,";","$",K2,";")</f>
        <v>Lawrence, Trevor;212;3;$212;</v>
      </c>
    </row>
    <row r="3" spans="1:14" x14ac:dyDescent="0.45">
      <c r="A3" t="s">
        <v>645</v>
      </c>
      <c r="B3" t="s">
        <v>514</v>
      </c>
      <c r="C3" t="s">
        <v>214</v>
      </c>
      <c r="D3" t="s">
        <v>123</v>
      </c>
      <c r="E3">
        <v>71</v>
      </c>
      <c r="F3">
        <v>5</v>
      </c>
      <c r="G3">
        <v>71</v>
      </c>
      <c r="H3" t="s">
        <v>5</v>
      </c>
      <c r="I3" t="s">
        <v>59</v>
      </c>
      <c r="K3">
        <v>89</v>
      </c>
      <c r="L3">
        <v>4</v>
      </c>
      <c r="N3" t="str">
        <f t="shared" ref="N3:N34" si="0">_xlfn.CONCAT(B3,";",K3,";",L3,";","$",K3,";")</f>
        <v>Young, Bryce;89;4;$89;</v>
      </c>
    </row>
    <row r="4" spans="1:14" x14ac:dyDescent="0.45">
      <c r="A4" t="s">
        <v>645</v>
      </c>
      <c r="B4" t="s">
        <v>515</v>
      </c>
      <c r="C4" t="s">
        <v>211</v>
      </c>
      <c r="D4" t="s">
        <v>123</v>
      </c>
      <c r="E4">
        <v>45</v>
      </c>
      <c r="G4">
        <v>45</v>
      </c>
      <c r="H4" t="s">
        <v>7</v>
      </c>
      <c r="I4" t="s">
        <v>13</v>
      </c>
      <c r="K4">
        <v>57</v>
      </c>
      <c r="L4">
        <v>3</v>
      </c>
      <c r="N4" t="str">
        <f t="shared" si="0"/>
        <v>Pickett, Kenny;57;3;$57;</v>
      </c>
    </row>
    <row r="5" spans="1:14" x14ac:dyDescent="0.45">
      <c r="A5" t="s">
        <v>645</v>
      </c>
      <c r="B5" t="s">
        <v>621</v>
      </c>
      <c r="C5" t="s">
        <v>161</v>
      </c>
      <c r="D5" t="s">
        <v>123</v>
      </c>
      <c r="E5">
        <v>13</v>
      </c>
      <c r="G5">
        <v>13</v>
      </c>
      <c r="H5" t="s">
        <v>7</v>
      </c>
      <c r="I5" t="s">
        <v>48</v>
      </c>
      <c r="K5">
        <v>17</v>
      </c>
      <c r="L5">
        <v>3</v>
      </c>
      <c r="N5" t="str">
        <f t="shared" si="0"/>
        <v>Lance, Trey;17;3;$17;</v>
      </c>
    </row>
    <row r="6" spans="1:14" x14ac:dyDescent="0.45">
      <c r="A6" t="s">
        <v>645</v>
      </c>
      <c r="B6" t="s">
        <v>516</v>
      </c>
      <c r="C6" t="s">
        <v>278</v>
      </c>
      <c r="D6" t="s">
        <v>130</v>
      </c>
      <c r="E6">
        <v>39</v>
      </c>
      <c r="F6">
        <v>5</v>
      </c>
      <c r="G6">
        <v>39</v>
      </c>
      <c r="H6" t="s">
        <v>5</v>
      </c>
      <c r="I6" t="s">
        <v>114</v>
      </c>
      <c r="K6">
        <v>49</v>
      </c>
      <c r="L6">
        <v>4</v>
      </c>
      <c r="N6" t="str">
        <f t="shared" si="0"/>
        <v>Miller, Kendre;49;4;$49;</v>
      </c>
    </row>
    <row r="7" spans="1:14" x14ac:dyDescent="0.45">
      <c r="A7" t="s">
        <v>645</v>
      </c>
      <c r="B7" t="s">
        <v>517</v>
      </c>
      <c r="C7" t="s">
        <v>143</v>
      </c>
      <c r="D7" t="s">
        <v>130</v>
      </c>
      <c r="E7">
        <v>25</v>
      </c>
      <c r="G7">
        <v>25</v>
      </c>
      <c r="H7" t="s">
        <v>7</v>
      </c>
      <c r="I7" t="s">
        <v>26</v>
      </c>
      <c r="K7">
        <v>32</v>
      </c>
      <c r="L7">
        <v>3</v>
      </c>
      <c r="N7" t="str">
        <f t="shared" si="0"/>
        <v>Pierce, Dameon;32;3;$32;</v>
      </c>
    </row>
    <row r="8" spans="1:14" x14ac:dyDescent="0.45">
      <c r="A8" t="s">
        <v>645</v>
      </c>
      <c r="B8" t="s">
        <v>518</v>
      </c>
      <c r="C8" t="s">
        <v>125</v>
      </c>
      <c r="D8" t="s">
        <v>130</v>
      </c>
      <c r="E8">
        <v>20</v>
      </c>
      <c r="G8">
        <v>20</v>
      </c>
      <c r="H8" t="s">
        <v>7</v>
      </c>
      <c r="I8" t="s">
        <v>34</v>
      </c>
      <c r="K8">
        <v>25</v>
      </c>
      <c r="L8">
        <v>3</v>
      </c>
      <c r="N8" t="str">
        <f t="shared" si="0"/>
        <v>Mattison, Alexander;25;3;$25;</v>
      </c>
    </row>
    <row r="9" spans="1:14" x14ac:dyDescent="0.45">
      <c r="A9" t="s">
        <v>645</v>
      </c>
      <c r="B9" t="s">
        <v>519</v>
      </c>
      <c r="C9" t="s">
        <v>125</v>
      </c>
      <c r="D9" t="s">
        <v>130</v>
      </c>
      <c r="E9">
        <v>18</v>
      </c>
      <c r="G9">
        <v>18</v>
      </c>
      <c r="H9" t="s">
        <v>7</v>
      </c>
      <c r="I9" t="s">
        <v>23</v>
      </c>
      <c r="K9">
        <v>23</v>
      </c>
      <c r="L9">
        <v>3</v>
      </c>
      <c r="N9" t="str">
        <f t="shared" si="0"/>
        <v>Akers, Cam;23;3;$23;</v>
      </c>
    </row>
    <row r="10" spans="1:14" x14ac:dyDescent="0.45">
      <c r="A10" t="s">
        <v>645</v>
      </c>
      <c r="B10" t="s">
        <v>520</v>
      </c>
      <c r="C10" t="s">
        <v>187</v>
      </c>
      <c r="D10" t="s">
        <v>130</v>
      </c>
      <c r="E10">
        <v>2</v>
      </c>
      <c r="G10">
        <v>2</v>
      </c>
      <c r="H10" t="s">
        <v>7</v>
      </c>
      <c r="I10" t="s">
        <v>28</v>
      </c>
      <c r="K10">
        <v>10</v>
      </c>
      <c r="L10">
        <v>3</v>
      </c>
      <c r="N10" t="str">
        <f t="shared" si="0"/>
        <v>Mostert, Raheem;10;3;$10;</v>
      </c>
    </row>
    <row r="11" spans="1:14" x14ac:dyDescent="0.45">
      <c r="A11" t="s">
        <v>645</v>
      </c>
      <c r="B11" t="s">
        <v>521</v>
      </c>
      <c r="C11" t="s">
        <v>161</v>
      </c>
      <c r="D11" t="s">
        <v>141</v>
      </c>
      <c r="E11">
        <v>119</v>
      </c>
      <c r="G11">
        <v>119</v>
      </c>
      <c r="H11" t="s">
        <v>7</v>
      </c>
      <c r="I11" t="s">
        <v>103</v>
      </c>
      <c r="K11">
        <v>149</v>
      </c>
      <c r="L11">
        <v>3</v>
      </c>
      <c r="N11" t="str">
        <f t="shared" si="0"/>
        <v>Lamb, CeeDee;149;3;$149;</v>
      </c>
    </row>
    <row r="12" spans="1:14" x14ac:dyDescent="0.45">
      <c r="A12" t="s">
        <v>645</v>
      </c>
      <c r="B12" t="s">
        <v>522</v>
      </c>
      <c r="C12" t="s">
        <v>223</v>
      </c>
      <c r="D12" t="s">
        <v>141</v>
      </c>
      <c r="E12">
        <v>89</v>
      </c>
      <c r="G12">
        <v>89</v>
      </c>
      <c r="H12" t="s">
        <v>7</v>
      </c>
      <c r="I12" t="s">
        <v>116</v>
      </c>
      <c r="K12">
        <v>112</v>
      </c>
      <c r="L12">
        <v>3</v>
      </c>
      <c r="N12" t="str">
        <f t="shared" si="0"/>
        <v>Wilson, Garrett;112;3;$112;</v>
      </c>
    </row>
    <row r="13" spans="1:14" x14ac:dyDescent="0.45">
      <c r="A13" t="s">
        <v>645</v>
      </c>
      <c r="B13" t="s">
        <v>523</v>
      </c>
      <c r="C13" t="s">
        <v>203</v>
      </c>
      <c r="D13" t="s">
        <v>141</v>
      </c>
      <c r="E13">
        <v>78</v>
      </c>
      <c r="G13">
        <v>78</v>
      </c>
      <c r="H13" t="s">
        <v>7</v>
      </c>
      <c r="I13" t="s">
        <v>115</v>
      </c>
      <c r="K13">
        <v>98</v>
      </c>
      <c r="L13">
        <v>3</v>
      </c>
      <c r="N13" t="str">
        <f t="shared" si="0"/>
        <v>London, Drake;98;3;$98;</v>
      </c>
    </row>
    <row r="14" spans="1:14" x14ac:dyDescent="0.45">
      <c r="A14" t="s">
        <v>645</v>
      </c>
      <c r="B14" t="s">
        <v>524</v>
      </c>
      <c r="C14" t="s">
        <v>168</v>
      </c>
      <c r="D14" t="s">
        <v>141</v>
      </c>
      <c r="E14">
        <v>74</v>
      </c>
      <c r="G14">
        <v>74</v>
      </c>
      <c r="H14" t="s">
        <v>7</v>
      </c>
      <c r="I14" t="s">
        <v>90</v>
      </c>
      <c r="K14">
        <v>93</v>
      </c>
      <c r="L14">
        <v>3</v>
      </c>
      <c r="N14" t="str">
        <f t="shared" si="0"/>
        <v>Smith, DeVonta;93;3;$93;</v>
      </c>
    </row>
    <row r="15" spans="1:14" x14ac:dyDescent="0.45">
      <c r="A15" t="s">
        <v>645</v>
      </c>
      <c r="B15" t="s">
        <v>525</v>
      </c>
      <c r="C15" t="s">
        <v>134</v>
      </c>
      <c r="D15" t="s">
        <v>141</v>
      </c>
      <c r="E15">
        <v>45</v>
      </c>
      <c r="G15">
        <v>45</v>
      </c>
      <c r="H15" t="s">
        <v>7</v>
      </c>
      <c r="I15" t="s">
        <v>13</v>
      </c>
      <c r="K15">
        <v>57</v>
      </c>
      <c r="L15">
        <v>3</v>
      </c>
      <c r="N15" t="str">
        <f t="shared" si="0"/>
        <v>Dotson, Jahan;57;3;$57;</v>
      </c>
    </row>
    <row r="16" spans="1:14" x14ac:dyDescent="0.45">
      <c r="A16" t="s">
        <v>645</v>
      </c>
      <c r="B16" t="s">
        <v>526</v>
      </c>
      <c r="C16" t="s">
        <v>122</v>
      </c>
      <c r="D16" t="s">
        <v>141</v>
      </c>
      <c r="E16">
        <v>24</v>
      </c>
      <c r="G16">
        <v>24</v>
      </c>
      <c r="H16" t="s">
        <v>7</v>
      </c>
      <c r="I16" t="s">
        <v>17</v>
      </c>
      <c r="K16">
        <v>30</v>
      </c>
      <c r="L16">
        <v>3</v>
      </c>
      <c r="N16" t="str">
        <f t="shared" si="0"/>
        <v>Moore, Elijah;30;3;$30;</v>
      </c>
    </row>
    <row r="17" spans="1:14" x14ac:dyDescent="0.45">
      <c r="A17" t="s">
        <v>645</v>
      </c>
      <c r="B17" t="s">
        <v>527</v>
      </c>
      <c r="C17" t="s">
        <v>283</v>
      </c>
      <c r="D17" t="s">
        <v>141</v>
      </c>
      <c r="E17">
        <v>7</v>
      </c>
      <c r="F17">
        <v>5</v>
      </c>
      <c r="G17">
        <v>7</v>
      </c>
      <c r="H17" t="s">
        <v>5</v>
      </c>
      <c r="I17" t="s">
        <v>18</v>
      </c>
      <c r="K17">
        <v>10</v>
      </c>
      <c r="L17">
        <v>4</v>
      </c>
      <c r="N17" t="str">
        <f t="shared" si="0"/>
        <v>Wilson, Michael;10;4;$10;</v>
      </c>
    </row>
    <row r="18" spans="1:14" x14ac:dyDescent="0.45">
      <c r="A18" t="s">
        <v>645</v>
      </c>
      <c r="B18" t="s">
        <v>528</v>
      </c>
      <c r="C18" t="s">
        <v>214</v>
      </c>
      <c r="D18" t="s">
        <v>141</v>
      </c>
      <c r="E18">
        <v>5</v>
      </c>
      <c r="G18">
        <v>5</v>
      </c>
      <c r="H18" t="s">
        <v>7</v>
      </c>
      <c r="I18" t="s">
        <v>45</v>
      </c>
      <c r="K18">
        <v>10</v>
      </c>
      <c r="L18">
        <v>3</v>
      </c>
      <c r="N18" t="str">
        <f t="shared" si="0"/>
        <v>Chark, D.J.;10;3;$10;</v>
      </c>
    </row>
    <row r="19" spans="1:14" x14ac:dyDescent="0.45">
      <c r="A19" t="s">
        <v>645</v>
      </c>
      <c r="B19" t="s">
        <v>529</v>
      </c>
      <c r="C19" t="s">
        <v>283</v>
      </c>
      <c r="D19" t="s">
        <v>141</v>
      </c>
      <c r="E19">
        <v>2</v>
      </c>
      <c r="G19">
        <v>2</v>
      </c>
      <c r="H19" t="s">
        <v>7</v>
      </c>
      <c r="I19" t="s">
        <v>28</v>
      </c>
      <c r="K19">
        <v>10</v>
      </c>
      <c r="L19">
        <v>3</v>
      </c>
      <c r="N19" t="str">
        <f t="shared" si="0"/>
        <v>Moore, Rondale;10;3;$10;</v>
      </c>
    </row>
    <row r="20" spans="1:14" x14ac:dyDescent="0.45">
      <c r="A20" t="s">
        <v>645</v>
      </c>
      <c r="B20" t="s">
        <v>530</v>
      </c>
      <c r="C20" t="s">
        <v>192</v>
      </c>
      <c r="D20" t="s">
        <v>150</v>
      </c>
      <c r="E20">
        <v>25</v>
      </c>
      <c r="G20">
        <v>25</v>
      </c>
      <c r="H20" t="s">
        <v>7</v>
      </c>
      <c r="I20" t="s">
        <v>26</v>
      </c>
      <c r="K20">
        <v>32</v>
      </c>
      <c r="L20">
        <v>3</v>
      </c>
      <c r="N20" t="str">
        <f t="shared" si="0"/>
        <v>Dulcich, Greg;32;3;$32;</v>
      </c>
    </row>
    <row r="21" spans="1:14" x14ac:dyDescent="0.45">
      <c r="A21" t="s">
        <v>645</v>
      </c>
      <c r="B21" t="s">
        <v>531</v>
      </c>
      <c r="C21" t="s">
        <v>230</v>
      </c>
      <c r="D21" t="s">
        <v>150</v>
      </c>
      <c r="E21">
        <v>16</v>
      </c>
      <c r="G21">
        <v>16</v>
      </c>
      <c r="H21" t="s">
        <v>7</v>
      </c>
      <c r="I21" t="s">
        <v>40</v>
      </c>
      <c r="K21">
        <v>20</v>
      </c>
      <c r="L21">
        <v>3</v>
      </c>
      <c r="N21" t="str">
        <f t="shared" si="0"/>
        <v>Okonkwo, Chigoziem;20;3;$20;</v>
      </c>
    </row>
    <row r="22" spans="1:14" x14ac:dyDescent="0.45">
      <c r="A22" t="s">
        <v>645</v>
      </c>
      <c r="B22" t="s">
        <v>532</v>
      </c>
      <c r="C22" t="s">
        <v>211</v>
      </c>
      <c r="D22" t="s">
        <v>153</v>
      </c>
      <c r="E22">
        <v>1</v>
      </c>
      <c r="G22">
        <v>0</v>
      </c>
      <c r="H22" t="s">
        <v>7</v>
      </c>
      <c r="I22" t="s">
        <v>9</v>
      </c>
      <c r="K22">
        <v>3</v>
      </c>
      <c r="L22">
        <v>3</v>
      </c>
      <c r="N22" t="str">
        <f t="shared" si="0"/>
        <v>Boswell, Chris;3;3;$3;</v>
      </c>
    </row>
    <row r="23" spans="1:14" x14ac:dyDescent="0.45">
      <c r="A23" t="s">
        <v>645</v>
      </c>
      <c r="B23" t="s">
        <v>533</v>
      </c>
      <c r="C23" t="s">
        <v>187</v>
      </c>
      <c r="D23" t="s">
        <v>159</v>
      </c>
      <c r="E23">
        <v>13</v>
      </c>
      <c r="G23">
        <v>13</v>
      </c>
      <c r="H23" t="s">
        <v>7</v>
      </c>
      <c r="I23" t="s">
        <v>48</v>
      </c>
      <c r="K23">
        <v>17</v>
      </c>
      <c r="L23">
        <v>3</v>
      </c>
      <c r="N23" t="str">
        <f t="shared" si="0"/>
        <v>Phillips, Jaelan;17;3;$17;</v>
      </c>
    </row>
    <row r="24" spans="1:14" x14ac:dyDescent="0.45">
      <c r="A24" t="s">
        <v>645</v>
      </c>
      <c r="B24" t="s">
        <v>534</v>
      </c>
      <c r="C24" t="s">
        <v>129</v>
      </c>
      <c r="D24" t="s">
        <v>159</v>
      </c>
      <c r="E24">
        <v>3</v>
      </c>
      <c r="G24">
        <v>3</v>
      </c>
      <c r="H24" t="s">
        <v>7</v>
      </c>
      <c r="I24" t="s">
        <v>8</v>
      </c>
      <c r="K24">
        <v>10</v>
      </c>
      <c r="L24">
        <v>3</v>
      </c>
      <c r="N24" t="str">
        <f t="shared" si="0"/>
        <v>Hubbard, Sam;10;3;$10;</v>
      </c>
    </row>
    <row r="25" spans="1:14" x14ac:dyDescent="0.45">
      <c r="A25" t="s">
        <v>645</v>
      </c>
      <c r="B25" t="s">
        <v>535</v>
      </c>
      <c r="C25" t="s">
        <v>278</v>
      </c>
      <c r="D25" t="s">
        <v>159</v>
      </c>
      <c r="E25">
        <v>2</v>
      </c>
      <c r="G25">
        <v>0</v>
      </c>
      <c r="I25" t="s">
        <v>84</v>
      </c>
      <c r="K25">
        <v>10</v>
      </c>
      <c r="L25">
        <v>3</v>
      </c>
      <c r="N25" t="str">
        <f t="shared" si="0"/>
        <v>Granderson, Carl;10;3;$10;</v>
      </c>
    </row>
    <row r="26" spans="1:14" x14ac:dyDescent="0.45">
      <c r="A26" t="s">
        <v>645</v>
      </c>
      <c r="B26" t="s">
        <v>536</v>
      </c>
      <c r="C26" t="s">
        <v>192</v>
      </c>
      <c r="D26" t="s">
        <v>163</v>
      </c>
      <c r="E26">
        <v>20</v>
      </c>
      <c r="G26">
        <v>20</v>
      </c>
      <c r="H26" t="s">
        <v>7</v>
      </c>
      <c r="I26" t="s">
        <v>34</v>
      </c>
      <c r="K26">
        <v>25</v>
      </c>
      <c r="L26">
        <v>3</v>
      </c>
      <c r="N26" t="str">
        <f t="shared" si="0"/>
        <v>Singleton, Alex;25;3;$25;</v>
      </c>
    </row>
    <row r="27" spans="1:14" x14ac:dyDescent="0.45">
      <c r="A27" t="s">
        <v>645</v>
      </c>
      <c r="B27" t="s">
        <v>537</v>
      </c>
      <c r="C27" t="s">
        <v>223</v>
      </c>
      <c r="D27" t="s">
        <v>163</v>
      </c>
      <c r="E27">
        <v>5</v>
      </c>
      <c r="G27">
        <v>5</v>
      </c>
      <c r="H27" t="s">
        <v>7</v>
      </c>
      <c r="I27" t="s">
        <v>45</v>
      </c>
      <c r="K27">
        <v>10</v>
      </c>
      <c r="L27">
        <v>3</v>
      </c>
      <c r="N27" t="str">
        <f t="shared" si="0"/>
        <v>Williams, Quincy;10;3;$10;</v>
      </c>
    </row>
    <row r="28" spans="1:14" x14ac:dyDescent="0.45">
      <c r="A28" t="s">
        <v>645</v>
      </c>
      <c r="B28" t="s">
        <v>538</v>
      </c>
      <c r="C28" t="s">
        <v>161</v>
      </c>
      <c r="D28" t="s">
        <v>163</v>
      </c>
      <c r="E28">
        <v>3</v>
      </c>
      <c r="G28">
        <v>3</v>
      </c>
      <c r="H28" t="s">
        <v>7</v>
      </c>
      <c r="I28" t="s">
        <v>8</v>
      </c>
      <c r="K28">
        <v>10</v>
      </c>
      <c r="L28">
        <v>3</v>
      </c>
      <c r="N28" t="str">
        <f t="shared" si="0"/>
        <v>Vander Esch, Leighton;10;3;$10;</v>
      </c>
    </row>
    <row r="29" spans="1:14" x14ac:dyDescent="0.45">
      <c r="A29" t="s">
        <v>645</v>
      </c>
      <c r="B29" t="s">
        <v>539</v>
      </c>
      <c r="C29" t="s">
        <v>283</v>
      </c>
      <c r="D29" t="s">
        <v>163</v>
      </c>
      <c r="E29">
        <v>6</v>
      </c>
      <c r="G29">
        <v>6</v>
      </c>
      <c r="H29" t="s">
        <v>7</v>
      </c>
      <c r="I29" t="s">
        <v>38</v>
      </c>
      <c r="K29">
        <v>10</v>
      </c>
      <c r="L29">
        <v>3</v>
      </c>
      <c r="N29" t="str">
        <f t="shared" si="0"/>
        <v>White, Kyzir;10;3;$10;</v>
      </c>
    </row>
    <row r="30" spans="1:14" x14ac:dyDescent="0.45">
      <c r="A30" t="s">
        <v>645</v>
      </c>
      <c r="B30" t="s">
        <v>540</v>
      </c>
      <c r="C30" t="s">
        <v>177</v>
      </c>
      <c r="D30" t="s">
        <v>163</v>
      </c>
      <c r="E30">
        <v>4</v>
      </c>
      <c r="G30">
        <v>4</v>
      </c>
      <c r="H30" t="s">
        <v>7</v>
      </c>
      <c r="I30" t="s">
        <v>51</v>
      </c>
      <c r="K30">
        <v>10</v>
      </c>
      <c r="L30">
        <v>3</v>
      </c>
      <c r="N30" t="str">
        <f t="shared" si="0"/>
        <v>Gay, Willie;10;3;$10;</v>
      </c>
    </row>
    <row r="31" spans="1:14" x14ac:dyDescent="0.45">
      <c r="A31" t="s">
        <v>645</v>
      </c>
      <c r="B31" t="s">
        <v>541</v>
      </c>
      <c r="C31" t="s">
        <v>177</v>
      </c>
      <c r="D31" t="s">
        <v>163</v>
      </c>
      <c r="E31">
        <v>1</v>
      </c>
      <c r="G31">
        <v>0</v>
      </c>
      <c r="H31" t="s">
        <v>7</v>
      </c>
      <c r="I31" t="s">
        <v>9</v>
      </c>
      <c r="K31">
        <v>10</v>
      </c>
      <c r="L31">
        <v>3</v>
      </c>
      <c r="N31" t="str">
        <f t="shared" si="0"/>
        <v>Tranquill, Drue;10;3;$10;</v>
      </c>
    </row>
    <row r="32" spans="1:14" x14ac:dyDescent="0.45">
      <c r="A32" t="s">
        <v>645</v>
      </c>
      <c r="B32" t="s">
        <v>542</v>
      </c>
      <c r="C32" t="s">
        <v>125</v>
      </c>
      <c r="D32" t="s">
        <v>179</v>
      </c>
      <c r="E32">
        <v>2</v>
      </c>
      <c r="G32">
        <v>2</v>
      </c>
      <c r="H32" t="s">
        <v>7</v>
      </c>
      <c r="I32" t="s">
        <v>28</v>
      </c>
      <c r="K32">
        <v>10</v>
      </c>
      <c r="L32">
        <v>3</v>
      </c>
      <c r="N32" t="str">
        <f t="shared" si="0"/>
        <v>Smith, Harrison;10;3;$10;</v>
      </c>
    </row>
    <row r="33" spans="1:14" x14ac:dyDescent="0.45">
      <c r="A33" t="s">
        <v>645</v>
      </c>
      <c r="B33" t="s">
        <v>543</v>
      </c>
      <c r="C33" t="s">
        <v>187</v>
      </c>
      <c r="D33" t="s">
        <v>179</v>
      </c>
      <c r="E33">
        <v>1</v>
      </c>
      <c r="G33">
        <v>0</v>
      </c>
      <c r="H33" t="s">
        <v>7</v>
      </c>
      <c r="I33" t="s">
        <v>9</v>
      </c>
      <c r="K33">
        <v>10</v>
      </c>
      <c r="L33">
        <v>3</v>
      </c>
      <c r="N33" t="str">
        <f t="shared" si="0"/>
        <v>Elliott, DeShon;10;3;$10;</v>
      </c>
    </row>
    <row r="34" spans="1:14" x14ac:dyDescent="0.45">
      <c r="A34" t="s">
        <v>645</v>
      </c>
      <c r="B34" t="s">
        <v>544</v>
      </c>
      <c r="C34" t="s">
        <v>129</v>
      </c>
      <c r="D34" t="s">
        <v>179</v>
      </c>
      <c r="E34">
        <v>2</v>
      </c>
      <c r="G34">
        <v>2</v>
      </c>
      <c r="H34" t="s">
        <v>7</v>
      </c>
      <c r="I34" t="s">
        <v>28</v>
      </c>
      <c r="K34">
        <v>10</v>
      </c>
      <c r="L34">
        <v>3</v>
      </c>
      <c r="N34" t="str">
        <f t="shared" si="0"/>
        <v>Hill, Daxton;10;3;$10;</v>
      </c>
    </row>
    <row r="35" spans="1:14" x14ac:dyDescent="0.45">
      <c r="A35" t="s">
        <v>645</v>
      </c>
      <c r="B35" t="s">
        <v>545</v>
      </c>
      <c r="C35" t="s">
        <v>223</v>
      </c>
      <c r="D35" t="s">
        <v>130</v>
      </c>
      <c r="E35">
        <v>2</v>
      </c>
      <c r="F35">
        <v>5</v>
      </c>
      <c r="G35">
        <v>2</v>
      </c>
      <c r="H35" t="s">
        <v>5</v>
      </c>
      <c r="I35" t="s">
        <v>28</v>
      </c>
      <c r="J35" t="s">
        <v>33</v>
      </c>
      <c r="K35">
        <v>2</v>
      </c>
      <c r="L35">
        <v>4</v>
      </c>
      <c r="N35" t="str">
        <f>_xlfn.CONCAT(B36,";",K36,";",L36,";","$",K36,";")</f>
        <v>Hutchinson, Xavier;1;4;$1;</v>
      </c>
    </row>
    <row r="36" spans="1:14" x14ac:dyDescent="0.45">
      <c r="A36" t="s">
        <v>645</v>
      </c>
      <c r="B36" t="s">
        <v>546</v>
      </c>
      <c r="C36" t="s">
        <v>143</v>
      </c>
      <c r="D36" t="s">
        <v>141</v>
      </c>
      <c r="E36">
        <v>1</v>
      </c>
      <c r="F36">
        <v>5</v>
      </c>
      <c r="G36">
        <v>1</v>
      </c>
      <c r="H36" t="s">
        <v>5</v>
      </c>
      <c r="I36" t="s">
        <v>9</v>
      </c>
      <c r="J36" t="s">
        <v>33</v>
      </c>
      <c r="K36">
        <v>1</v>
      </c>
      <c r="L3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2491-CFCD-46F7-A10D-569F800CDB5A}">
  <dimension ref="A1:N36"/>
  <sheetViews>
    <sheetView workbookViewId="0">
      <selection activeCell="M2" sqref="M2:M45"/>
    </sheetView>
  </sheetViews>
  <sheetFormatPr defaultRowHeight="14.25" x14ac:dyDescent="0.45"/>
  <cols>
    <col min="1" max="1" width="13.597656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648</v>
      </c>
      <c r="B2" t="s">
        <v>547</v>
      </c>
      <c r="C2" t="s">
        <v>177</v>
      </c>
      <c r="D2" t="s">
        <v>123</v>
      </c>
      <c r="E2">
        <v>305</v>
      </c>
      <c r="G2">
        <v>305</v>
      </c>
      <c r="H2" t="s">
        <v>7</v>
      </c>
      <c r="I2" t="s">
        <v>89</v>
      </c>
      <c r="K2">
        <v>382</v>
      </c>
      <c r="L2">
        <v>3</v>
      </c>
      <c r="N2" t="str">
        <f>_xlfn.CONCAT(B2,";",K2,";",L2,";","$",K2,";")</f>
        <v>Mahomes, Patrick;382;3;$382;</v>
      </c>
    </row>
    <row r="3" spans="1:14" x14ac:dyDescent="0.45">
      <c r="A3" t="s">
        <v>648</v>
      </c>
      <c r="B3" t="s">
        <v>548</v>
      </c>
      <c r="C3" t="s">
        <v>143</v>
      </c>
      <c r="D3" t="s">
        <v>123</v>
      </c>
      <c r="E3">
        <v>74</v>
      </c>
      <c r="F3">
        <v>5</v>
      </c>
      <c r="G3">
        <v>74</v>
      </c>
      <c r="H3" t="s">
        <v>5</v>
      </c>
      <c r="I3" t="s">
        <v>90</v>
      </c>
      <c r="K3">
        <v>93</v>
      </c>
      <c r="L3">
        <v>4</v>
      </c>
      <c r="N3" t="str">
        <f t="shared" ref="N3:N36" si="0">_xlfn.CONCAT(B3,";",K3,";",L3,";","$",K3,";")</f>
        <v>Stroud, C.J.;93;4;$93;</v>
      </c>
    </row>
    <row r="4" spans="1:14" x14ac:dyDescent="0.45">
      <c r="A4" t="s">
        <v>648</v>
      </c>
      <c r="B4" t="s">
        <v>549</v>
      </c>
      <c r="C4" t="s">
        <v>140</v>
      </c>
      <c r="D4" t="s">
        <v>123</v>
      </c>
      <c r="E4">
        <v>60</v>
      </c>
      <c r="G4">
        <v>60</v>
      </c>
      <c r="H4" t="s">
        <v>7</v>
      </c>
      <c r="I4" t="s">
        <v>58</v>
      </c>
      <c r="K4">
        <v>75</v>
      </c>
      <c r="L4">
        <v>3</v>
      </c>
      <c r="N4" t="str">
        <f t="shared" si="0"/>
        <v>Purdy, Brock;75;3;$75;</v>
      </c>
    </row>
    <row r="5" spans="1:14" x14ac:dyDescent="0.45">
      <c r="A5" t="s">
        <v>648</v>
      </c>
      <c r="B5" t="s">
        <v>550</v>
      </c>
      <c r="C5" t="s">
        <v>136</v>
      </c>
      <c r="D5" t="s">
        <v>130</v>
      </c>
      <c r="E5">
        <v>88</v>
      </c>
      <c r="F5">
        <v>5</v>
      </c>
      <c r="G5">
        <v>88</v>
      </c>
      <c r="H5" t="s">
        <v>5</v>
      </c>
      <c r="I5" t="s">
        <v>91</v>
      </c>
      <c r="K5">
        <v>110</v>
      </c>
      <c r="L5">
        <v>4</v>
      </c>
      <c r="N5" t="str">
        <f t="shared" si="0"/>
        <v>Gibbs, Jahmyr;110;4;$110;</v>
      </c>
    </row>
    <row r="6" spans="1:14" x14ac:dyDescent="0.45">
      <c r="A6" t="s">
        <v>648</v>
      </c>
      <c r="B6" t="s">
        <v>551</v>
      </c>
      <c r="C6" t="s">
        <v>168</v>
      </c>
      <c r="D6" t="s">
        <v>130</v>
      </c>
      <c r="E6">
        <v>33</v>
      </c>
      <c r="G6">
        <v>33</v>
      </c>
      <c r="H6" t="s">
        <v>7</v>
      </c>
      <c r="I6" t="s">
        <v>93</v>
      </c>
      <c r="K6">
        <v>42</v>
      </c>
      <c r="L6">
        <v>3</v>
      </c>
      <c r="N6" t="str">
        <f t="shared" si="0"/>
        <v>Swift, D'Andre;42;3;$42;</v>
      </c>
    </row>
    <row r="7" spans="1:14" x14ac:dyDescent="0.45">
      <c r="A7" t="s">
        <v>648</v>
      </c>
      <c r="B7" t="s">
        <v>552</v>
      </c>
      <c r="C7" t="s">
        <v>211</v>
      </c>
      <c r="D7" t="s">
        <v>130</v>
      </c>
      <c r="E7">
        <v>25</v>
      </c>
      <c r="G7">
        <v>25</v>
      </c>
      <c r="H7" t="s">
        <v>7</v>
      </c>
      <c r="I7" t="s">
        <v>26</v>
      </c>
      <c r="K7">
        <v>32</v>
      </c>
      <c r="L7">
        <v>3</v>
      </c>
      <c r="N7" t="str">
        <f t="shared" si="0"/>
        <v>Warren, Jaylen;32;3;$32;</v>
      </c>
    </row>
    <row r="8" spans="1:14" x14ac:dyDescent="0.45">
      <c r="A8" t="s">
        <v>648</v>
      </c>
      <c r="B8" t="s">
        <v>553</v>
      </c>
      <c r="C8" t="s">
        <v>122</v>
      </c>
      <c r="D8" t="s">
        <v>130</v>
      </c>
      <c r="E8">
        <v>25</v>
      </c>
      <c r="G8">
        <v>0</v>
      </c>
      <c r="I8" t="s">
        <v>92</v>
      </c>
      <c r="K8">
        <v>32</v>
      </c>
      <c r="L8">
        <v>3</v>
      </c>
      <c r="N8" t="str">
        <f t="shared" si="0"/>
        <v>Hunt, Kareem;32;3;$32;</v>
      </c>
    </row>
    <row r="9" spans="1:14" x14ac:dyDescent="0.45">
      <c r="A9" t="s">
        <v>648</v>
      </c>
      <c r="B9" t="s">
        <v>554</v>
      </c>
      <c r="C9" t="s">
        <v>177</v>
      </c>
      <c r="D9" t="s">
        <v>130</v>
      </c>
      <c r="E9">
        <v>25</v>
      </c>
      <c r="G9">
        <v>25</v>
      </c>
      <c r="H9" t="s">
        <v>7</v>
      </c>
      <c r="I9" t="s">
        <v>26</v>
      </c>
      <c r="K9">
        <v>32</v>
      </c>
      <c r="L9">
        <v>3</v>
      </c>
      <c r="N9" t="str">
        <f t="shared" si="0"/>
        <v>Pacheco, Isiah;32;3;$32;</v>
      </c>
    </row>
    <row r="10" spans="1:14" x14ac:dyDescent="0.45">
      <c r="A10" t="s">
        <v>648</v>
      </c>
      <c r="B10" t="s">
        <v>555</v>
      </c>
      <c r="C10" t="s">
        <v>168</v>
      </c>
      <c r="D10" t="s">
        <v>141</v>
      </c>
      <c r="E10">
        <v>94</v>
      </c>
      <c r="G10">
        <v>94</v>
      </c>
      <c r="H10" t="s">
        <v>7</v>
      </c>
      <c r="I10" t="s">
        <v>94</v>
      </c>
      <c r="K10">
        <v>118</v>
      </c>
      <c r="L10">
        <v>3</v>
      </c>
      <c r="N10" t="str">
        <f t="shared" si="0"/>
        <v>Brown, A.J.;118;3;$118;</v>
      </c>
    </row>
    <row r="11" spans="1:14" x14ac:dyDescent="0.45">
      <c r="A11" t="s">
        <v>648</v>
      </c>
      <c r="B11" t="s">
        <v>556</v>
      </c>
      <c r="C11" t="s">
        <v>140</v>
      </c>
      <c r="D11" t="s">
        <v>141</v>
      </c>
      <c r="E11">
        <v>45</v>
      </c>
      <c r="G11">
        <v>45</v>
      </c>
      <c r="H11" t="s">
        <v>7</v>
      </c>
      <c r="I11" t="s">
        <v>13</v>
      </c>
      <c r="K11">
        <v>57</v>
      </c>
      <c r="L11">
        <v>3</v>
      </c>
      <c r="N11" t="str">
        <f t="shared" si="0"/>
        <v>Samuel, Deebo;57;3;$57;</v>
      </c>
    </row>
    <row r="12" spans="1:14" x14ac:dyDescent="0.45">
      <c r="A12" t="s">
        <v>648</v>
      </c>
      <c r="B12" t="s">
        <v>557</v>
      </c>
      <c r="C12" t="s">
        <v>183</v>
      </c>
      <c r="D12" t="s">
        <v>141</v>
      </c>
      <c r="E12">
        <v>16</v>
      </c>
      <c r="G12">
        <v>0</v>
      </c>
      <c r="I12" t="s">
        <v>95</v>
      </c>
      <c r="K12">
        <v>20</v>
      </c>
      <c r="L12">
        <v>3</v>
      </c>
      <c r="N12" t="str">
        <f t="shared" si="0"/>
        <v>Palmer, Josh;20;3;$20;</v>
      </c>
    </row>
    <row r="13" spans="1:14" x14ac:dyDescent="0.45">
      <c r="A13" t="s">
        <v>648</v>
      </c>
      <c r="B13" t="s">
        <v>558</v>
      </c>
      <c r="C13" t="s">
        <v>158</v>
      </c>
      <c r="D13" t="s">
        <v>141</v>
      </c>
      <c r="E13">
        <v>12</v>
      </c>
      <c r="G13">
        <v>12</v>
      </c>
      <c r="H13" t="s">
        <v>7</v>
      </c>
      <c r="I13" t="s">
        <v>76</v>
      </c>
      <c r="K13">
        <v>15</v>
      </c>
      <c r="L13">
        <v>3</v>
      </c>
      <c r="N13" t="str">
        <f t="shared" si="0"/>
        <v>Doubs, Romeo;15;3;$15;</v>
      </c>
    </row>
    <row r="14" spans="1:14" x14ac:dyDescent="0.45">
      <c r="A14" t="s">
        <v>648</v>
      </c>
      <c r="B14" t="s">
        <v>559</v>
      </c>
      <c r="C14" t="s">
        <v>125</v>
      </c>
      <c r="D14" t="s">
        <v>141</v>
      </c>
      <c r="E14">
        <v>3</v>
      </c>
      <c r="G14">
        <v>3</v>
      </c>
      <c r="H14" t="s">
        <v>7</v>
      </c>
      <c r="I14" t="s">
        <v>8</v>
      </c>
      <c r="K14">
        <v>10</v>
      </c>
      <c r="L14">
        <v>3</v>
      </c>
      <c r="N14" t="str">
        <f t="shared" si="0"/>
        <v>Osborn, K.J.;10;3;$10;</v>
      </c>
    </row>
    <row r="15" spans="1:14" x14ac:dyDescent="0.45">
      <c r="A15" t="s">
        <v>648</v>
      </c>
      <c r="B15" t="s">
        <v>560</v>
      </c>
      <c r="C15" t="s">
        <v>168</v>
      </c>
      <c r="D15" t="s">
        <v>150</v>
      </c>
      <c r="E15">
        <v>34</v>
      </c>
      <c r="G15">
        <v>34</v>
      </c>
      <c r="H15" t="s">
        <v>7</v>
      </c>
      <c r="I15" t="s">
        <v>85</v>
      </c>
      <c r="K15">
        <v>43</v>
      </c>
      <c r="L15">
        <v>3</v>
      </c>
      <c r="N15" t="str">
        <f t="shared" si="0"/>
        <v>Goedert, Dallas;43;3;$43;</v>
      </c>
    </row>
    <row r="16" spans="1:14" x14ac:dyDescent="0.45">
      <c r="A16" t="s">
        <v>648</v>
      </c>
      <c r="B16" t="s">
        <v>561</v>
      </c>
      <c r="C16" t="s">
        <v>177</v>
      </c>
      <c r="D16" t="s">
        <v>150</v>
      </c>
      <c r="E16">
        <v>13</v>
      </c>
      <c r="G16">
        <v>0</v>
      </c>
      <c r="I16" t="s">
        <v>96</v>
      </c>
      <c r="K16">
        <v>17</v>
      </c>
      <c r="L16">
        <v>3</v>
      </c>
      <c r="N16" t="str">
        <f t="shared" si="0"/>
        <v>Gray, Noah;17;3;$17;</v>
      </c>
    </row>
    <row r="17" spans="1:14" x14ac:dyDescent="0.45">
      <c r="A17" t="s">
        <v>648</v>
      </c>
      <c r="B17" t="s">
        <v>562</v>
      </c>
      <c r="C17" t="s">
        <v>183</v>
      </c>
      <c r="D17" t="s">
        <v>150</v>
      </c>
      <c r="E17">
        <v>1</v>
      </c>
      <c r="G17">
        <v>0</v>
      </c>
      <c r="I17" t="s">
        <v>19</v>
      </c>
      <c r="K17">
        <v>10</v>
      </c>
      <c r="L17">
        <v>3</v>
      </c>
      <c r="N17" t="str">
        <f t="shared" si="0"/>
        <v>Smartt, Stone;10;3;$10;</v>
      </c>
    </row>
    <row r="18" spans="1:14" x14ac:dyDescent="0.45">
      <c r="A18" t="s">
        <v>648</v>
      </c>
      <c r="B18" t="s">
        <v>563</v>
      </c>
      <c r="C18" t="s">
        <v>223</v>
      </c>
      <c r="D18" t="s">
        <v>150</v>
      </c>
      <c r="E18">
        <v>1</v>
      </c>
      <c r="G18">
        <v>0</v>
      </c>
      <c r="H18" t="s">
        <v>7</v>
      </c>
      <c r="I18" t="s">
        <v>9</v>
      </c>
      <c r="K18">
        <v>10</v>
      </c>
      <c r="L18">
        <v>3</v>
      </c>
      <c r="N18" t="str">
        <f t="shared" si="0"/>
        <v>Conklin, Tyler;10;3;$10;</v>
      </c>
    </row>
    <row r="19" spans="1:14" x14ac:dyDescent="0.45">
      <c r="A19" t="s">
        <v>648</v>
      </c>
      <c r="B19" t="s">
        <v>564</v>
      </c>
      <c r="C19" t="s">
        <v>161</v>
      </c>
      <c r="D19" t="s">
        <v>150</v>
      </c>
      <c r="E19">
        <v>1</v>
      </c>
      <c r="G19">
        <v>0</v>
      </c>
      <c r="H19" t="s">
        <v>7</v>
      </c>
      <c r="I19" t="s">
        <v>9</v>
      </c>
      <c r="K19">
        <v>10</v>
      </c>
      <c r="L19">
        <v>3</v>
      </c>
      <c r="N19" t="str">
        <f t="shared" si="0"/>
        <v>Ferguson, Jake;10;3;$10;</v>
      </c>
    </row>
    <row r="20" spans="1:14" x14ac:dyDescent="0.45">
      <c r="A20" t="s">
        <v>648</v>
      </c>
      <c r="B20" t="s">
        <v>565</v>
      </c>
      <c r="C20" t="s">
        <v>200</v>
      </c>
      <c r="D20" t="s">
        <v>153</v>
      </c>
      <c r="E20">
        <v>2</v>
      </c>
      <c r="G20">
        <v>6</v>
      </c>
      <c r="H20" t="s">
        <v>7</v>
      </c>
      <c r="I20" t="s">
        <v>84</v>
      </c>
      <c r="K20">
        <v>8</v>
      </c>
      <c r="L20">
        <v>3</v>
      </c>
      <c r="N20" t="str">
        <f t="shared" si="0"/>
        <v>Tucker, Justin;8;3;$8;</v>
      </c>
    </row>
    <row r="21" spans="1:14" x14ac:dyDescent="0.45">
      <c r="A21" t="s">
        <v>648</v>
      </c>
      <c r="B21" t="s">
        <v>566</v>
      </c>
      <c r="C21" t="s">
        <v>140</v>
      </c>
      <c r="D21" t="s">
        <v>159</v>
      </c>
      <c r="E21">
        <v>32</v>
      </c>
      <c r="G21">
        <v>32</v>
      </c>
      <c r="H21" t="s">
        <v>7</v>
      </c>
      <c r="I21" t="s">
        <v>78</v>
      </c>
      <c r="K21">
        <v>40</v>
      </c>
      <c r="L21">
        <v>3</v>
      </c>
      <c r="N21" t="str">
        <f t="shared" si="0"/>
        <v>Bosa, Nick;40;3;$40;</v>
      </c>
    </row>
    <row r="22" spans="1:14" x14ac:dyDescent="0.45">
      <c r="A22" t="s">
        <v>648</v>
      </c>
      <c r="B22" t="s">
        <v>567</v>
      </c>
      <c r="C22" t="s">
        <v>211</v>
      </c>
      <c r="D22" t="s">
        <v>159</v>
      </c>
      <c r="E22">
        <v>21</v>
      </c>
      <c r="G22">
        <v>21</v>
      </c>
      <c r="H22" t="s">
        <v>7</v>
      </c>
      <c r="I22" t="s">
        <v>16</v>
      </c>
      <c r="K22">
        <v>27</v>
      </c>
      <c r="L22">
        <v>3</v>
      </c>
      <c r="N22" t="str">
        <f t="shared" si="0"/>
        <v>Highsmith, Alex;27;3;$27;</v>
      </c>
    </row>
    <row r="23" spans="1:14" x14ac:dyDescent="0.45">
      <c r="A23" t="s">
        <v>648</v>
      </c>
      <c r="B23" t="s">
        <v>568</v>
      </c>
      <c r="C23" t="s">
        <v>183</v>
      </c>
      <c r="D23" t="s">
        <v>159</v>
      </c>
      <c r="E23">
        <v>2</v>
      </c>
      <c r="G23">
        <v>0</v>
      </c>
      <c r="I23" t="s">
        <v>84</v>
      </c>
      <c r="K23">
        <v>10</v>
      </c>
      <c r="L23">
        <v>3</v>
      </c>
      <c r="N23" t="str">
        <f t="shared" si="0"/>
        <v>Tuipulotu, Tuli;10;3;$10;</v>
      </c>
    </row>
    <row r="24" spans="1:14" x14ac:dyDescent="0.45">
      <c r="A24" t="s">
        <v>648</v>
      </c>
      <c r="B24" t="s">
        <v>569</v>
      </c>
      <c r="C24" t="s">
        <v>155</v>
      </c>
      <c r="D24" t="s">
        <v>163</v>
      </c>
      <c r="E24">
        <v>25</v>
      </c>
      <c r="G24">
        <v>25</v>
      </c>
      <c r="H24" t="s">
        <v>7</v>
      </c>
      <c r="I24" t="s">
        <v>26</v>
      </c>
      <c r="K24">
        <v>32</v>
      </c>
      <c r="L24">
        <v>3</v>
      </c>
      <c r="N24" t="str">
        <f t="shared" si="0"/>
        <v>Franklin, Zaire;32;3;$32;</v>
      </c>
    </row>
    <row r="25" spans="1:14" x14ac:dyDescent="0.45">
      <c r="A25" t="s">
        <v>648</v>
      </c>
      <c r="B25" t="s">
        <v>570</v>
      </c>
      <c r="C25" t="s">
        <v>143</v>
      </c>
      <c r="D25" t="s">
        <v>163</v>
      </c>
      <c r="E25">
        <v>1</v>
      </c>
      <c r="G25">
        <v>4</v>
      </c>
      <c r="H25" t="s">
        <v>7</v>
      </c>
      <c r="I25" t="s">
        <v>19</v>
      </c>
      <c r="K25">
        <v>10</v>
      </c>
      <c r="L25">
        <v>3</v>
      </c>
      <c r="N25" t="str">
        <f t="shared" si="0"/>
        <v>Perryman, Denzel;10;3;$10;</v>
      </c>
    </row>
    <row r="26" spans="1:14" x14ac:dyDescent="0.45">
      <c r="A26" t="s">
        <v>648</v>
      </c>
      <c r="B26" t="s">
        <v>571</v>
      </c>
      <c r="C26" t="s">
        <v>138</v>
      </c>
      <c r="D26" t="s">
        <v>163</v>
      </c>
      <c r="E26">
        <v>1</v>
      </c>
      <c r="G26">
        <v>0</v>
      </c>
      <c r="H26" t="s">
        <v>7</v>
      </c>
      <c r="I26" t="s">
        <v>9</v>
      </c>
      <c r="K26">
        <v>10</v>
      </c>
      <c r="L26">
        <v>3</v>
      </c>
      <c r="N26" t="str">
        <f t="shared" si="0"/>
        <v>Spillane, Robert;10;3;$10;</v>
      </c>
    </row>
    <row r="27" spans="1:14" x14ac:dyDescent="0.45">
      <c r="A27" t="s">
        <v>648</v>
      </c>
      <c r="B27" t="s">
        <v>572</v>
      </c>
      <c r="C27" t="s">
        <v>203</v>
      </c>
      <c r="D27" t="s">
        <v>163</v>
      </c>
      <c r="E27">
        <v>5</v>
      </c>
      <c r="G27">
        <v>5</v>
      </c>
      <c r="H27" t="s">
        <v>7</v>
      </c>
      <c r="I27" t="s">
        <v>45</v>
      </c>
      <c r="K27">
        <v>10</v>
      </c>
      <c r="L27">
        <v>3</v>
      </c>
      <c r="N27" t="str">
        <f t="shared" si="0"/>
        <v>Elliss, Kaden;10;3;$10;</v>
      </c>
    </row>
    <row r="28" spans="1:14" x14ac:dyDescent="0.45">
      <c r="A28" t="s">
        <v>648</v>
      </c>
      <c r="B28" t="s">
        <v>573</v>
      </c>
      <c r="C28" t="s">
        <v>183</v>
      </c>
      <c r="D28" t="s">
        <v>163</v>
      </c>
      <c r="E28">
        <v>1</v>
      </c>
      <c r="G28">
        <v>0</v>
      </c>
      <c r="H28" t="s">
        <v>7</v>
      </c>
      <c r="I28" t="s">
        <v>9</v>
      </c>
      <c r="K28">
        <v>10</v>
      </c>
      <c r="L28">
        <v>3</v>
      </c>
      <c r="N28" t="str">
        <f t="shared" si="0"/>
        <v>Murray, Kenneth;10;3;$10;</v>
      </c>
    </row>
    <row r="29" spans="1:14" x14ac:dyDescent="0.45">
      <c r="A29" t="s">
        <v>648</v>
      </c>
      <c r="B29" t="s">
        <v>574</v>
      </c>
      <c r="C29" t="s">
        <v>177</v>
      </c>
      <c r="D29" t="s">
        <v>175</v>
      </c>
      <c r="E29">
        <v>3</v>
      </c>
      <c r="G29">
        <v>0</v>
      </c>
      <c r="I29" t="s">
        <v>15</v>
      </c>
      <c r="K29">
        <v>10</v>
      </c>
      <c r="L29">
        <v>3</v>
      </c>
      <c r="N29" t="str">
        <f t="shared" si="0"/>
        <v>McDuffie, Trent;10;3;$10;</v>
      </c>
    </row>
    <row r="30" spans="1:14" x14ac:dyDescent="0.45">
      <c r="A30" t="s">
        <v>648</v>
      </c>
      <c r="B30" t="s">
        <v>575</v>
      </c>
      <c r="C30" t="s">
        <v>140</v>
      </c>
      <c r="D30" t="s">
        <v>175</v>
      </c>
      <c r="E30">
        <v>2</v>
      </c>
      <c r="G30">
        <v>0</v>
      </c>
      <c r="I30" t="s">
        <v>84</v>
      </c>
      <c r="K30">
        <v>10</v>
      </c>
      <c r="L30">
        <v>3</v>
      </c>
      <c r="N30" t="str">
        <f t="shared" si="0"/>
        <v>Ward, Charvarius;10;3;$10;</v>
      </c>
    </row>
    <row r="31" spans="1:14" x14ac:dyDescent="0.45">
      <c r="A31" t="s">
        <v>648</v>
      </c>
      <c r="B31" t="s">
        <v>576</v>
      </c>
      <c r="C31" t="s">
        <v>185</v>
      </c>
      <c r="D31" t="s">
        <v>175</v>
      </c>
      <c r="E31">
        <v>1</v>
      </c>
      <c r="G31">
        <v>0</v>
      </c>
      <c r="I31" t="s">
        <v>19</v>
      </c>
      <c r="K31">
        <v>10</v>
      </c>
      <c r="L31">
        <v>3</v>
      </c>
      <c r="N31" t="str">
        <f t="shared" si="0"/>
        <v>Banks, Deonte;10;3;$10;</v>
      </c>
    </row>
    <row r="32" spans="1:14" x14ac:dyDescent="0.45">
      <c r="A32" t="s">
        <v>648</v>
      </c>
      <c r="B32" t="s">
        <v>577</v>
      </c>
      <c r="C32" t="s">
        <v>267</v>
      </c>
      <c r="D32" t="s">
        <v>175</v>
      </c>
      <c r="E32">
        <v>2</v>
      </c>
      <c r="G32">
        <v>0</v>
      </c>
      <c r="I32" t="s">
        <v>84</v>
      </c>
      <c r="K32">
        <v>10</v>
      </c>
      <c r="L32">
        <v>3</v>
      </c>
      <c r="N32" t="str">
        <f t="shared" si="0"/>
        <v>Douglas, Rasul;10;3;$10;</v>
      </c>
    </row>
    <row r="33" spans="1:14" x14ac:dyDescent="0.45">
      <c r="A33" t="s">
        <v>648</v>
      </c>
      <c r="B33" t="s">
        <v>578</v>
      </c>
      <c r="C33" t="s">
        <v>168</v>
      </c>
      <c r="D33" t="s">
        <v>179</v>
      </c>
      <c r="E33">
        <v>3</v>
      </c>
      <c r="G33">
        <v>0</v>
      </c>
      <c r="I33" t="s">
        <v>15</v>
      </c>
      <c r="K33">
        <v>10</v>
      </c>
      <c r="L33">
        <v>3</v>
      </c>
      <c r="N33" t="str">
        <f t="shared" si="0"/>
        <v>Blankenship, Reed;10;3;$10;</v>
      </c>
    </row>
    <row r="34" spans="1:14" x14ac:dyDescent="0.45">
      <c r="A34" t="s">
        <v>648</v>
      </c>
      <c r="B34" t="s">
        <v>579</v>
      </c>
      <c r="C34" t="s">
        <v>122</v>
      </c>
      <c r="D34" t="s">
        <v>123</v>
      </c>
      <c r="E34">
        <v>1</v>
      </c>
      <c r="G34">
        <v>0</v>
      </c>
      <c r="I34" t="s">
        <v>19</v>
      </c>
      <c r="J34" t="s">
        <v>33</v>
      </c>
      <c r="K34">
        <v>1</v>
      </c>
      <c r="L34">
        <v>3</v>
      </c>
      <c r="N34" t="str">
        <f t="shared" si="0"/>
        <v>Thompson-Robinson, Dorian;1;3;$1;</v>
      </c>
    </row>
    <row r="35" spans="1:14" x14ac:dyDescent="0.45">
      <c r="A35" t="s">
        <v>648</v>
      </c>
      <c r="B35" t="s">
        <v>580</v>
      </c>
      <c r="C35" t="s">
        <v>158</v>
      </c>
      <c r="D35" t="s">
        <v>150</v>
      </c>
      <c r="E35">
        <v>12</v>
      </c>
      <c r="F35">
        <v>5</v>
      </c>
      <c r="G35">
        <v>12</v>
      </c>
      <c r="H35" t="s">
        <v>5</v>
      </c>
      <c r="I35" t="s">
        <v>76</v>
      </c>
      <c r="J35" t="s">
        <v>33</v>
      </c>
      <c r="K35">
        <v>12</v>
      </c>
      <c r="L35">
        <v>4</v>
      </c>
      <c r="N35" t="str">
        <f t="shared" si="0"/>
        <v>Kraft, Tucker;12;4;$12;</v>
      </c>
    </row>
    <row r="36" spans="1:14" x14ac:dyDescent="0.45">
      <c r="A36" t="s">
        <v>648</v>
      </c>
      <c r="B36" t="s">
        <v>581</v>
      </c>
      <c r="C36" t="s">
        <v>177</v>
      </c>
      <c r="D36" t="s">
        <v>159</v>
      </c>
      <c r="E36">
        <v>4</v>
      </c>
      <c r="F36">
        <v>5</v>
      </c>
      <c r="G36">
        <v>4</v>
      </c>
      <c r="H36" t="s">
        <v>5</v>
      </c>
      <c r="I36" t="s">
        <v>51</v>
      </c>
      <c r="J36" t="s">
        <v>33</v>
      </c>
      <c r="K36">
        <v>4</v>
      </c>
      <c r="L36">
        <v>4</v>
      </c>
      <c r="N36" t="str">
        <f t="shared" si="0"/>
        <v>Anudike-Uzomah, Felix;4;4;$4;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1843-6BAF-4F3B-B0F0-5CA239FA10CE}">
  <dimension ref="A1:N38"/>
  <sheetViews>
    <sheetView workbookViewId="0">
      <selection activeCell="M2" sqref="M2:M45"/>
    </sheetView>
  </sheetViews>
  <sheetFormatPr defaultRowHeight="14.25" x14ac:dyDescent="0.45"/>
  <cols>
    <col min="1" max="1" width="15.59765625" bestFit="1" customWidth="1"/>
    <col min="2" max="2" width="17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647</v>
      </c>
      <c r="B2" t="s">
        <v>582</v>
      </c>
      <c r="C2" t="s">
        <v>129</v>
      </c>
      <c r="D2" t="s">
        <v>123</v>
      </c>
      <c r="E2">
        <v>86</v>
      </c>
      <c r="G2">
        <v>0</v>
      </c>
      <c r="I2" t="s">
        <v>36</v>
      </c>
      <c r="K2">
        <v>108</v>
      </c>
      <c r="L2">
        <v>3</v>
      </c>
      <c r="N2" t="str">
        <f>_xlfn.CONCAT(B2,";",K2,";",L2,";","$",K2,";")</f>
        <v>Browning, Jake;108;3;$108;</v>
      </c>
    </row>
    <row r="3" spans="1:14" x14ac:dyDescent="0.45">
      <c r="A3" t="s">
        <v>647</v>
      </c>
      <c r="B3" t="s">
        <v>583</v>
      </c>
      <c r="C3" t="s">
        <v>223</v>
      </c>
      <c r="D3" t="s">
        <v>123</v>
      </c>
      <c r="E3">
        <v>11</v>
      </c>
      <c r="G3">
        <v>0</v>
      </c>
      <c r="I3" t="s">
        <v>37</v>
      </c>
      <c r="K3">
        <v>14</v>
      </c>
      <c r="L3">
        <v>3</v>
      </c>
      <c r="N3" t="str">
        <f t="shared" ref="N3:N38" si="0">_xlfn.CONCAT(B3,";",K3,";",L3,";","$",K3,";")</f>
        <v>Wilson, Zach;14;3;$14;</v>
      </c>
    </row>
    <row r="4" spans="1:14" x14ac:dyDescent="0.45">
      <c r="A4" t="s">
        <v>647</v>
      </c>
      <c r="B4" t="s">
        <v>584</v>
      </c>
      <c r="C4" t="s">
        <v>125</v>
      </c>
      <c r="D4" t="s">
        <v>123</v>
      </c>
      <c r="E4">
        <v>11</v>
      </c>
      <c r="G4">
        <v>0</v>
      </c>
      <c r="I4" t="s">
        <v>37</v>
      </c>
      <c r="K4">
        <v>14</v>
      </c>
      <c r="L4">
        <v>3</v>
      </c>
      <c r="N4" t="str">
        <f t="shared" si="0"/>
        <v>Dobbs, Joshua;14;3;$14;</v>
      </c>
    </row>
    <row r="5" spans="1:14" x14ac:dyDescent="0.45">
      <c r="A5" t="s">
        <v>647</v>
      </c>
      <c r="B5" t="s">
        <v>585</v>
      </c>
      <c r="C5" t="s">
        <v>242</v>
      </c>
      <c r="D5" t="s">
        <v>123</v>
      </c>
      <c r="E5">
        <v>6</v>
      </c>
      <c r="G5">
        <v>6</v>
      </c>
      <c r="H5" t="s">
        <v>7</v>
      </c>
      <c r="I5" t="s">
        <v>38</v>
      </c>
      <c r="K5">
        <v>10</v>
      </c>
      <c r="L5">
        <v>3</v>
      </c>
      <c r="N5" t="str">
        <f t="shared" si="0"/>
        <v>Mayfield, Baker;10;3;$10;</v>
      </c>
    </row>
    <row r="6" spans="1:14" x14ac:dyDescent="0.45">
      <c r="A6" t="s">
        <v>647</v>
      </c>
      <c r="B6" t="s">
        <v>586</v>
      </c>
      <c r="C6" t="s">
        <v>155</v>
      </c>
      <c r="D6" t="s">
        <v>130</v>
      </c>
      <c r="E6">
        <v>87</v>
      </c>
      <c r="G6">
        <v>87</v>
      </c>
      <c r="H6" t="s">
        <v>7</v>
      </c>
      <c r="I6" t="s">
        <v>41</v>
      </c>
      <c r="K6">
        <v>109</v>
      </c>
      <c r="L6">
        <v>3</v>
      </c>
      <c r="N6" t="str">
        <f t="shared" si="0"/>
        <v>Taylor, Jonathan;109;3;$109;</v>
      </c>
    </row>
    <row r="7" spans="1:14" x14ac:dyDescent="0.45">
      <c r="A7" t="s">
        <v>647</v>
      </c>
      <c r="B7" t="s">
        <v>587</v>
      </c>
      <c r="C7" t="s">
        <v>183</v>
      </c>
      <c r="D7" t="s">
        <v>130</v>
      </c>
      <c r="E7">
        <v>82</v>
      </c>
      <c r="G7">
        <v>82</v>
      </c>
      <c r="H7" t="s">
        <v>7</v>
      </c>
      <c r="I7" t="s">
        <v>39</v>
      </c>
      <c r="K7">
        <v>103</v>
      </c>
      <c r="L7">
        <v>3</v>
      </c>
      <c r="N7" t="str">
        <f t="shared" si="0"/>
        <v>Ekeler, Austin;103;3;$103;</v>
      </c>
    </row>
    <row r="8" spans="1:14" x14ac:dyDescent="0.45">
      <c r="A8" t="s">
        <v>647</v>
      </c>
      <c r="B8" t="s">
        <v>588</v>
      </c>
      <c r="C8" t="s">
        <v>165</v>
      </c>
      <c r="D8" t="s">
        <v>130</v>
      </c>
      <c r="E8">
        <v>35</v>
      </c>
      <c r="G8">
        <v>35</v>
      </c>
      <c r="H8" t="s">
        <v>7</v>
      </c>
      <c r="I8" t="s">
        <v>42</v>
      </c>
      <c r="K8">
        <v>44</v>
      </c>
      <c r="L8">
        <v>3</v>
      </c>
      <c r="N8" t="str">
        <f t="shared" si="0"/>
        <v>Walker III, Kenneth;44;3;$44;</v>
      </c>
    </row>
    <row r="9" spans="1:14" x14ac:dyDescent="0.45">
      <c r="A9" t="s">
        <v>647</v>
      </c>
      <c r="B9" t="s">
        <v>589</v>
      </c>
      <c r="C9" t="s">
        <v>134</v>
      </c>
      <c r="D9" t="s">
        <v>130</v>
      </c>
      <c r="E9">
        <v>16</v>
      </c>
      <c r="G9">
        <v>16</v>
      </c>
      <c r="H9" t="s">
        <v>7</v>
      </c>
      <c r="I9" t="s">
        <v>40</v>
      </c>
      <c r="K9">
        <v>20</v>
      </c>
      <c r="L9">
        <v>3</v>
      </c>
      <c r="N9" t="str">
        <f t="shared" si="0"/>
        <v>Robinson, Brian;20;3;$20;</v>
      </c>
    </row>
    <row r="10" spans="1:14" x14ac:dyDescent="0.45">
      <c r="A10" t="s">
        <v>647</v>
      </c>
      <c r="B10" t="s">
        <v>590</v>
      </c>
      <c r="C10" t="s">
        <v>138</v>
      </c>
      <c r="D10" t="s">
        <v>141</v>
      </c>
      <c r="E10">
        <v>101</v>
      </c>
      <c r="G10">
        <v>101</v>
      </c>
      <c r="H10" t="s">
        <v>7</v>
      </c>
      <c r="I10" t="s">
        <v>43</v>
      </c>
      <c r="K10">
        <v>127</v>
      </c>
      <c r="L10">
        <v>3</v>
      </c>
      <c r="N10" t="str">
        <f t="shared" si="0"/>
        <v>Adams, Davante;127;3;$127;</v>
      </c>
    </row>
    <row r="11" spans="1:14" x14ac:dyDescent="0.45">
      <c r="A11" t="s">
        <v>647</v>
      </c>
      <c r="B11" t="s">
        <v>591</v>
      </c>
      <c r="C11" t="s">
        <v>134</v>
      </c>
      <c r="D11" t="s">
        <v>141</v>
      </c>
      <c r="E11">
        <v>58</v>
      </c>
      <c r="G11">
        <v>58</v>
      </c>
      <c r="H11" t="s">
        <v>7</v>
      </c>
      <c r="I11" t="s">
        <v>46</v>
      </c>
      <c r="K11">
        <v>73</v>
      </c>
      <c r="L11">
        <v>3</v>
      </c>
      <c r="N11" t="str">
        <f t="shared" si="0"/>
        <v>McLaurin, Terry;73;3;$73;</v>
      </c>
    </row>
    <row r="12" spans="1:14" x14ac:dyDescent="0.45">
      <c r="A12" t="s">
        <v>647</v>
      </c>
      <c r="B12" t="s">
        <v>592</v>
      </c>
      <c r="C12" t="s">
        <v>183</v>
      </c>
      <c r="D12" t="s">
        <v>141</v>
      </c>
      <c r="E12">
        <v>57</v>
      </c>
      <c r="G12">
        <v>57</v>
      </c>
      <c r="H12" t="s">
        <v>7</v>
      </c>
      <c r="I12" t="s">
        <v>44</v>
      </c>
      <c r="K12">
        <v>72</v>
      </c>
      <c r="L12">
        <v>3</v>
      </c>
      <c r="N12" t="str">
        <f t="shared" si="0"/>
        <v>Allen, Keenan;72;3;$72;</v>
      </c>
    </row>
    <row r="13" spans="1:14" x14ac:dyDescent="0.45">
      <c r="A13" t="s">
        <v>647</v>
      </c>
      <c r="B13" t="s">
        <v>593</v>
      </c>
      <c r="C13" t="s">
        <v>278</v>
      </c>
      <c r="D13" t="s">
        <v>141</v>
      </c>
      <c r="E13">
        <v>5</v>
      </c>
      <c r="G13">
        <v>5</v>
      </c>
      <c r="H13" t="s">
        <v>7</v>
      </c>
      <c r="I13" t="s">
        <v>45</v>
      </c>
      <c r="K13">
        <v>10</v>
      </c>
      <c r="L13">
        <v>3</v>
      </c>
      <c r="N13" t="str">
        <f t="shared" si="0"/>
        <v>Thomas, Michael;10;3;$10;</v>
      </c>
    </row>
    <row r="14" spans="1:14" x14ac:dyDescent="0.45">
      <c r="A14" t="s">
        <v>647</v>
      </c>
      <c r="B14" t="s">
        <v>594</v>
      </c>
      <c r="C14" t="s">
        <v>200</v>
      </c>
      <c r="D14" t="s">
        <v>141</v>
      </c>
      <c r="E14">
        <v>5</v>
      </c>
      <c r="G14">
        <v>5</v>
      </c>
      <c r="H14" t="s">
        <v>7</v>
      </c>
      <c r="I14" t="s">
        <v>45</v>
      </c>
      <c r="K14">
        <v>10</v>
      </c>
      <c r="L14">
        <v>3</v>
      </c>
      <c r="N14" t="str">
        <f t="shared" si="0"/>
        <v>Beckham, Odell;10;3;$10;</v>
      </c>
    </row>
    <row r="15" spans="1:14" x14ac:dyDescent="0.45">
      <c r="A15" t="s">
        <v>647</v>
      </c>
      <c r="B15" t="s">
        <v>595</v>
      </c>
      <c r="C15" t="s">
        <v>129</v>
      </c>
      <c r="D15" t="s">
        <v>141</v>
      </c>
      <c r="E15">
        <v>3</v>
      </c>
      <c r="G15">
        <v>0</v>
      </c>
      <c r="H15" t="s">
        <v>7</v>
      </c>
      <c r="I15" t="s">
        <v>15</v>
      </c>
      <c r="K15">
        <v>10</v>
      </c>
      <c r="L15">
        <v>3</v>
      </c>
      <c r="N15" t="str">
        <f t="shared" si="0"/>
        <v>Boyd, Tyler;10;3;$10;</v>
      </c>
    </row>
    <row r="16" spans="1:14" x14ac:dyDescent="0.45">
      <c r="A16" t="s">
        <v>647</v>
      </c>
      <c r="B16" t="s">
        <v>596</v>
      </c>
      <c r="C16" t="s">
        <v>129</v>
      </c>
      <c r="D16" t="s">
        <v>150</v>
      </c>
      <c r="E16">
        <v>3</v>
      </c>
      <c r="G16">
        <v>0</v>
      </c>
      <c r="I16" t="s">
        <v>15</v>
      </c>
      <c r="K16">
        <v>10</v>
      </c>
      <c r="L16">
        <v>3</v>
      </c>
      <c r="N16" t="str">
        <f t="shared" si="0"/>
        <v>Hudson, Tanner;10;3;$10;</v>
      </c>
    </row>
    <row r="17" spans="1:14" x14ac:dyDescent="0.45">
      <c r="A17" t="s">
        <v>647</v>
      </c>
      <c r="B17" t="s">
        <v>597</v>
      </c>
      <c r="C17" t="s">
        <v>203</v>
      </c>
      <c r="D17" t="s">
        <v>153</v>
      </c>
      <c r="E17">
        <v>1</v>
      </c>
      <c r="G17">
        <v>0</v>
      </c>
      <c r="H17" t="s">
        <v>7</v>
      </c>
      <c r="I17" t="s">
        <v>9</v>
      </c>
      <c r="K17">
        <v>3</v>
      </c>
      <c r="L17">
        <v>3</v>
      </c>
      <c r="N17" t="str">
        <f t="shared" si="0"/>
        <v>Koo, Younghoe;3;3;$3;</v>
      </c>
    </row>
    <row r="18" spans="1:14" x14ac:dyDescent="0.45">
      <c r="A18" t="s">
        <v>647</v>
      </c>
      <c r="B18" t="s">
        <v>598</v>
      </c>
      <c r="C18" t="s">
        <v>177</v>
      </c>
      <c r="D18" t="s">
        <v>156</v>
      </c>
      <c r="E18">
        <v>10</v>
      </c>
      <c r="G18">
        <v>10</v>
      </c>
      <c r="H18" t="s">
        <v>7</v>
      </c>
      <c r="I18" t="s">
        <v>6</v>
      </c>
      <c r="K18">
        <v>13</v>
      </c>
      <c r="L18">
        <v>3</v>
      </c>
      <c r="N18" t="str">
        <f t="shared" si="0"/>
        <v>Jones, Chris;13;3;$13;</v>
      </c>
    </row>
    <row r="19" spans="1:14" x14ac:dyDescent="0.45">
      <c r="A19" t="s">
        <v>647</v>
      </c>
      <c r="B19" t="s">
        <v>599</v>
      </c>
      <c r="C19" t="s">
        <v>134</v>
      </c>
      <c r="D19" t="s">
        <v>156</v>
      </c>
      <c r="E19">
        <v>8</v>
      </c>
      <c r="G19">
        <v>0</v>
      </c>
      <c r="I19" t="s">
        <v>20</v>
      </c>
      <c r="K19">
        <v>10</v>
      </c>
      <c r="L19">
        <v>3</v>
      </c>
      <c r="N19" t="str">
        <f t="shared" si="0"/>
        <v>Payne, Da'Ron;10;3;$10;</v>
      </c>
    </row>
    <row r="20" spans="1:14" x14ac:dyDescent="0.45">
      <c r="A20" t="s">
        <v>647</v>
      </c>
      <c r="B20" t="s">
        <v>600</v>
      </c>
      <c r="C20" t="s">
        <v>183</v>
      </c>
      <c r="D20" t="s">
        <v>159</v>
      </c>
      <c r="E20">
        <v>6</v>
      </c>
      <c r="G20">
        <v>6</v>
      </c>
      <c r="H20" t="s">
        <v>7</v>
      </c>
      <c r="I20" t="s">
        <v>38</v>
      </c>
      <c r="K20">
        <v>10</v>
      </c>
      <c r="L20">
        <v>3</v>
      </c>
      <c r="N20" t="str">
        <f t="shared" si="0"/>
        <v>Bosa, Joey;10;3;$10;</v>
      </c>
    </row>
    <row r="21" spans="1:14" x14ac:dyDescent="0.45">
      <c r="A21" t="s">
        <v>647</v>
      </c>
      <c r="B21" t="s">
        <v>601</v>
      </c>
      <c r="C21" t="s">
        <v>149</v>
      </c>
      <c r="D21" t="s">
        <v>159</v>
      </c>
      <c r="E21">
        <v>5</v>
      </c>
      <c r="F21">
        <v>5</v>
      </c>
      <c r="G21">
        <v>5</v>
      </c>
      <c r="H21" t="s">
        <v>5</v>
      </c>
      <c r="I21" t="s">
        <v>45</v>
      </c>
      <c r="K21">
        <v>10</v>
      </c>
      <c r="L21">
        <v>4</v>
      </c>
      <c r="N21" t="str">
        <f t="shared" si="0"/>
        <v>Young, Byron;10;4;$10;</v>
      </c>
    </row>
    <row r="22" spans="1:14" x14ac:dyDescent="0.45">
      <c r="A22" t="s">
        <v>647</v>
      </c>
      <c r="B22" t="s">
        <v>399</v>
      </c>
      <c r="C22" t="s">
        <v>146</v>
      </c>
      <c r="D22" t="s">
        <v>159</v>
      </c>
      <c r="E22">
        <v>1</v>
      </c>
      <c r="G22">
        <v>0</v>
      </c>
      <c r="I22" t="s">
        <v>9</v>
      </c>
      <c r="K22">
        <v>10</v>
      </c>
      <c r="L22">
        <v>3</v>
      </c>
      <c r="N22" t="str">
        <f t="shared" si="0"/>
        <v>Allen, Josh;10;3;$10;</v>
      </c>
    </row>
    <row r="23" spans="1:14" x14ac:dyDescent="0.45">
      <c r="A23" t="s">
        <v>647</v>
      </c>
      <c r="B23" t="s">
        <v>602</v>
      </c>
      <c r="C23" t="s">
        <v>149</v>
      </c>
      <c r="D23" t="s">
        <v>159</v>
      </c>
      <c r="E23">
        <v>1</v>
      </c>
      <c r="G23">
        <v>0</v>
      </c>
      <c r="I23" t="s">
        <v>19</v>
      </c>
      <c r="K23">
        <v>10</v>
      </c>
      <c r="L23">
        <v>3</v>
      </c>
      <c r="N23" t="str">
        <f t="shared" si="0"/>
        <v>Hoecht, Michael;10;3;$10;</v>
      </c>
    </row>
    <row r="24" spans="1:14" x14ac:dyDescent="0.45">
      <c r="A24" t="s">
        <v>647</v>
      </c>
      <c r="B24" t="s">
        <v>603</v>
      </c>
      <c r="C24" t="s">
        <v>165</v>
      </c>
      <c r="D24" t="s">
        <v>163</v>
      </c>
      <c r="E24">
        <v>28</v>
      </c>
      <c r="G24">
        <v>28</v>
      </c>
      <c r="H24" t="s">
        <v>7</v>
      </c>
      <c r="I24" t="s">
        <v>27</v>
      </c>
      <c r="K24">
        <v>35</v>
      </c>
      <c r="L24">
        <v>3</v>
      </c>
      <c r="N24" t="str">
        <f t="shared" si="0"/>
        <v>Wagner, Bobby;35;3;$35;</v>
      </c>
    </row>
    <row r="25" spans="1:14" x14ac:dyDescent="0.45">
      <c r="A25" t="s">
        <v>647</v>
      </c>
      <c r="B25" t="s">
        <v>604</v>
      </c>
      <c r="C25" t="s">
        <v>125</v>
      </c>
      <c r="D25" t="s">
        <v>163</v>
      </c>
      <c r="E25">
        <v>4</v>
      </c>
      <c r="G25">
        <v>4</v>
      </c>
      <c r="H25" t="s">
        <v>7</v>
      </c>
      <c r="I25" t="s">
        <v>51</v>
      </c>
      <c r="K25">
        <v>10</v>
      </c>
      <c r="L25">
        <v>3</v>
      </c>
      <c r="N25" t="str">
        <f t="shared" si="0"/>
        <v>Hicks, Jordan;10;3;$10;</v>
      </c>
    </row>
    <row r="26" spans="1:14" x14ac:dyDescent="0.45">
      <c r="A26" t="s">
        <v>647</v>
      </c>
      <c r="B26" t="s">
        <v>605</v>
      </c>
      <c r="C26" t="s">
        <v>211</v>
      </c>
      <c r="D26" t="s">
        <v>163</v>
      </c>
      <c r="E26">
        <v>6</v>
      </c>
      <c r="G26">
        <v>0</v>
      </c>
      <c r="I26" t="s">
        <v>22</v>
      </c>
      <c r="K26">
        <v>10</v>
      </c>
      <c r="L26">
        <v>3</v>
      </c>
      <c r="N26" t="str">
        <f t="shared" si="0"/>
        <v>Alexander, Kwon;10;3;$10;</v>
      </c>
    </row>
    <row r="27" spans="1:14" x14ac:dyDescent="0.45">
      <c r="A27" t="s">
        <v>647</v>
      </c>
      <c r="B27" t="s">
        <v>606</v>
      </c>
      <c r="C27" t="s">
        <v>158</v>
      </c>
      <c r="D27" t="s">
        <v>163</v>
      </c>
      <c r="E27">
        <v>6</v>
      </c>
      <c r="G27">
        <v>0</v>
      </c>
      <c r="I27" t="s">
        <v>22</v>
      </c>
      <c r="K27">
        <v>10</v>
      </c>
      <c r="L27">
        <v>3</v>
      </c>
      <c r="N27" t="str">
        <f t="shared" si="0"/>
        <v>McDuffie, Isaiah;10;3;$10;</v>
      </c>
    </row>
    <row r="28" spans="1:14" x14ac:dyDescent="0.45">
      <c r="A28" t="s">
        <v>647</v>
      </c>
      <c r="B28" t="s">
        <v>607</v>
      </c>
      <c r="C28" t="s">
        <v>149</v>
      </c>
      <c r="D28" t="s">
        <v>163</v>
      </c>
      <c r="E28">
        <v>1</v>
      </c>
      <c r="G28">
        <v>0</v>
      </c>
      <c r="H28" t="s">
        <v>7</v>
      </c>
      <c r="I28" t="s">
        <v>9</v>
      </c>
      <c r="K28">
        <v>10</v>
      </c>
      <c r="L28">
        <v>3</v>
      </c>
      <c r="N28" t="str">
        <f t="shared" si="0"/>
        <v>Rozeboom, Christian;10;3;$10;</v>
      </c>
    </row>
    <row r="29" spans="1:14" x14ac:dyDescent="0.45">
      <c r="A29" t="s">
        <v>647</v>
      </c>
      <c r="B29" t="s">
        <v>608</v>
      </c>
      <c r="C29" t="s">
        <v>143</v>
      </c>
      <c r="D29" t="s">
        <v>163</v>
      </c>
      <c r="E29">
        <v>8</v>
      </c>
      <c r="G29">
        <v>8</v>
      </c>
      <c r="H29" t="s">
        <v>7</v>
      </c>
      <c r="I29" t="s">
        <v>47</v>
      </c>
      <c r="K29">
        <v>10</v>
      </c>
      <c r="L29">
        <v>3</v>
      </c>
      <c r="N29" t="str">
        <f t="shared" si="0"/>
        <v>Harris, Christian;10;3;$10;</v>
      </c>
    </row>
    <row r="30" spans="1:14" x14ac:dyDescent="0.45">
      <c r="A30" t="s">
        <v>647</v>
      </c>
      <c r="B30" t="s">
        <v>609</v>
      </c>
      <c r="C30" t="s">
        <v>211</v>
      </c>
      <c r="D30" t="s">
        <v>175</v>
      </c>
      <c r="E30">
        <v>3</v>
      </c>
      <c r="F30">
        <v>5</v>
      </c>
      <c r="G30">
        <v>3</v>
      </c>
      <c r="H30" t="s">
        <v>5</v>
      </c>
      <c r="I30" t="s">
        <v>8</v>
      </c>
      <c r="K30">
        <v>10</v>
      </c>
      <c r="L30">
        <v>4</v>
      </c>
      <c r="N30" t="str">
        <f t="shared" si="0"/>
        <v>Porter Jr., Joey;10;4;$10;</v>
      </c>
    </row>
    <row r="31" spans="1:14" x14ac:dyDescent="0.45">
      <c r="A31" t="s">
        <v>647</v>
      </c>
      <c r="B31" t="s">
        <v>610</v>
      </c>
      <c r="C31" t="s">
        <v>200</v>
      </c>
      <c r="D31" t="s">
        <v>179</v>
      </c>
      <c r="E31">
        <v>18</v>
      </c>
      <c r="G31">
        <v>18</v>
      </c>
      <c r="H31" t="s">
        <v>7</v>
      </c>
      <c r="I31" t="s">
        <v>23</v>
      </c>
      <c r="K31">
        <v>23</v>
      </c>
      <c r="L31">
        <v>3</v>
      </c>
      <c r="N31" t="str">
        <f t="shared" si="0"/>
        <v>Hamilton, Kyle;23;3;$23;</v>
      </c>
    </row>
    <row r="32" spans="1:14" x14ac:dyDescent="0.45">
      <c r="A32" t="s">
        <v>647</v>
      </c>
      <c r="B32" t="s">
        <v>611</v>
      </c>
      <c r="C32" t="s">
        <v>187</v>
      </c>
      <c r="D32" t="s">
        <v>179</v>
      </c>
      <c r="E32">
        <v>17</v>
      </c>
      <c r="G32">
        <v>0</v>
      </c>
      <c r="I32" t="s">
        <v>50</v>
      </c>
      <c r="K32">
        <v>22</v>
      </c>
      <c r="L32">
        <v>3</v>
      </c>
      <c r="N32" t="str">
        <f t="shared" si="0"/>
        <v>Holland, Jevon;22;3;$22;</v>
      </c>
    </row>
    <row r="33" spans="1:14" x14ac:dyDescent="0.45">
      <c r="A33" t="s">
        <v>647</v>
      </c>
      <c r="B33" t="s">
        <v>612</v>
      </c>
      <c r="C33" t="s">
        <v>125</v>
      </c>
      <c r="D33" t="s">
        <v>179</v>
      </c>
      <c r="E33">
        <v>17</v>
      </c>
      <c r="G33">
        <v>0</v>
      </c>
      <c r="I33" t="s">
        <v>50</v>
      </c>
      <c r="K33">
        <v>22</v>
      </c>
      <c r="L33">
        <v>3</v>
      </c>
      <c r="N33" t="str">
        <f t="shared" si="0"/>
        <v>Metellus, Josh;22;3;$22;</v>
      </c>
    </row>
    <row r="34" spans="1:14" x14ac:dyDescent="0.45">
      <c r="A34" t="s">
        <v>647</v>
      </c>
      <c r="B34" t="s">
        <v>613</v>
      </c>
      <c r="C34" t="s">
        <v>283</v>
      </c>
      <c r="D34" t="s">
        <v>179</v>
      </c>
      <c r="E34">
        <v>13</v>
      </c>
      <c r="G34">
        <v>13</v>
      </c>
      <c r="H34" t="s">
        <v>7</v>
      </c>
      <c r="I34" t="s">
        <v>48</v>
      </c>
      <c r="K34">
        <v>17</v>
      </c>
      <c r="L34">
        <v>3</v>
      </c>
      <c r="N34" t="str">
        <f t="shared" si="0"/>
        <v>Baker, Budda;17;3;$17;</v>
      </c>
    </row>
    <row r="35" spans="1:14" x14ac:dyDescent="0.45">
      <c r="A35" t="s">
        <v>647</v>
      </c>
      <c r="B35" t="s">
        <v>614</v>
      </c>
      <c r="C35" t="s">
        <v>134</v>
      </c>
      <c r="D35" t="s">
        <v>179</v>
      </c>
      <c r="E35">
        <v>9</v>
      </c>
      <c r="G35">
        <v>9</v>
      </c>
      <c r="H35" t="s">
        <v>7</v>
      </c>
      <c r="I35" t="s">
        <v>49</v>
      </c>
      <c r="K35">
        <v>12</v>
      </c>
      <c r="L35">
        <v>3</v>
      </c>
      <c r="N35" t="str">
        <f t="shared" si="0"/>
        <v>Curl, Kamren;12;3;$12;</v>
      </c>
    </row>
    <row r="36" spans="1:14" x14ac:dyDescent="0.45">
      <c r="A36" t="s">
        <v>647</v>
      </c>
      <c r="B36" t="s">
        <v>615</v>
      </c>
      <c r="C36" t="s">
        <v>283</v>
      </c>
      <c r="D36" t="s">
        <v>179</v>
      </c>
      <c r="E36">
        <v>5</v>
      </c>
      <c r="G36">
        <v>5</v>
      </c>
      <c r="H36" t="s">
        <v>7</v>
      </c>
      <c r="I36" t="s">
        <v>45</v>
      </c>
      <c r="K36">
        <v>10</v>
      </c>
      <c r="L36">
        <v>3</v>
      </c>
      <c r="N36" t="str">
        <f t="shared" si="0"/>
        <v>Thompson, Jalen;10;3;$10;</v>
      </c>
    </row>
    <row r="37" spans="1:14" x14ac:dyDescent="0.45">
      <c r="A37" t="s">
        <v>647</v>
      </c>
      <c r="B37" t="s">
        <v>616</v>
      </c>
      <c r="C37" t="s">
        <v>122</v>
      </c>
      <c r="D37" t="s">
        <v>156</v>
      </c>
      <c r="E37">
        <v>1</v>
      </c>
      <c r="F37">
        <v>5</v>
      </c>
      <c r="G37">
        <v>1</v>
      </c>
      <c r="H37" t="s">
        <v>5</v>
      </c>
      <c r="I37" t="s">
        <v>9</v>
      </c>
      <c r="J37" t="s">
        <v>33</v>
      </c>
      <c r="K37">
        <v>1</v>
      </c>
      <c r="L37">
        <v>4</v>
      </c>
      <c r="N37" t="str">
        <f t="shared" si="0"/>
        <v>Ika, Siaki;1;4;$1;</v>
      </c>
    </row>
    <row r="38" spans="1:14" x14ac:dyDescent="0.45">
      <c r="A38" t="s">
        <v>647</v>
      </c>
      <c r="B38" t="s">
        <v>617</v>
      </c>
      <c r="C38" t="s">
        <v>134</v>
      </c>
      <c r="D38" t="s">
        <v>175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N38" t="str">
        <f t="shared" si="0"/>
        <v>Forbes, Emmanuel;2;4;$2;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4356-4A61-444C-822A-E1F5C85EC030}">
  <sheetPr>
    <tabColor rgb="FF0000FF"/>
  </sheetPr>
  <dimension ref="A1:K61"/>
  <sheetViews>
    <sheetView workbookViewId="0">
      <selection activeCell="M7" sqref="M7"/>
    </sheetView>
  </sheetViews>
  <sheetFormatPr defaultRowHeight="14.25" x14ac:dyDescent="0.45"/>
  <cols>
    <col min="1" max="1" width="7.53125" style="15" bestFit="1" customWidth="1"/>
    <col min="2" max="2" width="8.73046875" style="16" bestFit="1" customWidth="1"/>
    <col min="3" max="3" width="18.1328125" bestFit="1" customWidth="1"/>
    <col min="4" max="4" width="8" bestFit="1" customWidth="1"/>
    <col min="5" max="5" width="38.9296875" bestFit="1" customWidth="1"/>
    <col min="6" max="6" width="9.265625" bestFit="1" customWidth="1"/>
    <col min="7" max="7" width="11.6640625" bestFit="1" customWidth="1"/>
    <col min="8" max="8" width="13.796875" bestFit="1" customWidth="1"/>
    <col min="9" max="9" width="7.33203125" bestFit="1" customWidth="1"/>
    <col min="10" max="10" width="12" bestFit="1" customWidth="1"/>
    <col min="11" max="11" width="13.06640625" bestFit="1" customWidth="1"/>
    <col min="12" max="12" width="11.6640625" bestFit="1" customWidth="1"/>
    <col min="13" max="13" width="13.796875" bestFit="1" customWidth="1"/>
    <col min="14" max="14" width="11.6640625" bestFit="1" customWidth="1"/>
  </cols>
  <sheetData>
    <row r="1" spans="1:11" x14ac:dyDescent="0.45">
      <c r="A1" s="15" t="s">
        <v>634</v>
      </c>
      <c r="B1" t="s">
        <v>726</v>
      </c>
      <c r="C1" t="s">
        <v>635</v>
      </c>
      <c r="D1" t="s">
        <v>628</v>
      </c>
      <c r="E1" t="s">
        <v>636</v>
      </c>
      <c r="F1" t="s">
        <v>637</v>
      </c>
      <c r="G1" t="s">
        <v>638</v>
      </c>
      <c r="H1" t="s">
        <v>714</v>
      </c>
      <c r="I1" t="s">
        <v>716</v>
      </c>
      <c r="J1" t="s">
        <v>727</v>
      </c>
      <c r="K1" t="s">
        <v>728</v>
      </c>
    </row>
    <row r="2" spans="1:11" x14ac:dyDescent="0.45">
      <c r="A2" s="15">
        <v>1.01</v>
      </c>
      <c r="B2" s="28" t="s">
        <v>653</v>
      </c>
      <c r="C2" t="s">
        <v>639</v>
      </c>
      <c r="D2" t="s">
        <v>7</v>
      </c>
      <c r="E2" t="s">
        <v>640</v>
      </c>
      <c r="F2" t="s">
        <v>641</v>
      </c>
      <c r="G2" t="s">
        <v>7</v>
      </c>
      <c r="H2">
        <v>45</v>
      </c>
      <c r="I2">
        <v>1</v>
      </c>
      <c r="J2" s="28" t="str">
        <f>IF(TeamSelection=Draft_Results_For_MMH[[#This Row],[Franchise]],Draft_Results_For_MMH[[#This Row],[Index]],"")</f>
        <v/>
      </c>
      <c r="K2" s="28">
        <f>IFERROR(SMALL($J$2:$J$1000,ROWS(J$2:$J2)),"")</f>
        <v>4</v>
      </c>
    </row>
    <row r="3" spans="1:11" x14ac:dyDescent="0.45">
      <c r="A3" s="15">
        <v>1.02</v>
      </c>
      <c r="B3" s="28" t="s">
        <v>654</v>
      </c>
      <c r="C3" t="s">
        <v>642</v>
      </c>
      <c r="D3" t="s">
        <v>7</v>
      </c>
      <c r="E3" t="s">
        <v>7</v>
      </c>
      <c r="F3" t="s">
        <v>641</v>
      </c>
      <c r="G3" t="s">
        <v>7</v>
      </c>
      <c r="H3">
        <v>43</v>
      </c>
      <c r="I3">
        <v>2</v>
      </c>
      <c r="J3" s="28" t="str">
        <f>IF(TeamSelection=Draft_Results_For_MMH[[#This Row],[Franchise]],Draft_Results_For_MMH[[#This Row],[Index]],"")</f>
        <v/>
      </c>
      <c r="K3" s="28">
        <f>IFERROR(SMALL($J$2:$J$1000,ROWS(J$2:$J3)),"")</f>
        <v>16</v>
      </c>
    </row>
    <row r="4" spans="1:11" x14ac:dyDescent="0.45">
      <c r="A4" s="15">
        <v>1.03</v>
      </c>
      <c r="B4" s="28" t="s">
        <v>655</v>
      </c>
      <c r="C4" t="s">
        <v>643</v>
      </c>
      <c r="D4" t="s">
        <v>7</v>
      </c>
      <c r="E4" t="s">
        <v>7</v>
      </c>
      <c r="F4" t="s">
        <v>641</v>
      </c>
      <c r="G4" t="s">
        <v>7</v>
      </c>
      <c r="H4">
        <v>41</v>
      </c>
      <c r="I4">
        <v>3</v>
      </c>
      <c r="J4" s="28" t="str">
        <f>IF(TeamSelection=Draft_Results_For_MMH[[#This Row],[Franchise]],Draft_Results_For_MMH[[#This Row],[Index]],"")</f>
        <v/>
      </c>
      <c r="K4" s="28">
        <f>IFERROR(SMALL($J$2:$J$1000,ROWS(J$2:$J4)),"")</f>
        <v>28</v>
      </c>
    </row>
    <row r="5" spans="1:11" x14ac:dyDescent="0.45">
      <c r="A5" s="15">
        <v>1.04</v>
      </c>
      <c r="B5" s="28" t="s">
        <v>656</v>
      </c>
      <c r="C5" t="s">
        <v>644</v>
      </c>
      <c r="D5" t="s">
        <v>7</v>
      </c>
      <c r="E5" t="s">
        <v>7</v>
      </c>
      <c r="F5" t="s">
        <v>641</v>
      </c>
      <c r="G5" t="s">
        <v>7</v>
      </c>
      <c r="H5">
        <v>39</v>
      </c>
      <c r="I5">
        <v>4</v>
      </c>
      <c r="J5" s="28">
        <f>IF(TeamSelection=Draft_Results_For_MMH[[#This Row],[Franchise]],Draft_Results_For_MMH[[#This Row],[Index]],"")</f>
        <v>4</v>
      </c>
      <c r="K5" s="28">
        <f>IFERROR(SMALL($J$2:$J$1000,ROWS(J$2:$J5)),"")</f>
        <v>40</v>
      </c>
    </row>
    <row r="6" spans="1:11" x14ac:dyDescent="0.45">
      <c r="A6" s="15">
        <v>1.05</v>
      </c>
      <c r="B6" s="28" t="s">
        <v>657</v>
      </c>
      <c r="C6" t="s">
        <v>645</v>
      </c>
      <c r="D6" t="s">
        <v>7</v>
      </c>
      <c r="E6" t="s">
        <v>7</v>
      </c>
      <c r="F6" t="s">
        <v>641</v>
      </c>
      <c r="G6" t="s">
        <v>7</v>
      </c>
      <c r="H6">
        <v>36</v>
      </c>
      <c r="I6">
        <v>5</v>
      </c>
      <c r="J6" s="28" t="str">
        <f>IF(TeamSelection=Draft_Results_For_MMH[[#This Row],[Franchise]],Draft_Results_For_MMH[[#This Row],[Index]],"")</f>
        <v/>
      </c>
      <c r="K6" s="28">
        <f>IFERROR(SMALL($J$2:$J$1000,ROWS(J$2:$J6)),"")</f>
        <v>52</v>
      </c>
    </row>
    <row r="7" spans="1:11" x14ac:dyDescent="0.45">
      <c r="A7" s="15">
        <v>1.06</v>
      </c>
      <c r="B7" s="28" t="s">
        <v>658</v>
      </c>
      <c r="C7" t="s">
        <v>646</v>
      </c>
      <c r="D7" t="s">
        <v>7</v>
      </c>
      <c r="E7" t="s">
        <v>7</v>
      </c>
      <c r="F7" t="s">
        <v>641</v>
      </c>
      <c r="G7" t="s">
        <v>7</v>
      </c>
      <c r="H7">
        <v>33</v>
      </c>
      <c r="I7">
        <v>6</v>
      </c>
      <c r="J7" s="28" t="str">
        <f>IF(TeamSelection=Draft_Results_For_MMH[[#This Row],[Franchise]],Draft_Results_For_MMH[[#This Row],[Index]],"")</f>
        <v/>
      </c>
      <c r="K7" s="28" t="str">
        <f>IFERROR(SMALL($J$2:$J$1000,ROWS(J$2:$J7)),"")</f>
        <v/>
      </c>
    </row>
    <row r="8" spans="1:11" x14ac:dyDescent="0.45">
      <c r="A8" s="15">
        <v>1.07</v>
      </c>
      <c r="B8" s="28" t="s">
        <v>659</v>
      </c>
      <c r="C8" t="s">
        <v>647</v>
      </c>
      <c r="D8" t="s">
        <v>7</v>
      </c>
      <c r="E8" t="s">
        <v>7</v>
      </c>
      <c r="F8" t="s">
        <v>641</v>
      </c>
      <c r="G8" t="s">
        <v>7</v>
      </c>
      <c r="H8">
        <v>30</v>
      </c>
      <c r="I8">
        <v>7</v>
      </c>
      <c r="J8" s="28" t="str">
        <f>IF(TeamSelection=Draft_Results_For_MMH[[#This Row],[Franchise]],Draft_Results_For_MMH[[#This Row],[Index]],"")</f>
        <v/>
      </c>
      <c r="K8" s="28" t="str">
        <f>IFERROR(SMALL($J$2:$J$1000,ROWS(J$2:$J8)),"")</f>
        <v/>
      </c>
    </row>
    <row r="9" spans="1:11" x14ac:dyDescent="0.45">
      <c r="A9" s="15">
        <v>1.08</v>
      </c>
      <c r="B9" s="28" t="s">
        <v>660</v>
      </c>
      <c r="C9" t="s">
        <v>648</v>
      </c>
      <c r="D9" t="s">
        <v>7</v>
      </c>
      <c r="E9" t="s">
        <v>7</v>
      </c>
      <c r="F9" t="s">
        <v>641</v>
      </c>
      <c r="G9" t="s">
        <v>7</v>
      </c>
      <c r="H9">
        <v>27</v>
      </c>
      <c r="I9">
        <v>8</v>
      </c>
      <c r="J9" s="28" t="str">
        <f>IF(TeamSelection=Draft_Results_For_MMH[[#This Row],[Franchise]],Draft_Results_For_MMH[[#This Row],[Index]],"")</f>
        <v/>
      </c>
      <c r="K9" s="28" t="str">
        <f>IFERROR(SMALL($J$2:$J$1000,ROWS(J$2:$J9)),"")</f>
        <v/>
      </c>
    </row>
    <row r="10" spans="1:11" x14ac:dyDescent="0.45">
      <c r="A10" s="15">
        <v>1.0900000000000001</v>
      </c>
      <c r="B10" s="28" t="s">
        <v>661</v>
      </c>
      <c r="C10" t="s">
        <v>649</v>
      </c>
      <c r="D10" t="s">
        <v>7</v>
      </c>
      <c r="E10" t="s">
        <v>7</v>
      </c>
      <c r="F10" t="s">
        <v>641</v>
      </c>
      <c r="G10" t="s">
        <v>7</v>
      </c>
      <c r="H10">
        <v>24</v>
      </c>
      <c r="I10">
        <v>9</v>
      </c>
      <c r="J10" s="28" t="str">
        <f>IF(TeamSelection=Draft_Results_For_MMH[[#This Row],[Franchise]],Draft_Results_For_MMH[[#This Row],[Index]],"")</f>
        <v/>
      </c>
      <c r="K10" s="28" t="str">
        <f>IFERROR(SMALL($J$2:$J$1000,ROWS(J$2:$J10)),"")</f>
        <v/>
      </c>
    </row>
    <row r="11" spans="1:11" x14ac:dyDescent="0.45">
      <c r="A11" s="15">
        <v>1.1000000000000001</v>
      </c>
      <c r="B11" s="28" t="s">
        <v>662</v>
      </c>
      <c r="C11" t="s">
        <v>650</v>
      </c>
      <c r="D11" t="s">
        <v>7</v>
      </c>
      <c r="E11" t="s">
        <v>7</v>
      </c>
      <c r="F11" t="s">
        <v>641</v>
      </c>
      <c r="G11" t="s">
        <v>7</v>
      </c>
      <c r="H11">
        <v>22</v>
      </c>
      <c r="I11">
        <v>10</v>
      </c>
      <c r="J11" s="28" t="str">
        <f>IF(TeamSelection=Draft_Results_For_MMH[[#This Row],[Franchise]],Draft_Results_For_MMH[[#This Row],[Index]],"")</f>
        <v/>
      </c>
      <c r="K11" s="28" t="str">
        <f>IFERROR(SMALL($J$2:$J$1000,ROWS(J$2:$J11)),"")</f>
        <v/>
      </c>
    </row>
    <row r="12" spans="1:11" x14ac:dyDescent="0.45">
      <c r="A12" s="15">
        <v>1.1100000000000001</v>
      </c>
      <c r="B12" s="28" t="s">
        <v>663</v>
      </c>
      <c r="C12" t="s">
        <v>651</v>
      </c>
      <c r="D12" t="s">
        <v>7</v>
      </c>
      <c r="E12" t="s">
        <v>7</v>
      </c>
      <c r="F12" t="s">
        <v>641</v>
      </c>
      <c r="G12" t="s">
        <v>7</v>
      </c>
      <c r="H12">
        <v>21</v>
      </c>
      <c r="I12">
        <v>11</v>
      </c>
      <c r="J12" s="28" t="str">
        <f>IF(TeamSelection=Draft_Results_For_MMH[[#This Row],[Franchise]],Draft_Results_For_MMH[[#This Row],[Index]],"")</f>
        <v/>
      </c>
      <c r="K12" s="28" t="str">
        <f>IFERROR(SMALL($J$2:$J$1000,ROWS(J$2:$J12)),"")</f>
        <v/>
      </c>
    </row>
    <row r="13" spans="1:11" x14ac:dyDescent="0.45">
      <c r="A13" s="15">
        <v>1.1200000000000001</v>
      </c>
      <c r="B13" s="28" t="s">
        <v>664</v>
      </c>
      <c r="C13" t="s">
        <v>652</v>
      </c>
      <c r="D13" t="s">
        <v>7</v>
      </c>
      <c r="E13" t="s">
        <v>7</v>
      </c>
      <c r="F13" t="s">
        <v>641</v>
      </c>
      <c r="G13" t="s">
        <v>7</v>
      </c>
      <c r="H13">
        <v>20</v>
      </c>
      <c r="I13">
        <v>12</v>
      </c>
      <c r="J13" s="28" t="str">
        <f>IF(TeamSelection=Draft_Results_For_MMH[[#This Row],[Franchise]],Draft_Results_For_MMH[[#This Row],[Index]],"")</f>
        <v/>
      </c>
      <c r="K13" s="28" t="str">
        <f>IFERROR(SMALL($J$2:$J$1000,ROWS(J$2:$J13)),"")</f>
        <v/>
      </c>
    </row>
    <row r="14" spans="1:11" x14ac:dyDescent="0.45">
      <c r="A14" s="15">
        <v>2.0099999999999998</v>
      </c>
      <c r="B14" s="28" t="s">
        <v>665</v>
      </c>
      <c r="C14" t="s">
        <v>639</v>
      </c>
      <c r="D14" t="s">
        <v>7</v>
      </c>
      <c r="E14" t="s">
        <v>7</v>
      </c>
      <c r="F14" t="s">
        <v>641</v>
      </c>
      <c r="G14" t="s">
        <v>7</v>
      </c>
      <c r="H14">
        <v>19</v>
      </c>
      <c r="I14">
        <v>13</v>
      </c>
      <c r="J14" s="28" t="str">
        <f>IF(TeamSelection=Draft_Results_For_MMH[[#This Row],[Franchise]],Draft_Results_For_MMH[[#This Row],[Index]],"")</f>
        <v/>
      </c>
      <c r="K14" s="28" t="str">
        <f>IFERROR(SMALL($J$2:$J$1000,ROWS(J$2:$J14)),"")</f>
        <v/>
      </c>
    </row>
    <row r="15" spans="1:11" x14ac:dyDescent="0.45">
      <c r="A15" s="15">
        <v>2.02</v>
      </c>
      <c r="B15" s="28" t="s">
        <v>666</v>
      </c>
      <c r="C15" t="s">
        <v>642</v>
      </c>
      <c r="D15" t="s">
        <v>7</v>
      </c>
      <c r="E15" t="s">
        <v>7</v>
      </c>
      <c r="F15" t="s">
        <v>641</v>
      </c>
      <c r="G15" t="s">
        <v>7</v>
      </c>
      <c r="H15">
        <v>19</v>
      </c>
      <c r="I15">
        <v>14</v>
      </c>
      <c r="J15" s="28" t="str">
        <f>IF(TeamSelection=Draft_Results_For_MMH[[#This Row],[Franchise]],Draft_Results_For_MMH[[#This Row],[Index]],"")</f>
        <v/>
      </c>
      <c r="K15" s="28" t="str">
        <f>IFERROR(SMALL($J$2:$J$1000,ROWS(J$2:$J15)),"")</f>
        <v/>
      </c>
    </row>
    <row r="16" spans="1:11" x14ac:dyDescent="0.45">
      <c r="A16" s="15">
        <v>2.0299999999999998</v>
      </c>
      <c r="B16" s="28" t="s">
        <v>667</v>
      </c>
      <c r="C16" t="s">
        <v>643</v>
      </c>
      <c r="D16" t="s">
        <v>7</v>
      </c>
      <c r="E16" t="s">
        <v>7</v>
      </c>
      <c r="F16" t="s">
        <v>641</v>
      </c>
      <c r="G16" t="s">
        <v>7</v>
      </c>
      <c r="H16">
        <v>18</v>
      </c>
      <c r="I16">
        <v>15</v>
      </c>
      <c r="J16" s="28" t="str">
        <f>IF(TeamSelection=Draft_Results_For_MMH[[#This Row],[Franchise]],Draft_Results_For_MMH[[#This Row],[Index]],"")</f>
        <v/>
      </c>
      <c r="K16" s="28" t="str">
        <f>IFERROR(SMALL($J$2:$J$1000,ROWS(J$2:$J16)),"")</f>
        <v/>
      </c>
    </row>
    <row r="17" spans="1:11" x14ac:dyDescent="0.45">
      <c r="A17" s="15">
        <v>2.04</v>
      </c>
      <c r="B17" s="28" t="s">
        <v>668</v>
      </c>
      <c r="C17" t="s">
        <v>644</v>
      </c>
      <c r="D17" t="s">
        <v>7</v>
      </c>
      <c r="E17" t="s">
        <v>7</v>
      </c>
      <c r="F17" t="s">
        <v>641</v>
      </c>
      <c r="G17" t="s">
        <v>7</v>
      </c>
      <c r="H17">
        <v>18</v>
      </c>
      <c r="I17">
        <v>16</v>
      </c>
      <c r="J17" s="28">
        <f>IF(TeamSelection=Draft_Results_For_MMH[[#This Row],[Franchise]],Draft_Results_For_MMH[[#This Row],[Index]],"")</f>
        <v>16</v>
      </c>
      <c r="K17" s="28" t="str">
        <f>IFERROR(SMALL($J$2:$J$1000,ROWS(J$2:$J17)),"")</f>
        <v/>
      </c>
    </row>
    <row r="18" spans="1:11" x14ac:dyDescent="0.45">
      <c r="A18" s="15">
        <v>2.0499999999999998</v>
      </c>
      <c r="B18" s="28" t="s">
        <v>669</v>
      </c>
      <c r="C18" t="s">
        <v>645</v>
      </c>
      <c r="D18" t="s">
        <v>7</v>
      </c>
      <c r="E18" t="s">
        <v>7</v>
      </c>
      <c r="F18" t="s">
        <v>641</v>
      </c>
      <c r="G18" t="s">
        <v>7</v>
      </c>
      <c r="H18">
        <v>17</v>
      </c>
      <c r="I18">
        <v>17</v>
      </c>
      <c r="J18" s="28" t="str">
        <f>IF(TeamSelection=Draft_Results_For_MMH[[#This Row],[Franchise]],Draft_Results_For_MMH[[#This Row],[Index]],"")</f>
        <v/>
      </c>
      <c r="K18" s="28" t="str">
        <f>IFERROR(SMALL($J$2:$J$1000,ROWS(J$2:$J18)),"")</f>
        <v/>
      </c>
    </row>
    <row r="19" spans="1:11" x14ac:dyDescent="0.45">
      <c r="A19" s="15">
        <v>2.06</v>
      </c>
      <c r="B19" s="28" t="s">
        <v>670</v>
      </c>
      <c r="C19" t="s">
        <v>646</v>
      </c>
      <c r="D19" t="s">
        <v>7</v>
      </c>
      <c r="E19" t="s">
        <v>7</v>
      </c>
      <c r="F19" t="s">
        <v>641</v>
      </c>
      <c r="G19" t="s">
        <v>7</v>
      </c>
      <c r="H19">
        <v>17</v>
      </c>
      <c r="I19">
        <v>18</v>
      </c>
      <c r="J19" s="28" t="str">
        <f>IF(TeamSelection=Draft_Results_For_MMH[[#This Row],[Franchise]],Draft_Results_For_MMH[[#This Row],[Index]],"")</f>
        <v/>
      </c>
      <c r="K19" s="28" t="str">
        <f>IFERROR(SMALL($J$2:$J$1000,ROWS(J$2:$J19)),"")</f>
        <v/>
      </c>
    </row>
    <row r="20" spans="1:11" x14ac:dyDescent="0.45">
      <c r="A20" s="15">
        <v>2.0699999999999998</v>
      </c>
      <c r="B20" s="28" t="s">
        <v>671</v>
      </c>
      <c r="C20" t="s">
        <v>647</v>
      </c>
      <c r="D20" t="s">
        <v>7</v>
      </c>
      <c r="E20" t="s">
        <v>7</v>
      </c>
      <c r="F20" t="s">
        <v>641</v>
      </c>
      <c r="G20" t="s">
        <v>7</v>
      </c>
      <c r="H20">
        <v>16</v>
      </c>
      <c r="I20">
        <v>19</v>
      </c>
      <c r="J20" s="28" t="str">
        <f>IF(TeamSelection=Draft_Results_For_MMH[[#This Row],[Franchise]],Draft_Results_For_MMH[[#This Row],[Index]],"")</f>
        <v/>
      </c>
      <c r="K20" s="28" t="str">
        <f>IFERROR(SMALL($J$2:$J$1000,ROWS(J$2:$J20)),"")</f>
        <v/>
      </c>
    </row>
    <row r="21" spans="1:11" x14ac:dyDescent="0.45">
      <c r="A21" s="15">
        <v>2.08</v>
      </c>
      <c r="B21" s="28" t="s">
        <v>672</v>
      </c>
      <c r="C21" t="s">
        <v>648</v>
      </c>
      <c r="D21" t="s">
        <v>7</v>
      </c>
      <c r="E21" t="s">
        <v>7</v>
      </c>
      <c r="F21" t="s">
        <v>641</v>
      </c>
      <c r="G21" t="s">
        <v>7</v>
      </c>
      <c r="H21">
        <v>16</v>
      </c>
      <c r="I21">
        <v>20</v>
      </c>
      <c r="J21" s="28" t="str">
        <f>IF(TeamSelection=Draft_Results_For_MMH[[#This Row],[Franchise]],Draft_Results_For_MMH[[#This Row],[Index]],"")</f>
        <v/>
      </c>
      <c r="K21" s="28" t="str">
        <f>IFERROR(SMALL($J$2:$J$1000,ROWS(J$2:$J21)),"")</f>
        <v/>
      </c>
    </row>
    <row r="22" spans="1:11" x14ac:dyDescent="0.45">
      <c r="A22" s="15">
        <v>2.09</v>
      </c>
      <c r="B22" s="28" t="s">
        <v>673</v>
      </c>
      <c r="C22" t="s">
        <v>649</v>
      </c>
      <c r="D22" t="s">
        <v>7</v>
      </c>
      <c r="E22" t="s">
        <v>7</v>
      </c>
      <c r="F22" t="s">
        <v>641</v>
      </c>
      <c r="G22" t="s">
        <v>7</v>
      </c>
      <c r="H22">
        <v>15</v>
      </c>
      <c r="I22">
        <v>21</v>
      </c>
      <c r="J22" s="28" t="str">
        <f>IF(TeamSelection=Draft_Results_For_MMH[[#This Row],[Franchise]],Draft_Results_For_MMH[[#This Row],[Index]],"")</f>
        <v/>
      </c>
      <c r="K22" s="28" t="str">
        <f>IFERROR(SMALL($J$2:$J$1000,ROWS(J$2:$J22)),"")</f>
        <v/>
      </c>
    </row>
    <row r="23" spans="1:11" x14ac:dyDescent="0.45">
      <c r="A23" s="15">
        <v>2.1</v>
      </c>
      <c r="B23" s="28" t="s">
        <v>674</v>
      </c>
      <c r="C23" t="s">
        <v>650</v>
      </c>
      <c r="D23" t="s">
        <v>7</v>
      </c>
      <c r="E23" t="s">
        <v>7</v>
      </c>
      <c r="F23" t="s">
        <v>641</v>
      </c>
      <c r="G23" t="s">
        <v>7</v>
      </c>
      <c r="H23">
        <v>15</v>
      </c>
      <c r="I23">
        <v>22</v>
      </c>
      <c r="J23" s="28" t="str">
        <f>IF(TeamSelection=Draft_Results_For_MMH[[#This Row],[Franchise]],Draft_Results_For_MMH[[#This Row],[Index]],"")</f>
        <v/>
      </c>
      <c r="K23" s="28" t="str">
        <f>IFERROR(SMALL($J$2:$J$1000,ROWS(J$2:$J23)),"")</f>
        <v/>
      </c>
    </row>
    <row r="24" spans="1:11" x14ac:dyDescent="0.45">
      <c r="A24" s="15">
        <v>2.11</v>
      </c>
      <c r="B24" s="28" t="s">
        <v>675</v>
      </c>
      <c r="C24" t="s">
        <v>651</v>
      </c>
      <c r="D24" t="s">
        <v>7</v>
      </c>
      <c r="E24" t="s">
        <v>7</v>
      </c>
      <c r="F24" t="s">
        <v>641</v>
      </c>
      <c r="G24" t="s">
        <v>7</v>
      </c>
      <c r="H24">
        <v>14</v>
      </c>
      <c r="I24">
        <v>23</v>
      </c>
      <c r="J24" s="28" t="str">
        <f>IF(TeamSelection=Draft_Results_For_MMH[[#This Row],[Franchise]],Draft_Results_For_MMH[[#This Row],[Index]],"")</f>
        <v/>
      </c>
      <c r="K24" s="28" t="str">
        <f>IFERROR(SMALL($J$2:$J$1000,ROWS(J$2:$J24)),"")</f>
        <v/>
      </c>
    </row>
    <row r="25" spans="1:11" x14ac:dyDescent="0.45">
      <c r="A25" s="15">
        <v>2.12</v>
      </c>
      <c r="B25" s="28" t="s">
        <v>676</v>
      </c>
      <c r="C25" t="s">
        <v>652</v>
      </c>
      <c r="D25" t="s">
        <v>7</v>
      </c>
      <c r="E25" t="s">
        <v>7</v>
      </c>
      <c r="F25" t="s">
        <v>641</v>
      </c>
      <c r="G25" t="s">
        <v>7</v>
      </c>
      <c r="H25">
        <v>14</v>
      </c>
      <c r="I25">
        <v>24</v>
      </c>
      <c r="J25" s="28" t="str">
        <f>IF(TeamSelection=Draft_Results_For_MMH[[#This Row],[Franchise]],Draft_Results_For_MMH[[#This Row],[Index]],"")</f>
        <v/>
      </c>
      <c r="K25" s="28" t="str">
        <f>IFERROR(SMALL($J$2:$J$1000,ROWS(J$2:$J25)),"")</f>
        <v/>
      </c>
    </row>
    <row r="26" spans="1:11" x14ac:dyDescent="0.45">
      <c r="A26" s="15">
        <v>3.01</v>
      </c>
      <c r="B26" s="28" t="s">
        <v>677</v>
      </c>
      <c r="C26" t="s">
        <v>639</v>
      </c>
      <c r="D26" t="s">
        <v>7</v>
      </c>
      <c r="E26" t="s">
        <v>7</v>
      </c>
      <c r="F26" t="s">
        <v>641</v>
      </c>
      <c r="G26" t="s">
        <v>7</v>
      </c>
      <c r="H26">
        <v>13</v>
      </c>
      <c r="I26">
        <v>25</v>
      </c>
      <c r="J26" s="28" t="str">
        <f>IF(TeamSelection=Draft_Results_For_MMH[[#This Row],[Franchise]],Draft_Results_For_MMH[[#This Row],[Index]],"")</f>
        <v/>
      </c>
      <c r="K26" s="28" t="str">
        <f>IFERROR(SMALL($J$2:$J$1000,ROWS(J$2:$J26)),"")</f>
        <v/>
      </c>
    </row>
    <row r="27" spans="1:11" x14ac:dyDescent="0.45">
      <c r="A27" s="15">
        <v>3.02</v>
      </c>
      <c r="B27" s="28" t="s">
        <v>678</v>
      </c>
      <c r="C27" t="s">
        <v>642</v>
      </c>
      <c r="D27" t="s">
        <v>7</v>
      </c>
      <c r="E27" t="s">
        <v>7</v>
      </c>
      <c r="F27" t="s">
        <v>641</v>
      </c>
      <c r="G27" t="s">
        <v>7</v>
      </c>
      <c r="H27">
        <v>13</v>
      </c>
      <c r="I27">
        <v>26</v>
      </c>
      <c r="J27" s="28" t="str">
        <f>IF(TeamSelection=Draft_Results_For_MMH[[#This Row],[Franchise]],Draft_Results_For_MMH[[#This Row],[Index]],"")</f>
        <v/>
      </c>
      <c r="K27" s="28" t="str">
        <f>IFERROR(SMALL($J$2:$J$1000,ROWS(J$2:$J27)),"")</f>
        <v/>
      </c>
    </row>
    <row r="28" spans="1:11" x14ac:dyDescent="0.45">
      <c r="A28" s="15">
        <v>3.03</v>
      </c>
      <c r="B28" s="28" t="s">
        <v>679</v>
      </c>
      <c r="C28" t="s">
        <v>643</v>
      </c>
      <c r="D28" t="s">
        <v>7</v>
      </c>
      <c r="E28" t="s">
        <v>7</v>
      </c>
      <c r="F28" t="s">
        <v>641</v>
      </c>
      <c r="G28" t="s">
        <v>7</v>
      </c>
      <c r="H28">
        <v>12</v>
      </c>
      <c r="I28">
        <v>27</v>
      </c>
      <c r="J28" s="28" t="str">
        <f>IF(TeamSelection=Draft_Results_For_MMH[[#This Row],[Franchise]],Draft_Results_For_MMH[[#This Row],[Index]],"")</f>
        <v/>
      </c>
      <c r="K28" s="28" t="str">
        <f>IFERROR(SMALL($J$2:$J$1000,ROWS(J$2:$J28)),"")</f>
        <v/>
      </c>
    </row>
    <row r="29" spans="1:11" x14ac:dyDescent="0.45">
      <c r="A29" s="15">
        <v>3.04</v>
      </c>
      <c r="B29" s="28" t="s">
        <v>680</v>
      </c>
      <c r="C29" t="s">
        <v>644</v>
      </c>
      <c r="D29" t="s">
        <v>7</v>
      </c>
      <c r="E29" t="s">
        <v>7</v>
      </c>
      <c r="F29" t="s">
        <v>641</v>
      </c>
      <c r="G29" t="s">
        <v>7</v>
      </c>
      <c r="H29">
        <v>12</v>
      </c>
      <c r="I29">
        <v>28</v>
      </c>
      <c r="J29" s="28">
        <f>IF(TeamSelection=Draft_Results_For_MMH[[#This Row],[Franchise]],Draft_Results_For_MMH[[#This Row],[Index]],"")</f>
        <v>28</v>
      </c>
      <c r="K29" s="28" t="str">
        <f>IFERROR(SMALL($J$2:$J$1000,ROWS(J$2:$J29)),"")</f>
        <v/>
      </c>
    </row>
    <row r="30" spans="1:11" x14ac:dyDescent="0.45">
      <c r="A30" s="15">
        <v>3.05</v>
      </c>
      <c r="B30" s="28" t="s">
        <v>681</v>
      </c>
      <c r="C30" t="s">
        <v>645</v>
      </c>
      <c r="D30" t="s">
        <v>7</v>
      </c>
      <c r="E30" t="s">
        <v>7</v>
      </c>
      <c r="F30" t="s">
        <v>641</v>
      </c>
      <c r="G30" t="s">
        <v>7</v>
      </c>
      <c r="H30">
        <v>11</v>
      </c>
      <c r="I30">
        <v>29</v>
      </c>
      <c r="J30" s="28" t="str">
        <f>IF(TeamSelection=Draft_Results_For_MMH[[#This Row],[Franchise]],Draft_Results_For_MMH[[#This Row],[Index]],"")</f>
        <v/>
      </c>
      <c r="K30" s="28" t="str">
        <f>IFERROR(SMALL($J$2:$J$1000,ROWS(J$2:$J30)),"")</f>
        <v/>
      </c>
    </row>
    <row r="31" spans="1:11" x14ac:dyDescent="0.45">
      <c r="A31" s="15">
        <v>3.06</v>
      </c>
      <c r="B31" s="28" t="s">
        <v>682</v>
      </c>
      <c r="C31" t="s">
        <v>646</v>
      </c>
      <c r="D31" t="s">
        <v>7</v>
      </c>
      <c r="E31" t="s">
        <v>7</v>
      </c>
      <c r="F31" t="s">
        <v>641</v>
      </c>
      <c r="G31" t="s">
        <v>7</v>
      </c>
      <c r="H31">
        <v>11</v>
      </c>
      <c r="I31">
        <v>30</v>
      </c>
      <c r="J31" s="28" t="str">
        <f>IF(TeamSelection=Draft_Results_For_MMH[[#This Row],[Franchise]],Draft_Results_For_MMH[[#This Row],[Index]],"")</f>
        <v/>
      </c>
      <c r="K31" s="28" t="str">
        <f>IFERROR(SMALL($J$2:$J$1000,ROWS(J$2:$J31)),"")</f>
        <v/>
      </c>
    </row>
    <row r="32" spans="1:11" x14ac:dyDescent="0.45">
      <c r="A32" s="15">
        <v>3.07</v>
      </c>
      <c r="B32" s="28" t="s">
        <v>683</v>
      </c>
      <c r="C32" t="s">
        <v>647</v>
      </c>
      <c r="D32" t="s">
        <v>7</v>
      </c>
      <c r="E32" t="s">
        <v>7</v>
      </c>
      <c r="F32" t="s">
        <v>641</v>
      </c>
      <c r="G32" t="s">
        <v>7</v>
      </c>
      <c r="H32">
        <v>10</v>
      </c>
      <c r="I32">
        <v>31</v>
      </c>
      <c r="J32" s="28" t="str">
        <f>IF(TeamSelection=Draft_Results_For_MMH[[#This Row],[Franchise]],Draft_Results_For_MMH[[#This Row],[Index]],"")</f>
        <v/>
      </c>
      <c r="K32" s="28" t="str">
        <f>IFERROR(SMALL($J$2:$J$1000,ROWS(J$2:$J32)),"")</f>
        <v/>
      </c>
    </row>
    <row r="33" spans="1:11" x14ac:dyDescent="0.45">
      <c r="A33" s="15">
        <v>3.08</v>
      </c>
      <c r="B33" s="28" t="s">
        <v>684</v>
      </c>
      <c r="C33" t="s">
        <v>648</v>
      </c>
      <c r="D33" t="s">
        <v>7</v>
      </c>
      <c r="E33" t="s">
        <v>7</v>
      </c>
      <c r="F33" t="s">
        <v>641</v>
      </c>
      <c r="G33" t="s">
        <v>7</v>
      </c>
      <c r="H33">
        <v>10</v>
      </c>
      <c r="I33">
        <v>32</v>
      </c>
      <c r="J33" s="28" t="str">
        <f>IF(TeamSelection=Draft_Results_For_MMH[[#This Row],[Franchise]],Draft_Results_For_MMH[[#This Row],[Index]],"")</f>
        <v/>
      </c>
      <c r="K33" s="28" t="str">
        <f>IFERROR(SMALL($J$2:$J$1000,ROWS(J$2:$J33)),"")</f>
        <v/>
      </c>
    </row>
    <row r="34" spans="1:11" x14ac:dyDescent="0.45">
      <c r="A34" s="15">
        <v>3.09</v>
      </c>
      <c r="B34" s="28" t="s">
        <v>685</v>
      </c>
      <c r="C34" t="s">
        <v>649</v>
      </c>
      <c r="D34" t="s">
        <v>7</v>
      </c>
      <c r="E34" t="s">
        <v>7</v>
      </c>
      <c r="F34" t="s">
        <v>641</v>
      </c>
      <c r="G34" t="s">
        <v>7</v>
      </c>
      <c r="H34">
        <v>9</v>
      </c>
      <c r="I34">
        <v>33</v>
      </c>
      <c r="J34" s="28" t="str">
        <f>IF(TeamSelection=Draft_Results_For_MMH[[#This Row],[Franchise]],Draft_Results_For_MMH[[#This Row],[Index]],"")</f>
        <v/>
      </c>
      <c r="K34" s="28" t="str">
        <f>IFERROR(SMALL($J$2:$J$1000,ROWS(J$2:$J34)),"")</f>
        <v/>
      </c>
    </row>
    <row r="35" spans="1:11" x14ac:dyDescent="0.45">
      <c r="A35" s="15">
        <v>3.1</v>
      </c>
      <c r="B35" s="28" t="s">
        <v>686</v>
      </c>
      <c r="C35" t="s">
        <v>650</v>
      </c>
      <c r="D35" t="s">
        <v>7</v>
      </c>
      <c r="E35" t="s">
        <v>7</v>
      </c>
      <c r="F35" t="s">
        <v>641</v>
      </c>
      <c r="G35" t="s">
        <v>7</v>
      </c>
      <c r="H35">
        <v>9</v>
      </c>
      <c r="I35">
        <v>34</v>
      </c>
      <c r="J35" s="28" t="str">
        <f>IF(TeamSelection=Draft_Results_For_MMH[[#This Row],[Franchise]],Draft_Results_For_MMH[[#This Row],[Index]],"")</f>
        <v/>
      </c>
      <c r="K35" s="28" t="str">
        <f>IFERROR(SMALL($J$2:$J$1000,ROWS(J$2:$J35)),"")</f>
        <v/>
      </c>
    </row>
    <row r="36" spans="1:11" x14ac:dyDescent="0.45">
      <c r="A36" s="15">
        <v>3.11</v>
      </c>
      <c r="B36" s="28" t="s">
        <v>687</v>
      </c>
      <c r="C36" t="s">
        <v>651</v>
      </c>
      <c r="D36" t="s">
        <v>7</v>
      </c>
      <c r="E36" t="s">
        <v>7</v>
      </c>
      <c r="F36" t="s">
        <v>641</v>
      </c>
      <c r="G36" t="s">
        <v>7</v>
      </c>
      <c r="H36">
        <v>8</v>
      </c>
      <c r="I36">
        <v>35</v>
      </c>
      <c r="J36" s="28" t="str">
        <f>IF(TeamSelection=Draft_Results_For_MMH[[#This Row],[Franchise]],Draft_Results_For_MMH[[#This Row],[Index]],"")</f>
        <v/>
      </c>
      <c r="K36" s="28" t="str">
        <f>IFERROR(SMALL($J$2:$J$1000,ROWS(J$2:$J36)),"")</f>
        <v/>
      </c>
    </row>
    <row r="37" spans="1:11" x14ac:dyDescent="0.45">
      <c r="A37" s="15">
        <v>3.12</v>
      </c>
      <c r="B37" s="28" t="s">
        <v>688</v>
      </c>
      <c r="C37" t="s">
        <v>652</v>
      </c>
      <c r="D37" t="s">
        <v>7</v>
      </c>
      <c r="E37" t="s">
        <v>7</v>
      </c>
      <c r="F37" t="s">
        <v>641</v>
      </c>
      <c r="G37" t="s">
        <v>7</v>
      </c>
      <c r="H37">
        <v>8</v>
      </c>
      <c r="I37">
        <v>36</v>
      </c>
      <c r="J37" s="28" t="str">
        <f>IF(TeamSelection=Draft_Results_For_MMH[[#This Row],[Franchise]],Draft_Results_For_MMH[[#This Row],[Index]],"")</f>
        <v/>
      </c>
      <c r="K37" s="28" t="str">
        <f>IFERROR(SMALL($J$2:$J$1000,ROWS(J$2:$J37)),"")</f>
        <v/>
      </c>
    </row>
    <row r="38" spans="1:11" x14ac:dyDescent="0.45">
      <c r="A38" s="15">
        <v>4.01</v>
      </c>
      <c r="B38" s="28" t="s">
        <v>689</v>
      </c>
      <c r="C38" t="s">
        <v>639</v>
      </c>
      <c r="D38" t="s">
        <v>7</v>
      </c>
      <c r="E38" t="s">
        <v>7</v>
      </c>
      <c r="F38" t="s">
        <v>641</v>
      </c>
      <c r="G38" t="s">
        <v>7</v>
      </c>
      <c r="H38">
        <v>7</v>
      </c>
      <c r="I38">
        <v>37</v>
      </c>
      <c r="J38" s="28" t="str">
        <f>IF(TeamSelection=Draft_Results_For_MMH[[#This Row],[Franchise]],Draft_Results_For_MMH[[#This Row],[Index]],"")</f>
        <v/>
      </c>
      <c r="K38" s="28" t="str">
        <f>IFERROR(SMALL($J$2:$J$1000,ROWS(J$2:$J38)),"")</f>
        <v/>
      </c>
    </row>
    <row r="39" spans="1:11" x14ac:dyDescent="0.45">
      <c r="A39" s="15">
        <v>4.0199999999999996</v>
      </c>
      <c r="B39" s="28" t="s">
        <v>690</v>
      </c>
      <c r="C39" t="s">
        <v>642</v>
      </c>
      <c r="D39" t="s">
        <v>7</v>
      </c>
      <c r="E39" t="s">
        <v>7</v>
      </c>
      <c r="F39" t="s">
        <v>641</v>
      </c>
      <c r="G39" t="s">
        <v>7</v>
      </c>
      <c r="H39">
        <v>7</v>
      </c>
      <c r="I39">
        <v>38</v>
      </c>
      <c r="J39" s="28" t="str">
        <f>IF(TeamSelection=Draft_Results_For_MMH[[#This Row],[Franchise]],Draft_Results_For_MMH[[#This Row],[Index]],"")</f>
        <v/>
      </c>
      <c r="K39" s="28" t="str">
        <f>IFERROR(SMALL($J$2:$J$1000,ROWS(J$2:$J39)),"")</f>
        <v/>
      </c>
    </row>
    <row r="40" spans="1:11" x14ac:dyDescent="0.45">
      <c r="A40" s="15">
        <v>4.03</v>
      </c>
      <c r="B40" s="28" t="s">
        <v>691</v>
      </c>
      <c r="C40" t="s">
        <v>643</v>
      </c>
      <c r="D40" t="s">
        <v>7</v>
      </c>
      <c r="E40" t="s">
        <v>7</v>
      </c>
      <c r="F40" t="s">
        <v>641</v>
      </c>
      <c r="G40" t="s">
        <v>7</v>
      </c>
      <c r="H40">
        <v>6</v>
      </c>
      <c r="I40">
        <v>39</v>
      </c>
      <c r="J40" s="28" t="str">
        <f>IF(TeamSelection=Draft_Results_For_MMH[[#This Row],[Franchise]],Draft_Results_For_MMH[[#This Row],[Index]],"")</f>
        <v/>
      </c>
      <c r="K40" s="28" t="str">
        <f>IFERROR(SMALL($J$2:$J$1000,ROWS(J$2:$J40)),"")</f>
        <v/>
      </c>
    </row>
    <row r="41" spans="1:11" x14ac:dyDescent="0.45">
      <c r="A41" s="15">
        <v>4.04</v>
      </c>
      <c r="B41" s="28" t="s">
        <v>692</v>
      </c>
      <c r="C41" t="s">
        <v>644</v>
      </c>
      <c r="D41" t="s">
        <v>7</v>
      </c>
      <c r="E41" t="s">
        <v>7</v>
      </c>
      <c r="F41" t="s">
        <v>641</v>
      </c>
      <c r="G41" t="s">
        <v>7</v>
      </c>
      <c r="H41">
        <v>6</v>
      </c>
      <c r="I41">
        <v>40</v>
      </c>
      <c r="J41" s="28">
        <f>IF(TeamSelection=Draft_Results_For_MMH[[#This Row],[Franchise]],Draft_Results_For_MMH[[#This Row],[Index]],"")</f>
        <v>40</v>
      </c>
      <c r="K41" s="28" t="str">
        <f>IFERROR(SMALL($J$2:$J$1000,ROWS(J$2:$J41)),"")</f>
        <v/>
      </c>
    </row>
    <row r="42" spans="1:11" x14ac:dyDescent="0.45">
      <c r="A42" s="15">
        <v>4.05</v>
      </c>
      <c r="B42" s="28" t="s">
        <v>693</v>
      </c>
      <c r="C42" t="s">
        <v>645</v>
      </c>
      <c r="D42" t="s">
        <v>7</v>
      </c>
      <c r="E42" t="s">
        <v>7</v>
      </c>
      <c r="F42" t="s">
        <v>641</v>
      </c>
      <c r="G42" t="s">
        <v>7</v>
      </c>
      <c r="H42">
        <v>5</v>
      </c>
      <c r="I42">
        <v>41</v>
      </c>
      <c r="J42" s="28" t="str">
        <f>IF(TeamSelection=Draft_Results_For_MMH[[#This Row],[Franchise]],Draft_Results_For_MMH[[#This Row],[Index]],"")</f>
        <v/>
      </c>
      <c r="K42" s="28" t="str">
        <f>IFERROR(SMALL($J$2:$J$1000,ROWS(J$2:$J42)),"")</f>
        <v/>
      </c>
    </row>
    <row r="43" spans="1:11" x14ac:dyDescent="0.45">
      <c r="A43" s="15">
        <v>4.0599999999999996</v>
      </c>
      <c r="B43" s="28" t="s">
        <v>694</v>
      </c>
      <c r="C43" t="s">
        <v>646</v>
      </c>
      <c r="D43" t="s">
        <v>7</v>
      </c>
      <c r="E43" t="s">
        <v>7</v>
      </c>
      <c r="F43" t="s">
        <v>641</v>
      </c>
      <c r="G43" t="s">
        <v>7</v>
      </c>
      <c r="H43">
        <v>5</v>
      </c>
      <c r="I43">
        <v>42</v>
      </c>
      <c r="J43" s="28" t="str">
        <f>IF(TeamSelection=Draft_Results_For_MMH[[#This Row],[Franchise]],Draft_Results_For_MMH[[#This Row],[Index]],"")</f>
        <v/>
      </c>
      <c r="K43" s="28" t="str">
        <f>IFERROR(SMALL($J$2:$J$1000,ROWS(J$2:$J43)),"")</f>
        <v/>
      </c>
    </row>
    <row r="44" spans="1:11" x14ac:dyDescent="0.45">
      <c r="A44" s="15">
        <v>4.07</v>
      </c>
      <c r="B44" s="28" t="s">
        <v>695</v>
      </c>
      <c r="C44" t="s">
        <v>647</v>
      </c>
      <c r="D44" t="s">
        <v>7</v>
      </c>
      <c r="E44" t="s">
        <v>7</v>
      </c>
      <c r="F44" t="s">
        <v>641</v>
      </c>
      <c r="G44" t="s">
        <v>7</v>
      </c>
      <c r="H44">
        <v>4</v>
      </c>
      <c r="I44">
        <v>43</v>
      </c>
      <c r="J44" s="28" t="str">
        <f>IF(TeamSelection=Draft_Results_For_MMH[[#This Row],[Franchise]],Draft_Results_For_MMH[[#This Row],[Index]],"")</f>
        <v/>
      </c>
      <c r="K44" s="28" t="str">
        <f>IFERROR(SMALL($J$2:$J$1000,ROWS(J$2:$J44)),"")</f>
        <v/>
      </c>
    </row>
    <row r="45" spans="1:11" x14ac:dyDescent="0.45">
      <c r="A45" s="15">
        <v>4.08</v>
      </c>
      <c r="B45" s="28" t="s">
        <v>696</v>
      </c>
      <c r="C45" t="s">
        <v>648</v>
      </c>
      <c r="D45" t="s">
        <v>7</v>
      </c>
      <c r="E45" t="s">
        <v>7</v>
      </c>
      <c r="F45" t="s">
        <v>641</v>
      </c>
      <c r="G45" t="s">
        <v>7</v>
      </c>
      <c r="H45">
        <v>4</v>
      </c>
      <c r="I45">
        <v>44</v>
      </c>
      <c r="J45" s="28" t="str">
        <f>IF(TeamSelection=Draft_Results_For_MMH[[#This Row],[Franchise]],Draft_Results_For_MMH[[#This Row],[Index]],"")</f>
        <v/>
      </c>
      <c r="K45" s="28" t="str">
        <f>IFERROR(SMALL($J$2:$J$1000,ROWS(J$2:$J45)),"")</f>
        <v/>
      </c>
    </row>
    <row r="46" spans="1:11" x14ac:dyDescent="0.45">
      <c r="A46" s="15">
        <v>4.09</v>
      </c>
      <c r="B46" s="28" t="s">
        <v>697</v>
      </c>
      <c r="C46" t="s">
        <v>649</v>
      </c>
      <c r="D46" t="s">
        <v>7</v>
      </c>
      <c r="E46" t="s">
        <v>7</v>
      </c>
      <c r="F46" t="s">
        <v>641</v>
      </c>
      <c r="G46" t="s">
        <v>7</v>
      </c>
      <c r="H46">
        <v>3</v>
      </c>
      <c r="I46">
        <v>45</v>
      </c>
      <c r="J46" s="28" t="str">
        <f>IF(TeamSelection=Draft_Results_For_MMH[[#This Row],[Franchise]],Draft_Results_For_MMH[[#This Row],[Index]],"")</f>
        <v/>
      </c>
      <c r="K46" s="28" t="str">
        <f>IFERROR(SMALL($J$2:$J$1000,ROWS(J$2:$J46)),"")</f>
        <v/>
      </c>
    </row>
    <row r="47" spans="1:11" x14ac:dyDescent="0.45">
      <c r="A47" s="15">
        <v>4.0999999999999996</v>
      </c>
      <c r="B47" s="28" t="s">
        <v>698</v>
      </c>
      <c r="C47" t="s">
        <v>650</v>
      </c>
      <c r="D47" t="s">
        <v>7</v>
      </c>
      <c r="E47" t="s">
        <v>7</v>
      </c>
      <c r="F47" t="s">
        <v>641</v>
      </c>
      <c r="G47" t="s">
        <v>7</v>
      </c>
      <c r="H47">
        <v>3</v>
      </c>
      <c r="I47">
        <v>46</v>
      </c>
      <c r="J47" s="28" t="str">
        <f>IF(TeamSelection=Draft_Results_For_MMH[[#This Row],[Franchise]],Draft_Results_For_MMH[[#This Row],[Index]],"")</f>
        <v/>
      </c>
      <c r="K47" s="28" t="str">
        <f>IFERROR(SMALL($J$2:$J$1000,ROWS(J$2:$J47)),"")</f>
        <v/>
      </c>
    </row>
    <row r="48" spans="1:11" x14ac:dyDescent="0.45">
      <c r="A48" s="15">
        <v>4.1100000000000003</v>
      </c>
      <c r="B48" s="28" t="s">
        <v>699</v>
      </c>
      <c r="C48" t="s">
        <v>651</v>
      </c>
      <c r="D48" t="s">
        <v>7</v>
      </c>
      <c r="E48" t="s">
        <v>7</v>
      </c>
      <c r="F48" t="s">
        <v>641</v>
      </c>
      <c r="G48" t="s">
        <v>7</v>
      </c>
      <c r="H48">
        <v>2</v>
      </c>
      <c r="I48">
        <v>47</v>
      </c>
      <c r="J48" s="28" t="str">
        <f>IF(TeamSelection=Draft_Results_For_MMH[[#This Row],[Franchise]],Draft_Results_For_MMH[[#This Row],[Index]],"")</f>
        <v/>
      </c>
      <c r="K48" s="28" t="str">
        <f>IFERROR(SMALL($J$2:$J$1000,ROWS(J$2:$J48)),"")</f>
        <v/>
      </c>
    </row>
    <row r="49" spans="1:11" x14ac:dyDescent="0.45">
      <c r="A49" s="15">
        <v>4.12</v>
      </c>
      <c r="B49" s="28" t="s">
        <v>700</v>
      </c>
      <c r="C49" t="s">
        <v>652</v>
      </c>
      <c r="D49" t="s">
        <v>7</v>
      </c>
      <c r="E49" t="s">
        <v>7</v>
      </c>
      <c r="F49" t="s">
        <v>641</v>
      </c>
      <c r="G49" t="s">
        <v>7</v>
      </c>
      <c r="H49">
        <v>2</v>
      </c>
      <c r="I49">
        <v>48</v>
      </c>
      <c r="J49" s="28" t="str">
        <f>IF(TeamSelection=Draft_Results_For_MMH[[#This Row],[Franchise]],Draft_Results_For_MMH[[#This Row],[Index]],"")</f>
        <v/>
      </c>
      <c r="K49" s="28" t="str">
        <f>IFERROR(SMALL($J$2:$J$1000,ROWS(J$2:$J49)),"")</f>
        <v/>
      </c>
    </row>
    <row r="50" spans="1:11" x14ac:dyDescent="0.45">
      <c r="A50" s="15">
        <v>5.01</v>
      </c>
      <c r="B50" s="28" t="s">
        <v>701</v>
      </c>
      <c r="C50" t="s">
        <v>639</v>
      </c>
      <c r="D50" t="s">
        <v>7</v>
      </c>
      <c r="E50" t="s">
        <v>7</v>
      </c>
      <c r="F50" t="s">
        <v>641</v>
      </c>
      <c r="G50" t="s">
        <v>7</v>
      </c>
      <c r="H50">
        <v>1</v>
      </c>
      <c r="I50">
        <v>49</v>
      </c>
      <c r="J50" s="28" t="str">
        <f>IF(TeamSelection=Draft_Results_For_MMH[[#This Row],[Franchise]],Draft_Results_For_MMH[[#This Row],[Index]],"")</f>
        <v/>
      </c>
      <c r="K50" s="28" t="str">
        <f>IFERROR(SMALL($J$2:$J$1000,ROWS(J$2:$J50)),"")</f>
        <v/>
      </c>
    </row>
    <row r="51" spans="1:11" x14ac:dyDescent="0.45">
      <c r="A51" s="15">
        <v>5.0199999999999996</v>
      </c>
      <c r="B51" s="28" t="s">
        <v>702</v>
      </c>
      <c r="C51" t="s">
        <v>642</v>
      </c>
      <c r="D51" t="s">
        <v>7</v>
      </c>
      <c r="E51" t="s">
        <v>7</v>
      </c>
      <c r="F51" t="s">
        <v>641</v>
      </c>
      <c r="G51" t="s">
        <v>7</v>
      </c>
      <c r="H51">
        <v>1</v>
      </c>
      <c r="I51">
        <v>50</v>
      </c>
      <c r="J51" s="28" t="str">
        <f>IF(TeamSelection=Draft_Results_For_MMH[[#This Row],[Franchise]],Draft_Results_For_MMH[[#This Row],[Index]],"")</f>
        <v/>
      </c>
      <c r="K51" s="28" t="str">
        <f>IFERROR(SMALL($J$2:$J$1000,ROWS(J$2:$J51)),"")</f>
        <v/>
      </c>
    </row>
    <row r="52" spans="1:11" x14ac:dyDescent="0.45">
      <c r="A52" s="15">
        <v>5.03</v>
      </c>
      <c r="B52" s="28" t="s">
        <v>703</v>
      </c>
      <c r="C52" t="s">
        <v>643</v>
      </c>
      <c r="D52" t="s">
        <v>7</v>
      </c>
      <c r="E52" t="s">
        <v>7</v>
      </c>
      <c r="F52" t="s">
        <v>641</v>
      </c>
      <c r="G52" t="s">
        <v>7</v>
      </c>
      <c r="H52">
        <v>1</v>
      </c>
      <c r="I52">
        <v>51</v>
      </c>
      <c r="J52" s="28" t="str">
        <f>IF(TeamSelection=Draft_Results_For_MMH[[#This Row],[Franchise]],Draft_Results_For_MMH[[#This Row],[Index]],"")</f>
        <v/>
      </c>
      <c r="K52" s="28" t="str">
        <f>IFERROR(SMALL($J$2:$J$1000,ROWS(J$2:$J52)),"")</f>
        <v/>
      </c>
    </row>
    <row r="53" spans="1:11" x14ac:dyDescent="0.45">
      <c r="A53" s="15">
        <v>5.04</v>
      </c>
      <c r="B53" s="28" t="s">
        <v>704</v>
      </c>
      <c r="C53" t="s">
        <v>644</v>
      </c>
      <c r="D53" t="s">
        <v>7</v>
      </c>
      <c r="E53" t="s">
        <v>7</v>
      </c>
      <c r="F53" t="s">
        <v>641</v>
      </c>
      <c r="G53" t="s">
        <v>7</v>
      </c>
      <c r="H53">
        <v>1</v>
      </c>
      <c r="I53">
        <v>52</v>
      </c>
      <c r="J53" s="28">
        <f>IF(TeamSelection=Draft_Results_For_MMH[[#This Row],[Franchise]],Draft_Results_For_MMH[[#This Row],[Index]],"")</f>
        <v>52</v>
      </c>
      <c r="K53" s="28" t="str">
        <f>IFERROR(SMALL($J$2:$J$1000,ROWS(J$2:$J53)),"")</f>
        <v/>
      </c>
    </row>
    <row r="54" spans="1:11" x14ac:dyDescent="0.45">
      <c r="A54" s="15">
        <v>5.05</v>
      </c>
      <c r="B54" s="28" t="s">
        <v>705</v>
      </c>
      <c r="C54" t="s">
        <v>645</v>
      </c>
      <c r="D54" t="s">
        <v>7</v>
      </c>
      <c r="E54" t="s">
        <v>7</v>
      </c>
      <c r="F54" t="s">
        <v>641</v>
      </c>
      <c r="G54" t="s">
        <v>7</v>
      </c>
      <c r="H54">
        <v>1</v>
      </c>
      <c r="I54">
        <v>53</v>
      </c>
      <c r="J54" s="28" t="str">
        <f>IF(TeamSelection=Draft_Results_For_MMH[[#This Row],[Franchise]],Draft_Results_For_MMH[[#This Row],[Index]],"")</f>
        <v/>
      </c>
      <c r="K54" s="28" t="str">
        <f>IFERROR(SMALL($J$2:$J$1000,ROWS(J$2:$J54)),"")</f>
        <v/>
      </c>
    </row>
    <row r="55" spans="1:11" x14ac:dyDescent="0.45">
      <c r="A55" s="15">
        <v>5.0599999999999996</v>
      </c>
      <c r="B55" s="28" t="s">
        <v>706</v>
      </c>
      <c r="C55" t="s">
        <v>646</v>
      </c>
      <c r="D55" t="s">
        <v>7</v>
      </c>
      <c r="E55" t="s">
        <v>7</v>
      </c>
      <c r="F55" t="s">
        <v>641</v>
      </c>
      <c r="G55" t="s">
        <v>7</v>
      </c>
      <c r="H55">
        <v>1</v>
      </c>
      <c r="I55">
        <v>54</v>
      </c>
      <c r="J55" s="28" t="str">
        <f>IF(TeamSelection=Draft_Results_For_MMH[[#This Row],[Franchise]],Draft_Results_For_MMH[[#This Row],[Index]],"")</f>
        <v/>
      </c>
      <c r="K55" s="28" t="str">
        <f>IFERROR(SMALL($J$2:$J$1000,ROWS(J$2:$J55)),"")</f>
        <v/>
      </c>
    </row>
    <row r="56" spans="1:11" x14ac:dyDescent="0.45">
      <c r="A56" s="15">
        <v>5.07</v>
      </c>
      <c r="B56" s="28" t="s">
        <v>707</v>
      </c>
      <c r="C56" t="s">
        <v>647</v>
      </c>
      <c r="D56" t="s">
        <v>7</v>
      </c>
      <c r="E56" t="s">
        <v>7</v>
      </c>
      <c r="F56" t="s">
        <v>641</v>
      </c>
      <c r="G56" t="s">
        <v>7</v>
      </c>
      <c r="H56">
        <v>1</v>
      </c>
      <c r="I56">
        <v>55</v>
      </c>
      <c r="J56" s="28" t="str">
        <f>IF(TeamSelection=Draft_Results_For_MMH[[#This Row],[Franchise]],Draft_Results_For_MMH[[#This Row],[Index]],"")</f>
        <v/>
      </c>
      <c r="K56" s="28" t="str">
        <f>IFERROR(SMALL($J$2:$J$1000,ROWS(J$2:$J56)),"")</f>
        <v/>
      </c>
    </row>
    <row r="57" spans="1:11" x14ac:dyDescent="0.45">
      <c r="A57" s="15">
        <v>5.08</v>
      </c>
      <c r="B57" s="28" t="s">
        <v>708</v>
      </c>
      <c r="C57" t="s">
        <v>648</v>
      </c>
      <c r="D57" t="s">
        <v>7</v>
      </c>
      <c r="E57" t="s">
        <v>7</v>
      </c>
      <c r="F57" t="s">
        <v>641</v>
      </c>
      <c r="G57" t="s">
        <v>7</v>
      </c>
      <c r="H57">
        <v>1</v>
      </c>
      <c r="I57">
        <v>56</v>
      </c>
      <c r="J57" s="28" t="str">
        <f>IF(TeamSelection=Draft_Results_For_MMH[[#This Row],[Franchise]],Draft_Results_For_MMH[[#This Row],[Index]],"")</f>
        <v/>
      </c>
      <c r="K57" s="28" t="str">
        <f>IFERROR(SMALL($J$2:$J$1000,ROWS(J$2:$J57)),"")</f>
        <v/>
      </c>
    </row>
    <row r="58" spans="1:11" x14ac:dyDescent="0.45">
      <c r="A58" s="15">
        <v>5.09</v>
      </c>
      <c r="B58" s="28" t="s">
        <v>709</v>
      </c>
      <c r="C58" t="s">
        <v>649</v>
      </c>
      <c r="D58" t="s">
        <v>7</v>
      </c>
      <c r="E58" t="s">
        <v>7</v>
      </c>
      <c r="F58" t="s">
        <v>641</v>
      </c>
      <c r="G58" t="s">
        <v>7</v>
      </c>
      <c r="H58">
        <v>1</v>
      </c>
      <c r="I58">
        <v>57</v>
      </c>
      <c r="J58" s="28" t="str">
        <f>IF(TeamSelection=Draft_Results_For_MMH[[#This Row],[Franchise]],Draft_Results_For_MMH[[#This Row],[Index]],"")</f>
        <v/>
      </c>
      <c r="K58" s="28" t="str">
        <f>IFERROR(SMALL($J$2:$J$1000,ROWS(J$2:$J58)),"")</f>
        <v/>
      </c>
    </row>
    <row r="59" spans="1:11" x14ac:dyDescent="0.45">
      <c r="A59" s="15">
        <v>5.0999999999999996</v>
      </c>
      <c r="B59" s="28" t="s">
        <v>710</v>
      </c>
      <c r="C59" t="s">
        <v>650</v>
      </c>
      <c r="D59" t="s">
        <v>7</v>
      </c>
      <c r="E59" t="s">
        <v>7</v>
      </c>
      <c r="F59" t="s">
        <v>641</v>
      </c>
      <c r="G59" t="s">
        <v>7</v>
      </c>
      <c r="H59">
        <v>1</v>
      </c>
      <c r="I59">
        <v>58</v>
      </c>
      <c r="J59" s="28" t="str">
        <f>IF(TeamSelection=Draft_Results_For_MMH[[#This Row],[Franchise]],Draft_Results_For_MMH[[#This Row],[Index]],"")</f>
        <v/>
      </c>
      <c r="K59" s="28" t="str">
        <f>IFERROR(SMALL($J$2:$J$1000,ROWS(J$2:$J59)),"")</f>
        <v/>
      </c>
    </row>
    <row r="60" spans="1:11" x14ac:dyDescent="0.45">
      <c r="A60" s="15">
        <v>5.1100000000000003</v>
      </c>
      <c r="B60" s="28" t="s">
        <v>711</v>
      </c>
      <c r="C60" t="s">
        <v>651</v>
      </c>
      <c r="D60" t="s">
        <v>7</v>
      </c>
      <c r="E60" t="s">
        <v>7</v>
      </c>
      <c r="F60" t="s">
        <v>641</v>
      </c>
      <c r="G60" t="s">
        <v>7</v>
      </c>
      <c r="H60">
        <v>1</v>
      </c>
      <c r="I60">
        <v>59</v>
      </c>
      <c r="J60" s="28" t="str">
        <f>IF(TeamSelection=Draft_Results_For_MMH[[#This Row],[Franchise]],Draft_Results_For_MMH[[#This Row],[Index]],"")</f>
        <v/>
      </c>
      <c r="K60" s="28" t="str">
        <f>IFERROR(SMALL($J$2:$J$1000,ROWS(J$2:$J60)),"")</f>
        <v/>
      </c>
    </row>
    <row r="61" spans="1:11" x14ac:dyDescent="0.45">
      <c r="A61" s="15">
        <v>5.12</v>
      </c>
      <c r="B61" s="28" t="s">
        <v>712</v>
      </c>
      <c r="C61" t="s">
        <v>652</v>
      </c>
      <c r="D61" t="s">
        <v>7</v>
      </c>
      <c r="E61" t="s">
        <v>7</v>
      </c>
      <c r="F61" t="s">
        <v>641</v>
      </c>
      <c r="G61" t="s">
        <v>7</v>
      </c>
      <c r="H61">
        <v>1</v>
      </c>
      <c r="I61">
        <v>60</v>
      </c>
      <c r="J61" s="28" t="str">
        <f>IF(TeamSelection=Draft_Results_For_MMH[[#This Row],[Franchise]],Draft_Results_For_MMH[[#This Row],[Index]],"")</f>
        <v/>
      </c>
      <c r="K61" s="28" t="str">
        <f>IFERROR(SMALL($J$2:$J$1000,ROWS(J$2:$J61)),"")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2FA6-CEA1-47E9-90D1-6EBCB22A1CBB}">
  <sheetPr>
    <tabColor rgb="FFFF9900"/>
  </sheetPr>
  <dimension ref="A1:R457"/>
  <sheetViews>
    <sheetView workbookViewId="0">
      <selection activeCell="P1" sqref="P1:P2"/>
    </sheetView>
  </sheetViews>
  <sheetFormatPr defaultRowHeight="14.25" x14ac:dyDescent="0.45"/>
  <cols>
    <col min="1" max="1" width="18.13281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bestFit="1" customWidth="1"/>
    <col min="13" max="13" width="10.9296875" bestFit="1" customWidth="1"/>
    <col min="14" max="14" width="7.33203125" bestFit="1" customWidth="1"/>
    <col min="15" max="16" width="14" bestFit="1" customWidth="1"/>
    <col min="17" max="18" width="11.86328125" bestFit="1" customWidth="1"/>
  </cols>
  <sheetData>
    <row r="1" spans="1:18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M1" t="s">
        <v>715</v>
      </c>
      <c r="N1" t="s">
        <v>716</v>
      </c>
      <c r="O1" t="s">
        <v>719</v>
      </c>
      <c r="P1" t="s">
        <v>717</v>
      </c>
      <c r="Q1" t="s">
        <v>720</v>
      </c>
      <c r="R1" t="s">
        <v>718</v>
      </c>
    </row>
    <row r="2" spans="1:18" x14ac:dyDescent="0.45">
      <c r="A2" t="s">
        <v>644</v>
      </c>
      <c r="B2" t="s">
        <v>199</v>
      </c>
      <c r="C2" t="s">
        <v>200</v>
      </c>
      <c r="D2" t="s">
        <v>123</v>
      </c>
      <c r="E2">
        <v>170</v>
      </c>
      <c r="G2">
        <v>170</v>
      </c>
      <c r="H2" t="s">
        <v>7</v>
      </c>
      <c r="I2" t="s">
        <v>111</v>
      </c>
      <c r="K2">
        <v>213</v>
      </c>
      <c r="L2">
        <v>3</v>
      </c>
      <c r="M2">
        <v>1</v>
      </c>
      <c r="N2">
        <v>1</v>
      </c>
      <c r="O2">
        <f>IF(All_Rosters[[#This Row],[Designation]]="Taxi Squad","",
IF(AND(TeamSelection=All_Rosters[[#This Row],[Team Name]],All_Rosters[[#This Row],[Keeper Years]]&gt;0),All_Rosters[[#This Row],[Index]],""))</f>
        <v>1</v>
      </c>
      <c r="P2">
        <f>IFERROR(SMALL($O$2:$O$1000,ROWS($O$2:O2)),"")</f>
        <v>1</v>
      </c>
      <c r="Q2" t="str">
        <f>IF(AND(All_Rosters[[#This Row],[Designation]]="Taxi Squad",TeamSelection=All_Rosters[[#This Row],[Team Name]],All_Rosters[[#This Row],[Keeper Years]]&gt;0),All_Rosters[[#This Row],[Index]],"")</f>
        <v/>
      </c>
      <c r="R2">
        <f>IFERROR(SMALL($Q$2:$Q$1000,ROWS($Q$2:Q2)),"")</f>
        <v>34</v>
      </c>
    </row>
    <row r="3" spans="1:18" x14ac:dyDescent="0.45">
      <c r="A3" t="s">
        <v>644</v>
      </c>
      <c r="B3" t="s">
        <v>201</v>
      </c>
      <c r="C3" t="s">
        <v>134</v>
      </c>
      <c r="D3" t="s">
        <v>123</v>
      </c>
      <c r="E3">
        <v>13</v>
      </c>
      <c r="G3">
        <v>13</v>
      </c>
      <c r="H3" t="s">
        <v>7</v>
      </c>
      <c r="I3" t="s">
        <v>48</v>
      </c>
      <c r="K3">
        <v>17</v>
      </c>
      <c r="L3">
        <v>3</v>
      </c>
      <c r="M3">
        <v>1</v>
      </c>
      <c r="N3">
        <v>2</v>
      </c>
      <c r="O3">
        <f>IF(All_Rosters[[#This Row],[Designation]]="Taxi Squad","",
IF(AND(TeamSelection=All_Rosters[[#This Row],[Team Name]],All_Rosters[[#This Row],[Keeper Years]]&gt;0),All_Rosters[[#This Row],[Index]],""))</f>
        <v>2</v>
      </c>
      <c r="P3">
        <f>IFERROR(SMALL($O$2:$O$1000,ROWS($O$2:O3)),"")</f>
        <v>2</v>
      </c>
      <c r="Q3" t="str">
        <f>IF(AND(All_Rosters[[#This Row],[Designation]]="Taxi Squad",TeamSelection=All_Rosters[[#This Row],[Team Name]],All_Rosters[[#This Row],[Keeper Years]]&gt;0),All_Rosters[[#This Row],[Index]],"")</f>
        <v/>
      </c>
      <c r="R3">
        <f>IFERROR(SMALL($Q$2:$Q$1000,ROWS($Q$2:Q3)),"")</f>
        <v>35</v>
      </c>
    </row>
    <row r="4" spans="1:18" x14ac:dyDescent="0.45">
      <c r="A4" t="s">
        <v>644</v>
      </c>
      <c r="B4" t="s">
        <v>202</v>
      </c>
      <c r="C4" t="s">
        <v>203</v>
      </c>
      <c r="D4" t="s">
        <v>130</v>
      </c>
      <c r="E4">
        <v>110</v>
      </c>
      <c r="F4">
        <v>5</v>
      </c>
      <c r="G4">
        <v>110</v>
      </c>
      <c r="H4" t="s">
        <v>5</v>
      </c>
      <c r="I4" t="s">
        <v>102</v>
      </c>
      <c r="K4">
        <v>138</v>
      </c>
      <c r="L4">
        <v>4</v>
      </c>
      <c r="M4">
        <v>1</v>
      </c>
      <c r="N4">
        <v>3</v>
      </c>
      <c r="O4">
        <f>IF(All_Rosters[[#This Row],[Designation]]="Taxi Squad","",
IF(AND(TeamSelection=All_Rosters[[#This Row],[Team Name]],All_Rosters[[#This Row],[Keeper Years]]&gt;0),All_Rosters[[#This Row],[Index]],""))</f>
        <v>3</v>
      </c>
      <c r="P4">
        <f>IFERROR(SMALL($O$2:$O$1000,ROWS($O$2:O4)),"")</f>
        <v>3</v>
      </c>
      <c r="Q4" t="str">
        <f>IF(AND(All_Rosters[[#This Row],[Designation]]="Taxi Squad",TeamSelection=All_Rosters[[#This Row],[Team Name]],All_Rosters[[#This Row],[Keeper Years]]&gt;0),All_Rosters[[#This Row],[Index]],"")</f>
        <v/>
      </c>
      <c r="R4">
        <f>IFERROR(SMALL($Q$2:$Q$1000,ROWS($Q$2:Q4)),"")</f>
        <v>36</v>
      </c>
    </row>
    <row r="5" spans="1:18" x14ac:dyDescent="0.45">
      <c r="A5" t="s">
        <v>644</v>
      </c>
      <c r="B5" t="s">
        <v>204</v>
      </c>
      <c r="C5" t="s">
        <v>185</v>
      </c>
      <c r="D5" t="s">
        <v>130</v>
      </c>
      <c r="E5">
        <v>74</v>
      </c>
      <c r="G5">
        <v>74</v>
      </c>
      <c r="H5" t="s">
        <v>7</v>
      </c>
      <c r="I5" t="s">
        <v>90</v>
      </c>
      <c r="K5">
        <v>93</v>
      </c>
      <c r="L5">
        <v>3</v>
      </c>
      <c r="M5">
        <v>1</v>
      </c>
      <c r="N5">
        <v>4</v>
      </c>
      <c r="O5">
        <f>IF(All_Rosters[[#This Row],[Designation]]="Taxi Squad","",
IF(AND(TeamSelection=All_Rosters[[#This Row],[Team Name]],All_Rosters[[#This Row],[Keeper Years]]&gt;0),All_Rosters[[#This Row],[Index]],""))</f>
        <v>4</v>
      </c>
      <c r="P5">
        <f>IFERROR(SMALL($O$2:$O$1000,ROWS($O$2:O5)),"")</f>
        <v>4</v>
      </c>
      <c r="Q5" t="str">
        <f>IF(AND(All_Rosters[[#This Row],[Designation]]="Taxi Squad",TeamSelection=All_Rosters[[#This Row],[Team Name]],All_Rosters[[#This Row],[Keeper Years]]&gt;0),All_Rosters[[#This Row],[Index]],"")</f>
        <v/>
      </c>
      <c r="R5">
        <f>IFERROR(SMALL($Q$2:$Q$1000,ROWS($Q$2:Q5)),"")</f>
        <v>37</v>
      </c>
    </row>
    <row r="6" spans="1:18" x14ac:dyDescent="0.45">
      <c r="A6" t="s">
        <v>644</v>
      </c>
      <c r="B6" t="s">
        <v>205</v>
      </c>
      <c r="C6" t="s">
        <v>127</v>
      </c>
      <c r="D6" t="s">
        <v>130</v>
      </c>
      <c r="E6">
        <v>52</v>
      </c>
      <c r="G6">
        <v>52</v>
      </c>
      <c r="H6" t="s">
        <v>7</v>
      </c>
      <c r="I6" t="s">
        <v>64</v>
      </c>
      <c r="K6">
        <v>65</v>
      </c>
      <c r="L6">
        <v>3</v>
      </c>
      <c r="M6">
        <v>1</v>
      </c>
      <c r="N6">
        <v>5</v>
      </c>
      <c r="O6">
        <f>IF(All_Rosters[[#This Row],[Designation]]="Taxi Squad","",
IF(AND(TeamSelection=All_Rosters[[#This Row],[Team Name]],All_Rosters[[#This Row],[Keeper Years]]&gt;0),All_Rosters[[#This Row],[Index]],""))</f>
        <v>5</v>
      </c>
      <c r="P6">
        <f>IFERROR(SMALL($O$2:$O$1000,ROWS($O$2:O6)),"")</f>
        <v>5</v>
      </c>
      <c r="Q6" t="str">
        <f>IF(AND(All_Rosters[[#This Row],[Designation]]="Taxi Squad",TeamSelection=All_Rosters[[#This Row],[Team Name]],All_Rosters[[#This Row],[Keeper Years]]&gt;0),All_Rosters[[#This Row],[Index]],"")</f>
        <v/>
      </c>
      <c r="R6">
        <f>IFERROR(SMALL($Q$2:$Q$1000,ROWS($Q$2:Q6)),"")</f>
        <v>38</v>
      </c>
    </row>
    <row r="7" spans="1:18" x14ac:dyDescent="0.45">
      <c r="A7" t="s">
        <v>644</v>
      </c>
      <c r="B7" t="s">
        <v>206</v>
      </c>
      <c r="C7" t="s">
        <v>129</v>
      </c>
      <c r="D7" t="s">
        <v>130</v>
      </c>
      <c r="E7">
        <v>40</v>
      </c>
      <c r="G7">
        <v>40</v>
      </c>
      <c r="H7" t="s">
        <v>7</v>
      </c>
      <c r="I7" t="s">
        <v>57</v>
      </c>
      <c r="K7">
        <v>50</v>
      </c>
      <c r="L7">
        <v>3</v>
      </c>
      <c r="M7">
        <v>1</v>
      </c>
      <c r="N7">
        <v>6</v>
      </c>
      <c r="O7">
        <f>IF(All_Rosters[[#This Row],[Designation]]="Taxi Squad","",
IF(AND(TeamSelection=All_Rosters[[#This Row],[Team Name]],All_Rosters[[#This Row],[Keeper Years]]&gt;0),All_Rosters[[#This Row],[Index]],""))</f>
        <v>6</v>
      </c>
      <c r="P7">
        <f>IFERROR(SMALL($O$2:$O$1000,ROWS($O$2:O7)),"")</f>
        <v>6</v>
      </c>
      <c r="Q7" t="str">
        <f>IF(AND(All_Rosters[[#This Row],[Designation]]="Taxi Squad",TeamSelection=All_Rosters[[#This Row],[Team Name]],All_Rosters[[#This Row],[Keeper Years]]&gt;0),All_Rosters[[#This Row],[Index]],"")</f>
        <v/>
      </c>
      <c r="R7" t="str">
        <f>IFERROR(SMALL($Q$2:$Q$1000,ROWS($Q$2:Q7)),"")</f>
        <v/>
      </c>
    </row>
    <row r="8" spans="1:18" x14ac:dyDescent="0.45">
      <c r="A8" t="s">
        <v>644</v>
      </c>
      <c r="B8" t="s">
        <v>207</v>
      </c>
      <c r="C8" t="s">
        <v>187</v>
      </c>
      <c r="D8" t="s">
        <v>130</v>
      </c>
      <c r="E8">
        <v>11</v>
      </c>
      <c r="G8">
        <v>0</v>
      </c>
      <c r="H8" t="s">
        <v>7</v>
      </c>
      <c r="I8" t="s">
        <v>37</v>
      </c>
      <c r="K8">
        <v>14</v>
      </c>
      <c r="L8">
        <v>3</v>
      </c>
      <c r="M8">
        <v>1</v>
      </c>
      <c r="N8">
        <v>7</v>
      </c>
      <c r="O8">
        <f>IF(All_Rosters[[#This Row],[Designation]]="Taxi Squad","",
IF(AND(TeamSelection=All_Rosters[[#This Row],[Team Name]],All_Rosters[[#This Row],[Keeper Years]]&gt;0),All_Rosters[[#This Row],[Index]],""))</f>
        <v>7</v>
      </c>
      <c r="P8">
        <f>IFERROR(SMALL($O$2:$O$1000,ROWS($O$2:O8)),"")</f>
        <v>7</v>
      </c>
      <c r="Q8" t="str">
        <f>IF(AND(All_Rosters[[#This Row],[Designation]]="Taxi Squad",TeamSelection=All_Rosters[[#This Row],[Team Name]],All_Rosters[[#This Row],[Keeper Years]]&gt;0),All_Rosters[[#This Row],[Index]],"")</f>
        <v/>
      </c>
      <c r="R8" t="str">
        <f>IFERROR(SMALL($Q$2:$Q$1000,ROWS($Q$2:Q8)),"")</f>
        <v/>
      </c>
    </row>
    <row r="9" spans="1:18" x14ac:dyDescent="0.45">
      <c r="A9" t="s">
        <v>644</v>
      </c>
      <c r="B9" t="s">
        <v>208</v>
      </c>
      <c r="C9" t="s">
        <v>149</v>
      </c>
      <c r="D9" t="s">
        <v>141</v>
      </c>
      <c r="E9">
        <v>100</v>
      </c>
      <c r="G9">
        <v>100</v>
      </c>
      <c r="H9" t="s">
        <v>7</v>
      </c>
      <c r="I9" t="s">
        <v>74</v>
      </c>
      <c r="K9">
        <v>125</v>
      </c>
      <c r="L9">
        <v>3</v>
      </c>
      <c r="M9">
        <v>1</v>
      </c>
      <c r="N9">
        <v>8</v>
      </c>
      <c r="O9">
        <f>IF(All_Rosters[[#This Row],[Designation]]="Taxi Squad","",
IF(AND(TeamSelection=All_Rosters[[#This Row],[Team Name]],All_Rosters[[#This Row],[Keeper Years]]&gt;0),All_Rosters[[#This Row],[Index]],""))</f>
        <v>8</v>
      </c>
      <c r="P9">
        <f>IFERROR(SMALL($O$2:$O$1000,ROWS($O$2:O9)),"")</f>
        <v>8</v>
      </c>
      <c r="Q9" t="str">
        <f>IF(AND(All_Rosters[[#This Row],[Designation]]="Taxi Squad",TeamSelection=All_Rosters[[#This Row],[Team Name]],All_Rosters[[#This Row],[Keeper Years]]&gt;0),All_Rosters[[#This Row],[Index]],"")</f>
        <v/>
      </c>
      <c r="R9" t="str">
        <f>IFERROR(SMALL($Q$2:$Q$1000,ROWS($Q$2:Q9)),"")</f>
        <v/>
      </c>
    </row>
    <row r="10" spans="1:18" x14ac:dyDescent="0.45">
      <c r="A10" t="s">
        <v>644</v>
      </c>
      <c r="B10" t="s">
        <v>209</v>
      </c>
      <c r="C10" t="s">
        <v>165</v>
      </c>
      <c r="D10" t="s">
        <v>141</v>
      </c>
      <c r="E10">
        <v>80</v>
      </c>
      <c r="G10">
        <v>80</v>
      </c>
      <c r="H10" t="s">
        <v>7</v>
      </c>
      <c r="I10" t="s">
        <v>14</v>
      </c>
      <c r="K10">
        <v>100</v>
      </c>
      <c r="L10">
        <v>3</v>
      </c>
      <c r="M10">
        <v>1</v>
      </c>
      <c r="N10">
        <v>9</v>
      </c>
      <c r="O10">
        <f>IF(All_Rosters[[#This Row],[Designation]]="Taxi Squad","",
IF(AND(TeamSelection=All_Rosters[[#This Row],[Team Name]],All_Rosters[[#This Row],[Keeper Years]]&gt;0),All_Rosters[[#This Row],[Index]],""))</f>
        <v>9</v>
      </c>
      <c r="P10">
        <f>IFERROR(SMALL($O$2:$O$1000,ROWS($O$2:O10)),"")</f>
        <v>9</v>
      </c>
      <c r="Q10" t="str">
        <f>IF(AND(All_Rosters[[#This Row],[Designation]]="Taxi Squad",TeamSelection=All_Rosters[[#This Row],[Team Name]],All_Rosters[[#This Row],[Keeper Years]]&gt;0),All_Rosters[[#This Row],[Index]],"")</f>
        <v/>
      </c>
      <c r="R10" t="str">
        <f>IFERROR(SMALL($Q$2:$Q$1000,ROWS($Q$2:Q10)),"")</f>
        <v/>
      </c>
    </row>
    <row r="11" spans="1:18" x14ac:dyDescent="0.45">
      <c r="A11" t="s">
        <v>644</v>
      </c>
      <c r="B11" t="s">
        <v>210</v>
      </c>
      <c r="C11" t="s">
        <v>211</v>
      </c>
      <c r="D11" t="s">
        <v>141</v>
      </c>
      <c r="E11">
        <v>46</v>
      </c>
      <c r="G11">
        <v>46</v>
      </c>
      <c r="H11" t="s">
        <v>7</v>
      </c>
      <c r="I11" t="s">
        <v>112</v>
      </c>
      <c r="K11">
        <v>58</v>
      </c>
      <c r="L11">
        <v>3</v>
      </c>
      <c r="M11">
        <v>1</v>
      </c>
      <c r="N11">
        <v>10</v>
      </c>
      <c r="O11">
        <f>IF(All_Rosters[[#This Row],[Designation]]="Taxi Squad","",
IF(AND(TeamSelection=All_Rosters[[#This Row],[Team Name]],All_Rosters[[#This Row],[Keeper Years]]&gt;0),All_Rosters[[#This Row],[Index]],""))</f>
        <v>10</v>
      </c>
      <c r="P11">
        <f>IFERROR(SMALL($O$2:$O$1000,ROWS($O$2:O11)),"")</f>
        <v>10</v>
      </c>
      <c r="Q11" t="str">
        <f>IF(AND(All_Rosters[[#This Row],[Designation]]="Taxi Squad",TeamSelection=All_Rosters[[#This Row],[Team Name]],All_Rosters[[#This Row],[Keeper Years]]&gt;0),All_Rosters[[#This Row],[Index]],"")</f>
        <v/>
      </c>
      <c r="R11" t="str">
        <f>IFERROR(SMALL($Q$2:$Q$1000,ROWS($Q$2:Q11)),"")</f>
        <v/>
      </c>
    </row>
    <row r="12" spans="1:18" x14ac:dyDescent="0.45">
      <c r="A12" t="s">
        <v>644</v>
      </c>
      <c r="B12" t="s">
        <v>212</v>
      </c>
      <c r="C12" t="s">
        <v>146</v>
      </c>
      <c r="D12" t="s">
        <v>141</v>
      </c>
      <c r="E12">
        <v>45</v>
      </c>
      <c r="G12">
        <v>45</v>
      </c>
      <c r="H12" t="s">
        <v>7</v>
      </c>
      <c r="I12" t="s">
        <v>13</v>
      </c>
      <c r="K12">
        <v>57</v>
      </c>
      <c r="L12">
        <v>3</v>
      </c>
      <c r="M12">
        <v>1</v>
      </c>
      <c r="N12">
        <v>11</v>
      </c>
      <c r="O12">
        <f>IF(All_Rosters[[#This Row],[Designation]]="Taxi Squad","",
IF(AND(TeamSelection=All_Rosters[[#This Row],[Team Name]],All_Rosters[[#This Row],[Keeper Years]]&gt;0),All_Rosters[[#This Row],[Index]],""))</f>
        <v>11</v>
      </c>
      <c r="P12">
        <f>IFERROR(SMALL($O$2:$O$1000,ROWS($O$2:O12)),"")</f>
        <v>11</v>
      </c>
      <c r="Q12" t="str">
        <f>IF(AND(All_Rosters[[#This Row],[Designation]]="Taxi Squad",TeamSelection=All_Rosters[[#This Row],[Team Name]],All_Rosters[[#This Row],[Keeper Years]]&gt;0),All_Rosters[[#This Row],[Index]],"")</f>
        <v/>
      </c>
      <c r="R12" t="str">
        <f>IFERROR(SMALL($Q$2:$Q$1000,ROWS($Q$2:Q12)),"")</f>
        <v/>
      </c>
    </row>
    <row r="13" spans="1:18" x14ac:dyDescent="0.45">
      <c r="A13" t="s">
        <v>644</v>
      </c>
      <c r="B13" t="s">
        <v>213</v>
      </c>
      <c r="C13" t="s">
        <v>214</v>
      </c>
      <c r="D13" t="s">
        <v>141</v>
      </c>
      <c r="E13">
        <v>18</v>
      </c>
      <c r="G13">
        <v>2</v>
      </c>
      <c r="I13" t="s">
        <v>113</v>
      </c>
      <c r="K13">
        <v>23</v>
      </c>
      <c r="L13">
        <v>3</v>
      </c>
      <c r="M13">
        <v>1</v>
      </c>
      <c r="N13">
        <v>12</v>
      </c>
      <c r="O13">
        <f>IF(All_Rosters[[#This Row],[Designation]]="Taxi Squad","",
IF(AND(TeamSelection=All_Rosters[[#This Row],[Team Name]],All_Rosters[[#This Row],[Keeper Years]]&gt;0),All_Rosters[[#This Row],[Index]],""))</f>
        <v>12</v>
      </c>
      <c r="P13">
        <f>IFERROR(SMALL($O$2:$O$1000,ROWS($O$2:O13)),"")</f>
        <v>12</v>
      </c>
      <c r="Q13" t="str">
        <f>IF(AND(All_Rosters[[#This Row],[Designation]]="Taxi Squad",TeamSelection=All_Rosters[[#This Row],[Team Name]],All_Rosters[[#This Row],[Keeper Years]]&gt;0),All_Rosters[[#This Row],[Index]],"")</f>
        <v/>
      </c>
      <c r="R13" t="str">
        <f>IFERROR(SMALL($Q$2:$Q$1000,ROWS($Q$2:Q13)),"")</f>
        <v/>
      </c>
    </row>
    <row r="14" spans="1:18" x14ac:dyDescent="0.45">
      <c r="A14" t="s">
        <v>644</v>
      </c>
      <c r="B14" t="s">
        <v>215</v>
      </c>
      <c r="C14" t="s">
        <v>211</v>
      </c>
      <c r="D14" t="s">
        <v>150</v>
      </c>
      <c r="E14">
        <v>27</v>
      </c>
      <c r="G14">
        <v>27</v>
      </c>
      <c r="H14" t="s">
        <v>7</v>
      </c>
      <c r="I14" t="s">
        <v>35</v>
      </c>
      <c r="K14">
        <v>34</v>
      </c>
      <c r="L14">
        <v>3</v>
      </c>
      <c r="M14">
        <v>1</v>
      </c>
      <c r="N14">
        <v>13</v>
      </c>
      <c r="O14">
        <f>IF(All_Rosters[[#This Row],[Designation]]="Taxi Squad","",
IF(AND(TeamSelection=All_Rosters[[#This Row],[Team Name]],All_Rosters[[#This Row],[Keeper Years]]&gt;0),All_Rosters[[#This Row],[Index]],""))</f>
        <v>13</v>
      </c>
      <c r="P14">
        <f>IFERROR(SMALL($O$2:$O$1000,ROWS($O$2:O14)),"")</f>
        <v>13</v>
      </c>
      <c r="Q14" t="str">
        <f>IF(AND(All_Rosters[[#This Row],[Designation]]="Taxi Squad",TeamSelection=All_Rosters[[#This Row],[Team Name]],All_Rosters[[#This Row],[Keeper Years]]&gt;0),All_Rosters[[#This Row],[Index]],"")</f>
        <v/>
      </c>
      <c r="R14" t="str">
        <f>IFERROR(SMALL($Q$2:$Q$1000,ROWS($Q$2:Q14)),"")</f>
        <v/>
      </c>
    </row>
    <row r="15" spans="1:18" x14ac:dyDescent="0.45">
      <c r="A15" t="s">
        <v>644</v>
      </c>
      <c r="B15" t="s">
        <v>216</v>
      </c>
      <c r="C15" t="s">
        <v>203</v>
      </c>
      <c r="D15" t="s">
        <v>150</v>
      </c>
      <c r="E15">
        <v>2</v>
      </c>
      <c r="G15">
        <v>0</v>
      </c>
      <c r="I15" t="s">
        <v>84</v>
      </c>
      <c r="K15">
        <v>10</v>
      </c>
      <c r="L15">
        <v>3</v>
      </c>
      <c r="M15">
        <v>1</v>
      </c>
      <c r="N15">
        <v>14</v>
      </c>
      <c r="O15">
        <f>IF(All_Rosters[[#This Row],[Designation]]="Taxi Squad","",
IF(AND(TeamSelection=All_Rosters[[#This Row],[Team Name]],All_Rosters[[#This Row],[Keeper Years]]&gt;0),All_Rosters[[#This Row],[Index]],""))</f>
        <v>14</v>
      </c>
      <c r="P15">
        <f>IFERROR(SMALL($O$2:$O$1000,ROWS($O$2:O15)),"")</f>
        <v>14</v>
      </c>
      <c r="Q15" t="str">
        <f>IF(AND(All_Rosters[[#This Row],[Designation]]="Taxi Squad",TeamSelection=All_Rosters[[#This Row],[Team Name]],All_Rosters[[#This Row],[Keeper Years]]&gt;0),All_Rosters[[#This Row],[Index]],"")</f>
        <v/>
      </c>
      <c r="R15" t="str">
        <f>IFERROR(SMALL($Q$2:$Q$1000,ROWS($Q$2:Q15)),"")</f>
        <v/>
      </c>
    </row>
    <row r="16" spans="1:18" x14ac:dyDescent="0.45">
      <c r="A16" t="s">
        <v>644</v>
      </c>
      <c r="B16" t="s">
        <v>217</v>
      </c>
      <c r="C16" t="s">
        <v>161</v>
      </c>
      <c r="D16" t="s">
        <v>153</v>
      </c>
      <c r="E16">
        <v>1</v>
      </c>
      <c r="G16">
        <v>0</v>
      </c>
      <c r="I16" t="s">
        <v>19</v>
      </c>
      <c r="K16">
        <v>3</v>
      </c>
      <c r="L16">
        <v>3</v>
      </c>
      <c r="M16">
        <v>1</v>
      </c>
      <c r="N16">
        <v>15</v>
      </c>
      <c r="O16">
        <f>IF(All_Rosters[[#This Row],[Designation]]="Taxi Squad","",
IF(AND(TeamSelection=All_Rosters[[#This Row],[Team Name]],All_Rosters[[#This Row],[Keeper Years]]&gt;0),All_Rosters[[#This Row],[Index]],""))</f>
        <v>15</v>
      </c>
      <c r="P16">
        <f>IFERROR(SMALL($O$2:$O$1000,ROWS($O$2:O16)),"")</f>
        <v>15</v>
      </c>
      <c r="Q16" t="str">
        <f>IF(AND(All_Rosters[[#This Row],[Designation]]="Taxi Squad",TeamSelection=All_Rosters[[#This Row],[Team Name]],All_Rosters[[#This Row],[Keeper Years]]&gt;0),All_Rosters[[#This Row],[Index]],"")</f>
        <v/>
      </c>
      <c r="R16" t="str">
        <f>IFERROR(SMALL($Q$2:$Q$1000,ROWS($Q$2:Q16)),"")</f>
        <v/>
      </c>
    </row>
    <row r="17" spans="1:18" x14ac:dyDescent="0.45">
      <c r="A17" t="s">
        <v>644</v>
      </c>
      <c r="B17" t="s">
        <v>218</v>
      </c>
      <c r="C17" t="s">
        <v>177</v>
      </c>
      <c r="D17" t="s">
        <v>159</v>
      </c>
      <c r="E17">
        <v>8</v>
      </c>
      <c r="G17">
        <v>0</v>
      </c>
      <c r="I17" t="s">
        <v>20</v>
      </c>
      <c r="K17">
        <v>10</v>
      </c>
      <c r="L17">
        <v>3</v>
      </c>
      <c r="M17">
        <v>1</v>
      </c>
      <c r="N17">
        <v>16</v>
      </c>
      <c r="O17">
        <f>IF(All_Rosters[[#This Row],[Designation]]="Taxi Squad","",
IF(AND(TeamSelection=All_Rosters[[#This Row],[Team Name]],All_Rosters[[#This Row],[Keeper Years]]&gt;0),All_Rosters[[#This Row],[Index]],""))</f>
        <v>16</v>
      </c>
      <c r="P17">
        <f>IFERROR(SMALL($O$2:$O$1000,ROWS($O$2:O17)),"")</f>
        <v>16</v>
      </c>
      <c r="Q17" t="str">
        <f>IF(AND(All_Rosters[[#This Row],[Designation]]="Taxi Squad",TeamSelection=All_Rosters[[#This Row],[Team Name]],All_Rosters[[#This Row],[Keeper Years]]&gt;0),All_Rosters[[#This Row],[Index]],"")</f>
        <v/>
      </c>
      <c r="R17" t="str">
        <f>IFERROR(SMALL($Q$2:$Q$1000,ROWS($Q$2:Q17)),"")</f>
        <v/>
      </c>
    </row>
    <row r="18" spans="1:18" x14ac:dyDescent="0.45">
      <c r="A18" t="s">
        <v>644</v>
      </c>
      <c r="B18" t="s">
        <v>219</v>
      </c>
      <c r="C18" t="s">
        <v>168</v>
      </c>
      <c r="D18" t="s">
        <v>159</v>
      </c>
      <c r="E18">
        <v>6</v>
      </c>
      <c r="G18">
        <v>6</v>
      </c>
      <c r="H18" t="s">
        <v>7</v>
      </c>
      <c r="I18" t="s">
        <v>38</v>
      </c>
      <c r="K18">
        <v>10</v>
      </c>
      <c r="L18">
        <v>3</v>
      </c>
      <c r="M18">
        <v>1</v>
      </c>
      <c r="N18">
        <v>17</v>
      </c>
      <c r="O18">
        <f>IF(All_Rosters[[#This Row],[Designation]]="Taxi Squad","",
IF(AND(TeamSelection=All_Rosters[[#This Row],[Team Name]],All_Rosters[[#This Row],[Keeper Years]]&gt;0),All_Rosters[[#This Row],[Index]],""))</f>
        <v>17</v>
      </c>
      <c r="P18">
        <f>IFERROR(SMALL($O$2:$O$1000,ROWS($O$2:O18)),"")</f>
        <v>17</v>
      </c>
      <c r="Q18" t="str">
        <f>IF(AND(All_Rosters[[#This Row],[Designation]]="Taxi Squad",TeamSelection=All_Rosters[[#This Row],[Team Name]],All_Rosters[[#This Row],[Keeper Years]]&gt;0),All_Rosters[[#This Row],[Index]],"")</f>
        <v/>
      </c>
      <c r="R18" t="str">
        <f>IFERROR(SMALL($Q$2:$Q$1000,ROWS($Q$2:Q18)),"")</f>
        <v/>
      </c>
    </row>
    <row r="19" spans="1:18" x14ac:dyDescent="0.45">
      <c r="A19" t="s">
        <v>644</v>
      </c>
      <c r="B19" t="s">
        <v>220</v>
      </c>
      <c r="C19" t="s">
        <v>170</v>
      </c>
      <c r="D19" t="s">
        <v>159</v>
      </c>
      <c r="E19">
        <v>8</v>
      </c>
      <c r="G19">
        <v>0</v>
      </c>
      <c r="I19" t="s">
        <v>20</v>
      </c>
      <c r="K19">
        <v>10</v>
      </c>
      <c r="L19">
        <v>3</v>
      </c>
      <c r="M19">
        <v>1</v>
      </c>
      <c r="N19">
        <v>18</v>
      </c>
      <c r="O19">
        <f>IF(All_Rosters[[#This Row],[Designation]]="Taxi Squad","",
IF(AND(TeamSelection=All_Rosters[[#This Row],[Team Name]],All_Rosters[[#This Row],[Keeper Years]]&gt;0),All_Rosters[[#This Row],[Index]],""))</f>
        <v>18</v>
      </c>
      <c r="P19">
        <f>IFERROR(SMALL($O$2:$O$1000,ROWS($O$2:O19)),"")</f>
        <v>18</v>
      </c>
      <c r="Q19" t="str">
        <f>IF(AND(All_Rosters[[#This Row],[Designation]]="Taxi Squad",TeamSelection=All_Rosters[[#This Row],[Team Name]],All_Rosters[[#This Row],[Keeper Years]]&gt;0),All_Rosters[[#This Row],[Index]],"")</f>
        <v/>
      </c>
      <c r="R19" t="str">
        <f>IFERROR(SMALL($Q$2:$Q$1000,ROWS($Q$2:Q19)),"")</f>
        <v/>
      </c>
    </row>
    <row r="20" spans="1:18" x14ac:dyDescent="0.45">
      <c r="A20" t="s">
        <v>644</v>
      </c>
      <c r="B20" t="s">
        <v>221</v>
      </c>
      <c r="C20" t="s">
        <v>192</v>
      </c>
      <c r="D20" t="s">
        <v>159</v>
      </c>
      <c r="E20">
        <v>1</v>
      </c>
      <c r="G20">
        <v>0</v>
      </c>
      <c r="I20" t="s">
        <v>19</v>
      </c>
      <c r="K20">
        <v>10</v>
      </c>
      <c r="L20">
        <v>3</v>
      </c>
      <c r="M20">
        <v>1</v>
      </c>
      <c r="N20">
        <v>19</v>
      </c>
      <c r="O20">
        <f>IF(All_Rosters[[#This Row],[Designation]]="Taxi Squad","",
IF(AND(TeamSelection=All_Rosters[[#This Row],[Team Name]],All_Rosters[[#This Row],[Keeper Years]]&gt;0),All_Rosters[[#This Row],[Index]],""))</f>
        <v>19</v>
      </c>
      <c r="P20">
        <f>IFERROR(SMALL($O$2:$O$1000,ROWS($O$2:O20)),"")</f>
        <v>19</v>
      </c>
      <c r="Q20" t="str">
        <f>IF(AND(All_Rosters[[#This Row],[Designation]]="Taxi Squad",TeamSelection=All_Rosters[[#This Row],[Team Name]],All_Rosters[[#This Row],[Keeper Years]]&gt;0),All_Rosters[[#This Row],[Index]],"")</f>
        <v/>
      </c>
      <c r="R20" t="str">
        <f>IFERROR(SMALL($Q$2:$Q$1000,ROWS($Q$2:Q20)),"")</f>
        <v/>
      </c>
    </row>
    <row r="21" spans="1:18" x14ac:dyDescent="0.45">
      <c r="A21" t="s">
        <v>644</v>
      </c>
      <c r="B21" t="s">
        <v>222</v>
      </c>
      <c r="C21" t="s">
        <v>223</v>
      </c>
      <c r="D21" t="s">
        <v>159</v>
      </c>
      <c r="E21">
        <v>3</v>
      </c>
      <c r="G21">
        <v>0</v>
      </c>
      <c r="I21" t="s">
        <v>15</v>
      </c>
      <c r="K21">
        <v>10</v>
      </c>
      <c r="L21">
        <v>3</v>
      </c>
      <c r="M21">
        <v>1</v>
      </c>
      <c r="N21">
        <v>20</v>
      </c>
      <c r="O21">
        <f>IF(All_Rosters[[#This Row],[Designation]]="Taxi Squad","",
IF(AND(TeamSelection=All_Rosters[[#This Row],[Team Name]],All_Rosters[[#This Row],[Keeper Years]]&gt;0),All_Rosters[[#This Row],[Index]],""))</f>
        <v>20</v>
      </c>
      <c r="P21">
        <f>IFERROR(SMALL($O$2:$O$1000,ROWS($O$2:O21)),"")</f>
        <v>20</v>
      </c>
      <c r="Q21" t="str">
        <f>IF(AND(All_Rosters[[#This Row],[Designation]]="Taxi Squad",TeamSelection=All_Rosters[[#This Row],[Team Name]],All_Rosters[[#This Row],[Keeper Years]]&gt;0),All_Rosters[[#This Row],[Index]],"")</f>
        <v/>
      </c>
      <c r="R21" t="str">
        <f>IFERROR(SMALL($Q$2:$Q$1000,ROWS($Q$2:Q21)),"")</f>
        <v/>
      </c>
    </row>
    <row r="22" spans="1:18" x14ac:dyDescent="0.45">
      <c r="A22" t="s">
        <v>644</v>
      </c>
      <c r="B22" t="s">
        <v>224</v>
      </c>
      <c r="C22" t="s">
        <v>223</v>
      </c>
      <c r="D22" t="s">
        <v>159</v>
      </c>
      <c r="E22">
        <v>2</v>
      </c>
      <c r="G22">
        <v>0</v>
      </c>
      <c r="I22" t="s">
        <v>84</v>
      </c>
      <c r="K22">
        <v>10</v>
      </c>
      <c r="L22">
        <v>3</v>
      </c>
      <c r="M22">
        <v>1</v>
      </c>
      <c r="N22">
        <v>21</v>
      </c>
      <c r="O22">
        <f>IF(All_Rosters[[#This Row],[Designation]]="Taxi Squad","",
IF(AND(TeamSelection=All_Rosters[[#This Row],[Team Name]],All_Rosters[[#This Row],[Keeper Years]]&gt;0),All_Rosters[[#This Row],[Index]],""))</f>
        <v>21</v>
      </c>
      <c r="P22">
        <f>IFERROR(SMALL($O$2:$O$1000,ROWS($O$2:O22)),"")</f>
        <v>21</v>
      </c>
      <c r="Q22" t="str">
        <f>IF(AND(All_Rosters[[#This Row],[Designation]]="Taxi Squad",TeamSelection=All_Rosters[[#This Row],[Team Name]],All_Rosters[[#This Row],[Keeper Years]]&gt;0),All_Rosters[[#This Row],[Index]],"")</f>
        <v/>
      </c>
      <c r="R22" t="str">
        <f>IFERROR(SMALL($Q$2:$Q$1000,ROWS($Q$2:Q22)),"")</f>
        <v/>
      </c>
    </row>
    <row r="23" spans="1:18" x14ac:dyDescent="0.45">
      <c r="A23" t="s">
        <v>644</v>
      </c>
      <c r="B23" t="s">
        <v>225</v>
      </c>
      <c r="C23" t="s">
        <v>187</v>
      </c>
      <c r="D23" t="s">
        <v>163</v>
      </c>
      <c r="E23">
        <v>22</v>
      </c>
      <c r="G23">
        <v>22</v>
      </c>
      <c r="H23" t="s">
        <v>7</v>
      </c>
      <c r="I23" t="s">
        <v>70</v>
      </c>
      <c r="K23">
        <v>28</v>
      </c>
      <c r="L23">
        <v>3</v>
      </c>
      <c r="M23">
        <v>1</v>
      </c>
      <c r="N23">
        <v>22</v>
      </c>
      <c r="O23">
        <f>IF(All_Rosters[[#This Row],[Designation]]="Taxi Squad","",
IF(AND(TeamSelection=All_Rosters[[#This Row],[Team Name]],All_Rosters[[#This Row],[Keeper Years]]&gt;0),All_Rosters[[#This Row],[Index]],""))</f>
        <v>22</v>
      </c>
      <c r="P23">
        <f>IFERROR(SMALL($O$2:$O$1000,ROWS($O$2:O23)),"")</f>
        <v>22</v>
      </c>
      <c r="Q23" t="str">
        <f>IF(AND(All_Rosters[[#This Row],[Designation]]="Taxi Squad",TeamSelection=All_Rosters[[#This Row],[Team Name]],All_Rosters[[#This Row],[Keeper Years]]&gt;0),All_Rosters[[#This Row],[Index]],"")</f>
        <v/>
      </c>
      <c r="R23" t="str">
        <f>IFERROR(SMALL($Q$2:$Q$1000,ROWS($Q$2:Q23)),"")</f>
        <v/>
      </c>
    </row>
    <row r="24" spans="1:18" x14ac:dyDescent="0.45">
      <c r="A24" t="s">
        <v>644</v>
      </c>
      <c r="B24" t="s">
        <v>226</v>
      </c>
      <c r="C24" t="s">
        <v>223</v>
      </c>
      <c r="D24" t="s">
        <v>163</v>
      </c>
      <c r="E24">
        <v>22</v>
      </c>
      <c r="G24">
        <v>22</v>
      </c>
      <c r="H24" t="s">
        <v>7</v>
      </c>
      <c r="I24" t="s">
        <v>70</v>
      </c>
      <c r="K24">
        <v>28</v>
      </c>
      <c r="L24">
        <v>3</v>
      </c>
      <c r="M24">
        <v>1</v>
      </c>
      <c r="N24">
        <v>23</v>
      </c>
      <c r="O24">
        <f>IF(All_Rosters[[#This Row],[Designation]]="Taxi Squad","",
IF(AND(TeamSelection=All_Rosters[[#This Row],[Team Name]],All_Rosters[[#This Row],[Keeper Years]]&gt;0),All_Rosters[[#This Row],[Index]],""))</f>
        <v>23</v>
      </c>
      <c r="P24">
        <f>IFERROR(SMALL($O$2:$O$1000,ROWS($O$2:O24)),"")</f>
        <v>23</v>
      </c>
      <c r="Q24" t="str">
        <f>IF(AND(All_Rosters[[#This Row],[Designation]]="Taxi Squad",TeamSelection=All_Rosters[[#This Row],[Team Name]],All_Rosters[[#This Row],[Keeper Years]]&gt;0),All_Rosters[[#This Row],[Index]],"")</f>
        <v/>
      </c>
      <c r="R24" t="str">
        <f>IFERROR(SMALL($Q$2:$Q$1000,ROWS($Q$2:Q24)),"")</f>
        <v/>
      </c>
    </row>
    <row r="25" spans="1:18" x14ac:dyDescent="0.45">
      <c r="A25" t="s">
        <v>644</v>
      </c>
      <c r="B25" t="s">
        <v>227</v>
      </c>
      <c r="C25" t="s">
        <v>211</v>
      </c>
      <c r="D25" t="s">
        <v>163</v>
      </c>
      <c r="E25">
        <v>20</v>
      </c>
      <c r="G25">
        <v>20</v>
      </c>
      <c r="H25" t="s">
        <v>7</v>
      </c>
      <c r="I25" t="s">
        <v>34</v>
      </c>
      <c r="K25">
        <v>25</v>
      </c>
      <c r="L25">
        <v>3</v>
      </c>
      <c r="M25">
        <v>1</v>
      </c>
      <c r="N25">
        <v>24</v>
      </c>
      <c r="O25">
        <f>IF(All_Rosters[[#This Row],[Designation]]="Taxi Squad","",
IF(AND(TeamSelection=All_Rosters[[#This Row],[Team Name]],All_Rosters[[#This Row],[Keeper Years]]&gt;0),All_Rosters[[#This Row],[Index]],""))</f>
        <v>24</v>
      </c>
      <c r="P25">
        <f>IFERROR(SMALL($O$2:$O$1000,ROWS($O$2:O25)),"")</f>
        <v>24</v>
      </c>
      <c r="Q25" t="str">
        <f>IF(AND(All_Rosters[[#This Row],[Designation]]="Taxi Squad",TeamSelection=All_Rosters[[#This Row],[Team Name]],All_Rosters[[#This Row],[Keeper Years]]&gt;0),All_Rosters[[#This Row],[Index]],"")</f>
        <v/>
      </c>
      <c r="R25" t="str">
        <f>IFERROR(SMALL($Q$2:$Q$1000,ROWS($Q$2:Q25)),"")</f>
        <v/>
      </c>
    </row>
    <row r="26" spans="1:18" x14ac:dyDescent="0.45">
      <c r="A26" t="s">
        <v>644</v>
      </c>
      <c r="B26" t="s">
        <v>228</v>
      </c>
      <c r="C26" t="s">
        <v>158</v>
      </c>
      <c r="D26" t="s">
        <v>163</v>
      </c>
      <c r="E26">
        <v>19</v>
      </c>
      <c r="G26">
        <v>19</v>
      </c>
      <c r="H26" t="s">
        <v>7</v>
      </c>
      <c r="I26" t="s">
        <v>25</v>
      </c>
      <c r="K26">
        <v>24</v>
      </c>
      <c r="L26">
        <v>3</v>
      </c>
      <c r="M26">
        <v>1</v>
      </c>
      <c r="N26">
        <v>25</v>
      </c>
      <c r="O26">
        <f>IF(All_Rosters[[#This Row],[Designation]]="Taxi Squad","",
IF(AND(TeamSelection=All_Rosters[[#This Row],[Team Name]],All_Rosters[[#This Row],[Keeper Years]]&gt;0),All_Rosters[[#This Row],[Index]],""))</f>
        <v>25</v>
      </c>
      <c r="P26">
        <f>IFERROR(SMALL($O$2:$O$1000,ROWS($O$2:O26)),"")</f>
        <v>25</v>
      </c>
      <c r="Q26" t="str">
        <f>IF(AND(All_Rosters[[#This Row],[Designation]]="Taxi Squad",TeamSelection=All_Rosters[[#This Row],[Team Name]],All_Rosters[[#This Row],[Keeper Years]]&gt;0),All_Rosters[[#This Row],[Index]],"")</f>
        <v/>
      </c>
      <c r="R26" t="str">
        <f>IFERROR(SMALL($Q$2:$Q$1000,ROWS($Q$2:Q26)),"")</f>
        <v/>
      </c>
    </row>
    <row r="27" spans="1:18" x14ac:dyDescent="0.45">
      <c r="A27" t="s">
        <v>644</v>
      </c>
      <c r="B27" t="s">
        <v>229</v>
      </c>
      <c r="C27" t="s">
        <v>230</v>
      </c>
      <c r="D27" t="s">
        <v>163</v>
      </c>
      <c r="E27">
        <v>13</v>
      </c>
      <c r="G27">
        <v>13</v>
      </c>
      <c r="H27" t="s">
        <v>7</v>
      </c>
      <c r="I27" t="s">
        <v>48</v>
      </c>
      <c r="K27">
        <v>17</v>
      </c>
      <c r="L27">
        <v>3</v>
      </c>
      <c r="M27">
        <v>1</v>
      </c>
      <c r="N27">
        <v>26</v>
      </c>
      <c r="O27">
        <f>IF(All_Rosters[[#This Row],[Designation]]="Taxi Squad","",
IF(AND(TeamSelection=All_Rosters[[#This Row],[Team Name]],All_Rosters[[#This Row],[Keeper Years]]&gt;0),All_Rosters[[#This Row],[Index]],""))</f>
        <v>26</v>
      </c>
      <c r="P27">
        <f>IFERROR(SMALL($O$2:$O$1000,ROWS($O$2:O27)),"")</f>
        <v>26</v>
      </c>
      <c r="Q27" t="str">
        <f>IF(AND(All_Rosters[[#This Row],[Designation]]="Taxi Squad",TeamSelection=All_Rosters[[#This Row],[Team Name]],All_Rosters[[#This Row],[Keeper Years]]&gt;0),All_Rosters[[#This Row],[Index]],"")</f>
        <v/>
      </c>
      <c r="R27" t="str">
        <f>IFERROR(SMALL($Q$2:$Q$1000,ROWS($Q$2:Q27)),"")</f>
        <v/>
      </c>
    </row>
    <row r="28" spans="1:18" x14ac:dyDescent="0.45">
      <c r="A28" t="s">
        <v>644</v>
      </c>
      <c r="B28" t="s">
        <v>231</v>
      </c>
      <c r="C28" t="s">
        <v>143</v>
      </c>
      <c r="D28" t="s">
        <v>163</v>
      </c>
      <c r="E28">
        <v>6</v>
      </c>
      <c r="G28">
        <v>0</v>
      </c>
      <c r="I28" t="s">
        <v>22</v>
      </c>
      <c r="K28">
        <v>10</v>
      </c>
      <c r="L28">
        <v>3</v>
      </c>
      <c r="M28">
        <v>1</v>
      </c>
      <c r="N28">
        <v>27</v>
      </c>
      <c r="O28">
        <f>IF(All_Rosters[[#This Row],[Designation]]="Taxi Squad","",
IF(AND(TeamSelection=All_Rosters[[#This Row],[Team Name]],All_Rosters[[#This Row],[Keeper Years]]&gt;0),All_Rosters[[#This Row],[Index]],""))</f>
        <v>27</v>
      </c>
      <c r="P28">
        <f>IFERROR(SMALL($O$2:$O$1000,ROWS($O$2:O28)),"")</f>
        <v>27</v>
      </c>
      <c r="Q28" t="str">
        <f>IF(AND(All_Rosters[[#This Row],[Designation]]="Taxi Squad",TeamSelection=All_Rosters[[#This Row],[Team Name]],All_Rosters[[#This Row],[Keeper Years]]&gt;0),All_Rosters[[#This Row],[Index]],"")</f>
        <v/>
      </c>
      <c r="R28" t="str">
        <f>IFERROR(SMALL($Q$2:$Q$1000,ROWS($Q$2:Q28)),"")</f>
        <v/>
      </c>
    </row>
    <row r="29" spans="1:18" x14ac:dyDescent="0.45">
      <c r="A29" t="s">
        <v>644</v>
      </c>
      <c r="B29" t="s">
        <v>232</v>
      </c>
      <c r="C29" t="s">
        <v>203</v>
      </c>
      <c r="D29" t="s">
        <v>163</v>
      </c>
      <c r="E29">
        <v>7</v>
      </c>
      <c r="G29">
        <v>0</v>
      </c>
      <c r="I29" t="s">
        <v>10</v>
      </c>
      <c r="K29">
        <v>10</v>
      </c>
      <c r="L29">
        <v>3</v>
      </c>
      <c r="M29">
        <v>1</v>
      </c>
      <c r="N29">
        <v>28</v>
      </c>
      <c r="O29">
        <f>IF(All_Rosters[[#This Row],[Designation]]="Taxi Squad","",
IF(AND(TeamSelection=All_Rosters[[#This Row],[Team Name]],All_Rosters[[#This Row],[Keeper Years]]&gt;0),All_Rosters[[#This Row],[Index]],""))</f>
        <v>28</v>
      </c>
      <c r="P29">
        <f>IFERROR(SMALL($O$2:$O$1000,ROWS($O$2:O29)),"")</f>
        <v>28</v>
      </c>
      <c r="Q29" t="str">
        <f>IF(AND(All_Rosters[[#This Row],[Designation]]="Taxi Squad",TeamSelection=All_Rosters[[#This Row],[Team Name]],All_Rosters[[#This Row],[Keeper Years]]&gt;0),All_Rosters[[#This Row],[Index]],"")</f>
        <v/>
      </c>
      <c r="R29" t="str">
        <f>IFERROR(SMALL($Q$2:$Q$1000,ROWS($Q$2:Q29)),"")</f>
        <v/>
      </c>
    </row>
    <row r="30" spans="1:18" x14ac:dyDescent="0.45">
      <c r="A30" t="s">
        <v>644</v>
      </c>
      <c r="B30" t="s">
        <v>233</v>
      </c>
      <c r="C30" t="s">
        <v>223</v>
      </c>
      <c r="D30" t="s">
        <v>179</v>
      </c>
      <c r="E30">
        <v>11</v>
      </c>
      <c r="G30">
        <v>0</v>
      </c>
      <c r="I30" t="s">
        <v>37</v>
      </c>
      <c r="K30">
        <v>14</v>
      </c>
      <c r="L30">
        <v>3</v>
      </c>
      <c r="M30">
        <v>1</v>
      </c>
      <c r="N30">
        <v>29</v>
      </c>
      <c r="O30">
        <f>IF(All_Rosters[[#This Row],[Designation]]="Taxi Squad","",
IF(AND(TeamSelection=All_Rosters[[#This Row],[Team Name]],All_Rosters[[#This Row],[Keeper Years]]&gt;0),All_Rosters[[#This Row],[Index]],""))</f>
        <v>29</v>
      </c>
      <c r="P30">
        <f>IFERROR(SMALL($O$2:$O$1000,ROWS($O$2:O30)),"")</f>
        <v>29</v>
      </c>
      <c r="Q30" t="str">
        <f>IF(AND(All_Rosters[[#This Row],[Designation]]="Taxi Squad",TeamSelection=All_Rosters[[#This Row],[Team Name]],All_Rosters[[#This Row],[Keeper Years]]&gt;0),All_Rosters[[#This Row],[Index]],"")</f>
        <v/>
      </c>
      <c r="R30" t="str">
        <f>IFERROR(SMALL($Q$2:$Q$1000,ROWS($Q$2:Q30)),"")</f>
        <v/>
      </c>
    </row>
    <row r="31" spans="1:18" x14ac:dyDescent="0.45">
      <c r="A31" t="s">
        <v>644</v>
      </c>
      <c r="B31" t="s">
        <v>234</v>
      </c>
      <c r="C31" t="s">
        <v>177</v>
      </c>
      <c r="D31" t="s">
        <v>179</v>
      </c>
      <c r="E31">
        <v>2</v>
      </c>
      <c r="G31">
        <v>0</v>
      </c>
      <c r="I31" t="s">
        <v>84</v>
      </c>
      <c r="K31">
        <v>10</v>
      </c>
      <c r="L31">
        <v>3</v>
      </c>
      <c r="M31">
        <v>1</v>
      </c>
      <c r="N31">
        <v>30</v>
      </c>
      <c r="O31">
        <f>IF(All_Rosters[[#This Row],[Designation]]="Taxi Squad","",
IF(AND(TeamSelection=All_Rosters[[#This Row],[Team Name]],All_Rosters[[#This Row],[Keeper Years]]&gt;0),All_Rosters[[#This Row],[Index]],""))</f>
        <v>30</v>
      </c>
      <c r="P31">
        <f>IFERROR(SMALL($O$2:$O$1000,ROWS($O$2:O31)),"")</f>
        <v>30</v>
      </c>
      <c r="Q31" t="str">
        <f>IF(AND(All_Rosters[[#This Row],[Designation]]="Taxi Squad",TeamSelection=All_Rosters[[#This Row],[Team Name]],All_Rosters[[#This Row],[Keeper Years]]&gt;0),All_Rosters[[#This Row],[Index]],"")</f>
        <v/>
      </c>
      <c r="R31" t="str">
        <f>IFERROR(SMALL($Q$2:$Q$1000,ROWS($Q$2:Q31)),"")</f>
        <v/>
      </c>
    </row>
    <row r="32" spans="1:18" x14ac:dyDescent="0.45">
      <c r="A32" t="s">
        <v>644</v>
      </c>
      <c r="B32" t="s">
        <v>235</v>
      </c>
      <c r="C32" t="s">
        <v>122</v>
      </c>
      <c r="D32" t="s">
        <v>179</v>
      </c>
      <c r="E32">
        <v>4</v>
      </c>
      <c r="G32">
        <v>4</v>
      </c>
      <c r="H32" t="s">
        <v>7</v>
      </c>
      <c r="I32" t="s">
        <v>51</v>
      </c>
      <c r="K32">
        <v>10</v>
      </c>
      <c r="L32">
        <v>3</v>
      </c>
      <c r="M32">
        <v>1</v>
      </c>
      <c r="N32">
        <v>31</v>
      </c>
      <c r="O32">
        <f>IF(All_Rosters[[#This Row],[Designation]]="Taxi Squad","",
IF(AND(TeamSelection=All_Rosters[[#This Row],[Team Name]],All_Rosters[[#This Row],[Keeper Years]]&gt;0),All_Rosters[[#This Row],[Index]],""))</f>
        <v>31</v>
      </c>
      <c r="P32">
        <f>IFERROR(SMALL($O$2:$O$1000,ROWS($O$2:O32)),"")</f>
        <v>31</v>
      </c>
      <c r="Q32" t="str">
        <f>IF(AND(All_Rosters[[#This Row],[Designation]]="Taxi Squad",TeamSelection=All_Rosters[[#This Row],[Team Name]],All_Rosters[[#This Row],[Keeper Years]]&gt;0),All_Rosters[[#This Row],[Index]],"")</f>
        <v/>
      </c>
      <c r="R32" t="str">
        <f>IFERROR(SMALL($Q$2:$Q$1000,ROWS($Q$2:Q32)),"")</f>
        <v/>
      </c>
    </row>
    <row r="33" spans="1:18" x14ac:dyDescent="0.45">
      <c r="A33" t="s">
        <v>644</v>
      </c>
      <c r="B33" t="s">
        <v>236</v>
      </c>
      <c r="C33" t="s">
        <v>203</v>
      </c>
      <c r="D33" t="s">
        <v>179</v>
      </c>
      <c r="E33">
        <v>1</v>
      </c>
      <c r="G33">
        <v>3</v>
      </c>
      <c r="H33" t="s">
        <v>7</v>
      </c>
      <c r="I33" t="s">
        <v>19</v>
      </c>
      <c r="K33">
        <v>10</v>
      </c>
      <c r="L33">
        <v>3</v>
      </c>
      <c r="M33">
        <v>1</v>
      </c>
      <c r="N33">
        <v>32</v>
      </c>
      <c r="O33">
        <f>IF(All_Rosters[[#This Row],[Designation]]="Taxi Squad","",
IF(AND(TeamSelection=All_Rosters[[#This Row],[Team Name]],All_Rosters[[#This Row],[Keeper Years]]&gt;0),All_Rosters[[#This Row],[Index]],""))</f>
        <v>32</v>
      </c>
      <c r="P33">
        <f>IFERROR(SMALL($O$2:$O$1000,ROWS($O$2:O33)),"")</f>
        <v>32</v>
      </c>
      <c r="Q33" t="str">
        <f>IF(AND(All_Rosters[[#This Row],[Designation]]="Taxi Squad",TeamSelection=All_Rosters[[#This Row],[Team Name]],All_Rosters[[#This Row],[Keeper Years]]&gt;0),All_Rosters[[#This Row],[Index]],"")</f>
        <v/>
      </c>
      <c r="R33" t="str">
        <f>IFERROR(SMALL($Q$2:$Q$1000,ROWS($Q$2:Q33)),"")</f>
        <v/>
      </c>
    </row>
    <row r="34" spans="1:18" x14ac:dyDescent="0.45">
      <c r="A34" t="s">
        <v>644</v>
      </c>
      <c r="B34" t="s">
        <v>237</v>
      </c>
      <c r="C34" t="s">
        <v>185</v>
      </c>
      <c r="D34" t="s">
        <v>179</v>
      </c>
      <c r="E34">
        <v>3</v>
      </c>
      <c r="G34">
        <v>0</v>
      </c>
      <c r="I34" t="s">
        <v>15</v>
      </c>
      <c r="K34">
        <v>10</v>
      </c>
      <c r="L34">
        <v>3</v>
      </c>
      <c r="M34">
        <v>1</v>
      </c>
      <c r="N34">
        <v>33</v>
      </c>
      <c r="O34">
        <f>IF(All_Rosters[[#This Row],[Designation]]="Taxi Squad","",
IF(AND(TeamSelection=All_Rosters[[#This Row],[Team Name]],All_Rosters[[#This Row],[Keeper Years]]&gt;0),All_Rosters[[#This Row],[Index]],""))</f>
        <v>33</v>
      </c>
      <c r="P34">
        <f>IFERROR(SMALL($O$2:$O$1000,ROWS($O$2:O34)),"")</f>
        <v>33</v>
      </c>
      <c r="Q34" t="str">
        <f>IF(AND(All_Rosters[[#This Row],[Designation]]="Taxi Squad",TeamSelection=All_Rosters[[#This Row],[Team Name]],All_Rosters[[#This Row],[Keeper Years]]&gt;0),All_Rosters[[#This Row],[Index]],"")</f>
        <v/>
      </c>
      <c r="R34" t="str">
        <f>IFERROR(SMALL($Q$2:$Q$1000,ROWS($Q$2:Q34)),"")</f>
        <v/>
      </c>
    </row>
    <row r="35" spans="1:18" x14ac:dyDescent="0.45">
      <c r="A35" t="s">
        <v>644</v>
      </c>
      <c r="B35" t="s">
        <v>238</v>
      </c>
      <c r="C35" t="s">
        <v>155</v>
      </c>
      <c r="D35" t="s">
        <v>130</v>
      </c>
      <c r="E35">
        <v>1</v>
      </c>
      <c r="F35">
        <v>5</v>
      </c>
      <c r="G35">
        <v>1</v>
      </c>
      <c r="H35" t="s">
        <v>5</v>
      </c>
      <c r="I35" t="s">
        <v>9</v>
      </c>
      <c r="J35" t="s">
        <v>33</v>
      </c>
      <c r="K35">
        <v>1</v>
      </c>
      <c r="L35">
        <v>4</v>
      </c>
      <c r="M35">
        <v>1</v>
      </c>
      <c r="N35">
        <v>34</v>
      </c>
      <c r="O35" t="str">
        <f>IF(All_Rosters[[#This Row],[Designation]]="Taxi Squad","",
IF(AND(TeamSelection=All_Rosters[[#This Row],[Team Name]],All_Rosters[[#This Row],[Keeper Years]]&gt;0),All_Rosters[[#This Row],[Index]],""))</f>
        <v/>
      </c>
      <c r="P35" t="str">
        <f>IFERROR(SMALL($O$2:$O$1000,ROWS($O$2:O35)),"")</f>
        <v/>
      </c>
      <c r="Q35">
        <f>IF(AND(All_Rosters[[#This Row],[Designation]]="Taxi Squad",TeamSelection=All_Rosters[[#This Row],[Team Name]],All_Rosters[[#This Row],[Keeper Years]]&gt;0),All_Rosters[[#This Row],[Index]],"")</f>
        <v>34</v>
      </c>
      <c r="R35" t="str">
        <f>IFERROR(SMALL($Q$2:$Q$1000,ROWS($Q$2:Q35)),"")</f>
        <v/>
      </c>
    </row>
    <row r="36" spans="1:18" x14ac:dyDescent="0.45">
      <c r="A36" t="s">
        <v>644</v>
      </c>
      <c r="B36" t="s">
        <v>239</v>
      </c>
      <c r="C36" t="s">
        <v>138</v>
      </c>
      <c r="D36" t="s">
        <v>159</v>
      </c>
      <c r="E36">
        <v>15</v>
      </c>
      <c r="F36">
        <v>5</v>
      </c>
      <c r="G36">
        <v>15</v>
      </c>
      <c r="H36" t="s">
        <v>5</v>
      </c>
      <c r="I36" t="s">
        <v>69</v>
      </c>
      <c r="J36" t="s">
        <v>33</v>
      </c>
      <c r="K36">
        <v>15</v>
      </c>
      <c r="L36">
        <v>4</v>
      </c>
      <c r="M36">
        <v>1</v>
      </c>
      <c r="N36">
        <v>35</v>
      </c>
      <c r="O36" t="str">
        <f>IF(All_Rosters[[#This Row],[Designation]]="Taxi Squad","",
IF(AND(TeamSelection=All_Rosters[[#This Row],[Team Name]],All_Rosters[[#This Row],[Keeper Years]]&gt;0),All_Rosters[[#This Row],[Index]],""))</f>
        <v/>
      </c>
      <c r="P36" t="str">
        <f>IFERROR(SMALL($O$2:$O$1000,ROWS($O$2:O36)),"")</f>
        <v/>
      </c>
      <c r="Q36">
        <f>IF(AND(All_Rosters[[#This Row],[Designation]]="Taxi Squad",TeamSelection=All_Rosters[[#This Row],[Team Name]],All_Rosters[[#This Row],[Keeper Years]]&gt;0),All_Rosters[[#This Row],[Index]],"")</f>
        <v>35</v>
      </c>
      <c r="R36" t="str">
        <f>IFERROR(SMALL($Q$2:$Q$1000,ROWS($Q$2:Q36)),"")</f>
        <v/>
      </c>
    </row>
    <row r="37" spans="1:18" x14ac:dyDescent="0.45">
      <c r="A37" t="s">
        <v>644</v>
      </c>
      <c r="B37" t="s">
        <v>240</v>
      </c>
      <c r="C37" t="s">
        <v>158</v>
      </c>
      <c r="D37" t="s">
        <v>159</v>
      </c>
      <c r="E37">
        <v>3</v>
      </c>
      <c r="F37">
        <v>5</v>
      </c>
      <c r="G37">
        <v>3</v>
      </c>
      <c r="H37" t="s">
        <v>5</v>
      </c>
      <c r="I37" t="s">
        <v>8</v>
      </c>
      <c r="J37" t="s">
        <v>33</v>
      </c>
      <c r="K37">
        <v>3</v>
      </c>
      <c r="L37">
        <v>4</v>
      </c>
      <c r="M37">
        <v>1</v>
      </c>
      <c r="N37">
        <v>36</v>
      </c>
      <c r="O37" t="str">
        <f>IF(All_Rosters[[#This Row],[Designation]]="Taxi Squad","",
IF(AND(TeamSelection=All_Rosters[[#This Row],[Team Name]],All_Rosters[[#This Row],[Keeper Years]]&gt;0),All_Rosters[[#This Row],[Index]],""))</f>
        <v/>
      </c>
      <c r="P37" t="str">
        <f>IFERROR(SMALL($O$2:$O$1000,ROWS($O$2:O37)),"")</f>
        <v/>
      </c>
      <c r="Q37">
        <f>IF(AND(All_Rosters[[#This Row],[Designation]]="Taxi Squad",TeamSelection=All_Rosters[[#This Row],[Team Name]],All_Rosters[[#This Row],[Keeper Years]]&gt;0),All_Rosters[[#This Row],[Index]],"")</f>
        <v>36</v>
      </c>
      <c r="R37" t="str">
        <f>IFERROR(SMALL($Q$2:$Q$1000,ROWS($Q$2:Q37)),"")</f>
        <v/>
      </c>
    </row>
    <row r="38" spans="1:18" x14ac:dyDescent="0.45">
      <c r="A38" t="s">
        <v>644</v>
      </c>
      <c r="B38" t="s">
        <v>619</v>
      </c>
      <c r="C38" t="s">
        <v>161</v>
      </c>
      <c r="D38" t="s">
        <v>163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M38">
        <v>1</v>
      </c>
      <c r="N38">
        <v>37</v>
      </c>
      <c r="O38" t="str">
        <f>IF(All_Rosters[[#This Row],[Designation]]="Taxi Squad","",
IF(AND(TeamSelection=All_Rosters[[#This Row],[Team Name]],All_Rosters[[#This Row],[Keeper Years]]&gt;0),All_Rosters[[#This Row],[Index]],""))</f>
        <v/>
      </c>
      <c r="P38" t="str">
        <f>IFERROR(SMALL($O$2:$O$1000,ROWS($O$2:O38)),"")</f>
        <v/>
      </c>
      <c r="Q38">
        <f>IF(AND(All_Rosters[[#This Row],[Designation]]="Taxi Squad",TeamSelection=All_Rosters[[#This Row],[Team Name]],All_Rosters[[#This Row],[Keeper Years]]&gt;0),All_Rosters[[#This Row],[Index]],"")</f>
        <v>37</v>
      </c>
      <c r="R38" t="str">
        <f>IFERROR(SMALL($Q$2:$Q$1000,ROWS($Q$2:Q38)),"")</f>
        <v/>
      </c>
    </row>
    <row r="39" spans="1:18" x14ac:dyDescent="0.45">
      <c r="A39" t="s">
        <v>644</v>
      </c>
      <c r="B39" t="s">
        <v>241</v>
      </c>
      <c r="C39" t="s">
        <v>242</v>
      </c>
      <c r="D39" t="s">
        <v>163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M39">
        <v>1</v>
      </c>
      <c r="N39">
        <v>38</v>
      </c>
      <c r="O39" t="str">
        <f>IF(All_Rosters[[#This Row],[Designation]]="Taxi Squad","",
IF(AND(TeamSelection=All_Rosters[[#This Row],[Team Name]],All_Rosters[[#This Row],[Keeper Years]]&gt;0),All_Rosters[[#This Row],[Index]],""))</f>
        <v/>
      </c>
      <c r="P39" t="str">
        <f>IFERROR(SMALL($O$2:$O$1000,ROWS($O$2:O39)),"")</f>
        <v/>
      </c>
      <c r="Q39">
        <f>IF(AND(All_Rosters[[#This Row],[Designation]]="Taxi Squad",TeamSelection=All_Rosters[[#This Row],[Team Name]],All_Rosters[[#This Row],[Keeper Years]]&gt;0),All_Rosters[[#This Row],[Index]],"")</f>
        <v>38</v>
      </c>
      <c r="R39" t="str">
        <f>IFERROR(SMALL($Q$2:$Q$1000,ROWS($Q$2:Q39)),"")</f>
        <v/>
      </c>
    </row>
    <row r="40" spans="1:18" x14ac:dyDescent="0.45">
      <c r="A40" t="s">
        <v>651</v>
      </c>
      <c r="B40" t="s">
        <v>322</v>
      </c>
      <c r="C40" t="s">
        <v>165</v>
      </c>
      <c r="D40" t="s">
        <v>123</v>
      </c>
      <c r="E40">
        <v>111</v>
      </c>
      <c r="G40">
        <v>111</v>
      </c>
      <c r="H40" t="s">
        <v>7</v>
      </c>
      <c r="I40" t="s">
        <v>71</v>
      </c>
      <c r="K40">
        <v>139</v>
      </c>
      <c r="L40">
        <v>3</v>
      </c>
      <c r="M40">
        <v>2</v>
      </c>
      <c r="N40">
        <v>39</v>
      </c>
      <c r="O40" t="str">
        <f>IF(All_Rosters[[#This Row],[Designation]]="Taxi Squad","",
IF(AND(TeamSelection=All_Rosters[[#This Row],[Team Name]],All_Rosters[[#This Row],[Keeper Years]]&gt;0),All_Rosters[[#This Row],[Index]],""))</f>
        <v/>
      </c>
      <c r="P40" t="str">
        <f>IFERROR(SMALL($O$2:$O$1000,ROWS($O$2:O40)),"")</f>
        <v/>
      </c>
      <c r="Q40" t="str">
        <f>IF(AND(All_Rosters[[#This Row],[Designation]]="Taxi Squad",TeamSelection=All_Rosters[[#This Row],[Team Name]],All_Rosters[[#This Row],[Keeper Years]]&gt;0),All_Rosters[[#This Row],[Index]],"")</f>
        <v/>
      </c>
      <c r="R40" t="str">
        <f>IFERROR(SMALL($Q$2:$Q$1000,ROWS($Q$2:Q40)),"")</f>
        <v/>
      </c>
    </row>
    <row r="41" spans="1:18" x14ac:dyDescent="0.45">
      <c r="A41" t="s">
        <v>651</v>
      </c>
      <c r="B41" t="s">
        <v>323</v>
      </c>
      <c r="C41" t="s">
        <v>187</v>
      </c>
      <c r="D41" t="s">
        <v>123</v>
      </c>
      <c r="E41">
        <v>90</v>
      </c>
      <c r="G41">
        <v>90</v>
      </c>
      <c r="H41" t="s">
        <v>7</v>
      </c>
      <c r="I41" t="s">
        <v>72</v>
      </c>
      <c r="K41">
        <v>113</v>
      </c>
      <c r="L41">
        <v>3</v>
      </c>
      <c r="M41">
        <v>2</v>
      </c>
      <c r="N41">
        <v>40</v>
      </c>
      <c r="O41" t="str">
        <f>IF(All_Rosters[[#This Row],[Designation]]="Taxi Squad","",
IF(AND(TeamSelection=All_Rosters[[#This Row],[Team Name]],All_Rosters[[#This Row],[Keeper Years]]&gt;0),All_Rosters[[#This Row],[Index]],""))</f>
        <v/>
      </c>
      <c r="P41" t="str">
        <f>IFERROR(SMALL($O$2:$O$1000,ROWS($O$2:O41)),"")</f>
        <v/>
      </c>
      <c r="Q41" t="str">
        <f>IF(AND(All_Rosters[[#This Row],[Designation]]="Taxi Squad",TeamSelection=All_Rosters[[#This Row],[Team Name]],All_Rosters[[#This Row],[Keeper Years]]&gt;0),All_Rosters[[#This Row],[Index]],"")</f>
        <v/>
      </c>
      <c r="R41" t="str">
        <f>IFERROR(SMALL($Q$2:$Q$1000,ROWS($Q$2:Q41)),"")</f>
        <v/>
      </c>
    </row>
    <row r="42" spans="1:18" x14ac:dyDescent="0.45">
      <c r="A42" t="s">
        <v>651</v>
      </c>
      <c r="B42" t="s">
        <v>324</v>
      </c>
      <c r="C42" t="s">
        <v>165</v>
      </c>
      <c r="D42" t="s">
        <v>123</v>
      </c>
      <c r="E42">
        <v>4</v>
      </c>
      <c r="G42">
        <v>0</v>
      </c>
      <c r="I42" t="s">
        <v>12</v>
      </c>
      <c r="K42">
        <v>10</v>
      </c>
      <c r="L42">
        <v>3</v>
      </c>
      <c r="M42">
        <v>2</v>
      </c>
      <c r="N42">
        <v>41</v>
      </c>
      <c r="O42" t="str">
        <f>IF(All_Rosters[[#This Row],[Designation]]="Taxi Squad","",
IF(AND(TeamSelection=All_Rosters[[#This Row],[Team Name]],All_Rosters[[#This Row],[Keeper Years]]&gt;0),All_Rosters[[#This Row],[Index]],""))</f>
        <v/>
      </c>
      <c r="P42" t="str">
        <f>IFERROR(SMALL($O$2:$O$1000,ROWS($O$2:O42)),"")</f>
        <v/>
      </c>
      <c r="Q42" t="str">
        <f>IF(AND(All_Rosters[[#This Row],[Designation]]="Taxi Squad",TeamSelection=All_Rosters[[#This Row],[Team Name]],All_Rosters[[#This Row],[Keeper Years]]&gt;0),All_Rosters[[#This Row],[Index]],"")</f>
        <v/>
      </c>
      <c r="R42" t="str">
        <f>IFERROR(SMALL($Q$2:$Q$1000,ROWS($Q$2:Q42)),"")</f>
        <v/>
      </c>
    </row>
    <row r="43" spans="1:18" x14ac:dyDescent="0.45">
      <c r="A43" t="s">
        <v>651</v>
      </c>
      <c r="B43" t="s">
        <v>325</v>
      </c>
      <c r="C43" t="s">
        <v>161</v>
      </c>
      <c r="D43" t="s">
        <v>130</v>
      </c>
      <c r="E43">
        <v>58</v>
      </c>
      <c r="G43">
        <v>58</v>
      </c>
      <c r="H43" t="s">
        <v>7</v>
      </c>
      <c r="I43" t="s">
        <v>46</v>
      </c>
      <c r="K43">
        <v>73</v>
      </c>
      <c r="L43">
        <v>3</v>
      </c>
      <c r="M43">
        <v>2</v>
      </c>
      <c r="N43">
        <v>42</v>
      </c>
      <c r="O43" t="str">
        <f>IF(All_Rosters[[#This Row],[Designation]]="Taxi Squad","",
IF(AND(TeamSelection=All_Rosters[[#This Row],[Team Name]],All_Rosters[[#This Row],[Keeper Years]]&gt;0),All_Rosters[[#This Row],[Index]],""))</f>
        <v/>
      </c>
      <c r="P43" t="str">
        <f>IFERROR(SMALL($O$2:$O$1000,ROWS($O$2:O43)),"")</f>
        <v/>
      </c>
      <c r="Q43" t="str">
        <f>IF(AND(All_Rosters[[#This Row],[Designation]]="Taxi Squad",TeamSelection=All_Rosters[[#This Row],[Team Name]],All_Rosters[[#This Row],[Keeper Years]]&gt;0),All_Rosters[[#This Row],[Index]],"")</f>
        <v/>
      </c>
      <c r="R43" t="str">
        <f>IFERROR(SMALL($Q$2:$Q$1000,ROWS($Q$2:Q43)),"")</f>
        <v/>
      </c>
    </row>
    <row r="44" spans="1:18" x14ac:dyDescent="0.45">
      <c r="A44" t="s">
        <v>651</v>
      </c>
      <c r="B44" t="s">
        <v>326</v>
      </c>
      <c r="C44" t="s">
        <v>149</v>
      </c>
      <c r="D44" t="s">
        <v>130</v>
      </c>
      <c r="E44">
        <v>55</v>
      </c>
      <c r="G44">
        <v>0</v>
      </c>
      <c r="I44" t="s">
        <v>73</v>
      </c>
      <c r="K44">
        <v>69</v>
      </c>
      <c r="L44">
        <v>3</v>
      </c>
      <c r="M44">
        <v>2</v>
      </c>
      <c r="N44">
        <v>43</v>
      </c>
      <c r="O44" t="str">
        <f>IF(All_Rosters[[#This Row],[Designation]]="Taxi Squad","",
IF(AND(TeamSelection=All_Rosters[[#This Row],[Team Name]],All_Rosters[[#This Row],[Keeper Years]]&gt;0),All_Rosters[[#This Row],[Index]],""))</f>
        <v/>
      </c>
      <c r="P44" t="str">
        <f>IFERROR(SMALL($O$2:$O$1000,ROWS($O$2:O44)),"")</f>
        <v/>
      </c>
      <c r="Q44" t="str">
        <f>IF(AND(All_Rosters[[#This Row],[Designation]]="Taxi Squad",TeamSelection=All_Rosters[[#This Row],[Team Name]],All_Rosters[[#This Row],[Keeper Years]]&gt;0),All_Rosters[[#This Row],[Index]],"")</f>
        <v/>
      </c>
      <c r="R44" t="str">
        <f>IFERROR(SMALL($Q$2:$Q$1000,ROWS($Q$2:Q44)),"")</f>
        <v/>
      </c>
    </row>
    <row r="45" spans="1:18" x14ac:dyDescent="0.45">
      <c r="A45" t="s">
        <v>651</v>
      </c>
      <c r="B45" t="s">
        <v>327</v>
      </c>
      <c r="C45" t="s">
        <v>242</v>
      </c>
      <c r="D45" t="s">
        <v>130</v>
      </c>
      <c r="E45">
        <v>45</v>
      </c>
      <c r="G45">
        <v>45</v>
      </c>
      <c r="H45" t="s">
        <v>7</v>
      </c>
      <c r="I45" t="s">
        <v>13</v>
      </c>
      <c r="K45">
        <v>57</v>
      </c>
      <c r="L45">
        <v>3</v>
      </c>
      <c r="M45">
        <v>2</v>
      </c>
      <c r="N45">
        <v>44</v>
      </c>
      <c r="O45" t="str">
        <f>IF(All_Rosters[[#This Row],[Designation]]="Taxi Squad","",
IF(AND(TeamSelection=All_Rosters[[#This Row],[Team Name]],All_Rosters[[#This Row],[Keeper Years]]&gt;0),All_Rosters[[#This Row],[Index]],""))</f>
        <v/>
      </c>
      <c r="P45" t="str">
        <f>IFERROR(SMALL($O$2:$O$1000,ROWS($O$2:O45)),"")</f>
        <v/>
      </c>
      <c r="Q45" t="str">
        <f>IF(AND(All_Rosters[[#This Row],[Designation]]="Taxi Squad",TeamSelection=All_Rosters[[#This Row],[Team Name]],All_Rosters[[#This Row],[Keeper Years]]&gt;0),All_Rosters[[#This Row],[Index]],"")</f>
        <v/>
      </c>
      <c r="R45" t="str">
        <f>IFERROR(SMALL($Q$2:$Q$1000,ROWS($Q$2:Q45)),"")</f>
        <v/>
      </c>
    </row>
    <row r="46" spans="1:18" x14ac:dyDescent="0.45">
      <c r="A46" t="s">
        <v>651</v>
      </c>
      <c r="B46" t="s">
        <v>328</v>
      </c>
      <c r="C46" t="s">
        <v>283</v>
      </c>
      <c r="D46" t="s">
        <v>130</v>
      </c>
      <c r="E46">
        <v>20</v>
      </c>
      <c r="G46">
        <v>20</v>
      </c>
      <c r="H46" t="s">
        <v>7</v>
      </c>
      <c r="I46" t="s">
        <v>34</v>
      </c>
      <c r="K46">
        <v>25</v>
      </c>
      <c r="L46">
        <v>3</v>
      </c>
      <c r="M46">
        <v>2</v>
      </c>
      <c r="N46">
        <v>45</v>
      </c>
      <c r="O46" t="str">
        <f>IF(All_Rosters[[#This Row],[Designation]]="Taxi Squad","",
IF(AND(TeamSelection=All_Rosters[[#This Row],[Team Name]],All_Rosters[[#This Row],[Keeper Years]]&gt;0),All_Rosters[[#This Row],[Index]],""))</f>
        <v/>
      </c>
      <c r="P46" t="str">
        <f>IFERROR(SMALL($O$2:$O$1000,ROWS($O$2:O46)),"")</f>
        <v/>
      </c>
      <c r="Q46" t="str">
        <f>IF(AND(All_Rosters[[#This Row],[Designation]]="Taxi Squad",TeamSelection=All_Rosters[[#This Row],[Team Name]],All_Rosters[[#This Row],[Keeper Years]]&gt;0),All_Rosters[[#This Row],[Index]],"")</f>
        <v/>
      </c>
      <c r="R46" t="str">
        <f>IFERROR(SMALL($Q$2:$Q$1000,ROWS($Q$2:Q46)),"")</f>
        <v/>
      </c>
    </row>
    <row r="47" spans="1:18" x14ac:dyDescent="0.45">
      <c r="A47" t="s">
        <v>651</v>
      </c>
      <c r="B47" t="s">
        <v>329</v>
      </c>
      <c r="C47" t="s">
        <v>187</v>
      </c>
      <c r="D47" t="s">
        <v>130</v>
      </c>
      <c r="E47">
        <v>19</v>
      </c>
      <c r="F47">
        <v>5</v>
      </c>
      <c r="G47">
        <v>19</v>
      </c>
      <c r="H47" t="s">
        <v>5</v>
      </c>
      <c r="I47" t="s">
        <v>25</v>
      </c>
      <c r="K47">
        <v>24</v>
      </c>
      <c r="L47">
        <v>4</v>
      </c>
      <c r="M47">
        <v>2</v>
      </c>
      <c r="N47">
        <v>46</v>
      </c>
      <c r="O47" t="str">
        <f>IF(All_Rosters[[#This Row],[Designation]]="Taxi Squad","",
IF(AND(TeamSelection=All_Rosters[[#This Row],[Team Name]],All_Rosters[[#This Row],[Keeper Years]]&gt;0),All_Rosters[[#This Row],[Index]],""))</f>
        <v/>
      </c>
      <c r="P47" t="str">
        <f>IFERROR(SMALL($O$2:$O$1000,ROWS($O$2:O47)),"")</f>
        <v/>
      </c>
      <c r="Q47" t="str">
        <f>IF(AND(All_Rosters[[#This Row],[Designation]]="Taxi Squad",TeamSelection=All_Rosters[[#This Row],[Team Name]],All_Rosters[[#This Row],[Keeper Years]]&gt;0),All_Rosters[[#This Row],[Index]],"")</f>
        <v/>
      </c>
      <c r="R47" t="str">
        <f>IFERROR(SMALL($Q$2:$Q$1000,ROWS($Q$2:Q47)),"")</f>
        <v/>
      </c>
    </row>
    <row r="48" spans="1:18" x14ac:dyDescent="0.45">
      <c r="A48" t="s">
        <v>651</v>
      </c>
      <c r="B48" t="s">
        <v>330</v>
      </c>
      <c r="C48" t="s">
        <v>187</v>
      </c>
      <c r="D48" t="s">
        <v>141</v>
      </c>
      <c r="E48">
        <v>100</v>
      </c>
      <c r="G48">
        <v>100</v>
      </c>
      <c r="H48" t="s">
        <v>7</v>
      </c>
      <c r="I48" t="s">
        <v>74</v>
      </c>
      <c r="K48">
        <v>125</v>
      </c>
      <c r="L48">
        <v>3</v>
      </c>
      <c r="M48">
        <v>2</v>
      </c>
      <c r="N48">
        <v>47</v>
      </c>
      <c r="O48" t="str">
        <f>IF(All_Rosters[[#This Row],[Designation]]="Taxi Squad","",
IF(AND(TeamSelection=All_Rosters[[#This Row],[Team Name]],All_Rosters[[#This Row],[Keeper Years]]&gt;0),All_Rosters[[#This Row],[Index]],""))</f>
        <v/>
      </c>
      <c r="P48" t="str">
        <f>IFERROR(SMALL($O$2:$O$1000,ROWS($O$2:O48)),"")</f>
        <v/>
      </c>
      <c r="Q48" t="str">
        <f>IF(AND(All_Rosters[[#This Row],[Designation]]="Taxi Squad",TeamSelection=All_Rosters[[#This Row],[Team Name]],All_Rosters[[#This Row],[Keeper Years]]&gt;0),All_Rosters[[#This Row],[Index]],"")</f>
        <v/>
      </c>
      <c r="R48" t="str">
        <f>IFERROR(SMALL($Q$2:$Q$1000,ROWS($Q$2:Q48)),"")</f>
        <v/>
      </c>
    </row>
    <row r="49" spans="1:18" x14ac:dyDescent="0.45">
      <c r="A49" t="s">
        <v>651</v>
      </c>
      <c r="B49" t="s">
        <v>331</v>
      </c>
      <c r="C49" t="s">
        <v>122</v>
      </c>
      <c r="D49" t="s">
        <v>141</v>
      </c>
      <c r="E49">
        <v>45</v>
      </c>
      <c r="G49">
        <v>45</v>
      </c>
      <c r="H49" t="s">
        <v>7</v>
      </c>
      <c r="I49" t="s">
        <v>13</v>
      </c>
      <c r="K49">
        <v>57</v>
      </c>
      <c r="L49">
        <v>3</v>
      </c>
      <c r="M49">
        <v>2</v>
      </c>
      <c r="N49">
        <v>48</v>
      </c>
      <c r="O49" t="str">
        <f>IF(All_Rosters[[#This Row],[Designation]]="Taxi Squad","",
IF(AND(TeamSelection=All_Rosters[[#This Row],[Team Name]],All_Rosters[[#This Row],[Keeper Years]]&gt;0),All_Rosters[[#This Row],[Index]],""))</f>
        <v/>
      </c>
      <c r="P49" t="str">
        <f>IFERROR(SMALL($O$2:$O$1000,ROWS($O$2:O49)),"")</f>
        <v/>
      </c>
      <c r="Q49" t="str">
        <f>IF(AND(All_Rosters[[#This Row],[Designation]]="Taxi Squad",TeamSelection=All_Rosters[[#This Row],[Team Name]],All_Rosters[[#This Row],[Keeper Years]]&gt;0),All_Rosters[[#This Row],[Index]],"")</f>
        <v/>
      </c>
      <c r="R49" t="str">
        <f>IFERROR(SMALL($Q$2:$Q$1000,ROWS($Q$2:Q49)),"")</f>
        <v/>
      </c>
    </row>
    <row r="50" spans="1:18" x14ac:dyDescent="0.45">
      <c r="A50" t="s">
        <v>651</v>
      </c>
      <c r="B50" t="s">
        <v>332</v>
      </c>
      <c r="C50" t="s">
        <v>127</v>
      </c>
      <c r="D50" t="s">
        <v>141</v>
      </c>
      <c r="E50">
        <v>26</v>
      </c>
      <c r="G50">
        <v>0</v>
      </c>
      <c r="I50" t="s">
        <v>80</v>
      </c>
      <c r="K50">
        <v>33</v>
      </c>
      <c r="L50">
        <v>3</v>
      </c>
      <c r="M50">
        <v>2</v>
      </c>
      <c r="N50">
        <v>49</v>
      </c>
      <c r="O50" t="str">
        <f>IF(All_Rosters[[#This Row],[Designation]]="Taxi Squad","",
IF(AND(TeamSelection=All_Rosters[[#This Row],[Team Name]],All_Rosters[[#This Row],[Keeper Years]]&gt;0),All_Rosters[[#This Row],[Index]],""))</f>
        <v/>
      </c>
      <c r="P50" t="str">
        <f>IFERROR(SMALL($O$2:$O$1000,ROWS($O$2:O50)),"")</f>
        <v/>
      </c>
      <c r="Q50" t="str">
        <f>IF(AND(All_Rosters[[#This Row],[Designation]]="Taxi Squad",TeamSelection=All_Rosters[[#This Row],[Team Name]],All_Rosters[[#This Row],[Keeper Years]]&gt;0),All_Rosters[[#This Row],[Index]],"")</f>
        <v/>
      </c>
      <c r="R50" t="str">
        <f>IFERROR(SMALL($Q$2:$Q$1000,ROWS($Q$2:Q50)),"")</f>
        <v/>
      </c>
    </row>
    <row r="51" spans="1:18" x14ac:dyDescent="0.45">
      <c r="A51" t="s">
        <v>651</v>
      </c>
      <c r="B51" t="s">
        <v>333</v>
      </c>
      <c r="C51" t="s">
        <v>134</v>
      </c>
      <c r="D51" t="s">
        <v>141</v>
      </c>
      <c r="E51">
        <v>20</v>
      </c>
      <c r="G51">
        <v>0</v>
      </c>
      <c r="I51" t="s">
        <v>75</v>
      </c>
      <c r="K51">
        <v>25</v>
      </c>
      <c r="L51">
        <v>3</v>
      </c>
      <c r="M51">
        <v>2</v>
      </c>
      <c r="N51">
        <v>50</v>
      </c>
      <c r="O51" t="str">
        <f>IF(All_Rosters[[#This Row],[Designation]]="Taxi Squad","",
IF(AND(TeamSelection=All_Rosters[[#This Row],[Team Name]],All_Rosters[[#This Row],[Keeper Years]]&gt;0),All_Rosters[[#This Row],[Index]],""))</f>
        <v/>
      </c>
      <c r="P51" t="str">
        <f>IFERROR(SMALL($O$2:$O$1000,ROWS($O$2:O51)),"")</f>
        <v/>
      </c>
      <c r="Q51" t="str">
        <f>IF(AND(All_Rosters[[#This Row],[Designation]]="Taxi Squad",TeamSelection=All_Rosters[[#This Row],[Team Name]],All_Rosters[[#This Row],[Keeper Years]]&gt;0),All_Rosters[[#This Row],[Index]],"")</f>
        <v/>
      </c>
      <c r="R51" t="str">
        <f>IFERROR(SMALL($Q$2:$Q$1000,ROWS($Q$2:Q51)),"")</f>
        <v/>
      </c>
    </row>
    <row r="52" spans="1:18" x14ac:dyDescent="0.45">
      <c r="A52" t="s">
        <v>651</v>
      </c>
      <c r="B52" t="s">
        <v>334</v>
      </c>
      <c r="C52" t="s">
        <v>192</v>
      </c>
      <c r="D52" t="s">
        <v>141</v>
      </c>
      <c r="E52">
        <v>12</v>
      </c>
      <c r="G52">
        <v>12</v>
      </c>
      <c r="H52" t="s">
        <v>7</v>
      </c>
      <c r="I52" t="s">
        <v>76</v>
      </c>
      <c r="K52">
        <v>15</v>
      </c>
      <c r="L52">
        <v>3</v>
      </c>
      <c r="M52">
        <v>2</v>
      </c>
      <c r="N52">
        <v>51</v>
      </c>
      <c r="O52" t="str">
        <f>IF(All_Rosters[[#This Row],[Designation]]="Taxi Squad","",
IF(AND(TeamSelection=All_Rosters[[#This Row],[Team Name]],All_Rosters[[#This Row],[Keeper Years]]&gt;0),All_Rosters[[#This Row],[Index]],""))</f>
        <v/>
      </c>
      <c r="P52" t="str">
        <f>IFERROR(SMALL($O$2:$O$1000,ROWS($O$2:O52)),"")</f>
        <v/>
      </c>
      <c r="Q52" t="str">
        <f>IF(AND(All_Rosters[[#This Row],[Designation]]="Taxi Squad",TeamSelection=All_Rosters[[#This Row],[Team Name]],All_Rosters[[#This Row],[Keeper Years]]&gt;0),All_Rosters[[#This Row],[Index]],"")</f>
        <v/>
      </c>
      <c r="R52" t="str">
        <f>IFERROR(SMALL($Q$2:$Q$1000,ROWS($Q$2:Q52)),"")</f>
        <v/>
      </c>
    </row>
    <row r="53" spans="1:18" x14ac:dyDescent="0.45">
      <c r="A53" t="s">
        <v>651</v>
      </c>
      <c r="B53" t="s">
        <v>335</v>
      </c>
      <c r="C53" t="s">
        <v>165</v>
      </c>
      <c r="D53" t="s">
        <v>141</v>
      </c>
      <c r="E53">
        <v>10</v>
      </c>
      <c r="G53">
        <v>10</v>
      </c>
      <c r="H53" t="s">
        <v>7</v>
      </c>
      <c r="I53" t="s">
        <v>6</v>
      </c>
      <c r="K53">
        <v>13</v>
      </c>
      <c r="L53">
        <v>3</v>
      </c>
      <c r="M53">
        <v>2</v>
      </c>
      <c r="N53">
        <v>52</v>
      </c>
      <c r="O53" t="str">
        <f>IF(All_Rosters[[#This Row],[Designation]]="Taxi Squad","",
IF(AND(TeamSelection=All_Rosters[[#This Row],[Team Name]],All_Rosters[[#This Row],[Keeper Years]]&gt;0),All_Rosters[[#This Row],[Index]],""))</f>
        <v/>
      </c>
      <c r="P53" t="str">
        <f>IFERROR(SMALL($O$2:$O$1000,ROWS($O$2:O53)),"")</f>
        <v/>
      </c>
      <c r="Q53" t="str">
        <f>IF(AND(All_Rosters[[#This Row],[Designation]]="Taxi Squad",TeamSelection=All_Rosters[[#This Row],[Team Name]],All_Rosters[[#This Row],[Keeper Years]]&gt;0),All_Rosters[[#This Row],[Index]],"")</f>
        <v/>
      </c>
      <c r="R53" t="str">
        <f>IFERROR(SMALL($Q$2:$Q$1000,ROWS($Q$2:Q53)),"")</f>
        <v/>
      </c>
    </row>
    <row r="54" spans="1:18" x14ac:dyDescent="0.45">
      <c r="A54" t="s">
        <v>651</v>
      </c>
      <c r="B54" t="s">
        <v>336</v>
      </c>
      <c r="C54" t="s">
        <v>278</v>
      </c>
      <c r="D54" t="s">
        <v>141</v>
      </c>
      <c r="E54">
        <v>1</v>
      </c>
      <c r="G54">
        <v>0</v>
      </c>
      <c r="I54" t="s">
        <v>19</v>
      </c>
      <c r="K54">
        <v>10</v>
      </c>
      <c r="L54">
        <v>3</v>
      </c>
      <c r="M54">
        <v>2</v>
      </c>
      <c r="N54">
        <v>53</v>
      </c>
      <c r="O54" t="str">
        <f>IF(All_Rosters[[#This Row],[Designation]]="Taxi Squad","",
IF(AND(TeamSelection=All_Rosters[[#This Row],[Team Name]],All_Rosters[[#This Row],[Keeper Years]]&gt;0),All_Rosters[[#This Row],[Index]],""))</f>
        <v/>
      </c>
      <c r="P54" t="str">
        <f>IFERROR(SMALL($O$2:$O$1000,ROWS($O$2:O54)),"")</f>
        <v/>
      </c>
      <c r="Q54" t="str">
        <f>IF(AND(All_Rosters[[#This Row],[Designation]]="Taxi Squad",TeamSelection=All_Rosters[[#This Row],[Team Name]],All_Rosters[[#This Row],[Keeper Years]]&gt;0),All_Rosters[[#This Row],[Index]],"")</f>
        <v/>
      </c>
      <c r="R54" t="str">
        <f>IFERROR(SMALL($Q$2:$Q$1000,ROWS($Q$2:Q54)),"")</f>
        <v/>
      </c>
    </row>
    <row r="55" spans="1:18" x14ac:dyDescent="0.45">
      <c r="A55" t="s">
        <v>651</v>
      </c>
      <c r="B55" t="s">
        <v>337</v>
      </c>
      <c r="C55" t="s">
        <v>170</v>
      </c>
      <c r="D55" t="s">
        <v>150</v>
      </c>
      <c r="E55">
        <v>16</v>
      </c>
      <c r="G55">
        <v>16</v>
      </c>
      <c r="H55" t="s">
        <v>7</v>
      </c>
      <c r="I55" t="s">
        <v>40</v>
      </c>
      <c r="K55">
        <v>20</v>
      </c>
      <c r="L55">
        <v>3</v>
      </c>
      <c r="M55">
        <v>2</v>
      </c>
      <c r="N55">
        <v>54</v>
      </c>
      <c r="O55" t="str">
        <f>IF(All_Rosters[[#This Row],[Designation]]="Taxi Squad","",
IF(AND(TeamSelection=All_Rosters[[#This Row],[Team Name]],All_Rosters[[#This Row],[Keeper Years]]&gt;0),All_Rosters[[#This Row],[Index]],""))</f>
        <v/>
      </c>
      <c r="P55" t="str">
        <f>IFERROR(SMALL($O$2:$O$1000,ROWS($O$2:O55)),"")</f>
        <v/>
      </c>
      <c r="Q55" t="str">
        <f>IF(AND(All_Rosters[[#This Row],[Designation]]="Taxi Squad",TeamSelection=All_Rosters[[#This Row],[Team Name]],All_Rosters[[#This Row],[Keeper Years]]&gt;0),All_Rosters[[#This Row],[Index]],"")</f>
        <v/>
      </c>
      <c r="R55" t="str">
        <f>IFERROR(SMALL($Q$2:$Q$1000,ROWS($Q$2:Q55)),"")</f>
        <v/>
      </c>
    </row>
    <row r="56" spans="1:18" x14ac:dyDescent="0.45">
      <c r="A56" t="s">
        <v>651</v>
      </c>
      <c r="B56" t="s">
        <v>338</v>
      </c>
      <c r="C56" t="s">
        <v>143</v>
      </c>
      <c r="D56" t="s">
        <v>150</v>
      </c>
      <c r="E56">
        <v>12</v>
      </c>
      <c r="G56">
        <v>12</v>
      </c>
      <c r="H56" t="s">
        <v>7</v>
      </c>
      <c r="I56" t="s">
        <v>76</v>
      </c>
      <c r="K56">
        <v>15</v>
      </c>
      <c r="L56">
        <v>3</v>
      </c>
      <c r="M56">
        <v>2</v>
      </c>
      <c r="N56">
        <v>55</v>
      </c>
      <c r="O56" t="str">
        <f>IF(All_Rosters[[#This Row],[Designation]]="Taxi Squad","",
IF(AND(TeamSelection=All_Rosters[[#This Row],[Team Name]],All_Rosters[[#This Row],[Keeper Years]]&gt;0),All_Rosters[[#This Row],[Index]],""))</f>
        <v/>
      </c>
      <c r="P56" t="str">
        <f>IFERROR(SMALL($O$2:$O$1000,ROWS($O$2:O56)),"")</f>
        <v/>
      </c>
      <c r="Q56" t="str">
        <f>IF(AND(All_Rosters[[#This Row],[Designation]]="Taxi Squad",TeamSelection=All_Rosters[[#This Row],[Team Name]],All_Rosters[[#This Row],[Keeper Years]]&gt;0),All_Rosters[[#This Row],[Index]],"")</f>
        <v/>
      </c>
      <c r="R56" t="str">
        <f>IFERROR(SMALL($Q$2:$Q$1000,ROWS($Q$2:Q56)),"")</f>
        <v/>
      </c>
    </row>
    <row r="57" spans="1:18" x14ac:dyDescent="0.45">
      <c r="A57" t="s">
        <v>651</v>
      </c>
      <c r="B57" t="s">
        <v>339</v>
      </c>
      <c r="C57" t="s">
        <v>278</v>
      </c>
      <c r="D57" t="s">
        <v>150</v>
      </c>
      <c r="E57">
        <v>8</v>
      </c>
      <c r="G57">
        <v>0</v>
      </c>
      <c r="I57" t="s">
        <v>20</v>
      </c>
      <c r="K57">
        <v>10</v>
      </c>
      <c r="L57">
        <v>3</v>
      </c>
      <c r="M57">
        <v>2</v>
      </c>
      <c r="N57">
        <v>56</v>
      </c>
      <c r="O57" t="str">
        <f>IF(All_Rosters[[#This Row],[Designation]]="Taxi Squad","",
IF(AND(TeamSelection=All_Rosters[[#This Row],[Team Name]],All_Rosters[[#This Row],[Keeper Years]]&gt;0),All_Rosters[[#This Row],[Index]],""))</f>
        <v/>
      </c>
      <c r="P57" t="str">
        <f>IFERROR(SMALL($O$2:$O$1000,ROWS($O$2:O57)),"")</f>
        <v/>
      </c>
      <c r="Q57" t="str">
        <f>IF(AND(All_Rosters[[#This Row],[Designation]]="Taxi Squad",TeamSelection=All_Rosters[[#This Row],[Team Name]],All_Rosters[[#This Row],[Keeper Years]]&gt;0),All_Rosters[[#This Row],[Index]],"")</f>
        <v/>
      </c>
      <c r="R57" t="str">
        <f>IFERROR(SMALL($Q$2:$Q$1000,ROWS($Q$2:Q57)),"")</f>
        <v/>
      </c>
    </row>
    <row r="58" spans="1:18" x14ac:dyDescent="0.45">
      <c r="A58" t="s">
        <v>651</v>
      </c>
      <c r="B58" t="s">
        <v>340</v>
      </c>
      <c r="C58" t="s">
        <v>165</v>
      </c>
      <c r="D58" t="s">
        <v>153</v>
      </c>
      <c r="E58">
        <v>3</v>
      </c>
      <c r="G58">
        <v>3</v>
      </c>
      <c r="H58" t="s">
        <v>7</v>
      </c>
      <c r="I58" t="s">
        <v>8</v>
      </c>
      <c r="K58">
        <v>4</v>
      </c>
      <c r="L58">
        <v>3</v>
      </c>
      <c r="M58">
        <v>2</v>
      </c>
      <c r="N58">
        <v>57</v>
      </c>
      <c r="O58" t="str">
        <f>IF(All_Rosters[[#This Row],[Designation]]="Taxi Squad","",
IF(AND(TeamSelection=All_Rosters[[#This Row],[Team Name]],All_Rosters[[#This Row],[Keeper Years]]&gt;0),All_Rosters[[#This Row],[Index]],""))</f>
        <v/>
      </c>
      <c r="P58" t="str">
        <f>IFERROR(SMALL($O$2:$O$1000,ROWS($O$2:O58)),"")</f>
        <v/>
      </c>
      <c r="Q58" t="str">
        <f>IF(AND(All_Rosters[[#This Row],[Designation]]="Taxi Squad",TeamSelection=All_Rosters[[#This Row],[Team Name]],All_Rosters[[#This Row],[Keeper Years]]&gt;0),All_Rosters[[#This Row],[Index]],"")</f>
        <v/>
      </c>
      <c r="R58" t="str">
        <f>IFERROR(SMALL($Q$2:$Q$1000,ROWS($Q$2:Q58)),"")</f>
        <v/>
      </c>
    </row>
    <row r="59" spans="1:18" x14ac:dyDescent="0.45">
      <c r="A59" t="s">
        <v>651</v>
      </c>
      <c r="B59" t="s">
        <v>341</v>
      </c>
      <c r="C59" t="s">
        <v>230</v>
      </c>
      <c r="D59" t="s">
        <v>156</v>
      </c>
      <c r="E59">
        <v>15</v>
      </c>
      <c r="G59">
        <v>0</v>
      </c>
      <c r="I59" t="s">
        <v>77</v>
      </c>
      <c r="K59">
        <v>19</v>
      </c>
      <c r="L59">
        <v>3</v>
      </c>
      <c r="M59">
        <v>2</v>
      </c>
      <c r="N59">
        <v>58</v>
      </c>
      <c r="O59" t="str">
        <f>IF(All_Rosters[[#This Row],[Designation]]="Taxi Squad","",
IF(AND(TeamSelection=All_Rosters[[#This Row],[Team Name]],All_Rosters[[#This Row],[Keeper Years]]&gt;0),All_Rosters[[#This Row],[Index]],""))</f>
        <v/>
      </c>
      <c r="P59" t="str">
        <f>IFERROR(SMALL($O$2:$O$1000,ROWS($O$2:O59)),"")</f>
        <v/>
      </c>
      <c r="Q59" t="str">
        <f>IF(AND(All_Rosters[[#This Row],[Designation]]="Taxi Squad",TeamSelection=All_Rosters[[#This Row],[Team Name]],All_Rosters[[#This Row],[Keeper Years]]&gt;0),All_Rosters[[#This Row],[Index]],"")</f>
        <v/>
      </c>
      <c r="R59" t="str">
        <f>IFERROR(SMALL($Q$2:$Q$1000,ROWS($Q$2:Q59)),"")</f>
        <v/>
      </c>
    </row>
    <row r="60" spans="1:18" x14ac:dyDescent="0.45">
      <c r="A60" t="s">
        <v>651</v>
      </c>
      <c r="B60" t="s">
        <v>342</v>
      </c>
      <c r="C60" t="s">
        <v>200</v>
      </c>
      <c r="D60" t="s">
        <v>156</v>
      </c>
      <c r="E60">
        <v>1</v>
      </c>
      <c r="G60">
        <v>0</v>
      </c>
      <c r="I60" t="s">
        <v>19</v>
      </c>
      <c r="K60">
        <v>10</v>
      </c>
      <c r="L60">
        <v>3</v>
      </c>
      <c r="M60">
        <v>2</v>
      </c>
      <c r="N60">
        <v>59</v>
      </c>
      <c r="O60" t="str">
        <f>IF(All_Rosters[[#This Row],[Designation]]="Taxi Squad","",
IF(AND(TeamSelection=All_Rosters[[#This Row],[Team Name]],All_Rosters[[#This Row],[Keeper Years]]&gt;0),All_Rosters[[#This Row],[Index]],""))</f>
        <v/>
      </c>
      <c r="P60" t="str">
        <f>IFERROR(SMALL($O$2:$O$1000,ROWS($O$2:O60)),"")</f>
        <v/>
      </c>
      <c r="Q60" t="str">
        <f>IF(AND(All_Rosters[[#This Row],[Designation]]="Taxi Squad",TeamSelection=All_Rosters[[#This Row],[Team Name]],All_Rosters[[#This Row],[Keeper Years]]&gt;0),All_Rosters[[#This Row],[Index]],"")</f>
        <v/>
      </c>
      <c r="R60" t="str">
        <f>IFERROR(SMALL($Q$2:$Q$1000,ROWS($Q$2:Q60)),"")</f>
        <v/>
      </c>
    </row>
    <row r="61" spans="1:18" x14ac:dyDescent="0.45">
      <c r="A61" t="s">
        <v>651</v>
      </c>
      <c r="B61" t="s">
        <v>343</v>
      </c>
      <c r="C61" t="s">
        <v>138</v>
      </c>
      <c r="D61" t="s">
        <v>159</v>
      </c>
      <c r="E61">
        <v>35</v>
      </c>
      <c r="G61">
        <v>35</v>
      </c>
      <c r="H61" t="s">
        <v>7</v>
      </c>
      <c r="I61" t="s">
        <v>42</v>
      </c>
      <c r="K61">
        <v>44</v>
      </c>
      <c r="L61">
        <v>3</v>
      </c>
      <c r="M61">
        <v>2</v>
      </c>
      <c r="N61">
        <v>60</v>
      </c>
      <c r="O61" t="str">
        <f>IF(All_Rosters[[#This Row],[Designation]]="Taxi Squad","",
IF(AND(TeamSelection=All_Rosters[[#This Row],[Team Name]],All_Rosters[[#This Row],[Keeper Years]]&gt;0),All_Rosters[[#This Row],[Index]],""))</f>
        <v/>
      </c>
      <c r="P61" t="str">
        <f>IFERROR(SMALL($O$2:$O$1000,ROWS($O$2:O61)),"")</f>
        <v/>
      </c>
      <c r="Q61" t="str">
        <f>IF(AND(All_Rosters[[#This Row],[Designation]]="Taxi Squad",TeamSelection=All_Rosters[[#This Row],[Team Name]],All_Rosters[[#This Row],[Keeper Years]]&gt;0),All_Rosters[[#This Row],[Index]],"")</f>
        <v/>
      </c>
      <c r="R61" t="str">
        <f>IFERROR(SMALL($Q$2:$Q$1000,ROWS($Q$2:Q61)),"")</f>
        <v/>
      </c>
    </row>
    <row r="62" spans="1:18" x14ac:dyDescent="0.45">
      <c r="A62" t="s">
        <v>651</v>
      </c>
      <c r="B62" t="s">
        <v>344</v>
      </c>
      <c r="C62" t="s">
        <v>125</v>
      </c>
      <c r="D62" t="s">
        <v>159</v>
      </c>
      <c r="E62">
        <v>15</v>
      </c>
      <c r="G62">
        <v>15</v>
      </c>
      <c r="H62" t="s">
        <v>7</v>
      </c>
      <c r="I62" t="s">
        <v>69</v>
      </c>
      <c r="K62">
        <v>19</v>
      </c>
      <c r="L62">
        <v>3</v>
      </c>
      <c r="M62">
        <v>2</v>
      </c>
      <c r="N62">
        <v>61</v>
      </c>
      <c r="O62" t="str">
        <f>IF(All_Rosters[[#This Row],[Designation]]="Taxi Squad","",
IF(AND(TeamSelection=All_Rosters[[#This Row],[Team Name]],All_Rosters[[#This Row],[Keeper Years]]&gt;0),All_Rosters[[#This Row],[Index]],""))</f>
        <v/>
      </c>
      <c r="P62" t="str">
        <f>IFERROR(SMALL($O$2:$O$1000,ROWS($O$2:O62)),"")</f>
        <v/>
      </c>
      <c r="Q62" t="str">
        <f>IF(AND(All_Rosters[[#This Row],[Designation]]="Taxi Squad",TeamSelection=All_Rosters[[#This Row],[Team Name]],All_Rosters[[#This Row],[Keeper Years]]&gt;0),All_Rosters[[#This Row],[Index]],"")</f>
        <v/>
      </c>
      <c r="R62" t="str">
        <f>IFERROR(SMALL($Q$2:$Q$1000,ROWS($Q$2:Q62)),"")</f>
        <v/>
      </c>
    </row>
    <row r="63" spans="1:18" x14ac:dyDescent="0.45">
      <c r="A63" t="s">
        <v>651</v>
      </c>
      <c r="B63" t="s">
        <v>345</v>
      </c>
      <c r="C63" t="s">
        <v>177</v>
      </c>
      <c r="D63" t="s">
        <v>163</v>
      </c>
      <c r="E63">
        <v>55</v>
      </c>
      <c r="G63">
        <v>55</v>
      </c>
      <c r="H63" t="s">
        <v>7</v>
      </c>
      <c r="I63" t="s">
        <v>21</v>
      </c>
      <c r="K63">
        <v>69</v>
      </c>
      <c r="L63">
        <v>3</v>
      </c>
      <c r="M63">
        <v>2</v>
      </c>
      <c r="N63">
        <v>62</v>
      </c>
      <c r="O63" t="str">
        <f>IF(All_Rosters[[#This Row],[Designation]]="Taxi Squad","",
IF(AND(TeamSelection=All_Rosters[[#This Row],[Team Name]],All_Rosters[[#This Row],[Keeper Years]]&gt;0),All_Rosters[[#This Row],[Index]],""))</f>
        <v/>
      </c>
      <c r="P63" t="str">
        <f>IFERROR(SMALL($O$2:$O$1000,ROWS($O$2:O63)),"")</f>
        <v/>
      </c>
      <c r="Q63" t="str">
        <f>IF(AND(All_Rosters[[#This Row],[Designation]]="Taxi Squad",TeamSelection=All_Rosters[[#This Row],[Team Name]],All_Rosters[[#This Row],[Keeper Years]]&gt;0),All_Rosters[[#This Row],[Index]],"")</f>
        <v/>
      </c>
      <c r="R63" t="str">
        <f>IFERROR(SMALL($Q$2:$Q$1000,ROWS($Q$2:Q63)),"")</f>
        <v/>
      </c>
    </row>
    <row r="64" spans="1:18" x14ac:dyDescent="0.45">
      <c r="A64" t="s">
        <v>651</v>
      </c>
      <c r="B64" t="s">
        <v>346</v>
      </c>
      <c r="C64" t="s">
        <v>140</v>
      </c>
      <c r="D64" t="s">
        <v>163</v>
      </c>
      <c r="E64">
        <v>32</v>
      </c>
      <c r="G64">
        <v>32</v>
      </c>
      <c r="H64" t="s">
        <v>7</v>
      </c>
      <c r="I64" t="s">
        <v>78</v>
      </c>
      <c r="K64">
        <v>40</v>
      </c>
      <c r="L64">
        <v>3</v>
      </c>
      <c r="M64">
        <v>2</v>
      </c>
      <c r="N64">
        <v>63</v>
      </c>
      <c r="O64" t="str">
        <f>IF(All_Rosters[[#This Row],[Designation]]="Taxi Squad","",
IF(AND(TeamSelection=All_Rosters[[#This Row],[Team Name]],All_Rosters[[#This Row],[Keeper Years]]&gt;0),All_Rosters[[#This Row],[Index]],""))</f>
        <v/>
      </c>
      <c r="P64" t="str">
        <f>IFERROR(SMALL($O$2:$O$1000,ROWS($O$2:O64)),"")</f>
        <v/>
      </c>
      <c r="Q64" t="str">
        <f>IF(AND(All_Rosters[[#This Row],[Designation]]="Taxi Squad",TeamSelection=All_Rosters[[#This Row],[Team Name]],All_Rosters[[#This Row],[Keeper Years]]&gt;0),All_Rosters[[#This Row],[Index]],"")</f>
        <v/>
      </c>
      <c r="R64" t="str">
        <f>IFERROR(SMALL($Q$2:$Q$1000,ROWS($Q$2:Q64)),"")</f>
        <v/>
      </c>
    </row>
    <row r="65" spans="1:18" x14ac:dyDescent="0.45">
      <c r="A65" t="s">
        <v>651</v>
      </c>
      <c r="B65" t="s">
        <v>347</v>
      </c>
      <c r="C65" t="s">
        <v>203</v>
      </c>
      <c r="D65" t="s">
        <v>163</v>
      </c>
      <c r="E65">
        <v>22</v>
      </c>
      <c r="G65">
        <v>22</v>
      </c>
      <c r="H65" t="s">
        <v>7</v>
      </c>
      <c r="I65" t="s">
        <v>70</v>
      </c>
      <c r="K65">
        <v>28</v>
      </c>
      <c r="L65">
        <v>3</v>
      </c>
      <c r="M65">
        <v>2</v>
      </c>
      <c r="N65">
        <v>64</v>
      </c>
      <c r="O65" t="str">
        <f>IF(All_Rosters[[#This Row],[Designation]]="Taxi Squad","",
IF(AND(TeamSelection=All_Rosters[[#This Row],[Team Name]],All_Rosters[[#This Row],[Keeper Years]]&gt;0),All_Rosters[[#This Row],[Index]],""))</f>
        <v/>
      </c>
      <c r="P65" t="str">
        <f>IFERROR(SMALL($O$2:$O$1000,ROWS($O$2:O65)),"")</f>
        <v/>
      </c>
      <c r="Q65" t="str">
        <f>IF(AND(All_Rosters[[#This Row],[Designation]]="Taxi Squad",TeamSelection=All_Rosters[[#This Row],[Team Name]],All_Rosters[[#This Row],[Keeper Years]]&gt;0),All_Rosters[[#This Row],[Index]],"")</f>
        <v/>
      </c>
      <c r="R65" t="str">
        <f>IFERROR(SMALL($Q$2:$Q$1000,ROWS($Q$2:Q65)),"")</f>
        <v/>
      </c>
    </row>
    <row r="66" spans="1:18" x14ac:dyDescent="0.45">
      <c r="A66" t="s">
        <v>651</v>
      </c>
      <c r="B66" t="s">
        <v>348</v>
      </c>
      <c r="C66" t="s">
        <v>200</v>
      </c>
      <c r="D66" t="s">
        <v>163</v>
      </c>
      <c r="E66">
        <v>20</v>
      </c>
      <c r="G66">
        <v>20</v>
      </c>
      <c r="H66" t="s">
        <v>7</v>
      </c>
      <c r="I66" t="s">
        <v>34</v>
      </c>
      <c r="K66">
        <v>25</v>
      </c>
      <c r="L66">
        <v>3</v>
      </c>
      <c r="M66">
        <v>2</v>
      </c>
      <c r="N66">
        <v>65</v>
      </c>
      <c r="O66" t="str">
        <f>IF(All_Rosters[[#This Row],[Designation]]="Taxi Squad","",
IF(AND(TeamSelection=All_Rosters[[#This Row],[Team Name]],All_Rosters[[#This Row],[Keeper Years]]&gt;0),All_Rosters[[#This Row],[Index]],""))</f>
        <v/>
      </c>
      <c r="P66" t="str">
        <f>IFERROR(SMALL($O$2:$O$1000,ROWS($O$2:O66)),"")</f>
        <v/>
      </c>
      <c r="Q66" t="str">
        <f>IF(AND(All_Rosters[[#This Row],[Designation]]="Taxi Squad",TeamSelection=All_Rosters[[#This Row],[Team Name]],All_Rosters[[#This Row],[Keeper Years]]&gt;0),All_Rosters[[#This Row],[Index]],"")</f>
        <v/>
      </c>
      <c r="R66" t="str">
        <f>IFERROR(SMALL($Q$2:$Q$1000,ROWS($Q$2:Q66)),"")</f>
        <v/>
      </c>
    </row>
    <row r="67" spans="1:18" x14ac:dyDescent="0.45">
      <c r="A67" t="s">
        <v>651</v>
      </c>
      <c r="B67" t="s">
        <v>349</v>
      </c>
      <c r="C67" t="s">
        <v>129</v>
      </c>
      <c r="D67" t="s">
        <v>163</v>
      </c>
      <c r="E67">
        <v>5</v>
      </c>
      <c r="G67">
        <v>5</v>
      </c>
      <c r="H67" t="s">
        <v>7</v>
      </c>
      <c r="I67" t="s">
        <v>45</v>
      </c>
      <c r="K67">
        <v>10</v>
      </c>
      <c r="L67">
        <v>3</v>
      </c>
      <c r="M67">
        <v>2</v>
      </c>
      <c r="N67">
        <v>66</v>
      </c>
      <c r="O67" t="str">
        <f>IF(All_Rosters[[#This Row],[Designation]]="Taxi Squad","",
IF(AND(TeamSelection=All_Rosters[[#This Row],[Team Name]],All_Rosters[[#This Row],[Keeper Years]]&gt;0),All_Rosters[[#This Row],[Index]],""))</f>
        <v/>
      </c>
      <c r="P67" t="str">
        <f>IFERROR(SMALL($O$2:$O$1000,ROWS($O$2:O67)),"")</f>
        <v/>
      </c>
      <c r="Q67" t="str">
        <f>IF(AND(All_Rosters[[#This Row],[Designation]]="Taxi Squad",TeamSelection=All_Rosters[[#This Row],[Team Name]],All_Rosters[[#This Row],[Keeper Years]]&gt;0),All_Rosters[[#This Row],[Index]],"")</f>
        <v/>
      </c>
      <c r="R67" t="str">
        <f>IFERROR(SMALL($Q$2:$Q$1000,ROWS($Q$2:Q67)),"")</f>
        <v/>
      </c>
    </row>
    <row r="68" spans="1:18" x14ac:dyDescent="0.45">
      <c r="A68" t="s">
        <v>651</v>
      </c>
      <c r="B68" t="s">
        <v>350</v>
      </c>
      <c r="C68" t="s">
        <v>134</v>
      </c>
      <c r="D68" t="s">
        <v>163</v>
      </c>
      <c r="E68">
        <v>3</v>
      </c>
      <c r="G68">
        <v>0</v>
      </c>
      <c r="I68" t="s">
        <v>15</v>
      </c>
      <c r="K68">
        <v>10</v>
      </c>
      <c r="L68">
        <v>3</v>
      </c>
      <c r="M68">
        <v>2</v>
      </c>
      <c r="N68">
        <v>67</v>
      </c>
      <c r="O68" t="str">
        <f>IF(All_Rosters[[#This Row],[Designation]]="Taxi Squad","",
IF(AND(TeamSelection=All_Rosters[[#This Row],[Team Name]],All_Rosters[[#This Row],[Keeper Years]]&gt;0),All_Rosters[[#This Row],[Index]],""))</f>
        <v/>
      </c>
      <c r="P68" t="str">
        <f>IFERROR(SMALL($O$2:$O$1000,ROWS($O$2:O68)),"")</f>
        <v/>
      </c>
      <c r="Q68" t="str">
        <f>IF(AND(All_Rosters[[#This Row],[Designation]]="Taxi Squad",TeamSelection=All_Rosters[[#This Row],[Team Name]],All_Rosters[[#This Row],[Keeper Years]]&gt;0),All_Rosters[[#This Row],[Index]],"")</f>
        <v/>
      </c>
      <c r="R68" t="str">
        <f>IFERROR(SMALL($Q$2:$Q$1000,ROWS($Q$2:Q68)),"")</f>
        <v/>
      </c>
    </row>
    <row r="69" spans="1:18" x14ac:dyDescent="0.45">
      <c r="A69" t="s">
        <v>651</v>
      </c>
      <c r="B69" t="s">
        <v>351</v>
      </c>
      <c r="C69" t="s">
        <v>138</v>
      </c>
      <c r="D69" t="s">
        <v>175</v>
      </c>
      <c r="E69">
        <v>15</v>
      </c>
      <c r="G69">
        <v>0</v>
      </c>
      <c r="I69" t="s">
        <v>77</v>
      </c>
      <c r="K69">
        <v>19</v>
      </c>
      <c r="L69">
        <v>3</v>
      </c>
      <c r="M69">
        <v>2</v>
      </c>
      <c r="N69">
        <v>68</v>
      </c>
      <c r="O69" t="str">
        <f>IF(All_Rosters[[#This Row],[Designation]]="Taxi Squad","",
IF(AND(TeamSelection=All_Rosters[[#This Row],[Team Name]],All_Rosters[[#This Row],[Keeper Years]]&gt;0),All_Rosters[[#This Row],[Index]],""))</f>
        <v/>
      </c>
      <c r="P69" t="str">
        <f>IFERROR(SMALL($O$2:$O$1000,ROWS($O$2:O69)),"")</f>
        <v/>
      </c>
      <c r="Q69" t="str">
        <f>IF(AND(All_Rosters[[#This Row],[Designation]]="Taxi Squad",TeamSelection=All_Rosters[[#This Row],[Team Name]],All_Rosters[[#This Row],[Keeper Years]]&gt;0),All_Rosters[[#This Row],[Index]],"")</f>
        <v/>
      </c>
      <c r="R69" t="str">
        <f>IFERROR(SMALL($Q$2:$Q$1000,ROWS($Q$2:Q69)),"")</f>
        <v/>
      </c>
    </row>
    <row r="70" spans="1:18" x14ac:dyDescent="0.45">
      <c r="A70" t="s">
        <v>651</v>
      </c>
      <c r="B70" t="s">
        <v>352</v>
      </c>
      <c r="C70" t="s">
        <v>161</v>
      </c>
      <c r="D70" t="s">
        <v>175</v>
      </c>
      <c r="E70">
        <v>5</v>
      </c>
      <c r="G70">
        <v>0</v>
      </c>
      <c r="I70" t="s">
        <v>79</v>
      </c>
      <c r="K70">
        <v>10</v>
      </c>
      <c r="L70">
        <v>3</v>
      </c>
      <c r="M70">
        <v>2</v>
      </c>
      <c r="N70">
        <v>69</v>
      </c>
      <c r="O70" t="str">
        <f>IF(All_Rosters[[#This Row],[Designation]]="Taxi Squad","",
IF(AND(TeamSelection=All_Rosters[[#This Row],[Team Name]],All_Rosters[[#This Row],[Keeper Years]]&gt;0),All_Rosters[[#This Row],[Index]],""))</f>
        <v/>
      </c>
      <c r="P70" t="str">
        <f>IFERROR(SMALL($O$2:$O$1000,ROWS($O$2:O70)),"")</f>
        <v/>
      </c>
      <c r="Q70" t="str">
        <f>IF(AND(All_Rosters[[#This Row],[Designation]]="Taxi Squad",TeamSelection=All_Rosters[[#This Row],[Team Name]],All_Rosters[[#This Row],[Keeper Years]]&gt;0),All_Rosters[[#This Row],[Index]],"")</f>
        <v/>
      </c>
      <c r="R70" t="str">
        <f>IFERROR(SMALL($Q$2:$Q$1000,ROWS($Q$2:Q70)),"")</f>
        <v/>
      </c>
    </row>
    <row r="71" spans="1:18" x14ac:dyDescent="0.45">
      <c r="A71" t="s">
        <v>651</v>
      </c>
      <c r="B71" t="s">
        <v>353</v>
      </c>
      <c r="C71" t="s">
        <v>242</v>
      </c>
      <c r="D71" t="s">
        <v>179</v>
      </c>
      <c r="E71">
        <v>21</v>
      </c>
      <c r="G71">
        <v>21</v>
      </c>
      <c r="H71" t="s">
        <v>7</v>
      </c>
      <c r="I71" t="s">
        <v>16</v>
      </c>
      <c r="K71">
        <v>27</v>
      </c>
      <c r="L71">
        <v>3</v>
      </c>
      <c r="M71">
        <v>2</v>
      </c>
      <c r="N71">
        <v>70</v>
      </c>
      <c r="O71" t="str">
        <f>IF(All_Rosters[[#This Row],[Designation]]="Taxi Squad","",
IF(AND(TeamSelection=All_Rosters[[#This Row],[Team Name]],All_Rosters[[#This Row],[Keeper Years]]&gt;0),All_Rosters[[#This Row],[Index]],""))</f>
        <v/>
      </c>
      <c r="P71" t="str">
        <f>IFERROR(SMALL($O$2:$O$1000,ROWS($O$2:O71)),"")</f>
        <v/>
      </c>
      <c r="Q71" t="str">
        <f>IF(AND(All_Rosters[[#This Row],[Designation]]="Taxi Squad",TeamSelection=All_Rosters[[#This Row],[Team Name]],All_Rosters[[#This Row],[Keeper Years]]&gt;0),All_Rosters[[#This Row],[Index]],"")</f>
        <v/>
      </c>
      <c r="R71" t="str">
        <f>IFERROR(SMALL($Q$2:$Q$1000,ROWS($Q$2:Q71)),"")</f>
        <v/>
      </c>
    </row>
    <row r="72" spans="1:18" x14ac:dyDescent="0.45">
      <c r="A72" t="s">
        <v>651</v>
      </c>
      <c r="B72" t="s">
        <v>354</v>
      </c>
      <c r="C72" t="s">
        <v>136</v>
      </c>
      <c r="D72" t="s">
        <v>179</v>
      </c>
      <c r="E72">
        <v>15</v>
      </c>
      <c r="G72">
        <v>0</v>
      </c>
      <c r="I72" t="s">
        <v>77</v>
      </c>
      <c r="K72">
        <v>19</v>
      </c>
      <c r="L72">
        <v>3</v>
      </c>
      <c r="M72">
        <v>2</v>
      </c>
      <c r="N72">
        <v>71</v>
      </c>
      <c r="O72" t="str">
        <f>IF(All_Rosters[[#This Row],[Designation]]="Taxi Squad","",
IF(AND(TeamSelection=All_Rosters[[#This Row],[Team Name]],All_Rosters[[#This Row],[Keeper Years]]&gt;0),All_Rosters[[#This Row],[Index]],""))</f>
        <v/>
      </c>
      <c r="P72" t="str">
        <f>IFERROR(SMALL($O$2:$O$1000,ROWS($O$2:O72)),"")</f>
        <v/>
      </c>
      <c r="Q72" t="str">
        <f>IF(AND(All_Rosters[[#This Row],[Designation]]="Taxi Squad",TeamSelection=All_Rosters[[#This Row],[Team Name]],All_Rosters[[#This Row],[Keeper Years]]&gt;0),All_Rosters[[#This Row],[Index]],"")</f>
        <v/>
      </c>
      <c r="R72" t="str">
        <f>IFERROR(SMALL($Q$2:$Q$1000,ROWS($Q$2:Q72)),"")</f>
        <v/>
      </c>
    </row>
    <row r="73" spans="1:18" x14ac:dyDescent="0.45">
      <c r="A73" t="s">
        <v>651</v>
      </c>
      <c r="B73" t="s">
        <v>355</v>
      </c>
      <c r="C73" t="s">
        <v>129</v>
      </c>
      <c r="D73" t="s">
        <v>179</v>
      </c>
      <c r="E73">
        <v>1</v>
      </c>
      <c r="F73">
        <v>5</v>
      </c>
      <c r="G73">
        <v>8</v>
      </c>
      <c r="H73" t="s">
        <v>5</v>
      </c>
      <c r="I73" t="s">
        <v>19</v>
      </c>
      <c r="K73">
        <v>10</v>
      </c>
      <c r="L73">
        <v>4</v>
      </c>
      <c r="M73">
        <v>2</v>
      </c>
      <c r="N73">
        <v>72</v>
      </c>
      <c r="O73" t="str">
        <f>IF(All_Rosters[[#This Row],[Designation]]="Taxi Squad","",
IF(AND(TeamSelection=All_Rosters[[#This Row],[Team Name]],All_Rosters[[#This Row],[Keeper Years]]&gt;0),All_Rosters[[#This Row],[Index]],""))</f>
        <v/>
      </c>
      <c r="P73" t="str">
        <f>IFERROR(SMALL($O$2:$O$1000,ROWS($O$2:O73)),"")</f>
        <v/>
      </c>
      <c r="Q73" t="str">
        <f>IF(AND(All_Rosters[[#This Row],[Designation]]="Taxi Squad",TeamSelection=All_Rosters[[#This Row],[Team Name]],All_Rosters[[#This Row],[Keeper Years]]&gt;0),All_Rosters[[#This Row],[Index]],"")</f>
        <v/>
      </c>
      <c r="R73" t="str">
        <f>IFERROR(SMALL($Q$2:$Q$1000,ROWS($Q$2:Q73)),"")</f>
        <v/>
      </c>
    </row>
    <row r="74" spans="1:18" x14ac:dyDescent="0.45">
      <c r="A74" t="s">
        <v>651</v>
      </c>
      <c r="B74" t="s">
        <v>356</v>
      </c>
      <c r="C74" t="s">
        <v>165</v>
      </c>
      <c r="D74" t="s">
        <v>141</v>
      </c>
      <c r="E74">
        <v>69</v>
      </c>
      <c r="F74">
        <v>5</v>
      </c>
      <c r="G74">
        <v>69</v>
      </c>
      <c r="H74" t="s">
        <v>5</v>
      </c>
      <c r="I74" t="s">
        <v>81</v>
      </c>
      <c r="J74" t="s">
        <v>33</v>
      </c>
      <c r="K74">
        <v>69</v>
      </c>
      <c r="L74">
        <v>4</v>
      </c>
      <c r="M74">
        <v>2</v>
      </c>
      <c r="N74">
        <v>73</v>
      </c>
      <c r="O74" t="str">
        <f>IF(All_Rosters[[#This Row],[Designation]]="Taxi Squad","",
IF(AND(TeamSelection=All_Rosters[[#This Row],[Team Name]],All_Rosters[[#This Row],[Keeper Years]]&gt;0),All_Rosters[[#This Row],[Index]],""))</f>
        <v/>
      </c>
      <c r="P74" t="str">
        <f>IFERROR(SMALL($O$2:$O$1000,ROWS($O$2:O74)),"")</f>
        <v/>
      </c>
      <c r="Q74" t="str">
        <f>IF(AND(All_Rosters[[#This Row],[Designation]]="Taxi Squad",TeamSelection=All_Rosters[[#This Row],[Team Name]],All_Rosters[[#This Row],[Keeper Years]]&gt;0),All_Rosters[[#This Row],[Index]],"")</f>
        <v/>
      </c>
      <c r="R74" t="str">
        <f>IFERROR(SMALL($Q$2:$Q$1000,ROWS($Q$2:Q74)),"")</f>
        <v/>
      </c>
    </row>
    <row r="75" spans="1:18" x14ac:dyDescent="0.45">
      <c r="A75" t="s">
        <v>651</v>
      </c>
      <c r="B75" t="s">
        <v>357</v>
      </c>
      <c r="C75" t="s">
        <v>267</v>
      </c>
      <c r="D75" t="s">
        <v>150</v>
      </c>
      <c r="E75">
        <v>35</v>
      </c>
      <c r="F75">
        <v>5</v>
      </c>
      <c r="G75">
        <v>35</v>
      </c>
      <c r="H75" t="s">
        <v>5</v>
      </c>
      <c r="I75" t="s">
        <v>42</v>
      </c>
      <c r="J75" t="s">
        <v>33</v>
      </c>
      <c r="K75">
        <v>35</v>
      </c>
      <c r="L75">
        <v>4</v>
      </c>
      <c r="M75">
        <v>2</v>
      </c>
      <c r="N75">
        <v>74</v>
      </c>
      <c r="O75" t="str">
        <f>IF(All_Rosters[[#This Row],[Designation]]="Taxi Squad","",
IF(AND(TeamSelection=All_Rosters[[#This Row],[Team Name]],All_Rosters[[#This Row],[Keeper Years]]&gt;0),All_Rosters[[#This Row],[Index]],""))</f>
        <v/>
      </c>
      <c r="P75" t="str">
        <f>IFERROR(SMALL($O$2:$O$1000,ROWS($O$2:O75)),"")</f>
        <v/>
      </c>
      <c r="Q75" t="str">
        <f>IF(AND(All_Rosters[[#This Row],[Designation]]="Taxi Squad",TeamSelection=All_Rosters[[#This Row],[Team Name]],All_Rosters[[#This Row],[Keeper Years]]&gt;0),All_Rosters[[#This Row],[Index]],"")</f>
        <v/>
      </c>
      <c r="R75" t="str">
        <f>IFERROR(SMALL($Q$2:$Q$1000,ROWS($Q$2:Q75)),"")</f>
        <v/>
      </c>
    </row>
    <row r="76" spans="1:18" x14ac:dyDescent="0.45">
      <c r="A76" t="s">
        <v>651</v>
      </c>
      <c r="B76" t="s">
        <v>358</v>
      </c>
      <c r="C76" t="s">
        <v>129</v>
      </c>
      <c r="D76" t="s">
        <v>159</v>
      </c>
      <c r="E76">
        <v>10</v>
      </c>
      <c r="F76">
        <v>5</v>
      </c>
      <c r="G76">
        <v>10</v>
      </c>
      <c r="H76" t="s">
        <v>5</v>
      </c>
      <c r="I76" t="s">
        <v>6</v>
      </c>
      <c r="J76" t="s">
        <v>33</v>
      </c>
      <c r="K76">
        <v>10</v>
      </c>
      <c r="L76">
        <v>4</v>
      </c>
      <c r="M76">
        <v>2</v>
      </c>
      <c r="N76">
        <v>75</v>
      </c>
      <c r="O76" t="str">
        <f>IF(All_Rosters[[#This Row],[Designation]]="Taxi Squad","",
IF(AND(TeamSelection=All_Rosters[[#This Row],[Team Name]],All_Rosters[[#This Row],[Keeper Years]]&gt;0),All_Rosters[[#This Row],[Index]],""))</f>
        <v/>
      </c>
      <c r="P76" t="str">
        <f>IFERROR(SMALL($O$2:$O$1000,ROWS($O$2:O76)),"")</f>
        <v/>
      </c>
      <c r="Q76" t="str">
        <f>IF(AND(All_Rosters[[#This Row],[Designation]]="Taxi Squad",TeamSelection=All_Rosters[[#This Row],[Team Name]],All_Rosters[[#This Row],[Keeper Years]]&gt;0),All_Rosters[[#This Row],[Index]],"")</f>
        <v/>
      </c>
      <c r="R76" t="str">
        <f>IFERROR(SMALL($Q$2:$Q$1000,ROWS($Q$2:Q76)),"")</f>
        <v/>
      </c>
    </row>
    <row r="77" spans="1:18" x14ac:dyDescent="0.45">
      <c r="A77" t="s">
        <v>651</v>
      </c>
      <c r="B77" t="s">
        <v>359</v>
      </c>
      <c r="C77" t="s">
        <v>183</v>
      </c>
      <c r="D77" t="s">
        <v>163</v>
      </c>
      <c r="E77">
        <v>21</v>
      </c>
      <c r="F77">
        <v>5</v>
      </c>
      <c r="G77">
        <v>21</v>
      </c>
      <c r="H77" t="s">
        <v>5</v>
      </c>
      <c r="I77" t="s">
        <v>16</v>
      </c>
      <c r="J77" t="s">
        <v>33</v>
      </c>
      <c r="K77">
        <v>21</v>
      </c>
      <c r="L77">
        <v>4</v>
      </c>
      <c r="M77">
        <v>2</v>
      </c>
      <c r="N77">
        <v>76</v>
      </c>
      <c r="O77" t="str">
        <f>IF(All_Rosters[[#This Row],[Designation]]="Taxi Squad","",
IF(AND(TeamSelection=All_Rosters[[#This Row],[Team Name]],All_Rosters[[#This Row],[Keeper Years]]&gt;0),All_Rosters[[#This Row],[Index]],""))</f>
        <v/>
      </c>
      <c r="P77" t="str">
        <f>IFERROR(SMALL($O$2:$O$1000,ROWS($O$2:O77)),"")</f>
        <v/>
      </c>
      <c r="Q77" t="str">
        <f>IF(AND(All_Rosters[[#This Row],[Designation]]="Taxi Squad",TeamSelection=All_Rosters[[#This Row],[Team Name]],All_Rosters[[#This Row],[Keeper Years]]&gt;0),All_Rosters[[#This Row],[Index]],"")</f>
        <v/>
      </c>
      <c r="R77" t="str">
        <f>IFERROR(SMALL($Q$2:$Q$1000,ROWS($Q$2:Q77)),"")</f>
        <v/>
      </c>
    </row>
    <row r="78" spans="1:18" x14ac:dyDescent="0.45">
      <c r="A78" t="s">
        <v>651</v>
      </c>
      <c r="B78" t="s">
        <v>360</v>
      </c>
      <c r="C78" t="s">
        <v>136</v>
      </c>
      <c r="D78" t="s">
        <v>179</v>
      </c>
      <c r="E78">
        <v>25</v>
      </c>
      <c r="F78">
        <v>5</v>
      </c>
      <c r="G78">
        <v>25</v>
      </c>
      <c r="H78" t="s">
        <v>5</v>
      </c>
      <c r="I78" t="s">
        <v>26</v>
      </c>
      <c r="J78" t="s">
        <v>33</v>
      </c>
      <c r="K78">
        <v>25</v>
      </c>
      <c r="L78">
        <v>4</v>
      </c>
      <c r="M78">
        <v>2</v>
      </c>
      <c r="N78">
        <v>77</v>
      </c>
      <c r="O78" t="str">
        <f>IF(All_Rosters[[#This Row],[Designation]]="Taxi Squad","",
IF(AND(TeamSelection=All_Rosters[[#This Row],[Team Name]],All_Rosters[[#This Row],[Keeper Years]]&gt;0),All_Rosters[[#This Row],[Index]],""))</f>
        <v/>
      </c>
      <c r="P78" t="str">
        <f>IFERROR(SMALL($O$2:$O$1000,ROWS($O$2:O78)),"")</f>
        <v/>
      </c>
      <c r="Q78" t="str">
        <f>IF(AND(All_Rosters[[#This Row],[Designation]]="Taxi Squad",TeamSelection=All_Rosters[[#This Row],[Team Name]],All_Rosters[[#This Row],[Keeper Years]]&gt;0),All_Rosters[[#This Row],[Index]],"")</f>
        <v/>
      </c>
      <c r="R78" t="str">
        <f>IFERROR(SMALL($Q$2:$Q$1000,ROWS($Q$2:Q78)),"")</f>
        <v/>
      </c>
    </row>
    <row r="79" spans="1:18" x14ac:dyDescent="0.45">
      <c r="A79" t="s">
        <v>649</v>
      </c>
      <c r="B79" t="s">
        <v>361</v>
      </c>
      <c r="C79" t="s">
        <v>122</v>
      </c>
      <c r="D79" t="s">
        <v>123</v>
      </c>
      <c r="E79">
        <v>126</v>
      </c>
      <c r="G79">
        <v>126</v>
      </c>
      <c r="H79" t="s">
        <v>7</v>
      </c>
      <c r="I79" t="s">
        <v>88</v>
      </c>
      <c r="K79">
        <v>158</v>
      </c>
      <c r="L79">
        <v>3</v>
      </c>
      <c r="M79">
        <v>3</v>
      </c>
      <c r="N79">
        <v>78</v>
      </c>
      <c r="O79" t="str">
        <f>IF(All_Rosters[[#This Row],[Designation]]="Taxi Squad","",
IF(AND(TeamSelection=All_Rosters[[#This Row],[Team Name]],All_Rosters[[#This Row],[Keeper Years]]&gt;0),All_Rosters[[#This Row],[Index]],""))</f>
        <v/>
      </c>
      <c r="P79" t="str">
        <f>IFERROR(SMALL($O$2:$O$1000,ROWS($O$2:O79)),"")</f>
        <v/>
      </c>
      <c r="Q79" t="str">
        <f>IF(AND(All_Rosters[[#This Row],[Designation]]="Taxi Squad",TeamSelection=All_Rosters[[#This Row],[Team Name]],All_Rosters[[#This Row],[Keeper Years]]&gt;0),All_Rosters[[#This Row],[Index]],"")</f>
        <v/>
      </c>
      <c r="R79" t="str">
        <f>IFERROR(SMALL($Q$2:$Q$1000,ROWS($Q$2:Q79)),"")</f>
        <v/>
      </c>
    </row>
    <row r="80" spans="1:18" x14ac:dyDescent="0.45">
      <c r="A80" t="s">
        <v>649</v>
      </c>
      <c r="B80" t="s">
        <v>362</v>
      </c>
      <c r="C80" t="s">
        <v>161</v>
      </c>
      <c r="D80" t="s">
        <v>123</v>
      </c>
      <c r="E80">
        <v>120</v>
      </c>
      <c r="G80">
        <v>120</v>
      </c>
      <c r="H80" t="s">
        <v>7</v>
      </c>
      <c r="I80" t="s">
        <v>83</v>
      </c>
      <c r="K80">
        <v>150</v>
      </c>
      <c r="L80">
        <v>3</v>
      </c>
      <c r="M80">
        <v>3</v>
      </c>
      <c r="N80">
        <v>79</v>
      </c>
      <c r="O80" t="str">
        <f>IF(All_Rosters[[#This Row],[Designation]]="Taxi Squad","",
IF(AND(TeamSelection=All_Rosters[[#This Row],[Team Name]],All_Rosters[[#This Row],[Keeper Years]]&gt;0),All_Rosters[[#This Row],[Index]],""))</f>
        <v/>
      </c>
      <c r="P80" t="str">
        <f>IFERROR(SMALL($O$2:$O$1000,ROWS($O$2:O80)),"")</f>
        <v/>
      </c>
      <c r="Q80" t="str">
        <f>IF(AND(All_Rosters[[#This Row],[Designation]]="Taxi Squad",TeamSelection=All_Rosters[[#This Row],[Team Name]],All_Rosters[[#This Row],[Keeper Years]]&gt;0),All_Rosters[[#This Row],[Index]],"")</f>
        <v/>
      </c>
      <c r="R80" t="str">
        <f>IFERROR(SMALL($Q$2:$Q$1000,ROWS($Q$2:Q80)),"")</f>
        <v/>
      </c>
    </row>
    <row r="81" spans="1:18" x14ac:dyDescent="0.45">
      <c r="A81" t="s">
        <v>649</v>
      </c>
      <c r="B81" t="s">
        <v>363</v>
      </c>
      <c r="C81" t="s">
        <v>136</v>
      </c>
      <c r="D81" t="s">
        <v>123</v>
      </c>
      <c r="E81">
        <v>86</v>
      </c>
      <c r="G81">
        <v>86</v>
      </c>
      <c r="H81" t="s">
        <v>7</v>
      </c>
      <c r="I81" t="s">
        <v>82</v>
      </c>
      <c r="K81">
        <v>108</v>
      </c>
      <c r="L81">
        <v>3</v>
      </c>
      <c r="M81">
        <v>3</v>
      </c>
      <c r="N81">
        <v>80</v>
      </c>
      <c r="O81" t="str">
        <f>IF(All_Rosters[[#This Row],[Designation]]="Taxi Squad","",
IF(AND(TeamSelection=All_Rosters[[#This Row],[Team Name]],All_Rosters[[#This Row],[Keeper Years]]&gt;0),All_Rosters[[#This Row],[Index]],""))</f>
        <v/>
      </c>
      <c r="P81" t="str">
        <f>IFERROR(SMALL($O$2:$O$1000,ROWS($O$2:O81)),"")</f>
        <v/>
      </c>
      <c r="Q81" t="str">
        <f>IF(AND(All_Rosters[[#This Row],[Designation]]="Taxi Squad",TeamSelection=All_Rosters[[#This Row],[Team Name]],All_Rosters[[#This Row],[Keeper Years]]&gt;0),All_Rosters[[#This Row],[Index]],"")</f>
        <v/>
      </c>
      <c r="R81" t="str">
        <f>IFERROR(SMALL($Q$2:$Q$1000,ROWS($Q$2:Q81)),"")</f>
        <v/>
      </c>
    </row>
    <row r="82" spans="1:18" x14ac:dyDescent="0.45">
      <c r="A82" t="s">
        <v>649</v>
      </c>
      <c r="B82" t="s">
        <v>364</v>
      </c>
      <c r="C82" t="s">
        <v>203</v>
      </c>
      <c r="D82" t="s">
        <v>123</v>
      </c>
      <c r="E82">
        <v>1</v>
      </c>
      <c r="G82">
        <v>0</v>
      </c>
      <c r="I82" t="s">
        <v>19</v>
      </c>
      <c r="K82">
        <v>10</v>
      </c>
      <c r="L82">
        <v>3</v>
      </c>
      <c r="M82">
        <v>3</v>
      </c>
      <c r="N82">
        <v>81</v>
      </c>
      <c r="O82" t="str">
        <f>IF(All_Rosters[[#This Row],[Designation]]="Taxi Squad","",
IF(AND(TeamSelection=All_Rosters[[#This Row],[Team Name]],All_Rosters[[#This Row],[Keeper Years]]&gt;0),All_Rosters[[#This Row],[Index]],""))</f>
        <v/>
      </c>
      <c r="P82" t="str">
        <f>IFERROR(SMALL($O$2:$O$1000,ROWS($O$2:O82)),"")</f>
        <v/>
      </c>
      <c r="Q82" t="str">
        <f>IF(AND(All_Rosters[[#This Row],[Designation]]="Taxi Squad",TeamSelection=All_Rosters[[#This Row],[Team Name]],All_Rosters[[#This Row],[Keeper Years]]&gt;0),All_Rosters[[#This Row],[Index]],"")</f>
        <v/>
      </c>
      <c r="R82" t="str">
        <f>IFERROR(SMALL($Q$2:$Q$1000,ROWS($Q$2:Q82)),"")</f>
        <v/>
      </c>
    </row>
    <row r="83" spans="1:18" x14ac:dyDescent="0.45">
      <c r="A83" t="s">
        <v>649</v>
      </c>
      <c r="B83" t="s">
        <v>365</v>
      </c>
      <c r="C83" t="s">
        <v>278</v>
      </c>
      <c r="D83" t="s">
        <v>123</v>
      </c>
      <c r="E83">
        <v>5</v>
      </c>
      <c r="G83">
        <v>0</v>
      </c>
      <c r="I83" t="s">
        <v>79</v>
      </c>
      <c r="K83">
        <v>10</v>
      </c>
      <c r="L83">
        <v>3</v>
      </c>
      <c r="M83">
        <v>3</v>
      </c>
      <c r="N83">
        <v>82</v>
      </c>
      <c r="O83" t="str">
        <f>IF(All_Rosters[[#This Row],[Designation]]="Taxi Squad","",
IF(AND(TeamSelection=All_Rosters[[#This Row],[Team Name]],All_Rosters[[#This Row],[Keeper Years]]&gt;0),All_Rosters[[#This Row],[Index]],""))</f>
        <v/>
      </c>
      <c r="P83" t="str">
        <f>IFERROR(SMALL($O$2:$O$1000,ROWS($O$2:O83)),"")</f>
        <v/>
      </c>
      <c r="Q83" t="str">
        <f>IF(AND(All_Rosters[[#This Row],[Designation]]="Taxi Squad",TeamSelection=All_Rosters[[#This Row],[Team Name]],All_Rosters[[#This Row],[Keeper Years]]&gt;0),All_Rosters[[#This Row],[Index]],"")</f>
        <v/>
      </c>
      <c r="R83" t="str">
        <f>IFERROR(SMALL($Q$2:$Q$1000,ROWS($Q$2:Q83)),"")</f>
        <v/>
      </c>
    </row>
    <row r="84" spans="1:18" x14ac:dyDescent="0.45">
      <c r="A84" t="s">
        <v>649</v>
      </c>
      <c r="B84" t="s">
        <v>366</v>
      </c>
      <c r="C84" t="s">
        <v>122</v>
      </c>
      <c r="D84" t="s">
        <v>130</v>
      </c>
      <c r="E84">
        <v>1</v>
      </c>
      <c r="G84">
        <v>64</v>
      </c>
      <c r="I84" t="s">
        <v>19</v>
      </c>
      <c r="K84">
        <v>80</v>
      </c>
      <c r="L84">
        <v>3</v>
      </c>
      <c r="M84">
        <v>3</v>
      </c>
      <c r="N84">
        <v>83</v>
      </c>
      <c r="O84" t="str">
        <f>IF(All_Rosters[[#This Row],[Designation]]="Taxi Squad","",
IF(AND(TeamSelection=All_Rosters[[#This Row],[Team Name]],All_Rosters[[#This Row],[Keeper Years]]&gt;0),All_Rosters[[#This Row],[Index]],""))</f>
        <v/>
      </c>
      <c r="P84" t="str">
        <f>IFERROR(SMALL($O$2:$O$1000,ROWS($O$2:O84)),"")</f>
        <v/>
      </c>
      <c r="Q84" t="str">
        <f>IF(AND(All_Rosters[[#This Row],[Designation]]="Taxi Squad",TeamSelection=All_Rosters[[#This Row],[Team Name]],All_Rosters[[#This Row],[Keeper Years]]&gt;0),All_Rosters[[#This Row],[Index]],"")</f>
        <v/>
      </c>
      <c r="R84" t="str">
        <f>IFERROR(SMALL($Q$2:$Q$1000,ROWS($Q$2:Q84)),"")</f>
        <v/>
      </c>
    </row>
    <row r="85" spans="1:18" x14ac:dyDescent="0.45">
      <c r="A85" t="s">
        <v>649</v>
      </c>
      <c r="B85" t="s">
        <v>367</v>
      </c>
      <c r="C85" t="s">
        <v>158</v>
      </c>
      <c r="D85" t="s">
        <v>130</v>
      </c>
      <c r="E85">
        <v>34</v>
      </c>
      <c r="G85">
        <v>34</v>
      </c>
      <c r="H85" t="s">
        <v>7</v>
      </c>
      <c r="I85" t="s">
        <v>85</v>
      </c>
      <c r="K85">
        <v>43</v>
      </c>
      <c r="L85">
        <v>3</v>
      </c>
      <c r="M85">
        <v>3</v>
      </c>
      <c r="N85">
        <v>84</v>
      </c>
      <c r="O85" t="str">
        <f>IF(All_Rosters[[#This Row],[Designation]]="Taxi Squad","",
IF(AND(TeamSelection=All_Rosters[[#This Row],[Team Name]],All_Rosters[[#This Row],[Keeper Years]]&gt;0),All_Rosters[[#This Row],[Index]],""))</f>
        <v/>
      </c>
      <c r="P85" t="str">
        <f>IFERROR(SMALL($O$2:$O$1000,ROWS($O$2:O85)),"")</f>
        <v/>
      </c>
      <c r="Q85" t="str">
        <f>IF(AND(All_Rosters[[#This Row],[Designation]]="Taxi Squad",TeamSelection=All_Rosters[[#This Row],[Team Name]],All_Rosters[[#This Row],[Keeper Years]]&gt;0),All_Rosters[[#This Row],[Index]],"")</f>
        <v/>
      </c>
      <c r="R85" t="str">
        <f>IFERROR(SMALL($Q$2:$Q$1000,ROWS($Q$2:Q85)),"")</f>
        <v/>
      </c>
    </row>
    <row r="86" spans="1:18" x14ac:dyDescent="0.45">
      <c r="A86" t="s">
        <v>649</v>
      </c>
      <c r="B86" t="s">
        <v>370</v>
      </c>
      <c r="C86" t="s">
        <v>192</v>
      </c>
      <c r="D86" t="s">
        <v>130</v>
      </c>
      <c r="E86">
        <v>1</v>
      </c>
      <c r="G86">
        <v>6</v>
      </c>
      <c r="H86" t="s">
        <v>7</v>
      </c>
      <c r="I86" t="s">
        <v>19</v>
      </c>
      <c r="K86">
        <v>10</v>
      </c>
      <c r="L86">
        <v>3</v>
      </c>
      <c r="M86">
        <v>3</v>
      </c>
      <c r="N86">
        <v>85</v>
      </c>
      <c r="O86" t="str">
        <f>IF(All_Rosters[[#This Row],[Designation]]="Taxi Squad","",
IF(AND(TeamSelection=All_Rosters[[#This Row],[Team Name]],All_Rosters[[#This Row],[Keeper Years]]&gt;0),All_Rosters[[#This Row],[Index]],""))</f>
        <v/>
      </c>
      <c r="P86" t="str">
        <f>IFERROR(SMALL($O$2:$O$1000,ROWS($O$2:O86)),"")</f>
        <v/>
      </c>
      <c r="Q86" t="str">
        <f>IF(AND(All_Rosters[[#This Row],[Designation]]="Taxi Squad",TeamSelection=All_Rosters[[#This Row],[Team Name]],All_Rosters[[#This Row],[Keeper Years]]&gt;0),All_Rosters[[#This Row],[Index]],"")</f>
        <v/>
      </c>
      <c r="R86" t="str">
        <f>IFERROR(SMALL($Q$2:$Q$1000,ROWS($Q$2:Q86)),"")</f>
        <v/>
      </c>
    </row>
    <row r="87" spans="1:18" x14ac:dyDescent="0.45">
      <c r="A87" t="s">
        <v>649</v>
      </c>
      <c r="B87" t="s">
        <v>368</v>
      </c>
      <c r="C87" t="s">
        <v>161</v>
      </c>
      <c r="D87" t="s">
        <v>130</v>
      </c>
      <c r="E87">
        <v>3</v>
      </c>
      <c r="G87">
        <v>0</v>
      </c>
      <c r="I87" t="s">
        <v>15</v>
      </c>
      <c r="K87">
        <v>10</v>
      </c>
      <c r="L87">
        <v>3</v>
      </c>
      <c r="M87">
        <v>3</v>
      </c>
      <c r="N87">
        <v>86</v>
      </c>
      <c r="O87" t="str">
        <f>IF(All_Rosters[[#This Row],[Designation]]="Taxi Squad","",
IF(AND(TeamSelection=All_Rosters[[#This Row],[Team Name]],All_Rosters[[#This Row],[Keeper Years]]&gt;0),All_Rosters[[#This Row],[Index]],""))</f>
        <v/>
      </c>
      <c r="P87" t="str">
        <f>IFERROR(SMALL($O$2:$O$1000,ROWS($O$2:O87)),"")</f>
        <v/>
      </c>
      <c r="Q87" t="str">
        <f>IF(AND(All_Rosters[[#This Row],[Designation]]="Taxi Squad",TeamSelection=All_Rosters[[#This Row],[Team Name]],All_Rosters[[#This Row],[Keeper Years]]&gt;0),All_Rosters[[#This Row],[Index]],"")</f>
        <v/>
      </c>
      <c r="R87" t="str">
        <f>IFERROR(SMALL($Q$2:$Q$1000,ROWS($Q$2:Q87)),"")</f>
        <v/>
      </c>
    </row>
    <row r="88" spans="1:18" x14ac:dyDescent="0.45">
      <c r="A88" t="s">
        <v>649</v>
      </c>
      <c r="B88" t="s">
        <v>369</v>
      </c>
      <c r="C88" t="s">
        <v>125</v>
      </c>
      <c r="D88" t="s">
        <v>130</v>
      </c>
      <c r="E88">
        <v>2</v>
      </c>
      <c r="G88">
        <v>0</v>
      </c>
      <c r="I88" t="s">
        <v>84</v>
      </c>
      <c r="K88">
        <v>10</v>
      </c>
      <c r="L88">
        <v>3</v>
      </c>
      <c r="M88">
        <v>3</v>
      </c>
      <c r="N88">
        <v>87</v>
      </c>
      <c r="O88" t="str">
        <f>IF(All_Rosters[[#This Row],[Designation]]="Taxi Squad","",
IF(AND(TeamSelection=All_Rosters[[#This Row],[Team Name]],All_Rosters[[#This Row],[Keeper Years]]&gt;0),All_Rosters[[#This Row],[Index]],""))</f>
        <v/>
      </c>
      <c r="P88" t="str">
        <f>IFERROR(SMALL($O$2:$O$1000,ROWS($O$2:O88)),"")</f>
        <v/>
      </c>
      <c r="Q88" t="str">
        <f>IF(AND(All_Rosters[[#This Row],[Designation]]="Taxi Squad",TeamSelection=All_Rosters[[#This Row],[Team Name]],All_Rosters[[#This Row],[Keeper Years]]&gt;0),All_Rosters[[#This Row],[Index]],"")</f>
        <v/>
      </c>
      <c r="R88" t="str">
        <f>IFERROR(SMALL($Q$2:$Q$1000,ROWS($Q$2:Q88)),"")</f>
        <v/>
      </c>
    </row>
    <row r="89" spans="1:18" x14ac:dyDescent="0.45">
      <c r="A89" t="s">
        <v>649</v>
      </c>
      <c r="B89" t="s">
        <v>371</v>
      </c>
      <c r="C89" t="s">
        <v>146</v>
      </c>
      <c r="D89" t="s">
        <v>130</v>
      </c>
      <c r="E89">
        <v>1</v>
      </c>
      <c r="G89">
        <v>0</v>
      </c>
      <c r="I89" t="s">
        <v>19</v>
      </c>
      <c r="K89">
        <v>10</v>
      </c>
      <c r="L89">
        <v>3</v>
      </c>
      <c r="M89">
        <v>3</v>
      </c>
      <c r="N89">
        <v>88</v>
      </c>
      <c r="O89" t="str">
        <f>IF(All_Rosters[[#This Row],[Designation]]="Taxi Squad","",
IF(AND(TeamSelection=All_Rosters[[#This Row],[Team Name]],All_Rosters[[#This Row],[Keeper Years]]&gt;0),All_Rosters[[#This Row],[Index]],""))</f>
        <v/>
      </c>
      <c r="P89" t="str">
        <f>IFERROR(SMALL($O$2:$O$1000,ROWS($O$2:O89)),"")</f>
        <v/>
      </c>
      <c r="Q89" t="str">
        <f>IF(AND(All_Rosters[[#This Row],[Designation]]="Taxi Squad",TeamSelection=All_Rosters[[#This Row],[Team Name]],All_Rosters[[#This Row],[Keeper Years]]&gt;0),All_Rosters[[#This Row],[Index]],"")</f>
        <v/>
      </c>
      <c r="R89" t="str">
        <f>IFERROR(SMALL($Q$2:$Q$1000,ROWS($Q$2:Q89)),"")</f>
        <v/>
      </c>
    </row>
    <row r="90" spans="1:18" x14ac:dyDescent="0.45">
      <c r="A90" t="s">
        <v>649</v>
      </c>
      <c r="B90" t="s">
        <v>372</v>
      </c>
      <c r="C90" t="s">
        <v>177</v>
      </c>
      <c r="D90" t="s">
        <v>130</v>
      </c>
      <c r="E90">
        <v>2</v>
      </c>
      <c r="G90">
        <v>2</v>
      </c>
      <c r="H90" t="s">
        <v>7</v>
      </c>
      <c r="I90" t="s">
        <v>28</v>
      </c>
      <c r="K90">
        <v>10</v>
      </c>
      <c r="L90">
        <v>3</v>
      </c>
      <c r="M90">
        <v>3</v>
      </c>
      <c r="N90">
        <v>89</v>
      </c>
      <c r="O90" t="str">
        <f>IF(All_Rosters[[#This Row],[Designation]]="Taxi Squad","",
IF(AND(TeamSelection=All_Rosters[[#This Row],[Team Name]],All_Rosters[[#This Row],[Keeper Years]]&gt;0),All_Rosters[[#This Row],[Index]],""))</f>
        <v/>
      </c>
      <c r="P90" t="str">
        <f>IFERROR(SMALL($O$2:$O$1000,ROWS($O$2:O90)),"")</f>
        <v/>
      </c>
      <c r="Q90" t="str">
        <f>IF(AND(All_Rosters[[#This Row],[Designation]]="Taxi Squad",TeamSelection=All_Rosters[[#This Row],[Team Name]],All_Rosters[[#This Row],[Keeper Years]]&gt;0),All_Rosters[[#This Row],[Index]],"")</f>
        <v/>
      </c>
      <c r="R90" t="str">
        <f>IFERROR(SMALL($Q$2:$Q$1000,ROWS($Q$2:Q90)),"")</f>
        <v/>
      </c>
    </row>
    <row r="91" spans="1:18" x14ac:dyDescent="0.45">
      <c r="A91" t="s">
        <v>649</v>
      </c>
      <c r="B91" t="s">
        <v>373</v>
      </c>
      <c r="C91" t="s">
        <v>187</v>
      </c>
      <c r="D91" t="s">
        <v>141</v>
      </c>
      <c r="E91">
        <v>93</v>
      </c>
      <c r="G91">
        <v>93</v>
      </c>
      <c r="H91" t="s">
        <v>7</v>
      </c>
      <c r="I91" t="s">
        <v>86</v>
      </c>
      <c r="K91">
        <v>117</v>
      </c>
      <c r="L91">
        <v>3</v>
      </c>
      <c r="M91">
        <v>3</v>
      </c>
      <c r="N91">
        <v>90</v>
      </c>
      <c r="O91" t="str">
        <f>IF(All_Rosters[[#This Row],[Designation]]="Taxi Squad","",
IF(AND(TeamSelection=All_Rosters[[#This Row],[Team Name]],All_Rosters[[#This Row],[Keeper Years]]&gt;0),All_Rosters[[#This Row],[Index]],""))</f>
        <v/>
      </c>
      <c r="P91" t="str">
        <f>IFERROR(SMALL($O$2:$O$1000,ROWS($O$2:O91)),"")</f>
        <v/>
      </c>
      <c r="Q91" t="str">
        <f>IF(AND(All_Rosters[[#This Row],[Designation]]="Taxi Squad",TeamSelection=All_Rosters[[#This Row],[Team Name]],All_Rosters[[#This Row],[Keeper Years]]&gt;0),All_Rosters[[#This Row],[Index]],"")</f>
        <v/>
      </c>
      <c r="R91" t="str">
        <f>IFERROR(SMALL($Q$2:$Q$1000,ROWS($Q$2:Q91)),"")</f>
        <v/>
      </c>
    </row>
    <row r="92" spans="1:18" x14ac:dyDescent="0.45">
      <c r="A92" t="s">
        <v>649</v>
      </c>
      <c r="B92" t="s">
        <v>374</v>
      </c>
      <c r="C92" t="s">
        <v>158</v>
      </c>
      <c r="D92" t="s">
        <v>141</v>
      </c>
      <c r="E92">
        <v>55</v>
      </c>
      <c r="G92">
        <v>55</v>
      </c>
      <c r="H92" t="s">
        <v>7</v>
      </c>
      <c r="I92" t="s">
        <v>21</v>
      </c>
      <c r="K92">
        <v>69</v>
      </c>
      <c r="L92">
        <v>3</v>
      </c>
      <c r="M92">
        <v>3</v>
      </c>
      <c r="N92">
        <v>91</v>
      </c>
      <c r="O92" t="str">
        <f>IF(All_Rosters[[#This Row],[Designation]]="Taxi Squad","",
IF(AND(TeamSelection=All_Rosters[[#This Row],[Team Name]],All_Rosters[[#This Row],[Keeper Years]]&gt;0),All_Rosters[[#This Row],[Index]],""))</f>
        <v/>
      </c>
      <c r="P92" t="str">
        <f>IFERROR(SMALL($O$2:$O$1000,ROWS($O$2:O92)),"")</f>
        <v/>
      </c>
      <c r="Q92" t="str">
        <f>IF(AND(All_Rosters[[#This Row],[Designation]]="Taxi Squad",TeamSelection=All_Rosters[[#This Row],[Team Name]],All_Rosters[[#This Row],[Keeper Years]]&gt;0),All_Rosters[[#This Row],[Index]],"")</f>
        <v/>
      </c>
      <c r="R92" t="str">
        <f>IFERROR(SMALL($Q$2:$Q$1000,ROWS($Q$2:Q92)),"")</f>
        <v/>
      </c>
    </row>
    <row r="93" spans="1:18" x14ac:dyDescent="0.45">
      <c r="A93" t="s">
        <v>649</v>
      </c>
      <c r="B93" t="s">
        <v>375</v>
      </c>
      <c r="C93" t="s">
        <v>143</v>
      </c>
      <c r="D93" t="s">
        <v>141</v>
      </c>
      <c r="E93">
        <v>18</v>
      </c>
      <c r="G93">
        <v>18</v>
      </c>
      <c r="H93" t="s">
        <v>7</v>
      </c>
      <c r="I93" t="s">
        <v>23</v>
      </c>
      <c r="K93">
        <v>23</v>
      </c>
      <c r="L93">
        <v>3</v>
      </c>
      <c r="M93">
        <v>3</v>
      </c>
      <c r="N93">
        <v>92</v>
      </c>
      <c r="O93" t="str">
        <f>IF(All_Rosters[[#This Row],[Designation]]="Taxi Squad","",
IF(AND(TeamSelection=All_Rosters[[#This Row],[Team Name]],All_Rosters[[#This Row],[Keeper Years]]&gt;0),All_Rosters[[#This Row],[Index]],""))</f>
        <v/>
      </c>
      <c r="P93" t="str">
        <f>IFERROR(SMALL($O$2:$O$1000,ROWS($O$2:O93)),"")</f>
        <v/>
      </c>
      <c r="Q93" t="str">
        <f>IF(AND(All_Rosters[[#This Row],[Designation]]="Taxi Squad",TeamSelection=All_Rosters[[#This Row],[Team Name]],All_Rosters[[#This Row],[Keeper Years]]&gt;0),All_Rosters[[#This Row],[Index]],"")</f>
        <v/>
      </c>
      <c r="R93" t="str">
        <f>IFERROR(SMALL($Q$2:$Q$1000,ROWS($Q$2:Q93)),"")</f>
        <v/>
      </c>
    </row>
    <row r="94" spans="1:18" x14ac:dyDescent="0.45">
      <c r="A94" t="s">
        <v>649</v>
      </c>
      <c r="B94" t="s">
        <v>376</v>
      </c>
      <c r="C94" t="s">
        <v>138</v>
      </c>
      <c r="D94" t="s">
        <v>141</v>
      </c>
      <c r="E94">
        <v>5</v>
      </c>
      <c r="G94">
        <v>5</v>
      </c>
      <c r="H94" t="s">
        <v>7</v>
      </c>
      <c r="I94" t="s">
        <v>45</v>
      </c>
      <c r="K94">
        <v>10</v>
      </c>
      <c r="L94">
        <v>3</v>
      </c>
      <c r="M94">
        <v>3</v>
      </c>
      <c r="N94">
        <v>93</v>
      </c>
      <c r="O94" t="str">
        <f>IF(All_Rosters[[#This Row],[Designation]]="Taxi Squad","",
IF(AND(TeamSelection=All_Rosters[[#This Row],[Team Name]],All_Rosters[[#This Row],[Keeper Years]]&gt;0),All_Rosters[[#This Row],[Index]],""))</f>
        <v/>
      </c>
      <c r="P94" t="str">
        <f>IFERROR(SMALL($O$2:$O$1000,ROWS($O$2:O94)),"")</f>
        <v/>
      </c>
      <c r="Q94" t="str">
        <f>IF(AND(All_Rosters[[#This Row],[Designation]]="Taxi Squad",TeamSelection=All_Rosters[[#This Row],[Team Name]],All_Rosters[[#This Row],[Keeper Years]]&gt;0),All_Rosters[[#This Row],[Index]],"")</f>
        <v/>
      </c>
      <c r="R94" t="str">
        <f>IFERROR(SMALL($Q$2:$Q$1000,ROWS($Q$2:Q94)),"")</f>
        <v/>
      </c>
    </row>
    <row r="95" spans="1:18" x14ac:dyDescent="0.45">
      <c r="A95" t="s">
        <v>649</v>
      </c>
      <c r="B95" t="s">
        <v>377</v>
      </c>
      <c r="C95" t="s">
        <v>158</v>
      </c>
      <c r="D95" t="s">
        <v>141</v>
      </c>
      <c r="E95">
        <v>1</v>
      </c>
      <c r="G95">
        <v>0</v>
      </c>
      <c r="I95" t="s">
        <v>19</v>
      </c>
      <c r="K95">
        <v>10</v>
      </c>
      <c r="L95">
        <v>3</v>
      </c>
      <c r="M95">
        <v>3</v>
      </c>
      <c r="N95">
        <v>94</v>
      </c>
      <c r="O95" t="str">
        <f>IF(All_Rosters[[#This Row],[Designation]]="Taxi Squad","",
IF(AND(TeamSelection=All_Rosters[[#This Row],[Team Name]],All_Rosters[[#This Row],[Keeper Years]]&gt;0),All_Rosters[[#This Row],[Index]],""))</f>
        <v/>
      </c>
      <c r="P95" t="str">
        <f>IFERROR(SMALL($O$2:$O$1000,ROWS($O$2:O95)),"")</f>
        <v/>
      </c>
      <c r="Q95" t="str">
        <f>IF(AND(All_Rosters[[#This Row],[Designation]]="Taxi Squad",TeamSelection=All_Rosters[[#This Row],[Team Name]],All_Rosters[[#This Row],[Keeper Years]]&gt;0),All_Rosters[[#This Row],[Index]],"")</f>
        <v/>
      </c>
      <c r="R95" t="str">
        <f>IFERROR(SMALL($Q$2:$Q$1000,ROWS($Q$2:Q95)),"")</f>
        <v/>
      </c>
    </row>
    <row r="96" spans="1:18" x14ac:dyDescent="0.45">
      <c r="A96" t="s">
        <v>649</v>
      </c>
      <c r="B96" t="s">
        <v>378</v>
      </c>
      <c r="C96" t="s">
        <v>200</v>
      </c>
      <c r="D96" t="s">
        <v>150</v>
      </c>
      <c r="E96">
        <v>100</v>
      </c>
      <c r="G96">
        <v>100</v>
      </c>
      <c r="H96" t="s">
        <v>7</v>
      </c>
      <c r="I96" t="s">
        <v>74</v>
      </c>
      <c r="K96">
        <v>125</v>
      </c>
      <c r="L96">
        <v>3</v>
      </c>
      <c r="M96">
        <v>3</v>
      </c>
      <c r="N96">
        <v>95</v>
      </c>
      <c r="O96" t="str">
        <f>IF(All_Rosters[[#This Row],[Designation]]="Taxi Squad","",
IF(AND(TeamSelection=All_Rosters[[#This Row],[Team Name]],All_Rosters[[#This Row],[Keeper Years]]&gt;0),All_Rosters[[#This Row],[Index]],""))</f>
        <v/>
      </c>
      <c r="P96" t="str">
        <f>IFERROR(SMALL($O$2:$O$1000,ROWS($O$2:O96)),"")</f>
        <v/>
      </c>
      <c r="Q96" t="str">
        <f>IF(AND(All_Rosters[[#This Row],[Designation]]="Taxi Squad",TeamSelection=All_Rosters[[#This Row],[Team Name]],All_Rosters[[#This Row],[Keeper Years]]&gt;0),All_Rosters[[#This Row],[Index]],"")</f>
        <v/>
      </c>
      <c r="R96" t="str">
        <f>IFERROR(SMALL($Q$2:$Q$1000,ROWS($Q$2:Q96)),"")</f>
        <v/>
      </c>
    </row>
    <row r="97" spans="1:18" x14ac:dyDescent="0.45">
      <c r="A97" t="s">
        <v>649</v>
      </c>
      <c r="B97" t="s">
        <v>623</v>
      </c>
      <c r="C97" t="s">
        <v>155</v>
      </c>
      <c r="D97" t="s">
        <v>150</v>
      </c>
      <c r="E97">
        <v>6</v>
      </c>
      <c r="G97">
        <v>0</v>
      </c>
      <c r="I97" t="s">
        <v>22</v>
      </c>
      <c r="K97">
        <v>10</v>
      </c>
      <c r="L97">
        <v>3</v>
      </c>
      <c r="M97">
        <v>3</v>
      </c>
      <c r="N97">
        <v>96</v>
      </c>
      <c r="O97" t="str">
        <f>IF(All_Rosters[[#This Row],[Designation]]="Taxi Squad","",
IF(AND(TeamSelection=All_Rosters[[#This Row],[Team Name]],All_Rosters[[#This Row],[Keeper Years]]&gt;0),All_Rosters[[#This Row],[Index]],""))</f>
        <v/>
      </c>
      <c r="P97" t="str">
        <f>IFERROR(SMALL($O$2:$O$1000,ROWS($O$2:O97)),"")</f>
        <v/>
      </c>
      <c r="Q97" t="str">
        <f>IF(AND(All_Rosters[[#This Row],[Designation]]="Taxi Squad",TeamSelection=All_Rosters[[#This Row],[Team Name]],All_Rosters[[#This Row],[Keeper Years]]&gt;0),All_Rosters[[#This Row],[Index]],"")</f>
        <v/>
      </c>
      <c r="R97" t="str">
        <f>IFERROR(SMALL($Q$2:$Q$1000,ROWS($Q$2:Q97)),"")</f>
        <v/>
      </c>
    </row>
    <row r="98" spans="1:18" x14ac:dyDescent="0.45">
      <c r="A98" t="s">
        <v>649</v>
      </c>
      <c r="B98" t="s">
        <v>379</v>
      </c>
      <c r="C98" t="s">
        <v>223</v>
      </c>
      <c r="D98" t="s">
        <v>150</v>
      </c>
      <c r="E98">
        <v>4</v>
      </c>
      <c r="G98">
        <v>0</v>
      </c>
      <c r="I98" t="s">
        <v>12</v>
      </c>
      <c r="K98">
        <v>10</v>
      </c>
      <c r="L98">
        <v>3</v>
      </c>
      <c r="M98">
        <v>3</v>
      </c>
      <c r="N98">
        <v>97</v>
      </c>
      <c r="O98" t="str">
        <f>IF(All_Rosters[[#This Row],[Designation]]="Taxi Squad","",
IF(AND(TeamSelection=All_Rosters[[#This Row],[Team Name]],All_Rosters[[#This Row],[Keeper Years]]&gt;0),All_Rosters[[#This Row],[Index]],""))</f>
        <v/>
      </c>
      <c r="P98" t="str">
        <f>IFERROR(SMALL($O$2:$O$1000,ROWS($O$2:O98)),"")</f>
        <v/>
      </c>
      <c r="Q98" t="str">
        <f>IF(AND(All_Rosters[[#This Row],[Designation]]="Taxi Squad",TeamSelection=All_Rosters[[#This Row],[Team Name]],All_Rosters[[#This Row],[Keeper Years]]&gt;0),All_Rosters[[#This Row],[Index]],"")</f>
        <v/>
      </c>
      <c r="R98" t="str">
        <f>IFERROR(SMALL($Q$2:$Q$1000,ROWS($Q$2:Q98)),"")</f>
        <v/>
      </c>
    </row>
    <row r="99" spans="1:18" x14ac:dyDescent="0.45">
      <c r="A99" t="s">
        <v>649</v>
      </c>
      <c r="B99" t="s">
        <v>381</v>
      </c>
      <c r="C99" t="s">
        <v>200</v>
      </c>
      <c r="D99" t="s">
        <v>150</v>
      </c>
      <c r="E99">
        <v>1</v>
      </c>
      <c r="G99">
        <v>2</v>
      </c>
      <c r="H99" t="s">
        <v>7</v>
      </c>
      <c r="I99" t="s">
        <v>19</v>
      </c>
      <c r="K99">
        <v>10</v>
      </c>
      <c r="L99">
        <v>3</v>
      </c>
      <c r="M99">
        <v>3</v>
      </c>
      <c r="N99">
        <v>98</v>
      </c>
      <c r="O99" t="str">
        <f>IF(All_Rosters[[#This Row],[Designation]]="Taxi Squad","",
IF(AND(TeamSelection=All_Rosters[[#This Row],[Team Name]],All_Rosters[[#This Row],[Keeper Years]]&gt;0),All_Rosters[[#This Row],[Index]],""))</f>
        <v/>
      </c>
      <c r="P99" t="str">
        <f>IFERROR(SMALL($O$2:$O$1000,ROWS($O$2:O99)),"")</f>
        <v/>
      </c>
      <c r="Q99" t="str">
        <f>IF(AND(All_Rosters[[#This Row],[Designation]]="Taxi Squad",TeamSelection=All_Rosters[[#This Row],[Team Name]],All_Rosters[[#This Row],[Keeper Years]]&gt;0),All_Rosters[[#This Row],[Index]],"")</f>
        <v/>
      </c>
      <c r="R99" t="str">
        <f>IFERROR(SMALL($Q$2:$Q$1000,ROWS($Q$2:Q99)),"")</f>
        <v/>
      </c>
    </row>
    <row r="100" spans="1:18" x14ac:dyDescent="0.45">
      <c r="A100" t="s">
        <v>649</v>
      </c>
      <c r="B100" t="s">
        <v>380</v>
      </c>
      <c r="C100" t="s">
        <v>127</v>
      </c>
      <c r="D100" t="s">
        <v>150</v>
      </c>
      <c r="E100">
        <v>1</v>
      </c>
      <c r="G100">
        <v>2</v>
      </c>
      <c r="H100" t="s">
        <v>7</v>
      </c>
      <c r="I100" t="s">
        <v>19</v>
      </c>
      <c r="K100">
        <v>10</v>
      </c>
      <c r="L100">
        <v>3</v>
      </c>
      <c r="M100">
        <v>3</v>
      </c>
      <c r="N100">
        <v>99</v>
      </c>
      <c r="O100" t="str">
        <f>IF(All_Rosters[[#This Row],[Designation]]="Taxi Squad","",
IF(AND(TeamSelection=All_Rosters[[#This Row],[Team Name]],All_Rosters[[#This Row],[Keeper Years]]&gt;0),All_Rosters[[#This Row],[Index]],""))</f>
        <v/>
      </c>
      <c r="P100" t="str">
        <f>IFERROR(SMALL($O$2:$O$1000,ROWS($O$2:O100)),"")</f>
        <v/>
      </c>
      <c r="Q100" t="str">
        <f>IF(AND(All_Rosters[[#This Row],[Designation]]="Taxi Squad",TeamSelection=All_Rosters[[#This Row],[Team Name]],All_Rosters[[#This Row],[Keeper Years]]&gt;0),All_Rosters[[#This Row],[Index]],"")</f>
        <v/>
      </c>
      <c r="R100" t="str">
        <f>IFERROR(SMALL($Q$2:$Q$1000,ROWS($Q$2:Q100)),"")</f>
        <v/>
      </c>
    </row>
    <row r="101" spans="1:18" x14ac:dyDescent="0.45">
      <c r="A101" t="s">
        <v>649</v>
      </c>
      <c r="B101" t="s">
        <v>382</v>
      </c>
      <c r="C101" t="s">
        <v>122</v>
      </c>
      <c r="D101" t="s">
        <v>153</v>
      </c>
      <c r="E101">
        <v>1</v>
      </c>
      <c r="G101">
        <v>0</v>
      </c>
      <c r="I101" t="s">
        <v>19</v>
      </c>
      <c r="K101">
        <v>3</v>
      </c>
      <c r="L101">
        <v>3</v>
      </c>
      <c r="M101">
        <v>3</v>
      </c>
      <c r="N101">
        <v>100</v>
      </c>
      <c r="O101" t="str">
        <f>IF(All_Rosters[[#This Row],[Designation]]="Taxi Squad","",
IF(AND(TeamSelection=All_Rosters[[#This Row],[Team Name]],All_Rosters[[#This Row],[Keeper Years]]&gt;0),All_Rosters[[#This Row],[Index]],""))</f>
        <v/>
      </c>
      <c r="P101" t="str">
        <f>IFERROR(SMALL($O$2:$O$1000,ROWS($O$2:O101)),"")</f>
        <v/>
      </c>
      <c r="Q101" t="str">
        <f>IF(AND(All_Rosters[[#This Row],[Designation]]="Taxi Squad",TeamSelection=All_Rosters[[#This Row],[Team Name]],All_Rosters[[#This Row],[Keeper Years]]&gt;0),All_Rosters[[#This Row],[Index]],"")</f>
        <v/>
      </c>
      <c r="R101" t="str">
        <f>IFERROR(SMALL($Q$2:$Q$1000,ROWS($Q$2:Q101)),"")</f>
        <v/>
      </c>
    </row>
    <row r="102" spans="1:18" x14ac:dyDescent="0.45">
      <c r="A102" t="s">
        <v>649</v>
      </c>
      <c r="B102" t="s">
        <v>383</v>
      </c>
      <c r="C102" t="s">
        <v>136</v>
      </c>
      <c r="D102" t="s">
        <v>159</v>
      </c>
      <c r="E102">
        <v>28</v>
      </c>
      <c r="G102">
        <v>28</v>
      </c>
      <c r="H102" t="s">
        <v>7</v>
      </c>
      <c r="I102" t="s">
        <v>27</v>
      </c>
      <c r="K102">
        <v>35</v>
      </c>
      <c r="L102">
        <v>3</v>
      </c>
      <c r="M102">
        <v>3</v>
      </c>
      <c r="N102">
        <v>101</v>
      </c>
      <c r="O102" t="str">
        <f>IF(All_Rosters[[#This Row],[Designation]]="Taxi Squad","",
IF(AND(TeamSelection=All_Rosters[[#This Row],[Team Name]],All_Rosters[[#This Row],[Keeper Years]]&gt;0),All_Rosters[[#This Row],[Index]],""))</f>
        <v/>
      </c>
      <c r="P102" t="str">
        <f>IFERROR(SMALL($O$2:$O$1000,ROWS($O$2:O102)),"")</f>
        <v/>
      </c>
      <c r="Q102" t="str">
        <f>IF(AND(All_Rosters[[#This Row],[Designation]]="Taxi Squad",TeamSelection=All_Rosters[[#This Row],[Team Name]],All_Rosters[[#This Row],[Keeper Years]]&gt;0),All_Rosters[[#This Row],[Index]],"")</f>
        <v/>
      </c>
      <c r="R102" t="str">
        <f>IFERROR(SMALL($Q$2:$Q$1000,ROWS($Q$2:Q102)),"")</f>
        <v/>
      </c>
    </row>
    <row r="103" spans="1:18" x14ac:dyDescent="0.45">
      <c r="A103" t="s">
        <v>649</v>
      </c>
      <c r="B103" t="s">
        <v>384</v>
      </c>
      <c r="C103" t="s">
        <v>214</v>
      </c>
      <c r="D103" t="s">
        <v>159</v>
      </c>
      <c r="E103">
        <v>22</v>
      </c>
      <c r="G103">
        <v>22</v>
      </c>
      <c r="H103" t="s">
        <v>7</v>
      </c>
      <c r="I103" t="s">
        <v>70</v>
      </c>
      <c r="K103">
        <v>28</v>
      </c>
      <c r="L103">
        <v>3</v>
      </c>
      <c r="M103">
        <v>3</v>
      </c>
      <c r="N103">
        <v>102</v>
      </c>
      <c r="O103" t="str">
        <f>IF(All_Rosters[[#This Row],[Designation]]="Taxi Squad","",
IF(AND(TeamSelection=All_Rosters[[#This Row],[Team Name]],All_Rosters[[#This Row],[Keeper Years]]&gt;0),All_Rosters[[#This Row],[Index]],""))</f>
        <v/>
      </c>
      <c r="P103" t="str">
        <f>IFERROR(SMALL($O$2:$O$1000,ROWS($O$2:O103)),"")</f>
        <v/>
      </c>
      <c r="Q103" t="str">
        <f>IF(AND(All_Rosters[[#This Row],[Designation]]="Taxi Squad",TeamSelection=All_Rosters[[#This Row],[Team Name]],All_Rosters[[#This Row],[Keeper Years]]&gt;0),All_Rosters[[#This Row],[Index]],"")</f>
        <v/>
      </c>
      <c r="R103" t="str">
        <f>IFERROR(SMALL($Q$2:$Q$1000,ROWS($Q$2:Q103)),"")</f>
        <v/>
      </c>
    </row>
    <row r="104" spans="1:18" x14ac:dyDescent="0.45">
      <c r="A104" t="s">
        <v>649</v>
      </c>
      <c r="B104" t="s">
        <v>385</v>
      </c>
      <c r="C104" t="s">
        <v>267</v>
      </c>
      <c r="D104" t="s">
        <v>159</v>
      </c>
      <c r="E104">
        <v>7</v>
      </c>
      <c r="G104">
        <v>7</v>
      </c>
      <c r="H104" t="s">
        <v>7</v>
      </c>
      <c r="I104" t="s">
        <v>18</v>
      </c>
      <c r="K104">
        <v>10</v>
      </c>
      <c r="L104">
        <v>3</v>
      </c>
      <c r="M104">
        <v>3</v>
      </c>
      <c r="N104">
        <v>103</v>
      </c>
      <c r="O104" t="str">
        <f>IF(All_Rosters[[#This Row],[Designation]]="Taxi Squad","",
IF(AND(TeamSelection=All_Rosters[[#This Row],[Team Name]],All_Rosters[[#This Row],[Keeper Years]]&gt;0),All_Rosters[[#This Row],[Index]],""))</f>
        <v/>
      </c>
      <c r="P104" t="str">
        <f>IFERROR(SMALL($O$2:$O$1000,ROWS($O$2:O104)),"")</f>
        <v/>
      </c>
      <c r="Q104" t="str">
        <f>IF(AND(All_Rosters[[#This Row],[Designation]]="Taxi Squad",TeamSelection=All_Rosters[[#This Row],[Team Name]],All_Rosters[[#This Row],[Keeper Years]]&gt;0),All_Rosters[[#This Row],[Index]],"")</f>
        <v/>
      </c>
      <c r="R104" t="str">
        <f>IFERROR(SMALL($Q$2:$Q$1000,ROWS($Q$2:Q104)),"")</f>
        <v/>
      </c>
    </row>
    <row r="105" spans="1:18" x14ac:dyDescent="0.45">
      <c r="A105" t="s">
        <v>649</v>
      </c>
      <c r="B105" t="s">
        <v>386</v>
      </c>
      <c r="C105" t="s">
        <v>146</v>
      </c>
      <c r="D105" t="s">
        <v>163</v>
      </c>
      <c r="E105">
        <v>55</v>
      </c>
      <c r="G105">
        <v>55</v>
      </c>
      <c r="H105" t="s">
        <v>7</v>
      </c>
      <c r="I105" t="s">
        <v>21</v>
      </c>
      <c r="K105">
        <v>69</v>
      </c>
      <c r="L105">
        <v>3</v>
      </c>
      <c r="M105">
        <v>3</v>
      </c>
      <c r="N105">
        <v>104</v>
      </c>
      <c r="O105" t="str">
        <f>IF(All_Rosters[[#This Row],[Designation]]="Taxi Squad","",
IF(AND(TeamSelection=All_Rosters[[#This Row],[Team Name]],All_Rosters[[#This Row],[Keeper Years]]&gt;0),All_Rosters[[#This Row],[Index]],""))</f>
        <v/>
      </c>
      <c r="P105" t="str">
        <f>IFERROR(SMALL($O$2:$O$1000,ROWS($O$2:O105)),"")</f>
        <v/>
      </c>
      <c r="Q105" t="str">
        <f>IF(AND(All_Rosters[[#This Row],[Designation]]="Taxi Squad",TeamSelection=All_Rosters[[#This Row],[Team Name]],All_Rosters[[#This Row],[Keeper Years]]&gt;0),All_Rosters[[#This Row],[Index]],"")</f>
        <v/>
      </c>
      <c r="R105" t="str">
        <f>IFERROR(SMALL($Q$2:$Q$1000,ROWS($Q$2:Q105)),"")</f>
        <v/>
      </c>
    </row>
    <row r="106" spans="1:18" x14ac:dyDescent="0.45">
      <c r="A106" t="s">
        <v>649</v>
      </c>
      <c r="B106" t="s">
        <v>387</v>
      </c>
      <c r="C106" t="s">
        <v>185</v>
      </c>
      <c r="D106" t="s">
        <v>163</v>
      </c>
      <c r="E106">
        <v>35</v>
      </c>
      <c r="G106">
        <v>35</v>
      </c>
      <c r="H106" t="s">
        <v>7</v>
      </c>
      <c r="I106" t="s">
        <v>42</v>
      </c>
      <c r="K106">
        <v>44</v>
      </c>
      <c r="L106">
        <v>3</v>
      </c>
      <c r="M106">
        <v>3</v>
      </c>
      <c r="N106">
        <v>105</v>
      </c>
      <c r="O106" t="str">
        <f>IF(All_Rosters[[#This Row],[Designation]]="Taxi Squad","",
IF(AND(TeamSelection=All_Rosters[[#This Row],[Team Name]],All_Rosters[[#This Row],[Keeper Years]]&gt;0),All_Rosters[[#This Row],[Index]],""))</f>
        <v/>
      </c>
      <c r="P106" t="str">
        <f>IFERROR(SMALL($O$2:$O$1000,ROWS($O$2:O106)),"")</f>
        <v/>
      </c>
      <c r="Q106" t="str">
        <f>IF(AND(All_Rosters[[#This Row],[Designation]]="Taxi Squad",TeamSelection=All_Rosters[[#This Row],[Team Name]],All_Rosters[[#This Row],[Keeper Years]]&gt;0),All_Rosters[[#This Row],[Index]],"")</f>
        <v/>
      </c>
      <c r="R106" t="str">
        <f>IFERROR(SMALL($Q$2:$Q$1000,ROWS($Q$2:Q106)),"")</f>
        <v/>
      </c>
    </row>
    <row r="107" spans="1:18" x14ac:dyDescent="0.45">
      <c r="A107" t="s">
        <v>649</v>
      </c>
      <c r="B107" t="s">
        <v>388</v>
      </c>
      <c r="C107" t="s">
        <v>129</v>
      </c>
      <c r="D107" t="s">
        <v>163</v>
      </c>
      <c r="E107">
        <v>30</v>
      </c>
      <c r="G107">
        <v>30</v>
      </c>
      <c r="H107" t="s">
        <v>7</v>
      </c>
      <c r="I107" t="s">
        <v>87</v>
      </c>
      <c r="K107">
        <v>38</v>
      </c>
      <c r="L107">
        <v>3</v>
      </c>
      <c r="M107">
        <v>3</v>
      </c>
      <c r="N107">
        <v>106</v>
      </c>
      <c r="O107" t="str">
        <f>IF(All_Rosters[[#This Row],[Designation]]="Taxi Squad","",
IF(AND(TeamSelection=All_Rosters[[#This Row],[Team Name]],All_Rosters[[#This Row],[Keeper Years]]&gt;0),All_Rosters[[#This Row],[Index]],""))</f>
        <v/>
      </c>
      <c r="P107" t="str">
        <f>IFERROR(SMALL($O$2:$O$1000,ROWS($O$2:O107)),"")</f>
        <v/>
      </c>
      <c r="Q107" t="str">
        <f>IF(AND(All_Rosters[[#This Row],[Designation]]="Taxi Squad",TeamSelection=All_Rosters[[#This Row],[Team Name]],All_Rosters[[#This Row],[Keeper Years]]&gt;0),All_Rosters[[#This Row],[Index]],"")</f>
        <v/>
      </c>
      <c r="R107" t="str">
        <f>IFERROR(SMALL($Q$2:$Q$1000,ROWS($Q$2:Q107)),"")</f>
        <v/>
      </c>
    </row>
    <row r="108" spans="1:18" x14ac:dyDescent="0.45">
      <c r="A108" t="s">
        <v>649</v>
      </c>
      <c r="B108" t="s">
        <v>389</v>
      </c>
      <c r="C108" t="s">
        <v>140</v>
      </c>
      <c r="D108" t="s">
        <v>163</v>
      </c>
      <c r="E108">
        <v>22</v>
      </c>
      <c r="G108">
        <v>22</v>
      </c>
      <c r="H108" t="s">
        <v>7</v>
      </c>
      <c r="I108" t="s">
        <v>70</v>
      </c>
      <c r="K108">
        <v>28</v>
      </c>
      <c r="L108">
        <v>3</v>
      </c>
      <c r="M108">
        <v>3</v>
      </c>
      <c r="N108">
        <v>107</v>
      </c>
      <c r="O108" t="str">
        <f>IF(All_Rosters[[#This Row],[Designation]]="Taxi Squad","",
IF(AND(TeamSelection=All_Rosters[[#This Row],[Team Name]],All_Rosters[[#This Row],[Keeper Years]]&gt;0),All_Rosters[[#This Row],[Index]],""))</f>
        <v/>
      </c>
      <c r="P108" t="str">
        <f>IFERROR(SMALL($O$2:$O$1000,ROWS($O$2:O108)),"")</f>
        <v/>
      </c>
      <c r="Q108" t="str">
        <f>IF(AND(All_Rosters[[#This Row],[Designation]]="Taxi Squad",TeamSelection=All_Rosters[[#This Row],[Team Name]],All_Rosters[[#This Row],[Keeper Years]]&gt;0),All_Rosters[[#This Row],[Index]],"")</f>
        <v/>
      </c>
      <c r="R108" t="str">
        <f>IFERROR(SMALL($Q$2:$Q$1000,ROWS($Q$2:Q108)),"")</f>
        <v/>
      </c>
    </row>
    <row r="109" spans="1:18" x14ac:dyDescent="0.45">
      <c r="A109" t="s">
        <v>649</v>
      </c>
      <c r="B109" t="s">
        <v>390</v>
      </c>
      <c r="C109" t="s">
        <v>138</v>
      </c>
      <c r="D109" t="s">
        <v>163</v>
      </c>
      <c r="E109">
        <v>16</v>
      </c>
      <c r="G109">
        <v>16</v>
      </c>
      <c r="H109" t="s">
        <v>7</v>
      </c>
      <c r="I109" t="s">
        <v>40</v>
      </c>
      <c r="K109">
        <v>20</v>
      </c>
      <c r="L109">
        <v>3</v>
      </c>
      <c r="M109">
        <v>3</v>
      </c>
      <c r="N109">
        <v>108</v>
      </c>
      <c r="O109" t="str">
        <f>IF(All_Rosters[[#This Row],[Designation]]="Taxi Squad","",
IF(AND(TeamSelection=All_Rosters[[#This Row],[Team Name]],All_Rosters[[#This Row],[Keeper Years]]&gt;0),All_Rosters[[#This Row],[Index]],""))</f>
        <v/>
      </c>
      <c r="P109" t="str">
        <f>IFERROR(SMALL($O$2:$O$1000,ROWS($O$2:O109)),"")</f>
        <v/>
      </c>
      <c r="Q109" t="str">
        <f>IF(AND(All_Rosters[[#This Row],[Designation]]="Taxi Squad",TeamSelection=All_Rosters[[#This Row],[Team Name]],All_Rosters[[#This Row],[Keeper Years]]&gt;0),All_Rosters[[#This Row],[Index]],"")</f>
        <v/>
      </c>
      <c r="R109" t="str">
        <f>IFERROR(SMALL($Q$2:$Q$1000,ROWS($Q$2:Q109)),"")</f>
        <v/>
      </c>
    </row>
    <row r="110" spans="1:18" x14ac:dyDescent="0.45">
      <c r="A110" t="s">
        <v>649</v>
      </c>
      <c r="B110" t="s">
        <v>391</v>
      </c>
      <c r="C110" t="s">
        <v>122</v>
      </c>
      <c r="D110" t="s">
        <v>163</v>
      </c>
      <c r="E110">
        <v>8</v>
      </c>
      <c r="G110">
        <v>8</v>
      </c>
      <c r="H110" t="s">
        <v>7</v>
      </c>
      <c r="I110" t="s">
        <v>47</v>
      </c>
      <c r="K110">
        <v>10</v>
      </c>
      <c r="L110">
        <v>3</v>
      </c>
      <c r="M110">
        <v>3</v>
      </c>
      <c r="N110">
        <v>109</v>
      </c>
      <c r="O110" t="str">
        <f>IF(All_Rosters[[#This Row],[Designation]]="Taxi Squad","",
IF(AND(TeamSelection=All_Rosters[[#This Row],[Team Name]],All_Rosters[[#This Row],[Keeper Years]]&gt;0),All_Rosters[[#This Row],[Index]],""))</f>
        <v/>
      </c>
      <c r="P110" t="str">
        <f>IFERROR(SMALL($O$2:$O$1000,ROWS($O$2:O110)),"")</f>
        <v/>
      </c>
      <c r="Q110" t="str">
        <f>IF(AND(All_Rosters[[#This Row],[Designation]]="Taxi Squad",TeamSelection=All_Rosters[[#This Row],[Team Name]],All_Rosters[[#This Row],[Keeper Years]]&gt;0),All_Rosters[[#This Row],[Index]],"")</f>
        <v/>
      </c>
      <c r="R110" t="str">
        <f>IFERROR(SMALL($Q$2:$Q$1000,ROWS($Q$2:Q110)),"")</f>
        <v/>
      </c>
    </row>
    <row r="111" spans="1:18" x14ac:dyDescent="0.45">
      <c r="A111" t="s">
        <v>649</v>
      </c>
      <c r="B111" t="s">
        <v>392</v>
      </c>
      <c r="C111" t="s">
        <v>165</v>
      </c>
      <c r="D111" t="s">
        <v>175</v>
      </c>
      <c r="E111">
        <v>3</v>
      </c>
      <c r="F111">
        <v>5</v>
      </c>
      <c r="G111">
        <v>3</v>
      </c>
      <c r="H111" t="s">
        <v>5</v>
      </c>
      <c r="I111" t="s">
        <v>8</v>
      </c>
      <c r="K111">
        <v>10</v>
      </c>
      <c r="L111">
        <v>4</v>
      </c>
      <c r="M111">
        <v>3</v>
      </c>
      <c r="N111">
        <v>110</v>
      </c>
      <c r="O111" t="str">
        <f>IF(All_Rosters[[#This Row],[Designation]]="Taxi Squad","",
IF(AND(TeamSelection=All_Rosters[[#This Row],[Team Name]],All_Rosters[[#This Row],[Keeper Years]]&gt;0),All_Rosters[[#This Row],[Index]],""))</f>
        <v/>
      </c>
      <c r="P111" t="str">
        <f>IFERROR(SMALL($O$2:$O$1000,ROWS($O$2:O111)),"")</f>
        <v/>
      </c>
      <c r="Q111" t="str">
        <f>IF(AND(All_Rosters[[#This Row],[Designation]]="Taxi Squad",TeamSelection=All_Rosters[[#This Row],[Team Name]],All_Rosters[[#This Row],[Keeper Years]]&gt;0),All_Rosters[[#This Row],[Index]],"")</f>
        <v/>
      </c>
      <c r="R111" t="str">
        <f>IFERROR(SMALL($Q$2:$Q$1000,ROWS($Q$2:Q111)),"")</f>
        <v/>
      </c>
    </row>
    <row r="112" spans="1:18" x14ac:dyDescent="0.45">
      <c r="A112" t="s">
        <v>649</v>
      </c>
      <c r="B112" t="s">
        <v>393</v>
      </c>
      <c r="C112" t="s">
        <v>183</v>
      </c>
      <c r="D112" t="s">
        <v>179</v>
      </c>
      <c r="E112">
        <v>21</v>
      </c>
      <c r="G112">
        <v>21</v>
      </c>
      <c r="H112" t="s">
        <v>7</v>
      </c>
      <c r="I112" t="s">
        <v>16</v>
      </c>
      <c r="K112">
        <v>27</v>
      </c>
      <c r="L112">
        <v>3</v>
      </c>
      <c r="M112">
        <v>3</v>
      </c>
      <c r="N112">
        <v>111</v>
      </c>
      <c r="O112" t="str">
        <f>IF(All_Rosters[[#This Row],[Designation]]="Taxi Squad","",
IF(AND(TeamSelection=All_Rosters[[#This Row],[Team Name]],All_Rosters[[#This Row],[Keeper Years]]&gt;0),All_Rosters[[#This Row],[Index]],""))</f>
        <v/>
      </c>
      <c r="P112" t="str">
        <f>IFERROR(SMALL($O$2:$O$1000,ROWS($O$2:O112)),"")</f>
        <v/>
      </c>
      <c r="Q112" t="str">
        <f>IF(AND(All_Rosters[[#This Row],[Designation]]="Taxi Squad",TeamSelection=All_Rosters[[#This Row],[Team Name]],All_Rosters[[#This Row],[Keeper Years]]&gt;0),All_Rosters[[#This Row],[Index]],"")</f>
        <v/>
      </c>
      <c r="R112" t="str">
        <f>IFERROR(SMALL($Q$2:$Q$1000,ROWS($Q$2:Q112)),"")</f>
        <v/>
      </c>
    </row>
    <row r="113" spans="1:18" x14ac:dyDescent="0.45">
      <c r="A113" t="s">
        <v>649</v>
      </c>
      <c r="B113" t="s">
        <v>394</v>
      </c>
      <c r="C113" t="s">
        <v>155</v>
      </c>
      <c r="D113" t="s">
        <v>179</v>
      </c>
      <c r="E113">
        <v>1</v>
      </c>
      <c r="G113">
        <v>0</v>
      </c>
      <c r="I113" t="s">
        <v>19</v>
      </c>
      <c r="K113">
        <v>10</v>
      </c>
      <c r="L113">
        <v>3</v>
      </c>
      <c r="M113">
        <v>3</v>
      </c>
      <c r="N113">
        <v>112</v>
      </c>
      <c r="O113" t="str">
        <f>IF(All_Rosters[[#This Row],[Designation]]="Taxi Squad","",
IF(AND(TeamSelection=All_Rosters[[#This Row],[Team Name]],All_Rosters[[#This Row],[Keeper Years]]&gt;0),All_Rosters[[#This Row],[Index]],""))</f>
        <v/>
      </c>
      <c r="P113" t="str">
        <f>IFERROR(SMALL($O$2:$O$1000,ROWS($O$2:O113)),"")</f>
        <v/>
      </c>
      <c r="Q113" t="str">
        <f>IF(AND(All_Rosters[[#This Row],[Designation]]="Taxi Squad",TeamSelection=All_Rosters[[#This Row],[Team Name]],All_Rosters[[#This Row],[Keeper Years]]&gt;0),All_Rosters[[#This Row],[Index]],"")</f>
        <v/>
      </c>
      <c r="R113" t="str">
        <f>IFERROR(SMALL($Q$2:$Q$1000,ROWS($Q$2:Q113)),"")</f>
        <v/>
      </c>
    </row>
    <row r="114" spans="1:18" x14ac:dyDescent="0.45">
      <c r="A114" t="s">
        <v>649</v>
      </c>
      <c r="B114" t="s">
        <v>395</v>
      </c>
      <c r="C114" t="s">
        <v>127</v>
      </c>
      <c r="D114" t="s">
        <v>179</v>
      </c>
      <c r="E114">
        <v>6</v>
      </c>
      <c r="G114">
        <v>6</v>
      </c>
      <c r="H114" t="s">
        <v>7</v>
      </c>
      <c r="I114" t="s">
        <v>38</v>
      </c>
      <c r="K114">
        <v>10</v>
      </c>
      <c r="L114">
        <v>3</v>
      </c>
      <c r="M114">
        <v>3</v>
      </c>
      <c r="N114">
        <v>113</v>
      </c>
      <c r="O114" t="str">
        <f>IF(All_Rosters[[#This Row],[Designation]]="Taxi Squad","",
IF(AND(TeamSelection=All_Rosters[[#This Row],[Team Name]],All_Rosters[[#This Row],[Keeper Years]]&gt;0),All_Rosters[[#This Row],[Index]],""))</f>
        <v/>
      </c>
      <c r="P114" t="str">
        <f>IFERROR(SMALL($O$2:$O$1000,ROWS($O$2:O114)),"")</f>
        <v/>
      </c>
      <c r="Q114" t="str">
        <f>IF(AND(All_Rosters[[#This Row],[Designation]]="Taxi Squad",TeamSelection=All_Rosters[[#This Row],[Team Name]],All_Rosters[[#This Row],[Keeper Years]]&gt;0),All_Rosters[[#This Row],[Index]],"")</f>
        <v/>
      </c>
      <c r="R114" t="str">
        <f>IFERROR(SMALL($Q$2:$Q$1000,ROWS($Q$2:Q114)),"")</f>
        <v/>
      </c>
    </row>
    <row r="115" spans="1:18" x14ac:dyDescent="0.45">
      <c r="A115" t="s">
        <v>649</v>
      </c>
      <c r="B115" t="s">
        <v>396</v>
      </c>
      <c r="C115" t="s">
        <v>146</v>
      </c>
      <c r="D115" t="s">
        <v>130</v>
      </c>
      <c r="E115">
        <v>31</v>
      </c>
      <c r="F115">
        <v>5</v>
      </c>
      <c r="G115">
        <v>31</v>
      </c>
      <c r="H115" t="s">
        <v>5</v>
      </c>
      <c r="I115" t="s">
        <v>24</v>
      </c>
      <c r="J115" t="s">
        <v>33</v>
      </c>
      <c r="K115">
        <v>31</v>
      </c>
      <c r="L115">
        <v>4</v>
      </c>
      <c r="M115">
        <v>3</v>
      </c>
      <c r="N115">
        <v>114</v>
      </c>
      <c r="O115" t="str">
        <f>IF(All_Rosters[[#This Row],[Designation]]="Taxi Squad","",
IF(AND(TeamSelection=All_Rosters[[#This Row],[Team Name]],All_Rosters[[#This Row],[Keeper Years]]&gt;0),All_Rosters[[#This Row],[Index]],""))</f>
        <v/>
      </c>
      <c r="P115" t="str">
        <f>IFERROR(SMALL($O$2:$O$1000,ROWS($O$2:O115)),"")</f>
        <v/>
      </c>
      <c r="Q115" t="str">
        <f>IF(AND(All_Rosters[[#This Row],[Designation]]="Taxi Squad",TeamSelection=All_Rosters[[#This Row],[Team Name]],All_Rosters[[#This Row],[Keeper Years]]&gt;0),All_Rosters[[#This Row],[Index]],"")</f>
        <v/>
      </c>
      <c r="R115" t="str">
        <f>IFERROR(SMALL($Q$2:$Q$1000,ROWS($Q$2:Q115)),"")</f>
        <v/>
      </c>
    </row>
    <row r="116" spans="1:18" x14ac:dyDescent="0.45">
      <c r="A116" t="s">
        <v>649</v>
      </c>
      <c r="B116" t="s">
        <v>397</v>
      </c>
      <c r="C116" t="s">
        <v>278</v>
      </c>
      <c r="D116" t="s">
        <v>156</v>
      </c>
      <c r="E116">
        <v>2</v>
      </c>
      <c r="F116">
        <v>5</v>
      </c>
      <c r="G116">
        <v>2</v>
      </c>
      <c r="H116" t="s">
        <v>5</v>
      </c>
      <c r="I116" t="s">
        <v>28</v>
      </c>
      <c r="J116" t="s">
        <v>33</v>
      </c>
      <c r="K116">
        <v>2</v>
      </c>
      <c r="L116">
        <v>4</v>
      </c>
      <c r="M116">
        <v>3</v>
      </c>
      <c r="N116">
        <v>115</v>
      </c>
      <c r="O116" t="str">
        <f>IF(All_Rosters[[#This Row],[Designation]]="Taxi Squad","",
IF(AND(TeamSelection=All_Rosters[[#This Row],[Team Name]],All_Rosters[[#This Row],[Keeper Years]]&gt;0),All_Rosters[[#This Row],[Index]],""))</f>
        <v/>
      </c>
      <c r="P116" t="str">
        <f>IFERROR(SMALL($O$2:$O$1000,ROWS($O$2:O116)),"")</f>
        <v/>
      </c>
      <c r="Q116" t="str">
        <f>IF(AND(All_Rosters[[#This Row],[Designation]]="Taxi Squad",TeamSelection=All_Rosters[[#This Row],[Team Name]],All_Rosters[[#This Row],[Keeper Years]]&gt;0),All_Rosters[[#This Row],[Index]],"")</f>
        <v/>
      </c>
      <c r="R116" t="str">
        <f>IFERROR(SMALL($Q$2:$Q$1000,ROWS($Q$2:Q116)),"")</f>
        <v/>
      </c>
    </row>
    <row r="117" spans="1:18" x14ac:dyDescent="0.45">
      <c r="A117" t="s">
        <v>649</v>
      </c>
      <c r="B117" t="s">
        <v>398</v>
      </c>
      <c r="C117" t="s">
        <v>200</v>
      </c>
      <c r="D117" t="s">
        <v>163</v>
      </c>
      <c r="E117">
        <v>11</v>
      </c>
      <c r="F117">
        <v>5</v>
      </c>
      <c r="G117">
        <v>11</v>
      </c>
      <c r="H117" t="s">
        <v>5</v>
      </c>
      <c r="I117" t="s">
        <v>11</v>
      </c>
      <c r="J117" t="s">
        <v>33</v>
      </c>
      <c r="K117">
        <v>11</v>
      </c>
      <c r="L117">
        <v>4</v>
      </c>
      <c r="M117">
        <v>3</v>
      </c>
      <c r="N117">
        <v>116</v>
      </c>
      <c r="O117" t="str">
        <f>IF(All_Rosters[[#This Row],[Designation]]="Taxi Squad","",
IF(AND(TeamSelection=All_Rosters[[#This Row],[Team Name]],All_Rosters[[#This Row],[Keeper Years]]&gt;0),All_Rosters[[#This Row],[Index]],""))</f>
        <v/>
      </c>
      <c r="P117" t="str">
        <f>IFERROR(SMALL($O$2:$O$1000,ROWS($O$2:O117)),"")</f>
        <v/>
      </c>
      <c r="Q117" t="str">
        <f>IF(AND(All_Rosters[[#This Row],[Designation]]="Taxi Squad",TeamSelection=All_Rosters[[#This Row],[Team Name]],All_Rosters[[#This Row],[Keeper Years]]&gt;0),All_Rosters[[#This Row],[Index]],"")</f>
        <v/>
      </c>
      <c r="R117" t="str">
        <f>IFERROR(SMALL($Q$2:$Q$1000,ROWS($Q$2:Q117)),"")</f>
        <v/>
      </c>
    </row>
    <row r="118" spans="1:18" x14ac:dyDescent="0.45">
      <c r="A118" t="s">
        <v>652</v>
      </c>
      <c r="B118" t="s">
        <v>399</v>
      </c>
      <c r="C118" t="s">
        <v>267</v>
      </c>
      <c r="D118" t="s">
        <v>123</v>
      </c>
      <c r="E118">
        <v>215</v>
      </c>
      <c r="G118">
        <v>215</v>
      </c>
      <c r="H118" t="s">
        <v>7</v>
      </c>
      <c r="I118" t="s">
        <v>100</v>
      </c>
      <c r="K118">
        <v>269</v>
      </c>
      <c r="L118">
        <v>3</v>
      </c>
      <c r="M118">
        <v>4</v>
      </c>
      <c r="N118">
        <v>117</v>
      </c>
      <c r="O118" t="str">
        <f>IF(All_Rosters[[#This Row],[Designation]]="Taxi Squad","",
IF(AND(TeamSelection=All_Rosters[[#This Row],[Team Name]],All_Rosters[[#This Row],[Keeper Years]]&gt;0),All_Rosters[[#This Row],[Index]],""))</f>
        <v/>
      </c>
      <c r="P118" t="str">
        <f>IFERROR(SMALL($O$2:$O$1000,ROWS($O$2:O118)),"")</f>
        <v/>
      </c>
      <c r="Q118" t="str">
        <f>IF(AND(All_Rosters[[#This Row],[Designation]]="Taxi Squad",TeamSelection=All_Rosters[[#This Row],[Team Name]],All_Rosters[[#This Row],[Keeper Years]]&gt;0),All_Rosters[[#This Row],[Index]],"")</f>
        <v/>
      </c>
      <c r="R118" t="str">
        <f>IFERROR(SMALL($Q$2:$Q$1000,ROWS($Q$2:Q118)),"")</f>
        <v/>
      </c>
    </row>
    <row r="119" spans="1:18" x14ac:dyDescent="0.45">
      <c r="A119" t="s">
        <v>652</v>
      </c>
      <c r="B119" t="s">
        <v>400</v>
      </c>
      <c r="C119" t="s">
        <v>155</v>
      </c>
      <c r="D119" t="s">
        <v>123</v>
      </c>
      <c r="E119">
        <v>129</v>
      </c>
      <c r="F119">
        <v>5</v>
      </c>
      <c r="G119">
        <v>129</v>
      </c>
      <c r="H119" t="s">
        <v>5</v>
      </c>
      <c r="I119" t="s">
        <v>104</v>
      </c>
      <c r="K119">
        <v>162</v>
      </c>
      <c r="L119">
        <v>4</v>
      </c>
      <c r="M119">
        <v>4</v>
      </c>
      <c r="N119">
        <v>118</v>
      </c>
      <c r="O119" t="str">
        <f>IF(All_Rosters[[#This Row],[Designation]]="Taxi Squad","",
IF(AND(TeamSelection=All_Rosters[[#This Row],[Team Name]],All_Rosters[[#This Row],[Keeper Years]]&gt;0),All_Rosters[[#This Row],[Index]],""))</f>
        <v/>
      </c>
      <c r="P119" t="str">
        <f>IFERROR(SMALL($O$2:$O$1000,ROWS($O$2:O119)),"")</f>
        <v/>
      </c>
      <c r="Q119" t="str">
        <f>IF(AND(All_Rosters[[#This Row],[Designation]]="Taxi Squad",TeamSelection=All_Rosters[[#This Row],[Team Name]],All_Rosters[[#This Row],[Keeper Years]]&gt;0),All_Rosters[[#This Row],[Index]],"")</f>
        <v/>
      </c>
      <c r="R119" t="str">
        <f>IFERROR(SMALL($Q$2:$Q$1000,ROWS($Q$2:Q119)),"")</f>
        <v/>
      </c>
    </row>
    <row r="120" spans="1:18" x14ac:dyDescent="0.45">
      <c r="A120" t="s">
        <v>652</v>
      </c>
      <c r="B120" t="s">
        <v>401</v>
      </c>
      <c r="C120" t="s">
        <v>211</v>
      </c>
      <c r="D120" t="s">
        <v>123</v>
      </c>
      <c r="E120">
        <v>5</v>
      </c>
      <c r="G120">
        <v>0</v>
      </c>
      <c r="I120" t="s">
        <v>79</v>
      </c>
      <c r="K120">
        <v>10</v>
      </c>
      <c r="L120">
        <v>3</v>
      </c>
      <c r="M120">
        <v>4</v>
      </c>
      <c r="N120">
        <v>119</v>
      </c>
      <c r="O120" t="str">
        <f>IF(All_Rosters[[#This Row],[Designation]]="Taxi Squad","",
IF(AND(TeamSelection=All_Rosters[[#This Row],[Team Name]],All_Rosters[[#This Row],[Keeper Years]]&gt;0),All_Rosters[[#This Row],[Index]],""))</f>
        <v/>
      </c>
      <c r="P120" t="str">
        <f>IFERROR(SMALL($O$2:$O$1000,ROWS($O$2:O120)),"")</f>
        <v/>
      </c>
      <c r="Q120" t="str">
        <f>IF(AND(All_Rosters[[#This Row],[Designation]]="Taxi Squad",TeamSelection=All_Rosters[[#This Row],[Team Name]],All_Rosters[[#This Row],[Keeper Years]]&gt;0),All_Rosters[[#This Row],[Index]],"")</f>
        <v/>
      </c>
      <c r="R120" t="str">
        <f>IFERROR(SMALL($Q$2:$Q$1000,ROWS($Q$2:Q120)),"")</f>
        <v/>
      </c>
    </row>
    <row r="121" spans="1:18" x14ac:dyDescent="0.45">
      <c r="A121" t="s">
        <v>652</v>
      </c>
      <c r="B121" t="s">
        <v>402</v>
      </c>
      <c r="C121" t="s">
        <v>267</v>
      </c>
      <c r="D121" t="s">
        <v>130</v>
      </c>
      <c r="E121">
        <v>29</v>
      </c>
      <c r="G121">
        <v>29</v>
      </c>
      <c r="H121" t="s">
        <v>7</v>
      </c>
      <c r="I121" t="s">
        <v>101</v>
      </c>
      <c r="K121">
        <v>37</v>
      </c>
      <c r="L121">
        <v>3</v>
      </c>
      <c r="M121">
        <v>4</v>
      </c>
      <c r="N121">
        <v>120</v>
      </c>
      <c r="O121" t="str">
        <f>IF(All_Rosters[[#This Row],[Designation]]="Taxi Squad","",
IF(AND(TeamSelection=All_Rosters[[#This Row],[Team Name]],All_Rosters[[#This Row],[Keeper Years]]&gt;0),All_Rosters[[#This Row],[Index]],""))</f>
        <v/>
      </c>
      <c r="P121" t="str">
        <f>IFERROR(SMALL($O$2:$O$1000,ROWS($O$2:O121)),"")</f>
        <v/>
      </c>
      <c r="Q121" t="str">
        <f>IF(AND(All_Rosters[[#This Row],[Designation]]="Taxi Squad",TeamSelection=All_Rosters[[#This Row],[Team Name]],All_Rosters[[#This Row],[Keeper Years]]&gt;0),All_Rosters[[#This Row],[Index]],"")</f>
        <v/>
      </c>
      <c r="R121" t="str">
        <f>IFERROR(SMALL($Q$2:$Q$1000,ROWS($Q$2:Q121)),"")</f>
        <v/>
      </c>
    </row>
    <row r="122" spans="1:18" x14ac:dyDescent="0.45">
      <c r="A122" t="s">
        <v>652</v>
      </c>
      <c r="B122" t="s">
        <v>403</v>
      </c>
      <c r="C122" t="s">
        <v>143</v>
      </c>
      <c r="D122" t="s">
        <v>130</v>
      </c>
      <c r="E122">
        <v>1</v>
      </c>
      <c r="G122">
        <v>0</v>
      </c>
      <c r="H122" t="s">
        <v>7</v>
      </c>
      <c r="I122" t="s">
        <v>9</v>
      </c>
      <c r="K122">
        <v>10</v>
      </c>
      <c r="L122">
        <v>3</v>
      </c>
      <c r="M122">
        <v>4</v>
      </c>
      <c r="N122">
        <v>121</v>
      </c>
      <c r="O122" t="str">
        <f>IF(All_Rosters[[#This Row],[Designation]]="Taxi Squad","",
IF(AND(TeamSelection=All_Rosters[[#This Row],[Team Name]],All_Rosters[[#This Row],[Keeper Years]]&gt;0),All_Rosters[[#This Row],[Index]],""))</f>
        <v/>
      </c>
      <c r="P122" t="str">
        <f>IFERROR(SMALL($O$2:$O$1000,ROWS($O$2:O122)),"")</f>
        <v/>
      </c>
      <c r="Q122" t="str">
        <f>IF(AND(All_Rosters[[#This Row],[Designation]]="Taxi Squad",TeamSelection=All_Rosters[[#This Row],[Team Name]],All_Rosters[[#This Row],[Keeper Years]]&gt;0),All_Rosters[[#This Row],[Index]],"")</f>
        <v/>
      </c>
      <c r="R122" t="str">
        <f>IFERROR(SMALL($Q$2:$Q$1000,ROWS($Q$2:Q122)),"")</f>
        <v/>
      </c>
    </row>
    <row r="123" spans="1:18" x14ac:dyDescent="0.45">
      <c r="A123" t="s">
        <v>652</v>
      </c>
      <c r="B123" t="s">
        <v>404</v>
      </c>
      <c r="C123" t="s">
        <v>267</v>
      </c>
      <c r="D123" t="s">
        <v>130</v>
      </c>
      <c r="E123">
        <v>1</v>
      </c>
      <c r="G123">
        <v>0</v>
      </c>
      <c r="H123" t="s">
        <v>7</v>
      </c>
      <c r="I123" t="s">
        <v>9</v>
      </c>
      <c r="K123">
        <v>10</v>
      </c>
      <c r="L123">
        <v>3</v>
      </c>
      <c r="M123">
        <v>4</v>
      </c>
      <c r="N123">
        <v>122</v>
      </c>
      <c r="O123" t="str">
        <f>IF(All_Rosters[[#This Row],[Designation]]="Taxi Squad","",
IF(AND(TeamSelection=All_Rosters[[#This Row],[Team Name]],All_Rosters[[#This Row],[Keeper Years]]&gt;0),All_Rosters[[#This Row],[Index]],""))</f>
        <v/>
      </c>
      <c r="P123" t="str">
        <f>IFERROR(SMALL($O$2:$O$1000,ROWS($O$2:O123)),"")</f>
        <v/>
      </c>
      <c r="Q123" t="str">
        <f>IF(AND(All_Rosters[[#This Row],[Designation]]="Taxi Squad",TeamSelection=All_Rosters[[#This Row],[Team Name]],All_Rosters[[#This Row],[Keeper Years]]&gt;0),All_Rosters[[#This Row],[Index]],"")</f>
        <v/>
      </c>
      <c r="R123" t="str">
        <f>IFERROR(SMALL($Q$2:$Q$1000,ROWS($Q$2:Q123)),"")</f>
        <v/>
      </c>
    </row>
    <row r="124" spans="1:18" x14ac:dyDescent="0.45">
      <c r="A124" t="s">
        <v>652</v>
      </c>
      <c r="B124" t="s">
        <v>405</v>
      </c>
      <c r="C124" t="s">
        <v>170</v>
      </c>
      <c r="D124" t="s">
        <v>130</v>
      </c>
      <c r="E124">
        <v>1</v>
      </c>
      <c r="G124">
        <v>5</v>
      </c>
      <c r="I124" t="s">
        <v>19</v>
      </c>
      <c r="K124">
        <v>10</v>
      </c>
      <c r="L124">
        <v>3</v>
      </c>
      <c r="M124">
        <v>4</v>
      </c>
      <c r="N124">
        <v>123</v>
      </c>
      <c r="O124" t="str">
        <f>IF(All_Rosters[[#This Row],[Designation]]="Taxi Squad","",
IF(AND(TeamSelection=All_Rosters[[#This Row],[Team Name]],All_Rosters[[#This Row],[Keeper Years]]&gt;0),All_Rosters[[#This Row],[Index]],""))</f>
        <v/>
      </c>
      <c r="P124" t="str">
        <f>IFERROR(SMALL($O$2:$O$1000,ROWS($O$2:O124)),"")</f>
        <v/>
      </c>
      <c r="Q124" t="str">
        <f>IF(AND(All_Rosters[[#This Row],[Designation]]="Taxi Squad",TeamSelection=All_Rosters[[#This Row],[Team Name]],All_Rosters[[#This Row],[Keeper Years]]&gt;0),All_Rosters[[#This Row],[Index]],"")</f>
        <v/>
      </c>
      <c r="R124" t="str">
        <f>IFERROR(SMALL($Q$2:$Q$1000,ROWS($Q$2:Q124)),"")</f>
        <v/>
      </c>
    </row>
    <row r="125" spans="1:18" x14ac:dyDescent="0.45">
      <c r="A125" t="s">
        <v>652</v>
      </c>
      <c r="B125" t="s">
        <v>406</v>
      </c>
      <c r="C125" t="s">
        <v>283</v>
      </c>
      <c r="D125" t="s">
        <v>130</v>
      </c>
      <c r="E125">
        <v>1</v>
      </c>
      <c r="G125">
        <v>0</v>
      </c>
      <c r="I125" t="s">
        <v>19</v>
      </c>
      <c r="K125">
        <v>10</v>
      </c>
      <c r="L125">
        <v>3</v>
      </c>
      <c r="M125">
        <v>4</v>
      </c>
      <c r="N125">
        <v>124</v>
      </c>
      <c r="O125" t="str">
        <f>IF(All_Rosters[[#This Row],[Designation]]="Taxi Squad","",
IF(AND(TeamSelection=All_Rosters[[#This Row],[Team Name]],All_Rosters[[#This Row],[Keeper Years]]&gt;0),All_Rosters[[#This Row],[Index]],""))</f>
        <v/>
      </c>
      <c r="P125" t="str">
        <f>IFERROR(SMALL($O$2:$O$1000,ROWS($O$2:O125)),"")</f>
        <v/>
      </c>
      <c r="Q125" t="str">
        <f>IF(AND(All_Rosters[[#This Row],[Designation]]="Taxi Squad",TeamSelection=All_Rosters[[#This Row],[Team Name]],All_Rosters[[#This Row],[Keeper Years]]&gt;0),All_Rosters[[#This Row],[Index]],"")</f>
        <v/>
      </c>
      <c r="R125" t="str">
        <f>IFERROR(SMALL($Q$2:$Q$1000,ROWS($Q$2:Q125)),"")</f>
        <v/>
      </c>
    </row>
    <row r="126" spans="1:18" x14ac:dyDescent="0.45">
      <c r="A126" t="s">
        <v>652</v>
      </c>
      <c r="B126" t="s">
        <v>407</v>
      </c>
      <c r="C126" t="s">
        <v>203</v>
      </c>
      <c r="D126" t="s">
        <v>130</v>
      </c>
      <c r="E126">
        <v>1</v>
      </c>
      <c r="G126">
        <v>0</v>
      </c>
      <c r="H126" t="s">
        <v>7</v>
      </c>
      <c r="I126" t="s">
        <v>19</v>
      </c>
      <c r="K126">
        <v>10</v>
      </c>
      <c r="L126">
        <v>3</v>
      </c>
      <c r="M126">
        <v>4</v>
      </c>
      <c r="N126">
        <v>125</v>
      </c>
      <c r="O126" t="str">
        <f>IF(All_Rosters[[#This Row],[Designation]]="Taxi Squad","",
IF(AND(TeamSelection=All_Rosters[[#This Row],[Team Name]],All_Rosters[[#This Row],[Keeper Years]]&gt;0),All_Rosters[[#This Row],[Index]],""))</f>
        <v/>
      </c>
      <c r="P126" t="str">
        <f>IFERROR(SMALL($O$2:$O$1000,ROWS($O$2:O126)),"")</f>
        <v/>
      </c>
      <c r="Q126" t="str">
        <f>IF(AND(All_Rosters[[#This Row],[Designation]]="Taxi Squad",TeamSelection=All_Rosters[[#This Row],[Team Name]],All_Rosters[[#This Row],[Keeper Years]]&gt;0),All_Rosters[[#This Row],[Index]],"")</f>
        <v/>
      </c>
      <c r="R126" t="str">
        <f>IFERROR(SMALL($Q$2:$Q$1000,ROWS($Q$2:Q126)),"")</f>
        <v/>
      </c>
    </row>
    <row r="127" spans="1:18" x14ac:dyDescent="0.45">
      <c r="A127" t="s">
        <v>652</v>
      </c>
      <c r="B127" t="s">
        <v>408</v>
      </c>
      <c r="C127" t="s">
        <v>200</v>
      </c>
      <c r="D127" t="s">
        <v>130</v>
      </c>
      <c r="E127">
        <v>3</v>
      </c>
      <c r="G127">
        <v>7</v>
      </c>
      <c r="H127" t="s">
        <v>7</v>
      </c>
      <c r="I127" t="s">
        <v>15</v>
      </c>
      <c r="K127">
        <v>10</v>
      </c>
      <c r="L127">
        <v>3</v>
      </c>
      <c r="M127">
        <v>4</v>
      </c>
      <c r="N127">
        <v>126</v>
      </c>
      <c r="O127" t="str">
        <f>IF(All_Rosters[[#This Row],[Designation]]="Taxi Squad","",
IF(AND(TeamSelection=All_Rosters[[#This Row],[Team Name]],All_Rosters[[#This Row],[Keeper Years]]&gt;0),All_Rosters[[#This Row],[Index]],""))</f>
        <v/>
      </c>
      <c r="P127" t="str">
        <f>IFERROR(SMALL($O$2:$O$1000,ROWS($O$2:O127)),"")</f>
        <v/>
      </c>
      <c r="Q127" t="str">
        <f>IF(AND(All_Rosters[[#This Row],[Designation]]="Taxi Squad",TeamSelection=All_Rosters[[#This Row],[Team Name]],All_Rosters[[#This Row],[Keeper Years]]&gt;0),All_Rosters[[#This Row],[Index]],"")</f>
        <v/>
      </c>
      <c r="R127" t="str">
        <f>IFERROR(SMALL($Q$2:$Q$1000,ROWS($Q$2:Q127)),"")</f>
        <v/>
      </c>
    </row>
    <row r="128" spans="1:18" x14ac:dyDescent="0.45">
      <c r="A128" t="s">
        <v>652</v>
      </c>
      <c r="B128" t="s">
        <v>409</v>
      </c>
      <c r="C128" t="s">
        <v>136</v>
      </c>
      <c r="D128" t="s">
        <v>141</v>
      </c>
      <c r="E128">
        <v>119</v>
      </c>
      <c r="G128">
        <v>119</v>
      </c>
      <c r="H128" t="s">
        <v>7</v>
      </c>
      <c r="I128" t="s">
        <v>103</v>
      </c>
      <c r="K128">
        <v>149</v>
      </c>
      <c r="L128">
        <v>3</v>
      </c>
      <c r="M128">
        <v>4</v>
      </c>
      <c r="N128">
        <v>127</v>
      </c>
      <c r="O128" t="str">
        <f>IF(All_Rosters[[#This Row],[Designation]]="Taxi Squad","",
IF(AND(TeamSelection=All_Rosters[[#This Row],[Team Name]],All_Rosters[[#This Row],[Keeper Years]]&gt;0),All_Rosters[[#This Row],[Index]],""))</f>
        <v/>
      </c>
      <c r="P128" t="str">
        <f>IFERROR(SMALL($O$2:$O$1000,ROWS($O$2:O128)),"")</f>
        <v/>
      </c>
      <c r="Q128" t="str">
        <f>IF(AND(All_Rosters[[#This Row],[Designation]]="Taxi Squad",TeamSelection=All_Rosters[[#This Row],[Team Name]],All_Rosters[[#This Row],[Keeper Years]]&gt;0),All_Rosters[[#This Row],[Index]],"")</f>
        <v/>
      </c>
      <c r="R128" t="str">
        <f>IFERROR(SMALL($Q$2:$Q$1000,ROWS($Q$2:Q128)),"")</f>
        <v/>
      </c>
    </row>
    <row r="129" spans="1:18" x14ac:dyDescent="0.45">
      <c r="A129" t="s">
        <v>652</v>
      </c>
      <c r="B129" t="s">
        <v>410</v>
      </c>
      <c r="C129" t="s">
        <v>267</v>
      </c>
      <c r="D129" t="s">
        <v>141</v>
      </c>
      <c r="E129">
        <v>110</v>
      </c>
      <c r="G129">
        <v>110</v>
      </c>
      <c r="H129" t="s">
        <v>7</v>
      </c>
      <c r="I129" t="s">
        <v>102</v>
      </c>
      <c r="K129">
        <v>138</v>
      </c>
      <c r="L129">
        <v>3</v>
      </c>
      <c r="M129">
        <v>4</v>
      </c>
      <c r="N129">
        <v>128</v>
      </c>
      <c r="O129" t="str">
        <f>IF(All_Rosters[[#This Row],[Designation]]="Taxi Squad","",
IF(AND(TeamSelection=All_Rosters[[#This Row],[Team Name]],All_Rosters[[#This Row],[Keeper Years]]&gt;0),All_Rosters[[#This Row],[Index]],""))</f>
        <v/>
      </c>
      <c r="P129" t="str">
        <f>IFERROR(SMALL($O$2:$O$1000,ROWS($O$2:O129)),"")</f>
        <v/>
      </c>
      <c r="Q129" t="str">
        <f>IF(AND(All_Rosters[[#This Row],[Designation]]="Taxi Squad",TeamSelection=All_Rosters[[#This Row],[Team Name]],All_Rosters[[#This Row],[Keeper Years]]&gt;0),All_Rosters[[#This Row],[Index]],"")</f>
        <v/>
      </c>
      <c r="R129" t="str">
        <f>IFERROR(SMALL($Q$2:$Q$1000,ROWS($Q$2:Q129)),"")</f>
        <v/>
      </c>
    </row>
    <row r="130" spans="1:18" x14ac:dyDescent="0.45">
      <c r="A130" t="s">
        <v>652</v>
      </c>
      <c r="B130" t="s">
        <v>411</v>
      </c>
      <c r="C130" t="s">
        <v>146</v>
      </c>
      <c r="D130" t="s">
        <v>141</v>
      </c>
      <c r="E130">
        <v>72</v>
      </c>
      <c r="G130">
        <v>72</v>
      </c>
      <c r="H130" t="s">
        <v>7</v>
      </c>
      <c r="I130" t="s">
        <v>60</v>
      </c>
      <c r="K130">
        <v>90</v>
      </c>
      <c r="L130">
        <v>3</v>
      </c>
      <c r="M130">
        <v>4</v>
      </c>
      <c r="N130">
        <v>129</v>
      </c>
      <c r="O130" t="str">
        <f>IF(All_Rosters[[#This Row],[Designation]]="Taxi Squad","",
IF(AND(TeamSelection=All_Rosters[[#This Row],[Team Name]],All_Rosters[[#This Row],[Keeper Years]]&gt;0),All_Rosters[[#This Row],[Index]],""))</f>
        <v/>
      </c>
      <c r="P130" t="str">
        <f>IFERROR(SMALL($O$2:$O$1000,ROWS($O$2:O130)),"")</f>
        <v/>
      </c>
      <c r="Q130" t="str">
        <f>IF(AND(All_Rosters[[#This Row],[Designation]]="Taxi Squad",TeamSelection=All_Rosters[[#This Row],[Team Name]],All_Rosters[[#This Row],[Keeper Years]]&gt;0),All_Rosters[[#This Row],[Index]],"")</f>
        <v/>
      </c>
      <c r="R130" t="str">
        <f>IFERROR(SMALL($Q$2:$Q$1000,ROWS($Q$2:Q130)),"")</f>
        <v/>
      </c>
    </row>
    <row r="131" spans="1:18" x14ac:dyDescent="0.45">
      <c r="A131" t="s">
        <v>652</v>
      </c>
      <c r="B131" t="s">
        <v>412</v>
      </c>
      <c r="C131" t="s">
        <v>161</v>
      </c>
      <c r="D131" t="s">
        <v>141</v>
      </c>
      <c r="E131">
        <v>1</v>
      </c>
      <c r="G131">
        <v>25</v>
      </c>
      <c r="H131" t="s">
        <v>7</v>
      </c>
      <c r="I131" t="s">
        <v>19</v>
      </c>
      <c r="K131">
        <v>32</v>
      </c>
      <c r="L131">
        <v>3</v>
      </c>
      <c r="M131">
        <v>4</v>
      </c>
      <c r="N131">
        <v>130</v>
      </c>
      <c r="O131" t="str">
        <f>IF(All_Rosters[[#This Row],[Designation]]="Taxi Squad","",
IF(AND(TeamSelection=All_Rosters[[#This Row],[Team Name]],All_Rosters[[#This Row],[Keeper Years]]&gt;0),All_Rosters[[#This Row],[Index]],""))</f>
        <v/>
      </c>
      <c r="P131" t="str">
        <f>IFERROR(SMALL($O$2:$O$1000,ROWS($O$2:O131)),"")</f>
        <v/>
      </c>
      <c r="Q131" t="str">
        <f>IF(AND(All_Rosters[[#This Row],[Designation]]="Taxi Squad",TeamSelection=All_Rosters[[#This Row],[Team Name]],All_Rosters[[#This Row],[Keeper Years]]&gt;0),All_Rosters[[#This Row],[Index]],"")</f>
        <v/>
      </c>
      <c r="R131" t="str">
        <f>IFERROR(SMALL($Q$2:$Q$1000,ROWS($Q$2:Q131)),"")</f>
        <v/>
      </c>
    </row>
    <row r="132" spans="1:18" x14ac:dyDescent="0.45">
      <c r="A132" t="s">
        <v>652</v>
      </c>
      <c r="B132" t="s">
        <v>413</v>
      </c>
      <c r="C132" t="s">
        <v>155</v>
      </c>
      <c r="D132" t="s">
        <v>141</v>
      </c>
      <c r="E132">
        <v>23</v>
      </c>
      <c r="F132">
        <v>5</v>
      </c>
      <c r="G132">
        <v>23</v>
      </c>
      <c r="H132" t="s">
        <v>5</v>
      </c>
      <c r="I132" t="s">
        <v>61</v>
      </c>
      <c r="K132">
        <v>29</v>
      </c>
      <c r="L132">
        <v>4</v>
      </c>
      <c r="M132">
        <v>4</v>
      </c>
      <c r="N132">
        <v>131</v>
      </c>
      <c r="O132" t="str">
        <f>IF(All_Rosters[[#This Row],[Designation]]="Taxi Squad","",
IF(AND(TeamSelection=All_Rosters[[#This Row],[Team Name]],All_Rosters[[#This Row],[Keeper Years]]&gt;0),All_Rosters[[#This Row],[Index]],""))</f>
        <v/>
      </c>
      <c r="P132" t="str">
        <f>IFERROR(SMALL($O$2:$O$1000,ROWS($O$2:O132)),"")</f>
        <v/>
      </c>
      <c r="Q132" t="str">
        <f>IF(AND(All_Rosters[[#This Row],[Designation]]="Taxi Squad",TeamSelection=All_Rosters[[#This Row],[Team Name]],All_Rosters[[#This Row],[Keeper Years]]&gt;0),All_Rosters[[#This Row],[Index]],"")</f>
        <v/>
      </c>
      <c r="R132" t="str">
        <f>IFERROR(SMALL($Q$2:$Q$1000,ROWS($Q$2:Q132)),"")</f>
        <v/>
      </c>
    </row>
    <row r="133" spans="1:18" x14ac:dyDescent="0.45">
      <c r="A133" t="s">
        <v>652</v>
      </c>
      <c r="B133" t="s">
        <v>414</v>
      </c>
      <c r="C133" t="s">
        <v>214</v>
      </c>
      <c r="D133" t="s">
        <v>141</v>
      </c>
      <c r="E133">
        <v>2</v>
      </c>
      <c r="F133">
        <v>5</v>
      </c>
      <c r="G133">
        <v>18</v>
      </c>
      <c r="H133" t="s">
        <v>5</v>
      </c>
      <c r="I133" t="s">
        <v>84</v>
      </c>
      <c r="K133">
        <v>23</v>
      </c>
      <c r="L133">
        <v>4</v>
      </c>
      <c r="M133">
        <v>4</v>
      </c>
      <c r="N133">
        <v>132</v>
      </c>
      <c r="O133" t="str">
        <f>IF(All_Rosters[[#This Row],[Designation]]="Taxi Squad","",
IF(AND(TeamSelection=All_Rosters[[#This Row],[Team Name]],All_Rosters[[#This Row],[Keeper Years]]&gt;0),All_Rosters[[#This Row],[Index]],""))</f>
        <v/>
      </c>
      <c r="P133" t="str">
        <f>IFERROR(SMALL($O$2:$O$1000,ROWS($O$2:O133)),"")</f>
        <v/>
      </c>
      <c r="Q133" t="str">
        <f>IF(AND(All_Rosters[[#This Row],[Designation]]="Taxi Squad",TeamSelection=All_Rosters[[#This Row],[Team Name]],All_Rosters[[#This Row],[Keeper Years]]&gt;0),All_Rosters[[#This Row],[Index]],"")</f>
        <v/>
      </c>
      <c r="R133" t="str">
        <f>IFERROR(SMALL($Q$2:$Q$1000,ROWS($Q$2:Q133)),"")</f>
        <v/>
      </c>
    </row>
    <row r="134" spans="1:18" x14ac:dyDescent="0.45">
      <c r="A134" t="s">
        <v>652</v>
      </c>
      <c r="B134" t="s">
        <v>415</v>
      </c>
      <c r="C134" t="s">
        <v>127</v>
      </c>
      <c r="D134" t="s">
        <v>141</v>
      </c>
      <c r="E134">
        <v>1</v>
      </c>
      <c r="G134">
        <v>0</v>
      </c>
      <c r="I134" t="s">
        <v>19</v>
      </c>
      <c r="K134">
        <v>10</v>
      </c>
      <c r="L134">
        <v>3</v>
      </c>
      <c r="M134">
        <v>4</v>
      </c>
      <c r="N134">
        <v>133</v>
      </c>
      <c r="O134" t="str">
        <f>IF(All_Rosters[[#This Row],[Designation]]="Taxi Squad","",
IF(AND(TeamSelection=All_Rosters[[#This Row],[Team Name]],All_Rosters[[#This Row],[Keeper Years]]&gt;0),All_Rosters[[#This Row],[Index]],""))</f>
        <v/>
      </c>
      <c r="P134" t="str">
        <f>IFERROR(SMALL($O$2:$O$1000,ROWS($O$2:O134)),"")</f>
        <v/>
      </c>
      <c r="Q134" t="str">
        <f>IF(AND(All_Rosters[[#This Row],[Designation]]="Taxi Squad",TeamSelection=All_Rosters[[#This Row],[Team Name]],All_Rosters[[#This Row],[Keeper Years]]&gt;0),All_Rosters[[#This Row],[Index]],"")</f>
        <v/>
      </c>
      <c r="R134" t="str">
        <f>IFERROR(SMALL($Q$2:$Q$1000,ROWS($Q$2:Q134)),"")</f>
        <v/>
      </c>
    </row>
    <row r="135" spans="1:18" x14ac:dyDescent="0.45">
      <c r="A135" t="s">
        <v>652</v>
      </c>
      <c r="B135" t="s">
        <v>416</v>
      </c>
      <c r="C135" t="s">
        <v>177</v>
      </c>
      <c r="D135" t="s">
        <v>150</v>
      </c>
      <c r="E135">
        <v>87</v>
      </c>
      <c r="G135">
        <v>87</v>
      </c>
      <c r="H135" t="s">
        <v>7</v>
      </c>
      <c r="I135" t="s">
        <v>41</v>
      </c>
      <c r="K135">
        <v>109</v>
      </c>
      <c r="L135">
        <v>3</v>
      </c>
      <c r="M135">
        <v>4</v>
      </c>
      <c r="N135">
        <v>134</v>
      </c>
      <c r="O135" t="str">
        <f>IF(All_Rosters[[#This Row],[Designation]]="Taxi Squad","",
IF(AND(TeamSelection=All_Rosters[[#This Row],[Team Name]],All_Rosters[[#This Row],[Keeper Years]]&gt;0),All_Rosters[[#This Row],[Index]],""))</f>
        <v/>
      </c>
      <c r="P135" t="str">
        <f>IFERROR(SMALL($O$2:$O$1000,ROWS($O$2:O135)),"")</f>
        <v/>
      </c>
      <c r="Q135" t="str">
        <f>IF(AND(All_Rosters[[#This Row],[Designation]]="Taxi Squad",TeamSelection=All_Rosters[[#This Row],[Team Name]],All_Rosters[[#This Row],[Keeper Years]]&gt;0),All_Rosters[[#This Row],[Index]],"")</f>
        <v/>
      </c>
      <c r="R135" t="str">
        <f>IFERROR(SMALL($Q$2:$Q$1000,ROWS($Q$2:Q135)),"")</f>
        <v/>
      </c>
    </row>
    <row r="136" spans="1:18" x14ac:dyDescent="0.45">
      <c r="A136" t="s">
        <v>652</v>
      </c>
      <c r="B136" t="s">
        <v>417</v>
      </c>
      <c r="C136" t="s">
        <v>138</v>
      </c>
      <c r="D136" t="s">
        <v>150</v>
      </c>
      <c r="E136">
        <v>26</v>
      </c>
      <c r="F136">
        <v>5</v>
      </c>
      <c r="G136">
        <v>26</v>
      </c>
      <c r="H136" t="s">
        <v>5</v>
      </c>
      <c r="I136" t="s">
        <v>56</v>
      </c>
      <c r="K136">
        <v>33</v>
      </c>
      <c r="L136">
        <v>4</v>
      </c>
      <c r="M136">
        <v>4</v>
      </c>
      <c r="N136">
        <v>135</v>
      </c>
      <c r="O136" t="str">
        <f>IF(All_Rosters[[#This Row],[Designation]]="Taxi Squad","",
IF(AND(TeamSelection=All_Rosters[[#This Row],[Team Name]],All_Rosters[[#This Row],[Keeper Years]]&gt;0),All_Rosters[[#This Row],[Index]],""))</f>
        <v/>
      </c>
      <c r="P136" t="str">
        <f>IFERROR(SMALL($O$2:$O$1000,ROWS($O$2:O136)),"")</f>
        <v/>
      </c>
      <c r="Q136" t="str">
        <f>IF(AND(All_Rosters[[#This Row],[Designation]]="Taxi Squad",TeamSelection=All_Rosters[[#This Row],[Team Name]],All_Rosters[[#This Row],[Keeper Years]]&gt;0),All_Rosters[[#This Row],[Index]],"")</f>
        <v/>
      </c>
      <c r="R136" t="str">
        <f>IFERROR(SMALL($Q$2:$Q$1000,ROWS($Q$2:Q136)),"")</f>
        <v/>
      </c>
    </row>
    <row r="137" spans="1:18" x14ac:dyDescent="0.45">
      <c r="A137" t="s">
        <v>652</v>
      </c>
      <c r="B137" t="s">
        <v>418</v>
      </c>
      <c r="C137" t="s">
        <v>242</v>
      </c>
      <c r="D137" t="s">
        <v>150</v>
      </c>
      <c r="E137">
        <v>1</v>
      </c>
      <c r="G137">
        <v>0</v>
      </c>
      <c r="H137" t="s">
        <v>7</v>
      </c>
      <c r="I137" t="s">
        <v>9</v>
      </c>
      <c r="K137">
        <v>10</v>
      </c>
      <c r="L137">
        <v>3</v>
      </c>
      <c r="M137">
        <v>4</v>
      </c>
      <c r="N137">
        <v>136</v>
      </c>
      <c r="O137" t="str">
        <f>IF(All_Rosters[[#This Row],[Designation]]="Taxi Squad","",
IF(AND(TeamSelection=All_Rosters[[#This Row],[Team Name]],All_Rosters[[#This Row],[Keeper Years]]&gt;0),All_Rosters[[#This Row],[Index]],""))</f>
        <v/>
      </c>
      <c r="P137" t="str">
        <f>IFERROR(SMALL($O$2:$O$1000,ROWS($O$2:O137)),"")</f>
        <v/>
      </c>
      <c r="Q137" t="str">
        <f>IF(AND(All_Rosters[[#This Row],[Designation]]="Taxi Squad",TeamSelection=All_Rosters[[#This Row],[Team Name]],All_Rosters[[#This Row],[Keeper Years]]&gt;0),All_Rosters[[#This Row],[Index]],"")</f>
        <v/>
      </c>
      <c r="R137" t="str">
        <f>IFERROR(SMALL($Q$2:$Q$1000,ROWS($Q$2:Q137)),"")</f>
        <v/>
      </c>
    </row>
    <row r="138" spans="1:18" x14ac:dyDescent="0.45">
      <c r="A138" t="s">
        <v>652</v>
      </c>
      <c r="B138" t="s">
        <v>419</v>
      </c>
      <c r="C138" t="s">
        <v>170</v>
      </c>
      <c r="D138" t="s">
        <v>153</v>
      </c>
      <c r="E138">
        <v>1</v>
      </c>
      <c r="G138">
        <v>0</v>
      </c>
      <c r="I138" t="s">
        <v>19</v>
      </c>
      <c r="K138">
        <v>3</v>
      </c>
      <c r="L138">
        <v>3</v>
      </c>
      <c r="M138">
        <v>4</v>
      </c>
      <c r="N138">
        <v>137</v>
      </c>
      <c r="O138" t="str">
        <f>IF(All_Rosters[[#This Row],[Designation]]="Taxi Squad","",
IF(AND(TeamSelection=All_Rosters[[#This Row],[Team Name]],All_Rosters[[#This Row],[Keeper Years]]&gt;0),All_Rosters[[#This Row],[Index]],""))</f>
        <v/>
      </c>
      <c r="P138" t="str">
        <f>IFERROR(SMALL($O$2:$O$1000,ROWS($O$2:O138)),"")</f>
        <v/>
      </c>
      <c r="Q138" t="str">
        <f>IF(AND(All_Rosters[[#This Row],[Designation]]="Taxi Squad",TeamSelection=All_Rosters[[#This Row],[Team Name]],All_Rosters[[#This Row],[Keeper Years]]&gt;0),All_Rosters[[#This Row],[Index]],"")</f>
        <v/>
      </c>
      <c r="R138" t="str">
        <f>IFERROR(SMALL($Q$2:$Q$1000,ROWS($Q$2:Q138)),"")</f>
        <v/>
      </c>
    </row>
    <row r="139" spans="1:18" x14ac:dyDescent="0.45">
      <c r="A139" t="s">
        <v>652</v>
      </c>
      <c r="B139" t="s">
        <v>420</v>
      </c>
      <c r="C139" t="s">
        <v>149</v>
      </c>
      <c r="D139" t="s">
        <v>156</v>
      </c>
      <c r="E139">
        <v>10</v>
      </c>
      <c r="G139">
        <v>10</v>
      </c>
      <c r="H139" t="s">
        <v>7</v>
      </c>
      <c r="I139" t="s">
        <v>6</v>
      </c>
      <c r="K139">
        <v>13</v>
      </c>
      <c r="L139">
        <v>3</v>
      </c>
      <c r="M139">
        <v>4</v>
      </c>
      <c r="N139">
        <v>138</v>
      </c>
      <c r="O139" t="str">
        <f>IF(All_Rosters[[#This Row],[Designation]]="Taxi Squad","",
IF(AND(TeamSelection=All_Rosters[[#This Row],[Team Name]],All_Rosters[[#This Row],[Keeper Years]]&gt;0),All_Rosters[[#This Row],[Index]],""))</f>
        <v/>
      </c>
      <c r="P139" t="str">
        <f>IFERROR(SMALL($O$2:$O$1000,ROWS($O$2:O139)),"")</f>
        <v/>
      </c>
      <c r="Q139" t="str">
        <f>IF(AND(All_Rosters[[#This Row],[Designation]]="Taxi Squad",TeamSelection=All_Rosters[[#This Row],[Team Name]],All_Rosters[[#This Row],[Keeper Years]]&gt;0),All_Rosters[[#This Row],[Index]],"")</f>
        <v/>
      </c>
      <c r="R139" t="str">
        <f>IFERROR(SMALL($Q$2:$Q$1000,ROWS($Q$2:Q139)),"")</f>
        <v/>
      </c>
    </row>
    <row r="140" spans="1:18" x14ac:dyDescent="0.45">
      <c r="A140" t="s">
        <v>652</v>
      </c>
      <c r="B140" t="s">
        <v>421</v>
      </c>
      <c r="C140" t="s">
        <v>223</v>
      </c>
      <c r="D140" t="s">
        <v>156</v>
      </c>
      <c r="E140">
        <v>7</v>
      </c>
      <c r="G140">
        <v>7</v>
      </c>
      <c r="H140" t="s">
        <v>7</v>
      </c>
      <c r="I140" t="s">
        <v>18</v>
      </c>
      <c r="K140">
        <v>10</v>
      </c>
      <c r="L140">
        <v>3</v>
      </c>
      <c r="M140">
        <v>4</v>
      </c>
      <c r="N140">
        <v>139</v>
      </c>
      <c r="O140" t="str">
        <f>IF(All_Rosters[[#This Row],[Designation]]="Taxi Squad","",
IF(AND(TeamSelection=All_Rosters[[#This Row],[Team Name]],All_Rosters[[#This Row],[Keeper Years]]&gt;0),All_Rosters[[#This Row],[Index]],""))</f>
        <v/>
      </c>
      <c r="P140" t="str">
        <f>IFERROR(SMALL($O$2:$O$1000,ROWS($O$2:O140)),"")</f>
        <v/>
      </c>
      <c r="Q140" t="str">
        <f>IF(AND(All_Rosters[[#This Row],[Designation]]="Taxi Squad",TeamSelection=All_Rosters[[#This Row],[Team Name]],All_Rosters[[#This Row],[Keeper Years]]&gt;0),All_Rosters[[#This Row],[Index]],"")</f>
        <v/>
      </c>
      <c r="R140" t="str">
        <f>IFERROR(SMALL($Q$2:$Q$1000,ROWS($Q$2:Q140)),"")</f>
        <v/>
      </c>
    </row>
    <row r="141" spans="1:18" x14ac:dyDescent="0.45">
      <c r="A141" t="s">
        <v>652</v>
      </c>
      <c r="B141" t="s">
        <v>422</v>
      </c>
      <c r="C141" t="s">
        <v>211</v>
      </c>
      <c r="D141" t="s">
        <v>159</v>
      </c>
      <c r="E141">
        <v>41</v>
      </c>
      <c r="G141">
        <v>41</v>
      </c>
      <c r="H141" t="s">
        <v>7</v>
      </c>
      <c r="I141" t="s">
        <v>65</v>
      </c>
      <c r="K141">
        <v>52</v>
      </c>
      <c r="L141">
        <v>3</v>
      </c>
      <c r="M141">
        <v>4</v>
      </c>
      <c r="N141">
        <v>140</v>
      </c>
      <c r="O141" t="str">
        <f>IF(All_Rosters[[#This Row],[Designation]]="Taxi Squad","",
IF(AND(TeamSelection=All_Rosters[[#This Row],[Team Name]],All_Rosters[[#This Row],[Keeper Years]]&gt;0),All_Rosters[[#This Row],[Index]],""))</f>
        <v/>
      </c>
      <c r="P141" t="str">
        <f>IFERROR(SMALL($O$2:$O$1000,ROWS($O$2:O141)),"")</f>
        <v/>
      </c>
      <c r="Q141" t="str">
        <f>IF(AND(All_Rosters[[#This Row],[Designation]]="Taxi Squad",TeamSelection=All_Rosters[[#This Row],[Team Name]],All_Rosters[[#This Row],[Keeper Years]]&gt;0),All_Rosters[[#This Row],[Index]],"")</f>
        <v/>
      </c>
      <c r="R141" t="str">
        <f>IFERROR(SMALL($Q$2:$Q$1000,ROWS($Q$2:Q141)),"")</f>
        <v/>
      </c>
    </row>
    <row r="142" spans="1:18" x14ac:dyDescent="0.45">
      <c r="A142" t="s">
        <v>652</v>
      </c>
      <c r="B142" t="s">
        <v>423</v>
      </c>
      <c r="C142" t="s">
        <v>230</v>
      </c>
      <c r="D142" t="s">
        <v>159</v>
      </c>
      <c r="E142">
        <v>1</v>
      </c>
      <c r="G142">
        <v>15</v>
      </c>
      <c r="H142" t="s">
        <v>7</v>
      </c>
      <c r="I142" t="s">
        <v>19</v>
      </c>
      <c r="K142">
        <v>19</v>
      </c>
      <c r="L142">
        <v>3</v>
      </c>
      <c r="M142">
        <v>4</v>
      </c>
      <c r="N142">
        <v>141</v>
      </c>
      <c r="O142" t="str">
        <f>IF(All_Rosters[[#This Row],[Designation]]="Taxi Squad","",
IF(AND(TeamSelection=All_Rosters[[#This Row],[Team Name]],All_Rosters[[#This Row],[Keeper Years]]&gt;0),All_Rosters[[#This Row],[Index]],""))</f>
        <v/>
      </c>
      <c r="P142" t="str">
        <f>IFERROR(SMALL($O$2:$O$1000,ROWS($O$2:O142)),"")</f>
        <v/>
      </c>
      <c r="Q142" t="str">
        <f>IF(AND(All_Rosters[[#This Row],[Designation]]="Taxi Squad",TeamSelection=All_Rosters[[#This Row],[Team Name]],All_Rosters[[#This Row],[Keeper Years]]&gt;0),All_Rosters[[#This Row],[Index]],"")</f>
        <v/>
      </c>
      <c r="R142" t="str">
        <f>IFERROR(SMALL($Q$2:$Q$1000,ROWS($Q$2:Q142)),"")</f>
        <v/>
      </c>
    </row>
    <row r="143" spans="1:18" x14ac:dyDescent="0.45">
      <c r="A143" t="s">
        <v>652</v>
      </c>
      <c r="B143" t="s">
        <v>424</v>
      </c>
      <c r="C143" t="s">
        <v>165</v>
      </c>
      <c r="D143" t="s">
        <v>159</v>
      </c>
      <c r="E143">
        <v>5</v>
      </c>
      <c r="G143">
        <v>6</v>
      </c>
      <c r="H143" t="s">
        <v>7</v>
      </c>
      <c r="I143" t="s">
        <v>79</v>
      </c>
      <c r="K143">
        <v>10</v>
      </c>
      <c r="L143">
        <v>3</v>
      </c>
      <c r="M143">
        <v>4</v>
      </c>
      <c r="N143">
        <v>142</v>
      </c>
      <c r="O143" t="str">
        <f>IF(All_Rosters[[#This Row],[Designation]]="Taxi Squad","",
IF(AND(TeamSelection=All_Rosters[[#This Row],[Team Name]],All_Rosters[[#This Row],[Keeper Years]]&gt;0),All_Rosters[[#This Row],[Index]],""))</f>
        <v/>
      </c>
      <c r="P143" t="str">
        <f>IFERROR(SMALL($O$2:$O$1000,ROWS($O$2:O143)),"")</f>
        <v/>
      </c>
      <c r="Q143" t="str">
        <f>IF(AND(All_Rosters[[#This Row],[Designation]]="Taxi Squad",TeamSelection=All_Rosters[[#This Row],[Team Name]],All_Rosters[[#This Row],[Keeper Years]]&gt;0),All_Rosters[[#This Row],[Index]],"")</f>
        <v/>
      </c>
      <c r="R143" t="str">
        <f>IFERROR(SMALL($Q$2:$Q$1000,ROWS($Q$2:Q143)),"")</f>
        <v/>
      </c>
    </row>
    <row r="144" spans="1:18" x14ac:dyDescent="0.45">
      <c r="A144" t="s">
        <v>652</v>
      </c>
      <c r="B144" t="s">
        <v>425</v>
      </c>
      <c r="C144" t="s">
        <v>200</v>
      </c>
      <c r="D144" t="s">
        <v>163</v>
      </c>
      <c r="E144">
        <v>58</v>
      </c>
      <c r="G144">
        <v>58</v>
      </c>
      <c r="H144" t="s">
        <v>7</v>
      </c>
      <c r="I144" t="s">
        <v>46</v>
      </c>
      <c r="K144">
        <v>73</v>
      </c>
      <c r="L144">
        <v>3</v>
      </c>
      <c r="M144">
        <v>4</v>
      </c>
      <c r="N144">
        <v>143</v>
      </c>
      <c r="O144" t="str">
        <f>IF(All_Rosters[[#This Row],[Designation]]="Taxi Squad","",
IF(AND(TeamSelection=All_Rosters[[#This Row],[Team Name]],All_Rosters[[#This Row],[Keeper Years]]&gt;0),All_Rosters[[#This Row],[Index]],""))</f>
        <v/>
      </c>
      <c r="P144" t="str">
        <f>IFERROR(SMALL($O$2:$O$1000,ROWS($O$2:O144)),"")</f>
        <v/>
      </c>
      <c r="Q144" t="str">
        <f>IF(AND(All_Rosters[[#This Row],[Designation]]="Taxi Squad",TeamSelection=All_Rosters[[#This Row],[Team Name]],All_Rosters[[#This Row],[Keeper Years]]&gt;0),All_Rosters[[#This Row],[Index]],"")</f>
        <v/>
      </c>
      <c r="R144" t="str">
        <f>IFERROR(SMALL($Q$2:$Q$1000,ROWS($Q$2:Q144)),"")</f>
        <v/>
      </c>
    </row>
    <row r="145" spans="1:18" x14ac:dyDescent="0.45">
      <c r="A145" t="s">
        <v>652</v>
      </c>
      <c r="B145" t="s">
        <v>426</v>
      </c>
      <c r="C145" t="s">
        <v>161</v>
      </c>
      <c r="D145" t="s">
        <v>163</v>
      </c>
      <c r="E145">
        <v>1</v>
      </c>
      <c r="G145">
        <v>10</v>
      </c>
      <c r="H145" t="s">
        <v>7</v>
      </c>
      <c r="I145" t="s">
        <v>19</v>
      </c>
      <c r="K145">
        <v>13</v>
      </c>
      <c r="L145">
        <v>3</v>
      </c>
      <c r="M145">
        <v>4</v>
      </c>
      <c r="N145">
        <v>144</v>
      </c>
      <c r="O145" t="str">
        <f>IF(All_Rosters[[#This Row],[Designation]]="Taxi Squad","",
IF(AND(TeamSelection=All_Rosters[[#This Row],[Team Name]],All_Rosters[[#This Row],[Keeper Years]]&gt;0),All_Rosters[[#This Row],[Index]],""))</f>
        <v/>
      </c>
      <c r="P145" t="str">
        <f>IFERROR(SMALL($O$2:$O$1000,ROWS($O$2:O145)),"")</f>
        <v/>
      </c>
      <c r="Q145" t="str">
        <f>IF(AND(All_Rosters[[#This Row],[Designation]]="Taxi Squad",TeamSelection=All_Rosters[[#This Row],[Team Name]],All_Rosters[[#This Row],[Keeper Years]]&gt;0),All_Rosters[[#This Row],[Index]],"")</f>
        <v/>
      </c>
      <c r="R145" t="str">
        <f>IFERROR(SMALL($Q$2:$Q$1000,ROWS($Q$2:Q145)),"")</f>
        <v/>
      </c>
    </row>
    <row r="146" spans="1:18" x14ac:dyDescent="0.45">
      <c r="A146" t="s">
        <v>652</v>
      </c>
      <c r="B146" t="s">
        <v>427</v>
      </c>
      <c r="C146" t="s">
        <v>136</v>
      </c>
      <c r="D146" t="s">
        <v>163</v>
      </c>
      <c r="E146">
        <v>1</v>
      </c>
      <c r="G146">
        <v>0</v>
      </c>
      <c r="I146" t="s">
        <v>19</v>
      </c>
      <c r="K146">
        <v>10</v>
      </c>
      <c r="L146">
        <v>3</v>
      </c>
      <c r="M146">
        <v>4</v>
      </c>
      <c r="N146">
        <v>145</v>
      </c>
      <c r="O146" t="str">
        <f>IF(All_Rosters[[#This Row],[Designation]]="Taxi Squad","",
IF(AND(TeamSelection=All_Rosters[[#This Row],[Team Name]],All_Rosters[[#This Row],[Keeper Years]]&gt;0),All_Rosters[[#This Row],[Index]],""))</f>
        <v/>
      </c>
      <c r="P146" t="str">
        <f>IFERROR(SMALL($O$2:$O$1000,ROWS($O$2:O146)),"")</f>
        <v/>
      </c>
      <c r="Q146" t="str">
        <f>IF(AND(All_Rosters[[#This Row],[Designation]]="Taxi Squad",TeamSelection=All_Rosters[[#This Row],[Team Name]],All_Rosters[[#This Row],[Keeper Years]]&gt;0),All_Rosters[[#This Row],[Index]],"")</f>
        <v/>
      </c>
      <c r="R146" t="str">
        <f>IFERROR(SMALL($Q$2:$Q$1000,ROWS($Q$2:Q146)),"")</f>
        <v/>
      </c>
    </row>
    <row r="147" spans="1:18" x14ac:dyDescent="0.45">
      <c r="A147" t="s">
        <v>652</v>
      </c>
      <c r="B147" t="s">
        <v>428</v>
      </c>
      <c r="C147" t="s">
        <v>211</v>
      </c>
      <c r="D147" t="s">
        <v>163</v>
      </c>
      <c r="E147">
        <v>1</v>
      </c>
      <c r="G147">
        <v>0</v>
      </c>
      <c r="H147" t="s">
        <v>7</v>
      </c>
      <c r="I147" t="s">
        <v>9</v>
      </c>
      <c r="K147">
        <v>10</v>
      </c>
      <c r="L147">
        <v>3</v>
      </c>
      <c r="M147">
        <v>4</v>
      </c>
      <c r="N147">
        <v>146</v>
      </c>
      <c r="O147" t="str">
        <f>IF(All_Rosters[[#This Row],[Designation]]="Taxi Squad","",
IF(AND(TeamSelection=All_Rosters[[#This Row],[Team Name]],All_Rosters[[#This Row],[Keeper Years]]&gt;0),All_Rosters[[#This Row],[Index]],""))</f>
        <v/>
      </c>
      <c r="P147" t="str">
        <f>IFERROR(SMALL($O$2:$O$1000,ROWS($O$2:O147)),"")</f>
        <v/>
      </c>
      <c r="Q147" t="str">
        <f>IF(AND(All_Rosters[[#This Row],[Designation]]="Taxi Squad",TeamSelection=All_Rosters[[#This Row],[Team Name]],All_Rosters[[#This Row],[Keeper Years]]&gt;0),All_Rosters[[#This Row],[Index]],"")</f>
        <v/>
      </c>
      <c r="R147" t="str">
        <f>IFERROR(SMALL($Q$2:$Q$1000,ROWS($Q$2:Q147)),"")</f>
        <v/>
      </c>
    </row>
    <row r="148" spans="1:18" x14ac:dyDescent="0.45">
      <c r="A148" t="s">
        <v>652</v>
      </c>
      <c r="B148" t="s">
        <v>429</v>
      </c>
      <c r="C148" t="s">
        <v>134</v>
      </c>
      <c r="D148" t="s">
        <v>163</v>
      </c>
      <c r="E148">
        <v>5</v>
      </c>
      <c r="G148">
        <v>5</v>
      </c>
      <c r="H148" t="s">
        <v>7</v>
      </c>
      <c r="I148" t="s">
        <v>45</v>
      </c>
      <c r="K148">
        <v>10</v>
      </c>
      <c r="L148">
        <v>3</v>
      </c>
      <c r="M148">
        <v>4</v>
      </c>
      <c r="N148">
        <v>147</v>
      </c>
      <c r="O148" t="str">
        <f>IF(All_Rosters[[#This Row],[Designation]]="Taxi Squad","",
IF(AND(TeamSelection=All_Rosters[[#This Row],[Team Name]],All_Rosters[[#This Row],[Keeper Years]]&gt;0),All_Rosters[[#This Row],[Index]],""))</f>
        <v/>
      </c>
      <c r="P148" t="str">
        <f>IFERROR(SMALL($O$2:$O$1000,ROWS($O$2:O148)),"")</f>
        <v/>
      </c>
      <c r="Q148" t="str">
        <f>IF(AND(All_Rosters[[#This Row],[Designation]]="Taxi Squad",TeamSelection=All_Rosters[[#This Row],[Team Name]],All_Rosters[[#This Row],[Keeper Years]]&gt;0),All_Rosters[[#This Row],[Index]],"")</f>
        <v/>
      </c>
      <c r="R148" t="str">
        <f>IFERROR(SMALL($Q$2:$Q$1000,ROWS($Q$2:Q148)),"")</f>
        <v/>
      </c>
    </row>
    <row r="149" spans="1:18" x14ac:dyDescent="0.45">
      <c r="A149" t="s">
        <v>652</v>
      </c>
      <c r="B149" t="s">
        <v>430</v>
      </c>
      <c r="C149" t="s">
        <v>267</v>
      </c>
      <c r="D149" t="s">
        <v>163</v>
      </c>
      <c r="E149">
        <v>1</v>
      </c>
      <c r="G149">
        <v>0</v>
      </c>
      <c r="H149" t="s">
        <v>7</v>
      </c>
      <c r="I149" t="s">
        <v>9</v>
      </c>
      <c r="K149">
        <v>10</v>
      </c>
      <c r="L149">
        <v>3</v>
      </c>
      <c r="M149">
        <v>4</v>
      </c>
      <c r="N149">
        <v>148</v>
      </c>
      <c r="O149" t="str">
        <f>IF(All_Rosters[[#This Row],[Designation]]="Taxi Squad","",
IF(AND(TeamSelection=All_Rosters[[#This Row],[Team Name]],All_Rosters[[#This Row],[Keeper Years]]&gt;0),All_Rosters[[#This Row],[Index]],""))</f>
        <v/>
      </c>
      <c r="P149" t="str">
        <f>IFERROR(SMALL($O$2:$O$1000,ROWS($O$2:O149)),"")</f>
        <v/>
      </c>
      <c r="Q149" t="str">
        <f>IF(AND(All_Rosters[[#This Row],[Designation]]="Taxi Squad",TeamSelection=All_Rosters[[#This Row],[Team Name]],All_Rosters[[#This Row],[Keeper Years]]&gt;0),All_Rosters[[#This Row],[Index]],"")</f>
        <v/>
      </c>
      <c r="R149" t="str">
        <f>IFERROR(SMALL($Q$2:$Q$1000,ROWS($Q$2:Q149)),"")</f>
        <v/>
      </c>
    </row>
    <row r="150" spans="1:18" x14ac:dyDescent="0.45">
      <c r="A150" t="s">
        <v>652</v>
      </c>
      <c r="B150" t="s">
        <v>431</v>
      </c>
      <c r="C150" t="s">
        <v>143</v>
      </c>
      <c r="D150" t="s">
        <v>179</v>
      </c>
      <c r="E150">
        <v>2</v>
      </c>
      <c r="G150">
        <v>25</v>
      </c>
      <c r="H150" t="s">
        <v>7</v>
      </c>
      <c r="I150" t="s">
        <v>84</v>
      </c>
      <c r="K150">
        <v>32</v>
      </c>
      <c r="L150">
        <v>3</v>
      </c>
      <c r="M150">
        <v>4</v>
      </c>
      <c r="N150">
        <v>149</v>
      </c>
      <c r="O150" t="str">
        <f>IF(All_Rosters[[#This Row],[Designation]]="Taxi Squad","",
IF(AND(TeamSelection=All_Rosters[[#This Row],[Team Name]],All_Rosters[[#This Row],[Keeper Years]]&gt;0),All_Rosters[[#This Row],[Index]],""))</f>
        <v/>
      </c>
      <c r="P150" t="str">
        <f>IFERROR(SMALL($O$2:$O$1000,ROWS($O$2:O150)),"")</f>
        <v/>
      </c>
      <c r="Q150" t="str">
        <f>IF(AND(All_Rosters[[#This Row],[Designation]]="Taxi Squad",TeamSelection=All_Rosters[[#This Row],[Team Name]],All_Rosters[[#This Row],[Keeper Years]]&gt;0),All_Rosters[[#This Row],[Index]],"")</f>
        <v/>
      </c>
      <c r="R150" t="str">
        <f>IFERROR(SMALL($Q$2:$Q$1000,ROWS($Q$2:Q150)),"")</f>
        <v/>
      </c>
    </row>
    <row r="151" spans="1:18" x14ac:dyDescent="0.45">
      <c r="A151" t="s">
        <v>652</v>
      </c>
      <c r="B151" t="s">
        <v>432</v>
      </c>
      <c r="C151" t="s">
        <v>140</v>
      </c>
      <c r="D151" t="s">
        <v>179</v>
      </c>
      <c r="E151">
        <v>1</v>
      </c>
      <c r="G151">
        <v>16</v>
      </c>
      <c r="H151" t="s">
        <v>7</v>
      </c>
      <c r="I151" t="s">
        <v>19</v>
      </c>
      <c r="K151">
        <v>20</v>
      </c>
      <c r="L151">
        <v>3</v>
      </c>
      <c r="M151">
        <v>4</v>
      </c>
      <c r="N151">
        <v>150</v>
      </c>
      <c r="O151" t="str">
        <f>IF(All_Rosters[[#This Row],[Designation]]="Taxi Squad","",
IF(AND(TeamSelection=All_Rosters[[#This Row],[Team Name]],All_Rosters[[#This Row],[Keeper Years]]&gt;0),All_Rosters[[#This Row],[Index]],""))</f>
        <v/>
      </c>
      <c r="P151" t="str">
        <f>IFERROR(SMALL($O$2:$O$1000,ROWS($O$2:O151)),"")</f>
        <v/>
      </c>
      <c r="Q151" t="str">
        <f>IF(AND(All_Rosters[[#This Row],[Designation]]="Taxi Squad",TeamSelection=All_Rosters[[#This Row],[Team Name]],All_Rosters[[#This Row],[Keeper Years]]&gt;0),All_Rosters[[#This Row],[Index]],"")</f>
        <v/>
      </c>
      <c r="R151" t="str">
        <f>IFERROR(SMALL($Q$2:$Q$1000,ROWS($Q$2:Q151)),"")</f>
        <v/>
      </c>
    </row>
    <row r="152" spans="1:18" x14ac:dyDescent="0.45">
      <c r="A152" t="s">
        <v>652</v>
      </c>
      <c r="B152" t="s">
        <v>433</v>
      </c>
      <c r="C152" t="s">
        <v>200</v>
      </c>
      <c r="D152" t="s">
        <v>179</v>
      </c>
      <c r="E152">
        <v>1</v>
      </c>
      <c r="G152">
        <v>0</v>
      </c>
      <c r="I152" t="s">
        <v>19</v>
      </c>
      <c r="K152">
        <v>10</v>
      </c>
      <c r="L152">
        <v>3</v>
      </c>
      <c r="M152">
        <v>4</v>
      </c>
      <c r="N152">
        <v>151</v>
      </c>
      <c r="O152" t="str">
        <f>IF(All_Rosters[[#This Row],[Designation]]="Taxi Squad","",
IF(AND(TeamSelection=All_Rosters[[#This Row],[Team Name]],All_Rosters[[#This Row],[Keeper Years]]&gt;0),All_Rosters[[#This Row],[Index]],""))</f>
        <v/>
      </c>
      <c r="P152" t="str">
        <f>IFERROR(SMALL($O$2:$O$1000,ROWS($O$2:O152)),"")</f>
        <v/>
      </c>
      <c r="Q152" t="str">
        <f>IF(AND(All_Rosters[[#This Row],[Designation]]="Taxi Squad",TeamSelection=All_Rosters[[#This Row],[Team Name]],All_Rosters[[#This Row],[Keeper Years]]&gt;0),All_Rosters[[#This Row],[Index]],"")</f>
        <v/>
      </c>
      <c r="R152" t="str">
        <f>IFERROR(SMALL($Q$2:$Q$1000,ROWS($Q$2:Q152)),"")</f>
        <v/>
      </c>
    </row>
    <row r="153" spans="1:18" x14ac:dyDescent="0.45">
      <c r="A153" t="s">
        <v>652</v>
      </c>
      <c r="B153" t="s">
        <v>434</v>
      </c>
      <c r="C153" t="s">
        <v>230</v>
      </c>
      <c r="D153" t="s">
        <v>179</v>
      </c>
      <c r="E153">
        <v>1</v>
      </c>
      <c r="G153">
        <v>0</v>
      </c>
      <c r="I153" t="s">
        <v>19</v>
      </c>
      <c r="K153">
        <v>10</v>
      </c>
      <c r="L153">
        <v>3</v>
      </c>
      <c r="M153">
        <v>4</v>
      </c>
      <c r="N153">
        <v>152</v>
      </c>
      <c r="O153" t="str">
        <f>IF(All_Rosters[[#This Row],[Designation]]="Taxi Squad","",
IF(AND(TeamSelection=All_Rosters[[#This Row],[Team Name]],All_Rosters[[#This Row],[Keeper Years]]&gt;0),All_Rosters[[#This Row],[Index]],""))</f>
        <v/>
      </c>
      <c r="P153" t="str">
        <f>IFERROR(SMALL($O$2:$O$1000,ROWS($O$2:O153)),"")</f>
        <v/>
      </c>
      <c r="Q153" t="str">
        <f>IF(AND(All_Rosters[[#This Row],[Designation]]="Taxi Squad",TeamSelection=All_Rosters[[#This Row],[Team Name]],All_Rosters[[#This Row],[Keeper Years]]&gt;0),All_Rosters[[#This Row],[Index]],"")</f>
        <v/>
      </c>
      <c r="R153" t="str">
        <f>IFERROR(SMALL($Q$2:$Q$1000,ROWS($Q$2:Q153)),"")</f>
        <v/>
      </c>
    </row>
    <row r="154" spans="1:18" x14ac:dyDescent="0.45">
      <c r="A154" t="s">
        <v>652</v>
      </c>
      <c r="B154" t="s">
        <v>435</v>
      </c>
      <c r="C154" t="s">
        <v>125</v>
      </c>
      <c r="D154" t="s">
        <v>179</v>
      </c>
      <c r="E154">
        <v>1</v>
      </c>
      <c r="G154">
        <v>0</v>
      </c>
      <c r="I154" t="s">
        <v>19</v>
      </c>
      <c r="K154">
        <v>10</v>
      </c>
      <c r="L154">
        <v>3</v>
      </c>
      <c r="M154">
        <v>4</v>
      </c>
      <c r="N154">
        <v>153</v>
      </c>
      <c r="O154" t="str">
        <f>IF(All_Rosters[[#This Row],[Designation]]="Taxi Squad","",
IF(AND(TeamSelection=All_Rosters[[#This Row],[Team Name]],All_Rosters[[#This Row],[Keeper Years]]&gt;0),All_Rosters[[#This Row],[Index]],""))</f>
        <v/>
      </c>
      <c r="P154" t="str">
        <f>IFERROR(SMALL($O$2:$O$1000,ROWS($O$2:O154)),"")</f>
        <v/>
      </c>
      <c r="Q154" t="str">
        <f>IF(AND(All_Rosters[[#This Row],[Designation]]="Taxi Squad",TeamSelection=All_Rosters[[#This Row],[Team Name]],All_Rosters[[#This Row],[Keeper Years]]&gt;0),All_Rosters[[#This Row],[Index]],"")</f>
        <v/>
      </c>
      <c r="R154" t="str">
        <f>IFERROR(SMALL($Q$2:$Q$1000,ROWS($Q$2:Q154)),"")</f>
        <v/>
      </c>
    </row>
    <row r="155" spans="1:18" x14ac:dyDescent="0.45">
      <c r="A155" t="s">
        <v>652</v>
      </c>
      <c r="B155" t="s">
        <v>436</v>
      </c>
      <c r="C155" t="s">
        <v>134</v>
      </c>
      <c r="D155" t="s">
        <v>130</v>
      </c>
      <c r="E155">
        <v>1</v>
      </c>
      <c r="F155">
        <v>5</v>
      </c>
      <c r="G155">
        <v>1</v>
      </c>
      <c r="H155" t="s">
        <v>5</v>
      </c>
      <c r="I155" t="s">
        <v>9</v>
      </c>
      <c r="J155" t="s">
        <v>33</v>
      </c>
      <c r="K155">
        <v>1</v>
      </c>
      <c r="L155">
        <v>4</v>
      </c>
      <c r="M155">
        <v>4</v>
      </c>
      <c r="N155">
        <v>154</v>
      </c>
      <c r="O155" t="str">
        <f>IF(All_Rosters[[#This Row],[Designation]]="Taxi Squad","",
IF(AND(TeamSelection=All_Rosters[[#This Row],[Team Name]],All_Rosters[[#This Row],[Keeper Years]]&gt;0),All_Rosters[[#This Row],[Index]],""))</f>
        <v/>
      </c>
      <c r="P155" t="str">
        <f>IFERROR(SMALL($O$2:$O$1000,ROWS($O$2:O155)),"")</f>
        <v/>
      </c>
      <c r="Q155" t="str">
        <f>IF(AND(All_Rosters[[#This Row],[Designation]]="Taxi Squad",TeamSelection=All_Rosters[[#This Row],[Team Name]],All_Rosters[[#This Row],[Keeper Years]]&gt;0),All_Rosters[[#This Row],[Index]],"")</f>
        <v/>
      </c>
      <c r="R155" t="str">
        <f>IFERROR(SMALL($Q$2:$Q$1000,ROWS($Q$2:Q155)),"")</f>
        <v/>
      </c>
    </row>
    <row r="156" spans="1:18" x14ac:dyDescent="0.45">
      <c r="A156" t="s">
        <v>652</v>
      </c>
      <c r="B156" t="s">
        <v>437</v>
      </c>
      <c r="C156" t="s">
        <v>146</v>
      </c>
      <c r="D156" t="s">
        <v>150</v>
      </c>
      <c r="E156">
        <v>3</v>
      </c>
      <c r="F156">
        <v>5</v>
      </c>
      <c r="G156">
        <v>3</v>
      </c>
      <c r="H156" t="s">
        <v>5</v>
      </c>
      <c r="I156" t="s">
        <v>8</v>
      </c>
      <c r="J156" t="s">
        <v>33</v>
      </c>
      <c r="K156">
        <v>3</v>
      </c>
      <c r="L156">
        <v>4</v>
      </c>
      <c r="M156">
        <v>4</v>
      </c>
      <c r="N156">
        <v>155</v>
      </c>
      <c r="O156" t="str">
        <f>IF(All_Rosters[[#This Row],[Designation]]="Taxi Squad","",
IF(AND(TeamSelection=All_Rosters[[#This Row],[Team Name]],All_Rosters[[#This Row],[Keeper Years]]&gt;0),All_Rosters[[#This Row],[Index]],""))</f>
        <v/>
      </c>
      <c r="P156" t="str">
        <f>IFERROR(SMALL($O$2:$O$1000,ROWS($O$2:O156)),"")</f>
        <v/>
      </c>
      <c r="Q156" t="str">
        <f>IF(AND(All_Rosters[[#This Row],[Designation]]="Taxi Squad",TeamSelection=All_Rosters[[#This Row],[Team Name]],All_Rosters[[#This Row],[Keeper Years]]&gt;0),All_Rosters[[#This Row],[Index]],"")</f>
        <v/>
      </c>
      <c r="R156" t="str">
        <f>IFERROR(SMALL($Q$2:$Q$1000,ROWS($Q$2:Q156)),"")</f>
        <v/>
      </c>
    </row>
    <row r="157" spans="1:18" x14ac:dyDescent="0.45">
      <c r="A157" t="s">
        <v>652</v>
      </c>
      <c r="B157" t="s">
        <v>438</v>
      </c>
      <c r="C157" t="s">
        <v>211</v>
      </c>
      <c r="D157" t="s">
        <v>150</v>
      </c>
      <c r="E157">
        <v>1</v>
      </c>
      <c r="F157">
        <v>5</v>
      </c>
      <c r="G157">
        <v>1</v>
      </c>
      <c r="H157" t="s">
        <v>5</v>
      </c>
      <c r="I157" t="s">
        <v>9</v>
      </c>
      <c r="J157" t="s">
        <v>33</v>
      </c>
      <c r="K157">
        <v>1</v>
      </c>
      <c r="L157">
        <v>4</v>
      </c>
      <c r="M157">
        <v>4</v>
      </c>
      <c r="N157">
        <v>156</v>
      </c>
      <c r="O157" t="str">
        <f>IF(All_Rosters[[#This Row],[Designation]]="Taxi Squad","",
IF(AND(TeamSelection=All_Rosters[[#This Row],[Team Name]],All_Rosters[[#This Row],[Keeper Years]]&gt;0),All_Rosters[[#This Row],[Index]],""))</f>
        <v/>
      </c>
      <c r="P157" t="str">
        <f>IFERROR(SMALL($O$2:$O$1000,ROWS($O$2:O157)),"")</f>
        <v/>
      </c>
      <c r="Q157" t="str">
        <f>IF(AND(All_Rosters[[#This Row],[Designation]]="Taxi Squad",TeamSelection=All_Rosters[[#This Row],[Team Name]],All_Rosters[[#This Row],[Keeper Years]]&gt;0),All_Rosters[[#This Row],[Index]],"")</f>
        <v/>
      </c>
      <c r="R157" t="str">
        <f>IFERROR(SMALL($Q$2:$Q$1000,ROWS($Q$2:Q157)),"")</f>
        <v/>
      </c>
    </row>
    <row r="158" spans="1:18" x14ac:dyDescent="0.45">
      <c r="A158" t="s">
        <v>652</v>
      </c>
      <c r="B158" t="s">
        <v>439</v>
      </c>
      <c r="C158" t="s">
        <v>168</v>
      </c>
      <c r="D158" t="s">
        <v>156</v>
      </c>
      <c r="E158">
        <v>14</v>
      </c>
      <c r="F158">
        <v>5</v>
      </c>
      <c r="G158">
        <v>14</v>
      </c>
      <c r="H158" t="s">
        <v>5</v>
      </c>
      <c r="I158" t="s">
        <v>105</v>
      </c>
      <c r="J158" t="s">
        <v>33</v>
      </c>
      <c r="K158">
        <v>14</v>
      </c>
      <c r="L158">
        <v>4</v>
      </c>
      <c r="M158">
        <v>4</v>
      </c>
      <c r="N158">
        <v>157</v>
      </c>
      <c r="O158" t="str">
        <f>IF(All_Rosters[[#This Row],[Designation]]="Taxi Squad","",
IF(AND(TeamSelection=All_Rosters[[#This Row],[Team Name]],All_Rosters[[#This Row],[Keeper Years]]&gt;0),All_Rosters[[#This Row],[Index]],""))</f>
        <v/>
      </c>
      <c r="P158" t="str">
        <f>IFERROR(SMALL($O$2:$O$1000,ROWS($O$2:O158)),"")</f>
        <v/>
      </c>
      <c r="Q158" t="str">
        <f>IF(AND(All_Rosters[[#This Row],[Designation]]="Taxi Squad",TeamSelection=All_Rosters[[#This Row],[Team Name]],All_Rosters[[#This Row],[Keeper Years]]&gt;0),All_Rosters[[#This Row],[Index]],"")</f>
        <v/>
      </c>
      <c r="R158" t="str">
        <f>IFERROR(SMALL($Q$2:$Q$1000,ROWS($Q$2:Q158)),"")</f>
        <v/>
      </c>
    </row>
    <row r="159" spans="1:18" x14ac:dyDescent="0.45">
      <c r="A159" t="s">
        <v>652</v>
      </c>
      <c r="B159" t="s">
        <v>440</v>
      </c>
      <c r="C159" t="s">
        <v>161</v>
      </c>
      <c r="D159" t="s">
        <v>156</v>
      </c>
      <c r="E159">
        <v>1</v>
      </c>
      <c r="F159">
        <v>5</v>
      </c>
      <c r="G159">
        <v>1</v>
      </c>
      <c r="H159" t="s">
        <v>5</v>
      </c>
      <c r="I159" t="s">
        <v>9</v>
      </c>
      <c r="J159" t="s">
        <v>33</v>
      </c>
      <c r="K159">
        <v>1</v>
      </c>
      <c r="L159">
        <v>4</v>
      </c>
      <c r="M159">
        <v>4</v>
      </c>
      <c r="N159">
        <v>158</v>
      </c>
      <c r="O159" t="str">
        <f>IF(All_Rosters[[#This Row],[Designation]]="Taxi Squad","",
IF(AND(TeamSelection=All_Rosters[[#This Row],[Team Name]],All_Rosters[[#This Row],[Keeper Years]]&gt;0),All_Rosters[[#This Row],[Index]],""))</f>
        <v/>
      </c>
      <c r="P159" t="str">
        <f>IFERROR(SMALL($O$2:$O$1000,ROWS($O$2:O159)),"")</f>
        <v/>
      </c>
      <c r="Q159" t="str">
        <f>IF(AND(All_Rosters[[#This Row],[Designation]]="Taxi Squad",TeamSelection=All_Rosters[[#This Row],[Team Name]],All_Rosters[[#This Row],[Keeper Years]]&gt;0),All_Rosters[[#This Row],[Index]],"")</f>
        <v/>
      </c>
      <c r="R159" t="str">
        <f>IFERROR(SMALL($Q$2:$Q$1000,ROWS($Q$2:Q159)),"")</f>
        <v/>
      </c>
    </row>
    <row r="160" spans="1:18" x14ac:dyDescent="0.45">
      <c r="A160" t="s">
        <v>652</v>
      </c>
      <c r="B160" t="s">
        <v>441</v>
      </c>
      <c r="C160" t="s">
        <v>140</v>
      </c>
      <c r="D160" t="s">
        <v>179</v>
      </c>
      <c r="E160">
        <v>1</v>
      </c>
      <c r="F160">
        <v>5</v>
      </c>
      <c r="G160">
        <v>1</v>
      </c>
      <c r="H160" t="s">
        <v>5</v>
      </c>
      <c r="I160" t="s">
        <v>9</v>
      </c>
      <c r="J160" t="s">
        <v>33</v>
      </c>
      <c r="K160">
        <v>1</v>
      </c>
      <c r="L160">
        <v>4</v>
      </c>
      <c r="M160">
        <v>4</v>
      </c>
      <c r="N160">
        <v>159</v>
      </c>
      <c r="O160" t="str">
        <f>IF(All_Rosters[[#This Row],[Designation]]="Taxi Squad","",
IF(AND(TeamSelection=All_Rosters[[#This Row],[Team Name]],All_Rosters[[#This Row],[Keeper Years]]&gt;0),All_Rosters[[#This Row],[Index]],""))</f>
        <v/>
      </c>
      <c r="P160" t="str">
        <f>IFERROR(SMALL($O$2:$O$1000,ROWS($O$2:O160)),"")</f>
        <v/>
      </c>
      <c r="Q160" t="str">
        <f>IF(AND(All_Rosters[[#This Row],[Designation]]="Taxi Squad",TeamSelection=All_Rosters[[#This Row],[Team Name]],All_Rosters[[#This Row],[Keeper Years]]&gt;0),All_Rosters[[#This Row],[Index]],"")</f>
        <v/>
      </c>
      <c r="R160" t="str">
        <f>IFERROR(SMALL($Q$2:$Q$1000,ROWS($Q$2:Q160)),"")</f>
        <v/>
      </c>
    </row>
    <row r="161" spans="1:18" x14ac:dyDescent="0.45">
      <c r="A161" t="s">
        <v>639</v>
      </c>
      <c r="B161" t="s">
        <v>442</v>
      </c>
      <c r="C161" t="s">
        <v>170</v>
      </c>
      <c r="D161" t="s">
        <v>123</v>
      </c>
      <c r="E161">
        <v>163</v>
      </c>
      <c r="G161">
        <v>163</v>
      </c>
      <c r="H161" t="s">
        <v>7</v>
      </c>
      <c r="I161" t="s">
        <v>63</v>
      </c>
      <c r="K161">
        <v>204</v>
      </c>
      <c r="L161">
        <v>3</v>
      </c>
      <c r="M161">
        <v>5</v>
      </c>
      <c r="N161">
        <v>160</v>
      </c>
      <c r="O161" t="str">
        <f>IF(All_Rosters[[#This Row],[Designation]]="Taxi Squad","",
IF(AND(TeamSelection=All_Rosters[[#This Row],[Team Name]],All_Rosters[[#This Row],[Keeper Years]]&gt;0),All_Rosters[[#This Row],[Index]],""))</f>
        <v/>
      </c>
      <c r="P161" t="str">
        <f>IFERROR(SMALL($O$2:$O$1000,ROWS($O$2:O161)),"")</f>
        <v/>
      </c>
      <c r="Q161" t="str">
        <f>IF(AND(All_Rosters[[#This Row],[Designation]]="Taxi Squad",TeamSelection=All_Rosters[[#This Row],[Team Name]],All_Rosters[[#This Row],[Keeper Years]]&gt;0),All_Rosters[[#This Row],[Index]],"")</f>
        <v/>
      </c>
      <c r="R161" t="str">
        <f>IFERROR(SMALL($Q$2:$Q$1000,ROWS($Q$2:Q161)),"")</f>
        <v/>
      </c>
    </row>
    <row r="162" spans="1:18" x14ac:dyDescent="0.45">
      <c r="A162" t="s">
        <v>639</v>
      </c>
      <c r="B162" t="s">
        <v>443</v>
      </c>
      <c r="C162" t="s">
        <v>192</v>
      </c>
      <c r="D162" t="s">
        <v>123</v>
      </c>
      <c r="E162">
        <v>71</v>
      </c>
      <c r="G162">
        <v>71</v>
      </c>
      <c r="H162" t="s">
        <v>7</v>
      </c>
      <c r="I162" t="s">
        <v>59</v>
      </c>
      <c r="K162">
        <v>89</v>
      </c>
      <c r="L162">
        <v>3</v>
      </c>
      <c r="M162">
        <v>5</v>
      </c>
      <c r="N162">
        <v>161</v>
      </c>
      <c r="O162" t="str">
        <f>IF(All_Rosters[[#This Row],[Designation]]="Taxi Squad","",
IF(AND(TeamSelection=All_Rosters[[#This Row],[Team Name]],All_Rosters[[#This Row],[Keeper Years]]&gt;0),All_Rosters[[#This Row],[Index]],""))</f>
        <v/>
      </c>
      <c r="P162" t="str">
        <f>IFERROR(SMALL($O$2:$O$1000,ROWS($O$2:O162)),"")</f>
        <v/>
      </c>
      <c r="Q162" t="str">
        <f>IF(AND(All_Rosters[[#This Row],[Designation]]="Taxi Squad",TeamSelection=All_Rosters[[#This Row],[Team Name]],All_Rosters[[#This Row],[Keeper Years]]&gt;0),All_Rosters[[#This Row],[Index]],"")</f>
        <v/>
      </c>
      <c r="R162" t="str">
        <f>IFERROR(SMALL($Q$2:$Q$1000,ROWS($Q$2:Q162)),"")</f>
        <v/>
      </c>
    </row>
    <row r="163" spans="1:18" x14ac:dyDescent="0.45">
      <c r="A163" t="s">
        <v>639</v>
      </c>
      <c r="B163" t="s">
        <v>444</v>
      </c>
      <c r="C163" t="s">
        <v>230</v>
      </c>
      <c r="D163" t="s">
        <v>123</v>
      </c>
      <c r="E163">
        <v>52</v>
      </c>
      <c r="F163">
        <v>5</v>
      </c>
      <c r="G163">
        <v>52</v>
      </c>
      <c r="H163" t="s">
        <v>5</v>
      </c>
      <c r="I163" t="s">
        <v>64</v>
      </c>
      <c r="K163">
        <v>65</v>
      </c>
      <c r="L163">
        <v>4</v>
      </c>
      <c r="M163">
        <v>5</v>
      </c>
      <c r="N163">
        <v>162</v>
      </c>
      <c r="O163" t="str">
        <f>IF(All_Rosters[[#This Row],[Designation]]="Taxi Squad","",
IF(AND(TeamSelection=All_Rosters[[#This Row],[Team Name]],All_Rosters[[#This Row],[Keeper Years]]&gt;0),All_Rosters[[#This Row],[Index]],""))</f>
        <v/>
      </c>
      <c r="P163" t="str">
        <f>IFERROR(SMALL($O$2:$O$1000,ROWS($O$2:O163)),"")</f>
        <v/>
      </c>
      <c r="Q163" t="str">
        <f>IF(AND(All_Rosters[[#This Row],[Designation]]="Taxi Squad",TeamSelection=All_Rosters[[#This Row],[Team Name]],All_Rosters[[#This Row],[Keeper Years]]&gt;0),All_Rosters[[#This Row],[Index]],"")</f>
        <v/>
      </c>
      <c r="R163" t="str">
        <f>IFERROR(SMALL($Q$2:$Q$1000,ROWS($Q$2:Q163)),"")</f>
        <v/>
      </c>
    </row>
    <row r="164" spans="1:18" x14ac:dyDescent="0.45">
      <c r="A164" t="s">
        <v>639</v>
      </c>
      <c r="B164" t="s">
        <v>622</v>
      </c>
      <c r="C164" t="s">
        <v>136</v>
      </c>
      <c r="D164" t="s">
        <v>123</v>
      </c>
      <c r="E164">
        <v>41</v>
      </c>
      <c r="F164">
        <v>5</v>
      </c>
      <c r="G164">
        <v>41</v>
      </c>
      <c r="H164" t="s">
        <v>5</v>
      </c>
      <c r="I164" t="s">
        <v>65</v>
      </c>
      <c r="K164">
        <v>52</v>
      </c>
      <c r="L164">
        <v>4</v>
      </c>
      <c r="M164">
        <v>5</v>
      </c>
      <c r="N164">
        <v>163</v>
      </c>
      <c r="O164" t="str">
        <f>IF(All_Rosters[[#This Row],[Designation]]="Taxi Squad","",
IF(AND(TeamSelection=All_Rosters[[#This Row],[Team Name]],All_Rosters[[#This Row],[Keeper Years]]&gt;0),All_Rosters[[#This Row],[Index]],""))</f>
        <v/>
      </c>
      <c r="P164" t="str">
        <f>IFERROR(SMALL($O$2:$O$1000,ROWS($O$2:O164)),"")</f>
        <v/>
      </c>
      <c r="Q164" t="str">
        <f>IF(AND(All_Rosters[[#This Row],[Designation]]="Taxi Squad",TeamSelection=All_Rosters[[#This Row],[Team Name]],All_Rosters[[#This Row],[Keeper Years]]&gt;0),All_Rosters[[#This Row],[Index]],"")</f>
        <v/>
      </c>
      <c r="R164" t="str">
        <f>IFERROR(SMALL($Q$2:$Q$1000,ROWS($Q$2:Q164)),"")</f>
        <v/>
      </c>
    </row>
    <row r="165" spans="1:18" x14ac:dyDescent="0.45">
      <c r="A165" t="s">
        <v>639</v>
      </c>
      <c r="B165" t="s">
        <v>445</v>
      </c>
      <c r="C165" t="s">
        <v>187</v>
      </c>
      <c r="D165" t="s">
        <v>123</v>
      </c>
      <c r="E165">
        <v>1</v>
      </c>
      <c r="G165">
        <v>0</v>
      </c>
      <c r="H165" t="s">
        <v>7</v>
      </c>
      <c r="I165" t="s">
        <v>9</v>
      </c>
      <c r="K165">
        <v>10</v>
      </c>
      <c r="L165">
        <v>3</v>
      </c>
      <c r="M165">
        <v>5</v>
      </c>
      <c r="N165">
        <v>164</v>
      </c>
      <c r="O165" t="str">
        <f>IF(All_Rosters[[#This Row],[Designation]]="Taxi Squad","",
IF(AND(TeamSelection=All_Rosters[[#This Row],[Team Name]],All_Rosters[[#This Row],[Keeper Years]]&gt;0),All_Rosters[[#This Row],[Index]],""))</f>
        <v/>
      </c>
      <c r="P165" t="str">
        <f>IFERROR(SMALL($O$2:$O$1000,ROWS($O$2:O165)),"")</f>
        <v/>
      </c>
      <c r="Q165" t="str">
        <f>IF(AND(All_Rosters[[#This Row],[Designation]]="Taxi Squad",TeamSelection=All_Rosters[[#This Row],[Team Name]],All_Rosters[[#This Row],[Keeper Years]]&gt;0),All_Rosters[[#This Row],[Index]],"")</f>
        <v/>
      </c>
      <c r="R165" t="str">
        <f>IFERROR(SMALL($Q$2:$Q$1000,ROWS($Q$2:Q165)),"")</f>
        <v/>
      </c>
    </row>
    <row r="166" spans="1:18" x14ac:dyDescent="0.45">
      <c r="A166" t="s">
        <v>639</v>
      </c>
      <c r="B166" t="s">
        <v>446</v>
      </c>
      <c r="C166" t="s">
        <v>192</v>
      </c>
      <c r="D166" t="s">
        <v>130</v>
      </c>
      <c r="E166">
        <v>53</v>
      </c>
      <c r="G166">
        <v>53</v>
      </c>
      <c r="H166" t="s">
        <v>7</v>
      </c>
      <c r="I166" t="s">
        <v>67</v>
      </c>
      <c r="K166">
        <v>67</v>
      </c>
      <c r="L166">
        <v>3</v>
      </c>
      <c r="M166">
        <v>5</v>
      </c>
      <c r="N166">
        <v>165</v>
      </c>
      <c r="O166" t="str">
        <f>IF(All_Rosters[[#This Row],[Designation]]="Taxi Squad","",
IF(AND(TeamSelection=All_Rosters[[#This Row],[Team Name]],All_Rosters[[#This Row],[Keeper Years]]&gt;0),All_Rosters[[#This Row],[Index]],""))</f>
        <v/>
      </c>
      <c r="P166" t="str">
        <f>IFERROR(SMALL($O$2:$O$1000,ROWS($O$2:O166)),"")</f>
        <v/>
      </c>
      <c r="Q166" t="str">
        <f>IF(AND(All_Rosters[[#This Row],[Designation]]="Taxi Squad",TeamSelection=All_Rosters[[#This Row],[Team Name]],All_Rosters[[#This Row],[Keeper Years]]&gt;0),All_Rosters[[#This Row],[Index]],"")</f>
        <v/>
      </c>
      <c r="R166" t="str">
        <f>IFERROR(SMALL($Q$2:$Q$1000,ROWS($Q$2:Q166)),"")</f>
        <v/>
      </c>
    </row>
    <row r="167" spans="1:18" x14ac:dyDescent="0.45">
      <c r="A167" t="s">
        <v>639</v>
      </c>
      <c r="B167" t="s">
        <v>447</v>
      </c>
      <c r="C167" t="s">
        <v>214</v>
      </c>
      <c r="D167" t="s">
        <v>130</v>
      </c>
      <c r="E167">
        <v>50</v>
      </c>
      <c r="G167">
        <v>50</v>
      </c>
      <c r="H167" t="s">
        <v>7</v>
      </c>
      <c r="I167" t="s">
        <v>66</v>
      </c>
      <c r="K167">
        <v>63</v>
      </c>
      <c r="L167">
        <v>3</v>
      </c>
      <c r="M167">
        <v>5</v>
      </c>
      <c r="N167">
        <v>166</v>
      </c>
      <c r="O167" t="str">
        <f>IF(All_Rosters[[#This Row],[Designation]]="Taxi Squad","",
IF(AND(TeamSelection=All_Rosters[[#This Row],[Team Name]],All_Rosters[[#This Row],[Keeper Years]]&gt;0),All_Rosters[[#This Row],[Index]],""))</f>
        <v/>
      </c>
      <c r="P167" t="str">
        <f>IFERROR(SMALL($O$2:$O$1000,ROWS($O$2:O167)),"")</f>
        <v/>
      </c>
      <c r="Q167" t="str">
        <f>IF(AND(All_Rosters[[#This Row],[Designation]]="Taxi Squad",TeamSelection=All_Rosters[[#This Row],[Team Name]],All_Rosters[[#This Row],[Keeper Years]]&gt;0),All_Rosters[[#This Row],[Index]],"")</f>
        <v/>
      </c>
      <c r="R167" t="str">
        <f>IFERROR(SMALL($Q$2:$Q$1000,ROWS($Q$2:Q167)),"")</f>
        <v/>
      </c>
    </row>
    <row r="168" spans="1:18" x14ac:dyDescent="0.45">
      <c r="A168" t="s">
        <v>639</v>
      </c>
      <c r="B168" t="s">
        <v>448</v>
      </c>
      <c r="C168" t="s">
        <v>165</v>
      </c>
      <c r="D168" t="s">
        <v>130</v>
      </c>
      <c r="E168">
        <v>41</v>
      </c>
      <c r="F168">
        <v>5</v>
      </c>
      <c r="G168">
        <v>41</v>
      </c>
      <c r="H168" t="s">
        <v>5</v>
      </c>
      <c r="I168" t="s">
        <v>65</v>
      </c>
      <c r="K168">
        <v>52</v>
      </c>
      <c r="L168">
        <v>4</v>
      </c>
      <c r="M168">
        <v>5</v>
      </c>
      <c r="N168">
        <v>167</v>
      </c>
      <c r="O168" t="str">
        <f>IF(All_Rosters[[#This Row],[Designation]]="Taxi Squad","",
IF(AND(TeamSelection=All_Rosters[[#This Row],[Team Name]],All_Rosters[[#This Row],[Keeper Years]]&gt;0),All_Rosters[[#This Row],[Index]],""))</f>
        <v/>
      </c>
      <c r="P168" t="str">
        <f>IFERROR(SMALL($O$2:$O$1000,ROWS($O$2:O168)),"")</f>
        <v/>
      </c>
      <c r="Q168" t="str">
        <f>IF(AND(All_Rosters[[#This Row],[Designation]]="Taxi Squad",TeamSelection=All_Rosters[[#This Row],[Team Name]],All_Rosters[[#This Row],[Keeper Years]]&gt;0),All_Rosters[[#This Row],[Index]],"")</f>
        <v/>
      </c>
      <c r="R168" t="str">
        <f>IFERROR(SMALL($Q$2:$Q$1000,ROWS($Q$2:Q168)),"")</f>
        <v/>
      </c>
    </row>
    <row r="169" spans="1:18" x14ac:dyDescent="0.45">
      <c r="A169" t="s">
        <v>639</v>
      </c>
      <c r="B169" t="s">
        <v>449</v>
      </c>
      <c r="C169" t="s">
        <v>170</v>
      </c>
      <c r="D169" t="s">
        <v>130</v>
      </c>
      <c r="E169">
        <v>35</v>
      </c>
      <c r="F169">
        <v>5</v>
      </c>
      <c r="G169">
        <v>35</v>
      </c>
      <c r="H169" t="s">
        <v>5</v>
      </c>
      <c r="I169" t="s">
        <v>42</v>
      </c>
      <c r="K169">
        <v>44</v>
      </c>
      <c r="L169">
        <v>4</v>
      </c>
      <c r="M169">
        <v>5</v>
      </c>
      <c r="N169">
        <v>168</v>
      </c>
      <c r="O169" t="str">
        <f>IF(All_Rosters[[#This Row],[Designation]]="Taxi Squad","",
IF(AND(TeamSelection=All_Rosters[[#This Row],[Team Name]],All_Rosters[[#This Row],[Keeper Years]]&gt;0),All_Rosters[[#This Row],[Index]],""))</f>
        <v/>
      </c>
      <c r="P169" t="str">
        <f>IFERROR(SMALL($O$2:$O$1000,ROWS($O$2:O169)),"")</f>
        <v/>
      </c>
      <c r="Q169" t="str">
        <f>IF(AND(All_Rosters[[#This Row],[Designation]]="Taxi Squad",TeamSelection=All_Rosters[[#This Row],[Team Name]],All_Rosters[[#This Row],[Keeper Years]]&gt;0),All_Rosters[[#This Row],[Index]],"")</f>
        <v/>
      </c>
      <c r="R169" t="str">
        <f>IFERROR(SMALL($Q$2:$Q$1000,ROWS($Q$2:Q169)),"")</f>
        <v/>
      </c>
    </row>
    <row r="170" spans="1:18" x14ac:dyDescent="0.45">
      <c r="A170" t="s">
        <v>639</v>
      </c>
      <c r="B170" t="s">
        <v>451</v>
      </c>
      <c r="C170" t="s">
        <v>192</v>
      </c>
      <c r="D170" t="s">
        <v>130</v>
      </c>
      <c r="E170">
        <v>3</v>
      </c>
      <c r="G170">
        <v>0</v>
      </c>
      <c r="I170" t="s">
        <v>15</v>
      </c>
      <c r="K170">
        <v>10</v>
      </c>
      <c r="L170">
        <v>3</v>
      </c>
      <c r="M170">
        <v>5</v>
      </c>
      <c r="N170">
        <v>169</v>
      </c>
      <c r="O170" t="str">
        <f>IF(All_Rosters[[#This Row],[Designation]]="Taxi Squad","",
IF(AND(TeamSelection=All_Rosters[[#This Row],[Team Name]],All_Rosters[[#This Row],[Keeper Years]]&gt;0),All_Rosters[[#This Row],[Index]],""))</f>
        <v/>
      </c>
      <c r="P170" t="str">
        <f>IFERROR(SMALL($O$2:$O$1000,ROWS($O$2:O170)),"")</f>
        <v/>
      </c>
      <c r="Q170" t="str">
        <f>IF(AND(All_Rosters[[#This Row],[Designation]]="Taxi Squad",TeamSelection=All_Rosters[[#This Row],[Team Name]],All_Rosters[[#This Row],[Keeper Years]]&gt;0),All_Rosters[[#This Row],[Index]],"")</f>
        <v/>
      </c>
      <c r="R170" t="str">
        <f>IFERROR(SMALL($Q$2:$Q$1000,ROWS($Q$2:Q170)),"")</f>
        <v/>
      </c>
    </row>
    <row r="171" spans="1:18" x14ac:dyDescent="0.45">
      <c r="A171" t="s">
        <v>639</v>
      </c>
      <c r="B171" t="s">
        <v>450</v>
      </c>
      <c r="C171" t="s">
        <v>278</v>
      </c>
      <c r="D171" t="s">
        <v>130</v>
      </c>
      <c r="E171">
        <v>1</v>
      </c>
      <c r="G171">
        <v>0</v>
      </c>
      <c r="H171" t="s">
        <v>7</v>
      </c>
      <c r="I171" t="s">
        <v>9</v>
      </c>
      <c r="K171">
        <v>10</v>
      </c>
      <c r="L171">
        <v>3</v>
      </c>
      <c r="M171">
        <v>5</v>
      </c>
      <c r="N171">
        <v>170</v>
      </c>
      <c r="O171" t="str">
        <f>IF(All_Rosters[[#This Row],[Designation]]="Taxi Squad","",
IF(AND(TeamSelection=All_Rosters[[#This Row],[Team Name]],All_Rosters[[#This Row],[Keeper Years]]&gt;0),All_Rosters[[#This Row],[Index]],""))</f>
        <v/>
      </c>
      <c r="P171" t="str">
        <f>IFERROR(SMALL($O$2:$O$1000,ROWS($O$2:O171)),"")</f>
        <v/>
      </c>
      <c r="Q171" t="str">
        <f>IF(AND(All_Rosters[[#This Row],[Designation]]="Taxi Squad",TeamSelection=All_Rosters[[#This Row],[Team Name]],All_Rosters[[#This Row],[Keeper Years]]&gt;0),All_Rosters[[#This Row],[Index]],"")</f>
        <v/>
      </c>
      <c r="R171" t="str">
        <f>IFERROR(SMALL($Q$2:$Q$1000,ROWS($Q$2:Q171)),"")</f>
        <v/>
      </c>
    </row>
    <row r="172" spans="1:18" x14ac:dyDescent="0.45">
      <c r="A172" t="s">
        <v>639</v>
      </c>
      <c r="B172" t="s">
        <v>452</v>
      </c>
      <c r="C172" t="s">
        <v>125</v>
      </c>
      <c r="D172" t="s">
        <v>141</v>
      </c>
      <c r="E172">
        <v>169</v>
      </c>
      <c r="G172">
        <v>169</v>
      </c>
      <c r="H172" t="s">
        <v>7</v>
      </c>
      <c r="I172" t="s">
        <v>68</v>
      </c>
      <c r="K172">
        <v>212</v>
      </c>
      <c r="L172">
        <v>3</v>
      </c>
      <c r="M172">
        <v>5</v>
      </c>
      <c r="N172">
        <v>171</v>
      </c>
      <c r="O172" t="str">
        <f>IF(All_Rosters[[#This Row],[Designation]]="Taxi Squad","",
IF(AND(TeamSelection=All_Rosters[[#This Row],[Team Name]],All_Rosters[[#This Row],[Keeper Years]]&gt;0),All_Rosters[[#This Row],[Index]],""))</f>
        <v/>
      </c>
      <c r="P172" t="str">
        <f>IFERROR(SMALL($O$2:$O$1000,ROWS($O$2:O172)),"")</f>
        <v/>
      </c>
      <c r="Q172" t="str">
        <f>IF(AND(All_Rosters[[#This Row],[Designation]]="Taxi Squad",TeamSelection=All_Rosters[[#This Row],[Team Name]],All_Rosters[[#This Row],[Keeper Years]]&gt;0),All_Rosters[[#This Row],[Index]],"")</f>
        <v/>
      </c>
      <c r="R172" t="str">
        <f>IFERROR(SMALL($Q$2:$Q$1000,ROWS($Q$2:Q172)),"")</f>
        <v/>
      </c>
    </row>
    <row r="173" spans="1:18" x14ac:dyDescent="0.45">
      <c r="A173" t="s">
        <v>639</v>
      </c>
      <c r="B173" t="s">
        <v>453</v>
      </c>
      <c r="C173" t="s">
        <v>192</v>
      </c>
      <c r="D173" t="s">
        <v>141</v>
      </c>
      <c r="E173">
        <v>52</v>
      </c>
      <c r="G173">
        <v>52</v>
      </c>
      <c r="H173" t="s">
        <v>7</v>
      </c>
      <c r="I173" t="s">
        <v>64</v>
      </c>
      <c r="K173">
        <v>65</v>
      </c>
      <c r="L173">
        <v>3</v>
      </c>
      <c r="M173">
        <v>5</v>
      </c>
      <c r="N173">
        <v>172</v>
      </c>
      <c r="O173" t="str">
        <f>IF(All_Rosters[[#This Row],[Designation]]="Taxi Squad","",
IF(AND(TeamSelection=All_Rosters[[#This Row],[Team Name]],All_Rosters[[#This Row],[Keeper Years]]&gt;0),All_Rosters[[#This Row],[Index]],""))</f>
        <v/>
      </c>
      <c r="P173" t="str">
        <f>IFERROR(SMALL($O$2:$O$1000,ROWS($O$2:O173)),"")</f>
        <v/>
      </c>
      <c r="Q173" t="str">
        <f>IF(AND(All_Rosters[[#This Row],[Designation]]="Taxi Squad",TeamSelection=All_Rosters[[#This Row],[Team Name]],All_Rosters[[#This Row],[Keeper Years]]&gt;0),All_Rosters[[#This Row],[Index]],"")</f>
        <v/>
      </c>
      <c r="R173" t="str">
        <f>IFERROR(SMALL($Q$2:$Q$1000,ROWS($Q$2:Q173)),"")</f>
        <v/>
      </c>
    </row>
    <row r="174" spans="1:18" x14ac:dyDescent="0.45">
      <c r="A174" t="s">
        <v>639</v>
      </c>
      <c r="B174" t="s">
        <v>454</v>
      </c>
      <c r="C174" t="s">
        <v>183</v>
      </c>
      <c r="D174" t="s">
        <v>141</v>
      </c>
      <c r="E174">
        <v>45</v>
      </c>
      <c r="G174">
        <v>45</v>
      </c>
      <c r="H174" t="s">
        <v>7</v>
      </c>
      <c r="I174" t="s">
        <v>13</v>
      </c>
      <c r="K174">
        <v>57</v>
      </c>
      <c r="L174">
        <v>3</v>
      </c>
      <c r="M174">
        <v>5</v>
      </c>
      <c r="N174">
        <v>173</v>
      </c>
      <c r="O174" t="str">
        <f>IF(All_Rosters[[#This Row],[Designation]]="Taxi Squad","",
IF(AND(TeamSelection=All_Rosters[[#This Row],[Team Name]],All_Rosters[[#This Row],[Keeper Years]]&gt;0),All_Rosters[[#This Row],[Index]],""))</f>
        <v/>
      </c>
      <c r="P174" t="str">
        <f>IFERROR(SMALL($O$2:$O$1000,ROWS($O$2:O174)),"")</f>
        <v/>
      </c>
      <c r="Q174" t="str">
        <f>IF(AND(All_Rosters[[#This Row],[Designation]]="Taxi Squad",TeamSelection=All_Rosters[[#This Row],[Team Name]],All_Rosters[[#This Row],[Keeper Years]]&gt;0),All_Rosters[[#This Row],[Index]],"")</f>
        <v/>
      </c>
      <c r="R174" t="str">
        <f>IFERROR(SMALL($Q$2:$Q$1000,ROWS($Q$2:Q174)),"")</f>
        <v/>
      </c>
    </row>
    <row r="175" spans="1:18" x14ac:dyDescent="0.45">
      <c r="A175" t="s">
        <v>639</v>
      </c>
      <c r="B175" t="s">
        <v>455</v>
      </c>
      <c r="C175" t="s">
        <v>211</v>
      </c>
      <c r="D175" t="s">
        <v>141</v>
      </c>
      <c r="E175">
        <v>41</v>
      </c>
      <c r="G175">
        <v>41</v>
      </c>
      <c r="H175" t="s">
        <v>7</v>
      </c>
      <c r="I175" t="s">
        <v>65</v>
      </c>
      <c r="K175">
        <v>52</v>
      </c>
      <c r="L175">
        <v>3</v>
      </c>
      <c r="M175">
        <v>5</v>
      </c>
      <c r="N175">
        <v>174</v>
      </c>
      <c r="O175" t="str">
        <f>IF(All_Rosters[[#This Row],[Designation]]="Taxi Squad","",
IF(AND(TeamSelection=All_Rosters[[#This Row],[Team Name]],All_Rosters[[#This Row],[Keeper Years]]&gt;0),All_Rosters[[#This Row],[Index]],""))</f>
        <v/>
      </c>
      <c r="P175" t="str">
        <f>IFERROR(SMALL($O$2:$O$1000,ROWS($O$2:O175)),"")</f>
        <v/>
      </c>
      <c r="Q175" t="str">
        <f>IF(AND(All_Rosters[[#This Row],[Designation]]="Taxi Squad",TeamSelection=All_Rosters[[#This Row],[Team Name]],All_Rosters[[#This Row],[Keeper Years]]&gt;0),All_Rosters[[#This Row],[Index]],"")</f>
        <v/>
      </c>
      <c r="R175" t="str">
        <f>IFERROR(SMALL($Q$2:$Q$1000,ROWS($Q$2:Q175)),"")</f>
        <v/>
      </c>
    </row>
    <row r="176" spans="1:18" x14ac:dyDescent="0.45">
      <c r="A176" t="s">
        <v>639</v>
      </c>
      <c r="B176" t="s">
        <v>456</v>
      </c>
      <c r="C176" t="s">
        <v>177</v>
      </c>
      <c r="D176" t="s">
        <v>141</v>
      </c>
      <c r="E176">
        <v>25</v>
      </c>
      <c r="F176">
        <v>5</v>
      </c>
      <c r="G176">
        <v>25</v>
      </c>
      <c r="H176" t="s">
        <v>5</v>
      </c>
      <c r="I176" t="s">
        <v>26</v>
      </c>
      <c r="K176">
        <v>32</v>
      </c>
      <c r="L176">
        <v>4</v>
      </c>
      <c r="M176">
        <v>5</v>
      </c>
      <c r="N176">
        <v>175</v>
      </c>
      <c r="O176" t="str">
        <f>IF(All_Rosters[[#This Row],[Designation]]="Taxi Squad","",
IF(AND(TeamSelection=All_Rosters[[#This Row],[Team Name]],All_Rosters[[#This Row],[Keeper Years]]&gt;0),All_Rosters[[#This Row],[Index]],""))</f>
        <v/>
      </c>
      <c r="P176" t="str">
        <f>IFERROR(SMALL($O$2:$O$1000,ROWS($O$2:O176)),"")</f>
        <v/>
      </c>
      <c r="Q176" t="str">
        <f>IF(AND(All_Rosters[[#This Row],[Designation]]="Taxi Squad",TeamSelection=All_Rosters[[#This Row],[Team Name]],All_Rosters[[#This Row],[Keeper Years]]&gt;0),All_Rosters[[#This Row],[Index]],"")</f>
        <v/>
      </c>
      <c r="R176" t="str">
        <f>IFERROR(SMALL($Q$2:$Q$1000,ROWS($Q$2:Q176)),"")</f>
        <v/>
      </c>
    </row>
    <row r="177" spans="1:18" x14ac:dyDescent="0.45">
      <c r="A177" t="s">
        <v>639</v>
      </c>
      <c r="B177" t="s">
        <v>457</v>
      </c>
      <c r="C177" t="s">
        <v>267</v>
      </c>
      <c r="D177" t="s">
        <v>141</v>
      </c>
      <c r="E177">
        <v>20</v>
      </c>
      <c r="G177">
        <v>20</v>
      </c>
      <c r="H177" t="s">
        <v>7</v>
      </c>
      <c r="I177" t="s">
        <v>34</v>
      </c>
      <c r="K177">
        <v>25</v>
      </c>
      <c r="L177">
        <v>3</v>
      </c>
      <c r="M177">
        <v>5</v>
      </c>
      <c r="N177">
        <v>176</v>
      </c>
      <c r="O177" t="str">
        <f>IF(All_Rosters[[#This Row],[Designation]]="Taxi Squad","",
IF(AND(TeamSelection=All_Rosters[[#This Row],[Team Name]],All_Rosters[[#This Row],[Keeper Years]]&gt;0),All_Rosters[[#This Row],[Index]],""))</f>
        <v/>
      </c>
      <c r="P177" t="str">
        <f>IFERROR(SMALL($O$2:$O$1000,ROWS($O$2:O177)),"")</f>
        <v/>
      </c>
      <c r="Q177" t="str">
        <f>IF(AND(All_Rosters[[#This Row],[Designation]]="Taxi Squad",TeamSelection=All_Rosters[[#This Row],[Team Name]],All_Rosters[[#This Row],[Keeper Years]]&gt;0),All_Rosters[[#This Row],[Index]],"")</f>
        <v/>
      </c>
      <c r="R177" t="str">
        <f>IFERROR(SMALL($Q$2:$Q$1000,ROWS($Q$2:Q177)),"")</f>
        <v/>
      </c>
    </row>
    <row r="178" spans="1:18" x14ac:dyDescent="0.45">
      <c r="A178" t="s">
        <v>639</v>
      </c>
      <c r="B178" t="s">
        <v>458</v>
      </c>
      <c r="C178" t="s">
        <v>122</v>
      </c>
      <c r="D178" t="s">
        <v>141</v>
      </c>
      <c r="E178">
        <v>15</v>
      </c>
      <c r="G178">
        <v>15</v>
      </c>
      <c r="H178" t="s">
        <v>7</v>
      </c>
      <c r="I178" t="s">
        <v>69</v>
      </c>
      <c r="K178">
        <v>19</v>
      </c>
      <c r="L178">
        <v>3</v>
      </c>
      <c r="M178">
        <v>5</v>
      </c>
      <c r="N178">
        <v>177</v>
      </c>
      <c r="O178" t="str">
        <f>IF(All_Rosters[[#This Row],[Designation]]="Taxi Squad","",
IF(AND(TeamSelection=All_Rosters[[#This Row],[Team Name]],All_Rosters[[#This Row],[Keeper Years]]&gt;0),All_Rosters[[#This Row],[Index]],""))</f>
        <v/>
      </c>
      <c r="P178" t="str">
        <f>IFERROR(SMALL($O$2:$O$1000,ROWS($O$2:O178)),"")</f>
        <v/>
      </c>
      <c r="Q178" t="str">
        <f>IF(AND(All_Rosters[[#This Row],[Designation]]="Taxi Squad",TeamSelection=All_Rosters[[#This Row],[Team Name]],All_Rosters[[#This Row],[Keeper Years]]&gt;0),All_Rosters[[#This Row],[Index]],"")</f>
        <v/>
      </c>
      <c r="R178" t="str">
        <f>IFERROR(SMALL($Q$2:$Q$1000,ROWS($Q$2:Q178)),"")</f>
        <v/>
      </c>
    </row>
    <row r="179" spans="1:18" x14ac:dyDescent="0.45">
      <c r="A179" t="s">
        <v>639</v>
      </c>
      <c r="B179" t="s">
        <v>459</v>
      </c>
      <c r="C179" t="s">
        <v>158</v>
      </c>
      <c r="D179" t="s">
        <v>150</v>
      </c>
      <c r="E179">
        <v>26</v>
      </c>
      <c r="F179">
        <v>5</v>
      </c>
      <c r="G179">
        <v>26</v>
      </c>
      <c r="H179" t="s">
        <v>5</v>
      </c>
      <c r="I179" t="s">
        <v>56</v>
      </c>
      <c r="K179">
        <v>33</v>
      </c>
      <c r="L179">
        <v>4</v>
      </c>
      <c r="M179">
        <v>5</v>
      </c>
      <c r="N179">
        <v>178</v>
      </c>
      <c r="O179" t="str">
        <f>IF(All_Rosters[[#This Row],[Designation]]="Taxi Squad","",
IF(AND(TeamSelection=All_Rosters[[#This Row],[Team Name]],All_Rosters[[#This Row],[Keeper Years]]&gt;0),All_Rosters[[#This Row],[Index]],""))</f>
        <v/>
      </c>
      <c r="P179" t="str">
        <f>IFERROR(SMALL($O$2:$O$1000,ROWS($O$2:O179)),"")</f>
        <v/>
      </c>
      <c r="Q179" t="str">
        <f>IF(AND(All_Rosters[[#This Row],[Designation]]="Taxi Squad",TeamSelection=All_Rosters[[#This Row],[Team Name]],All_Rosters[[#This Row],[Keeper Years]]&gt;0),All_Rosters[[#This Row],[Index]],"")</f>
        <v/>
      </c>
      <c r="R179" t="str">
        <f>IFERROR(SMALL($Q$2:$Q$1000,ROWS($Q$2:Q179)),"")</f>
        <v/>
      </c>
    </row>
    <row r="180" spans="1:18" x14ac:dyDescent="0.45">
      <c r="A180" t="s">
        <v>639</v>
      </c>
      <c r="B180" t="s">
        <v>460</v>
      </c>
      <c r="C180" t="s">
        <v>183</v>
      </c>
      <c r="D180" t="s">
        <v>150</v>
      </c>
      <c r="E180">
        <v>7</v>
      </c>
      <c r="G180">
        <v>7</v>
      </c>
      <c r="H180" t="s">
        <v>7</v>
      </c>
      <c r="I180" t="s">
        <v>18</v>
      </c>
      <c r="K180">
        <v>10</v>
      </c>
      <c r="L180">
        <v>3</v>
      </c>
      <c r="M180">
        <v>5</v>
      </c>
      <c r="N180">
        <v>179</v>
      </c>
      <c r="O180" t="str">
        <f>IF(All_Rosters[[#This Row],[Designation]]="Taxi Squad","",
IF(AND(TeamSelection=All_Rosters[[#This Row],[Team Name]],All_Rosters[[#This Row],[Keeper Years]]&gt;0),All_Rosters[[#This Row],[Index]],""))</f>
        <v/>
      </c>
      <c r="P180" t="str">
        <f>IFERROR(SMALL($O$2:$O$1000,ROWS($O$2:O180)),"")</f>
        <v/>
      </c>
      <c r="Q180" t="str">
        <f>IF(AND(All_Rosters[[#This Row],[Designation]]="Taxi Squad",TeamSelection=All_Rosters[[#This Row],[Team Name]],All_Rosters[[#This Row],[Keeper Years]]&gt;0),All_Rosters[[#This Row],[Index]],"")</f>
        <v/>
      </c>
      <c r="R180" t="str">
        <f>IFERROR(SMALL($Q$2:$Q$1000,ROWS($Q$2:Q180)),"")</f>
        <v/>
      </c>
    </row>
    <row r="181" spans="1:18" x14ac:dyDescent="0.45">
      <c r="A181" t="s">
        <v>639</v>
      </c>
      <c r="B181" t="s">
        <v>461</v>
      </c>
      <c r="C181" t="s">
        <v>149</v>
      </c>
      <c r="D181" t="s">
        <v>150</v>
      </c>
      <c r="E181">
        <v>1</v>
      </c>
      <c r="G181">
        <v>0</v>
      </c>
      <c r="H181" t="s">
        <v>7</v>
      </c>
      <c r="I181" t="s">
        <v>9</v>
      </c>
      <c r="K181">
        <v>10</v>
      </c>
      <c r="L181">
        <v>3</v>
      </c>
      <c r="M181">
        <v>5</v>
      </c>
      <c r="N181">
        <v>180</v>
      </c>
      <c r="O181" t="str">
        <f>IF(All_Rosters[[#This Row],[Designation]]="Taxi Squad","",
IF(AND(TeamSelection=All_Rosters[[#This Row],[Team Name]],All_Rosters[[#This Row],[Keeper Years]]&gt;0),All_Rosters[[#This Row],[Index]],""))</f>
        <v/>
      </c>
      <c r="P181" t="str">
        <f>IFERROR(SMALL($O$2:$O$1000,ROWS($O$2:O181)),"")</f>
        <v/>
      </c>
      <c r="Q181" t="str">
        <f>IF(AND(All_Rosters[[#This Row],[Designation]]="Taxi Squad",TeamSelection=All_Rosters[[#This Row],[Team Name]],All_Rosters[[#This Row],[Keeper Years]]&gt;0),All_Rosters[[#This Row],[Index]],"")</f>
        <v/>
      </c>
      <c r="R181" t="str">
        <f>IFERROR(SMALL($Q$2:$Q$1000,ROWS($Q$2:Q181)),"")</f>
        <v/>
      </c>
    </row>
    <row r="182" spans="1:18" x14ac:dyDescent="0.45">
      <c r="A182" t="s">
        <v>639</v>
      </c>
      <c r="B182" t="s">
        <v>462</v>
      </c>
      <c r="C182" t="s">
        <v>187</v>
      </c>
      <c r="D182" t="s">
        <v>153</v>
      </c>
      <c r="E182">
        <v>1</v>
      </c>
      <c r="G182">
        <v>0</v>
      </c>
      <c r="H182" t="s">
        <v>7</v>
      </c>
      <c r="I182" t="s">
        <v>9</v>
      </c>
      <c r="K182">
        <v>3</v>
      </c>
      <c r="L182">
        <v>3</v>
      </c>
      <c r="M182">
        <v>5</v>
      </c>
      <c r="N182">
        <v>181</v>
      </c>
      <c r="O182" t="str">
        <f>IF(All_Rosters[[#This Row],[Designation]]="Taxi Squad","",
IF(AND(TeamSelection=All_Rosters[[#This Row],[Team Name]],All_Rosters[[#This Row],[Keeper Years]]&gt;0),All_Rosters[[#This Row],[Index]],""))</f>
        <v/>
      </c>
      <c r="P182" t="str">
        <f>IFERROR(SMALL($O$2:$O$1000,ROWS($O$2:O182)),"")</f>
        <v/>
      </c>
      <c r="Q182" t="str">
        <f>IF(AND(All_Rosters[[#This Row],[Designation]]="Taxi Squad",TeamSelection=All_Rosters[[#This Row],[Team Name]],All_Rosters[[#This Row],[Keeper Years]]&gt;0),All_Rosters[[#This Row],[Index]],"")</f>
        <v/>
      </c>
      <c r="R182" t="str">
        <f>IFERROR(SMALL($Q$2:$Q$1000,ROWS($Q$2:Q182)),"")</f>
        <v/>
      </c>
    </row>
    <row r="183" spans="1:18" x14ac:dyDescent="0.45">
      <c r="A183" t="s">
        <v>639</v>
      </c>
      <c r="B183" t="s">
        <v>463</v>
      </c>
      <c r="C183" t="s">
        <v>127</v>
      </c>
      <c r="D183" t="s">
        <v>159</v>
      </c>
      <c r="E183">
        <v>16</v>
      </c>
      <c r="G183">
        <v>16</v>
      </c>
      <c r="H183" t="s">
        <v>7</v>
      </c>
      <c r="I183" t="s">
        <v>40</v>
      </c>
      <c r="K183">
        <v>20</v>
      </c>
      <c r="L183">
        <v>3</v>
      </c>
      <c r="M183">
        <v>5</v>
      </c>
      <c r="N183">
        <v>182</v>
      </c>
      <c r="O183" t="str">
        <f>IF(All_Rosters[[#This Row],[Designation]]="Taxi Squad","",
IF(AND(TeamSelection=All_Rosters[[#This Row],[Team Name]],All_Rosters[[#This Row],[Keeper Years]]&gt;0),All_Rosters[[#This Row],[Index]],""))</f>
        <v/>
      </c>
      <c r="P183" t="str">
        <f>IFERROR(SMALL($O$2:$O$1000,ROWS($O$2:O183)),"")</f>
        <v/>
      </c>
      <c r="Q183" t="str">
        <f>IF(AND(All_Rosters[[#This Row],[Designation]]="Taxi Squad",TeamSelection=All_Rosters[[#This Row],[Team Name]],All_Rosters[[#This Row],[Keeper Years]]&gt;0),All_Rosters[[#This Row],[Index]],"")</f>
        <v/>
      </c>
      <c r="R183" t="str">
        <f>IFERROR(SMALL($Q$2:$Q$1000,ROWS($Q$2:Q183)),"")</f>
        <v/>
      </c>
    </row>
    <row r="184" spans="1:18" x14ac:dyDescent="0.45">
      <c r="A184" t="s">
        <v>639</v>
      </c>
      <c r="B184" t="s">
        <v>464</v>
      </c>
      <c r="C184" t="s">
        <v>143</v>
      </c>
      <c r="D184" t="s">
        <v>159</v>
      </c>
      <c r="E184">
        <v>1</v>
      </c>
      <c r="G184">
        <v>0</v>
      </c>
      <c r="I184" t="s">
        <v>19</v>
      </c>
      <c r="K184">
        <v>10</v>
      </c>
      <c r="L184">
        <v>3</v>
      </c>
      <c r="M184">
        <v>5</v>
      </c>
      <c r="N184">
        <v>183</v>
      </c>
      <c r="O184" t="str">
        <f>IF(All_Rosters[[#This Row],[Designation]]="Taxi Squad","",
IF(AND(TeamSelection=All_Rosters[[#This Row],[Team Name]],All_Rosters[[#This Row],[Keeper Years]]&gt;0),All_Rosters[[#This Row],[Index]],""))</f>
        <v/>
      </c>
      <c r="P184" t="str">
        <f>IFERROR(SMALL($O$2:$O$1000,ROWS($O$2:O184)),"")</f>
        <v/>
      </c>
      <c r="Q184" t="str">
        <f>IF(AND(All_Rosters[[#This Row],[Designation]]="Taxi Squad",TeamSelection=All_Rosters[[#This Row],[Team Name]],All_Rosters[[#This Row],[Keeper Years]]&gt;0),All_Rosters[[#This Row],[Index]],"")</f>
        <v/>
      </c>
      <c r="R184" t="str">
        <f>IFERROR(SMALL($Q$2:$Q$1000,ROWS($Q$2:Q184)),"")</f>
        <v/>
      </c>
    </row>
    <row r="185" spans="1:18" x14ac:dyDescent="0.45">
      <c r="A185" t="s">
        <v>639</v>
      </c>
      <c r="B185" t="s">
        <v>465</v>
      </c>
      <c r="C185" t="s">
        <v>155</v>
      </c>
      <c r="D185" t="s">
        <v>159</v>
      </c>
      <c r="E185">
        <v>4</v>
      </c>
      <c r="G185">
        <v>4</v>
      </c>
      <c r="H185" t="s">
        <v>7</v>
      </c>
      <c r="I185" t="s">
        <v>51</v>
      </c>
      <c r="K185">
        <v>10</v>
      </c>
      <c r="L185">
        <v>3</v>
      </c>
      <c r="M185">
        <v>5</v>
      </c>
      <c r="N185">
        <v>184</v>
      </c>
      <c r="O185" t="str">
        <f>IF(All_Rosters[[#This Row],[Designation]]="Taxi Squad","",
IF(AND(TeamSelection=All_Rosters[[#This Row],[Team Name]],All_Rosters[[#This Row],[Keeper Years]]&gt;0),All_Rosters[[#This Row],[Index]],""))</f>
        <v/>
      </c>
      <c r="P185" t="str">
        <f>IFERROR(SMALL($O$2:$O$1000,ROWS($O$2:O185)),"")</f>
        <v/>
      </c>
      <c r="Q185" t="str">
        <f>IF(AND(All_Rosters[[#This Row],[Designation]]="Taxi Squad",TeamSelection=All_Rosters[[#This Row],[Team Name]],All_Rosters[[#This Row],[Keeper Years]]&gt;0),All_Rosters[[#This Row],[Index]],"")</f>
        <v/>
      </c>
      <c r="R185" t="str">
        <f>IFERROR(SMALL($Q$2:$Q$1000,ROWS($Q$2:Q185)),"")</f>
        <v/>
      </c>
    </row>
    <row r="186" spans="1:18" x14ac:dyDescent="0.45">
      <c r="A186" t="s">
        <v>639</v>
      </c>
      <c r="B186" t="s">
        <v>466</v>
      </c>
      <c r="C186" t="s">
        <v>187</v>
      </c>
      <c r="D186" t="s">
        <v>159</v>
      </c>
      <c r="E186">
        <v>1</v>
      </c>
      <c r="G186">
        <v>0</v>
      </c>
      <c r="H186" t="s">
        <v>7</v>
      </c>
      <c r="I186" t="s">
        <v>9</v>
      </c>
      <c r="K186">
        <v>10</v>
      </c>
      <c r="L186">
        <v>3</v>
      </c>
      <c r="M186">
        <v>5</v>
      </c>
      <c r="N186">
        <v>185</v>
      </c>
      <c r="O186" t="str">
        <f>IF(All_Rosters[[#This Row],[Designation]]="Taxi Squad","",
IF(AND(TeamSelection=All_Rosters[[#This Row],[Team Name]],All_Rosters[[#This Row],[Keeper Years]]&gt;0),All_Rosters[[#This Row],[Index]],""))</f>
        <v/>
      </c>
      <c r="P186" t="str">
        <f>IFERROR(SMALL($O$2:$O$1000,ROWS($O$2:O186)),"")</f>
        <v/>
      </c>
      <c r="Q186" t="str">
        <f>IF(AND(All_Rosters[[#This Row],[Designation]]="Taxi Squad",TeamSelection=All_Rosters[[#This Row],[Team Name]],All_Rosters[[#This Row],[Keeper Years]]&gt;0),All_Rosters[[#This Row],[Index]],"")</f>
        <v/>
      </c>
      <c r="R186" t="str">
        <f>IFERROR(SMALL($Q$2:$Q$1000,ROWS($Q$2:Q186)),"")</f>
        <v/>
      </c>
    </row>
    <row r="187" spans="1:18" x14ac:dyDescent="0.45">
      <c r="A187" t="s">
        <v>639</v>
      </c>
      <c r="B187" t="s">
        <v>467</v>
      </c>
      <c r="C187" t="s">
        <v>192</v>
      </c>
      <c r="D187" t="s">
        <v>163</v>
      </c>
      <c r="E187">
        <v>22</v>
      </c>
      <c r="G187">
        <v>22</v>
      </c>
      <c r="H187" t="s">
        <v>7</v>
      </c>
      <c r="I187" t="s">
        <v>70</v>
      </c>
      <c r="K187">
        <v>28</v>
      </c>
      <c r="L187">
        <v>3</v>
      </c>
      <c r="M187">
        <v>5</v>
      </c>
      <c r="N187">
        <v>186</v>
      </c>
      <c r="O187" t="str">
        <f>IF(All_Rosters[[#This Row],[Designation]]="Taxi Squad","",
IF(AND(TeamSelection=All_Rosters[[#This Row],[Team Name]],All_Rosters[[#This Row],[Keeper Years]]&gt;0),All_Rosters[[#This Row],[Index]],""))</f>
        <v/>
      </c>
      <c r="P187" t="str">
        <f>IFERROR(SMALL($O$2:$O$1000,ROWS($O$2:O187)),"")</f>
        <v/>
      </c>
      <c r="Q187" t="str">
        <f>IF(AND(All_Rosters[[#This Row],[Designation]]="Taxi Squad",TeamSelection=All_Rosters[[#This Row],[Team Name]],All_Rosters[[#This Row],[Keeper Years]]&gt;0),All_Rosters[[#This Row],[Index]],"")</f>
        <v/>
      </c>
      <c r="R187" t="str">
        <f>IFERROR(SMALL($Q$2:$Q$1000,ROWS($Q$2:Q187)),"")</f>
        <v/>
      </c>
    </row>
    <row r="188" spans="1:18" x14ac:dyDescent="0.45">
      <c r="A188" t="s">
        <v>639</v>
      </c>
      <c r="B188" t="s">
        <v>468</v>
      </c>
      <c r="C188" t="s">
        <v>187</v>
      </c>
      <c r="D188" t="s">
        <v>163</v>
      </c>
      <c r="E188">
        <v>4</v>
      </c>
      <c r="G188">
        <v>4</v>
      </c>
      <c r="H188" t="s">
        <v>7</v>
      </c>
      <c r="I188" t="s">
        <v>51</v>
      </c>
      <c r="K188">
        <v>10</v>
      </c>
      <c r="L188">
        <v>3</v>
      </c>
      <c r="M188">
        <v>5</v>
      </c>
      <c r="N188">
        <v>187</v>
      </c>
      <c r="O188" t="str">
        <f>IF(All_Rosters[[#This Row],[Designation]]="Taxi Squad","",
IF(AND(TeamSelection=All_Rosters[[#This Row],[Team Name]],All_Rosters[[#This Row],[Keeper Years]]&gt;0),All_Rosters[[#This Row],[Index]],""))</f>
        <v/>
      </c>
      <c r="P188" t="str">
        <f>IFERROR(SMALL($O$2:$O$1000,ROWS($O$2:O188)),"")</f>
        <v/>
      </c>
      <c r="Q188" t="str">
        <f>IF(AND(All_Rosters[[#This Row],[Designation]]="Taxi Squad",TeamSelection=All_Rosters[[#This Row],[Team Name]],All_Rosters[[#This Row],[Keeper Years]]&gt;0),All_Rosters[[#This Row],[Index]],"")</f>
        <v/>
      </c>
      <c r="R188" t="str">
        <f>IFERROR(SMALL($Q$2:$Q$1000,ROWS($Q$2:Q188)),"")</f>
        <v/>
      </c>
    </row>
    <row r="189" spans="1:18" x14ac:dyDescent="0.45">
      <c r="A189" t="s">
        <v>639</v>
      </c>
      <c r="B189" t="s">
        <v>469</v>
      </c>
      <c r="C189" t="s">
        <v>230</v>
      </c>
      <c r="D189" t="s">
        <v>163</v>
      </c>
      <c r="E189">
        <v>1</v>
      </c>
      <c r="G189">
        <v>0</v>
      </c>
      <c r="I189" t="s">
        <v>19</v>
      </c>
      <c r="K189">
        <v>10</v>
      </c>
      <c r="L189">
        <v>3</v>
      </c>
      <c r="M189">
        <v>5</v>
      </c>
      <c r="N189">
        <v>188</v>
      </c>
      <c r="O189" t="str">
        <f>IF(All_Rosters[[#This Row],[Designation]]="Taxi Squad","",
IF(AND(TeamSelection=All_Rosters[[#This Row],[Team Name]],All_Rosters[[#This Row],[Keeper Years]]&gt;0),All_Rosters[[#This Row],[Index]],""))</f>
        <v/>
      </c>
      <c r="P189" t="str">
        <f>IFERROR(SMALL($O$2:$O$1000,ROWS($O$2:O189)),"")</f>
        <v/>
      </c>
      <c r="Q189" t="str">
        <f>IF(AND(All_Rosters[[#This Row],[Designation]]="Taxi Squad",TeamSelection=All_Rosters[[#This Row],[Team Name]],All_Rosters[[#This Row],[Keeper Years]]&gt;0),All_Rosters[[#This Row],[Index]],"")</f>
        <v/>
      </c>
      <c r="R189" t="str">
        <f>IFERROR(SMALL($Q$2:$Q$1000,ROWS($Q$2:Q189)),"")</f>
        <v/>
      </c>
    </row>
    <row r="190" spans="1:18" x14ac:dyDescent="0.45">
      <c r="A190" t="s">
        <v>639</v>
      </c>
      <c r="B190" t="s">
        <v>472</v>
      </c>
      <c r="C190" t="s">
        <v>214</v>
      </c>
      <c r="D190" t="s">
        <v>179</v>
      </c>
      <c r="E190">
        <v>2</v>
      </c>
      <c r="G190">
        <v>2</v>
      </c>
      <c r="H190" t="s">
        <v>7</v>
      </c>
      <c r="I190" t="s">
        <v>28</v>
      </c>
      <c r="K190">
        <v>10</v>
      </c>
      <c r="L190">
        <v>3</v>
      </c>
      <c r="M190">
        <v>5</v>
      </c>
      <c r="N190">
        <v>189</v>
      </c>
      <c r="O190" t="str">
        <f>IF(All_Rosters[[#This Row],[Designation]]="Taxi Squad","",
IF(AND(TeamSelection=All_Rosters[[#This Row],[Team Name]],All_Rosters[[#This Row],[Keeper Years]]&gt;0),All_Rosters[[#This Row],[Index]],""))</f>
        <v/>
      </c>
      <c r="P190" t="str">
        <f>IFERROR(SMALL($O$2:$O$1000,ROWS($O$2:O190)),"")</f>
        <v/>
      </c>
      <c r="Q190" t="str">
        <f>IF(AND(All_Rosters[[#This Row],[Designation]]="Taxi Squad",TeamSelection=All_Rosters[[#This Row],[Team Name]],All_Rosters[[#This Row],[Keeper Years]]&gt;0),All_Rosters[[#This Row],[Index]],"")</f>
        <v/>
      </c>
      <c r="R190" t="str">
        <f>IFERROR(SMALL($Q$2:$Q$1000,ROWS($Q$2:Q190)),"")</f>
        <v/>
      </c>
    </row>
    <row r="191" spans="1:18" x14ac:dyDescent="0.45">
      <c r="A191" t="s">
        <v>639</v>
      </c>
      <c r="B191" t="s">
        <v>473</v>
      </c>
      <c r="C191" t="s">
        <v>242</v>
      </c>
      <c r="D191" t="s">
        <v>179</v>
      </c>
      <c r="E191">
        <v>1</v>
      </c>
      <c r="G191">
        <v>0</v>
      </c>
      <c r="I191" t="s">
        <v>19</v>
      </c>
      <c r="K191">
        <v>10</v>
      </c>
      <c r="L191">
        <v>3</v>
      </c>
      <c r="M191">
        <v>5</v>
      </c>
      <c r="N191">
        <v>190</v>
      </c>
      <c r="O191" t="str">
        <f>IF(All_Rosters[[#This Row],[Designation]]="Taxi Squad","",
IF(AND(TeamSelection=All_Rosters[[#This Row],[Team Name]],All_Rosters[[#This Row],[Keeper Years]]&gt;0),All_Rosters[[#This Row],[Index]],""))</f>
        <v/>
      </c>
      <c r="P191" t="str">
        <f>IFERROR(SMALL($O$2:$O$1000,ROWS($O$2:O191)),"")</f>
        <v/>
      </c>
      <c r="Q191" t="str">
        <f>IF(AND(All_Rosters[[#This Row],[Designation]]="Taxi Squad",TeamSelection=All_Rosters[[#This Row],[Team Name]],All_Rosters[[#This Row],[Keeper Years]]&gt;0),All_Rosters[[#This Row],[Index]],"")</f>
        <v/>
      </c>
      <c r="R191" t="str">
        <f>IFERROR(SMALL($Q$2:$Q$1000,ROWS($Q$2:Q191)),"")</f>
        <v/>
      </c>
    </row>
    <row r="192" spans="1:18" x14ac:dyDescent="0.45">
      <c r="A192" t="s">
        <v>639</v>
      </c>
      <c r="B192" t="s">
        <v>471</v>
      </c>
      <c r="C192" t="s">
        <v>230</v>
      </c>
      <c r="D192" t="s">
        <v>179</v>
      </c>
      <c r="E192">
        <v>2</v>
      </c>
      <c r="G192">
        <v>2</v>
      </c>
      <c r="H192" t="s">
        <v>7</v>
      </c>
      <c r="I192" t="s">
        <v>28</v>
      </c>
      <c r="K192">
        <v>10</v>
      </c>
      <c r="L192">
        <v>3</v>
      </c>
      <c r="M192">
        <v>5</v>
      </c>
      <c r="N192">
        <v>191</v>
      </c>
      <c r="O192" t="str">
        <f>IF(All_Rosters[[#This Row],[Designation]]="Taxi Squad","",
IF(AND(TeamSelection=All_Rosters[[#This Row],[Team Name]],All_Rosters[[#This Row],[Keeper Years]]&gt;0),All_Rosters[[#This Row],[Index]],""))</f>
        <v/>
      </c>
      <c r="P192" t="str">
        <f>IFERROR(SMALL($O$2:$O$1000,ROWS($O$2:O192)),"")</f>
        <v/>
      </c>
      <c r="Q192" t="str">
        <f>IF(AND(All_Rosters[[#This Row],[Designation]]="Taxi Squad",TeamSelection=All_Rosters[[#This Row],[Team Name]],All_Rosters[[#This Row],[Keeper Years]]&gt;0),All_Rosters[[#This Row],[Index]],"")</f>
        <v/>
      </c>
      <c r="R192" t="str">
        <f>IFERROR(SMALL($Q$2:$Q$1000,ROWS($Q$2:Q192)),"")</f>
        <v/>
      </c>
    </row>
    <row r="193" spans="1:18" x14ac:dyDescent="0.45">
      <c r="A193" t="s">
        <v>639</v>
      </c>
      <c r="B193" t="s">
        <v>470</v>
      </c>
      <c r="C193" t="s">
        <v>136</v>
      </c>
      <c r="D193" t="s">
        <v>179</v>
      </c>
      <c r="E193">
        <v>1</v>
      </c>
      <c r="G193">
        <v>0</v>
      </c>
      <c r="I193" t="s">
        <v>19</v>
      </c>
      <c r="K193">
        <v>10</v>
      </c>
      <c r="L193">
        <v>3</v>
      </c>
      <c r="M193">
        <v>5</v>
      </c>
      <c r="N193">
        <v>192</v>
      </c>
      <c r="O193" t="str">
        <f>IF(All_Rosters[[#This Row],[Designation]]="Taxi Squad","",
IF(AND(TeamSelection=All_Rosters[[#This Row],[Team Name]],All_Rosters[[#This Row],[Keeper Years]]&gt;0),All_Rosters[[#This Row],[Index]],""))</f>
        <v/>
      </c>
      <c r="P193" t="str">
        <f>IFERROR(SMALL($O$2:$O$1000,ROWS($O$2:O193)),"")</f>
        <v/>
      </c>
      <c r="Q193" t="str">
        <f>IF(AND(All_Rosters[[#This Row],[Designation]]="Taxi Squad",TeamSelection=All_Rosters[[#This Row],[Team Name]],All_Rosters[[#This Row],[Keeper Years]]&gt;0),All_Rosters[[#This Row],[Index]],"")</f>
        <v/>
      </c>
      <c r="R193" t="str">
        <f>IFERROR(SMALL($Q$2:$Q$1000,ROWS($Q$2:Q193)),"")</f>
        <v/>
      </c>
    </row>
    <row r="194" spans="1:18" x14ac:dyDescent="0.45">
      <c r="A194" t="s">
        <v>639</v>
      </c>
      <c r="B194" t="s">
        <v>474</v>
      </c>
      <c r="C194" t="s">
        <v>267</v>
      </c>
      <c r="D194" t="s">
        <v>179</v>
      </c>
      <c r="E194">
        <v>1</v>
      </c>
      <c r="G194">
        <v>0</v>
      </c>
      <c r="H194" t="s">
        <v>7</v>
      </c>
      <c r="I194" t="s">
        <v>9</v>
      </c>
      <c r="K194">
        <v>10</v>
      </c>
      <c r="L194">
        <v>3</v>
      </c>
      <c r="M194">
        <v>5</v>
      </c>
      <c r="N194">
        <v>193</v>
      </c>
      <c r="O194" t="str">
        <f>IF(All_Rosters[[#This Row],[Designation]]="Taxi Squad","",
IF(AND(TeamSelection=All_Rosters[[#This Row],[Team Name]],All_Rosters[[#This Row],[Keeper Years]]&gt;0),All_Rosters[[#This Row],[Index]],""))</f>
        <v/>
      </c>
      <c r="P194" t="str">
        <f>IFERROR(SMALL($O$2:$O$1000,ROWS($O$2:O194)),"")</f>
        <v/>
      </c>
      <c r="Q194" t="str">
        <f>IF(AND(All_Rosters[[#This Row],[Designation]]="Taxi Squad",TeamSelection=All_Rosters[[#This Row],[Team Name]],All_Rosters[[#This Row],[Keeper Years]]&gt;0),All_Rosters[[#This Row],[Index]],"")</f>
        <v/>
      </c>
      <c r="R194" t="str">
        <f>IFERROR(SMALL($Q$2:$Q$1000,ROWS($Q$2:Q194)),"")</f>
        <v/>
      </c>
    </row>
    <row r="195" spans="1:18" x14ac:dyDescent="0.45">
      <c r="A195" t="s">
        <v>639</v>
      </c>
      <c r="B195" t="s">
        <v>475</v>
      </c>
      <c r="C195" t="s">
        <v>149</v>
      </c>
      <c r="D195" t="s">
        <v>130</v>
      </c>
      <c r="E195">
        <v>16</v>
      </c>
      <c r="F195">
        <v>5</v>
      </c>
      <c r="G195">
        <v>16</v>
      </c>
      <c r="H195" t="s">
        <v>5</v>
      </c>
      <c r="I195" t="s">
        <v>40</v>
      </c>
      <c r="J195" t="s">
        <v>33</v>
      </c>
      <c r="K195">
        <v>16</v>
      </c>
      <c r="L195">
        <v>4</v>
      </c>
      <c r="M195">
        <v>5</v>
      </c>
      <c r="N195">
        <v>194</v>
      </c>
      <c r="O195" t="str">
        <f>IF(All_Rosters[[#This Row],[Designation]]="Taxi Squad","",
IF(AND(TeamSelection=All_Rosters[[#This Row],[Team Name]],All_Rosters[[#This Row],[Keeper Years]]&gt;0),All_Rosters[[#This Row],[Index]],""))</f>
        <v/>
      </c>
      <c r="P195" t="str">
        <f>IFERROR(SMALL($O$2:$O$1000,ROWS($O$2:O195)),"")</f>
        <v/>
      </c>
      <c r="Q195" t="str">
        <f>IF(AND(All_Rosters[[#This Row],[Designation]]="Taxi Squad",TeamSelection=All_Rosters[[#This Row],[Team Name]],All_Rosters[[#This Row],[Keeper Years]]&gt;0),All_Rosters[[#This Row],[Index]],"")</f>
        <v/>
      </c>
      <c r="R195" t="str">
        <f>IFERROR(SMALL($Q$2:$Q$1000,ROWS($Q$2:Q195)),"")</f>
        <v/>
      </c>
    </row>
    <row r="196" spans="1:18" x14ac:dyDescent="0.45">
      <c r="A196" t="s">
        <v>639</v>
      </c>
      <c r="B196" t="s">
        <v>476</v>
      </c>
      <c r="C196" t="s">
        <v>185</v>
      </c>
      <c r="D196" t="s">
        <v>141</v>
      </c>
      <c r="E196">
        <v>21</v>
      </c>
      <c r="F196">
        <v>5</v>
      </c>
      <c r="G196">
        <v>21</v>
      </c>
      <c r="H196" t="s">
        <v>5</v>
      </c>
      <c r="I196" t="s">
        <v>16</v>
      </c>
      <c r="J196" t="s">
        <v>33</v>
      </c>
      <c r="K196">
        <v>21</v>
      </c>
      <c r="L196">
        <v>4</v>
      </c>
      <c r="M196">
        <v>5</v>
      </c>
      <c r="N196">
        <v>195</v>
      </c>
      <c r="O196" t="str">
        <f>IF(All_Rosters[[#This Row],[Designation]]="Taxi Squad","",
IF(AND(TeamSelection=All_Rosters[[#This Row],[Team Name]],All_Rosters[[#This Row],[Keeper Years]]&gt;0),All_Rosters[[#This Row],[Index]],""))</f>
        <v/>
      </c>
      <c r="P196" t="str">
        <f>IFERROR(SMALL($O$2:$O$1000,ROWS($O$2:O196)),"")</f>
        <v/>
      </c>
      <c r="Q196" t="str">
        <f>IF(AND(All_Rosters[[#This Row],[Designation]]="Taxi Squad",TeamSelection=All_Rosters[[#This Row],[Team Name]],All_Rosters[[#This Row],[Keeper Years]]&gt;0),All_Rosters[[#This Row],[Index]],"")</f>
        <v/>
      </c>
      <c r="R196" t="str">
        <f>IFERROR(SMALL($Q$2:$Q$1000,ROWS($Q$2:Q196)),"")</f>
        <v/>
      </c>
    </row>
    <row r="197" spans="1:18" x14ac:dyDescent="0.45">
      <c r="A197" t="s">
        <v>639</v>
      </c>
      <c r="B197" t="s">
        <v>477</v>
      </c>
      <c r="C197" t="s">
        <v>168</v>
      </c>
      <c r="D197" t="s">
        <v>159</v>
      </c>
      <c r="E197">
        <v>8</v>
      </c>
      <c r="F197">
        <v>5</v>
      </c>
      <c r="G197">
        <v>8</v>
      </c>
      <c r="H197" t="s">
        <v>5</v>
      </c>
      <c r="I197" t="s">
        <v>47</v>
      </c>
      <c r="J197" t="s">
        <v>33</v>
      </c>
      <c r="K197">
        <v>8</v>
      </c>
      <c r="L197">
        <v>4</v>
      </c>
      <c r="M197">
        <v>5</v>
      </c>
      <c r="N197">
        <v>196</v>
      </c>
      <c r="O197" t="str">
        <f>IF(All_Rosters[[#This Row],[Designation]]="Taxi Squad","",
IF(AND(TeamSelection=All_Rosters[[#This Row],[Team Name]],All_Rosters[[#This Row],[Keeper Years]]&gt;0),All_Rosters[[#This Row],[Index]],""))</f>
        <v/>
      </c>
      <c r="P197" t="str">
        <f>IFERROR(SMALL($O$2:$O$1000,ROWS($O$2:O197)),"")</f>
        <v/>
      </c>
      <c r="Q197" t="str">
        <f>IF(AND(All_Rosters[[#This Row],[Designation]]="Taxi Squad",TeamSelection=All_Rosters[[#This Row],[Team Name]],All_Rosters[[#This Row],[Keeper Years]]&gt;0),All_Rosters[[#This Row],[Index]],"")</f>
        <v/>
      </c>
      <c r="R197" t="str">
        <f>IFERROR(SMALL($Q$2:$Q$1000,ROWS($Q$2:Q197)),"")</f>
        <v/>
      </c>
    </row>
    <row r="198" spans="1:18" x14ac:dyDescent="0.45">
      <c r="A198" t="s">
        <v>639</v>
      </c>
      <c r="B198" t="s">
        <v>478</v>
      </c>
      <c r="C198" t="s">
        <v>192</v>
      </c>
      <c r="D198" t="s">
        <v>163</v>
      </c>
      <c r="E198">
        <v>16</v>
      </c>
      <c r="F198">
        <v>5</v>
      </c>
      <c r="G198">
        <v>16</v>
      </c>
      <c r="H198" t="s">
        <v>5</v>
      </c>
      <c r="I198" t="s">
        <v>40</v>
      </c>
      <c r="J198" t="s">
        <v>33</v>
      </c>
      <c r="K198">
        <v>16</v>
      </c>
      <c r="L198">
        <v>4</v>
      </c>
      <c r="M198">
        <v>5</v>
      </c>
      <c r="N198">
        <v>197</v>
      </c>
      <c r="O198" t="str">
        <f>IF(All_Rosters[[#This Row],[Designation]]="Taxi Squad","",
IF(AND(TeamSelection=All_Rosters[[#This Row],[Team Name]],All_Rosters[[#This Row],[Keeper Years]]&gt;0),All_Rosters[[#This Row],[Index]],""))</f>
        <v/>
      </c>
      <c r="P198" t="str">
        <f>IFERROR(SMALL($O$2:$O$1000,ROWS($O$2:O198)),"")</f>
        <v/>
      </c>
      <c r="Q198" t="str">
        <f>IF(AND(All_Rosters[[#This Row],[Designation]]="Taxi Squad",TeamSelection=All_Rosters[[#This Row],[Team Name]],All_Rosters[[#This Row],[Keeper Years]]&gt;0),All_Rosters[[#This Row],[Index]],"")</f>
        <v/>
      </c>
      <c r="R198" t="str">
        <f>IFERROR(SMALL($Q$2:$Q$1000,ROWS($Q$2:Q198)),"")</f>
        <v/>
      </c>
    </row>
    <row r="199" spans="1:18" x14ac:dyDescent="0.45">
      <c r="A199" t="s">
        <v>639</v>
      </c>
      <c r="B199" t="s">
        <v>479</v>
      </c>
      <c r="C199" t="s">
        <v>168</v>
      </c>
      <c r="D199" t="s">
        <v>179</v>
      </c>
      <c r="E199">
        <v>3</v>
      </c>
      <c r="F199">
        <v>5</v>
      </c>
      <c r="G199">
        <v>3</v>
      </c>
      <c r="H199" t="s">
        <v>5</v>
      </c>
      <c r="I199" t="s">
        <v>8</v>
      </c>
      <c r="J199" t="s">
        <v>33</v>
      </c>
      <c r="K199">
        <v>3</v>
      </c>
      <c r="L199">
        <v>4</v>
      </c>
      <c r="M199">
        <v>5</v>
      </c>
      <c r="N199">
        <v>198</v>
      </c>
      <c r="O199" t="str">
        <f>IF(All_Rosters[[#This Row],[Designation]]="Taxi Squad","",
IF(AND(TeamSelection=All_Rosters[[#This Row],[Team Name]],All_Rosters[[#This Row],[Keeper Years]]&gt;0),All_Rosters[[#This Row],[Index]],""))</f>
        <v/>
      </c>
      <c r="P199" t="str">
        <f>IFERROR(SMALL($O$2:$O$1000,ROWS($O$2:O199)),"")</f>
        <v/>
      </c>
      <c r="Q199" t="str">
        <f>IF(AND(All_Rosters[[#This Row],[Designation]]="Taxi Squad",TeamSelection=All_Rosters[[#This Row],[Team Name]],All_Rosters[[#This Row],[Keeper Years]]&gt;0),All_Rosters[[#This Row],[Index]],"")</f>
        <v/>
      </c>
      <c r="R199" t="str">
        <f>IFERROR(SMALL($Q$2:$Q$1000,ROWS($Q$2:Q199)),"")</f>
        <v/>
      </c>
    </row>
    <row r="200" spans="1:18" x14ac:dyDescent="0.45">
      <c r="A200" t="s">
        <v>642</v>
      </c>
      <c r="B200" t="s">
        <v>480</v>
      </c>
      <c r="C200" t="s">
        <v>149</v>
      </c>
      <c r="D200" t="s">
        <v>123</v>
      </c>
      <c r="E200">
        <v>50</v>
      </c>
      <c r="G200">
        <v>50</v>
      </c>
      <c r="H200" t="s">
        <v>7</v>
      </c>
      <c r="I200" t="s">
        <v>66</v>
      </c>
      <c r="K200">
        <v>63</v>
      </c>
      <c r="L200">
        <v>3</v>
      </c>
      <c r="M200">
        <v>6</v>
      </c>
      <c r="N200">
        <v>199</v>
      </c>
      <c r="O200" t="str">
        <f>IF(All_Rosters[[#This Row],[Designation]]="Taxi Squad","",
IF(AND(TeamSelection=All_Rosters[[#This Row],[Team Name]],All_Rosters[[#This Row],[Keeper Years]]&gt;0),All_Rosters[[#This Row],[Index]],""))</f>
        <v/>
      </c>
      <c r="P200" t="str">
        <f>IFERROR(SMALL($O$2:$O$1000,ROWS($O$2:O200)),"")</f>
        <v/>
      </c>
      <c r="Q200" t="str">
        <f>IF(AND(All_Rosters[[#This Row],[Designation]]="Taxi Squad",TeamSelection=All_Rosters[[#This Row],[Team Name]],All_Rosters[[#This Row],[Keeper Years]]&gt;0),All_Rosters[[#This Row],[Index]],"")</f>
        <v/>
      </c>
      <c r="R200" t="str">
        <f>IFERROR(SMALL($Q$2:$Q$1000,ROWS($Q$2:Q200)),"")</f>
        <v/>
      </c>
    </row>
    <row r="201" spans="1:18" x14ac:dyDescent="0.45">
      <c r="A201" t="s">
        <v>642</v>
      </c>
      <c r="B201" t="s">
        <v>481</v>
      </c>
      <c r="C201" t="s">
        <v>278</v>
      </c>
      <c r="D201" t="s">
        <v>123</v>
      </c>
      <c r="E201">
        <v>47</v>
      </c>
      <c r="G201">
        <v>47</v>
      </c>
      <c r="H201" t="s">
        <v>7</v>
      </c>
      <c r="I201" t="s">
        <v>106</v>
      </c>
      <c r="K201">
        <v>59</v>
      </c>
      <c r="L201">
        <v>3</v>
      </c>
      <c r="M201">
        <v>6</v>
      </c>
      <c r="N201">
        <v>200</v>
      </c>
      <c r="O201" t="str">
        <f>IF(All_Rosters[[#This Row],[Designation]]="Taxi Squad","",
IF(AND(TeamSelection=All_Rosters[[#This Row],[Team Name]],All_Rosters[[#This Row],[Keeper Years]]&gt;0),All_Rosters[[#This Row],[Index]],""))</f>
        <v/>
      </c>
      <c r="P201" t="str">
        <f>IFERROR(SMALL($O$2:$O$1000,ROWS($O$2:O201)),"")</f>
        <v/>
      </c>
      <c r="Q201" t="str">
        <f>IF(AND(All_Rosters[[#This Row],[Designation]]="Taxi Squad",TeamSelection=All_Rosters[[#This Row],[Team Name]],All_Rosters[[#This Row],[Keeper Years]]&gt;0),All_Rosters[[#This Row],[Index]],"")</f>
        <v/>
      </c>
      <c r="R201" t="str">
        <f>IFERROR(SMALL($Q$2:$Q$1000,ROWS($Q$2:Q201)),"")</f>
        <v/>
      </c>
    </row>
    <row r="202" spans="1:18" x14ac:dyDescent="0.45">
      <c r="A202" t="s">
        <v>642</v>
      </c>
      <c r="B202" t="s">
        <v>482</v>
      </c>
      <c r="C202" t="s">
        <v>155</v>
      </c>
      <c r="D202" t="s">
        <v>123</v>
      </c>
      <c r="E202">
        <v>1</v>
      </c>
      <c r="G202">
        <v>0</v>
      </c>
      <c r="H202" t="s">
        <v>7</v>
      </c>
      <c r="I202" t="s">
        <v>9</v>
      </c>
      <c r="K202">
        <v>10</v>
      </c>
      <c r="L202">
        <v>3</v>
      </c>
      <c r="M202">
        <v>6</v>
      </c>
      <c r="N202">
        <v>201</v>
      </c>
      <c r="O202" t="str">
        <f>IF(All_Rosters[[#This Row],[Designation]]="Taxi Squad","",
IF(AND(TeamSelection=All_Rosters[[#This Row],[Team Name]],All_Rosters[[#This Row],[Keeper Years]]&gt;0),All_Rosters[[#This Row],[Index]],""))</f>
        <v/>
      </c>
      <c r="P202" t="str">
        <f>IFERROR(SMALL($O$2:$O$1000,ROWS($O$2:O202)),"")</f>
        <v/>
      </c>
      <c r="Q202" t="str">
        <f>IF(AND(All_Rosters[[#This Row],[Designation]]="Taxi Squad",TeamSelection=All_Rosters[[#This Row],[Team Name]],All_Rosters[[#This Row],[Keeper Years]]&gt;0),All_Rosters[[#This Row],[Index]],"")</f>
        <v/>
      </c>
      <c r="R202" t="str">
        <f>IFERROR(SMALL($Q$2:$Q$1000,ROWS($Q$2:Q202)),"")</f>
        <v/>
      </c>
    </row>
    <row r="203" spans="1:18" x14ac:dyDescent="0.45">
      <c r="A203" t="s">
        <v>642</v>
      </c>
      <c r="B203" t="s">
        <v>483</v>
      </c>
      <c r="C203" t="s">
        <v>230</v>
      </c>
      <c r="D203" t="s">
        <v>130</v>
      </c>
      <c r="E203">
        <v>81</v>
      </c>
      <c r="G203">
        <v>81</v>
      </c>
      <c r="H203" t="s">
        <v>7</v>
      </c>
      <c r="I203" t="s">
        <v>107</v>
      </c>
      <c r="K203">
        <v>102</v>
      </c>
      <c r="L203">
        <v>3</v>
      </c>
      <c r="M203">
        <v>6</v>
      </c>
      <c r="N203">
        <v>202</v>
      </c>
      <c r="O203" t="str">
        <f>IF(All_Rosters[[#This Row],[Designation]]="Taxi Squad","",
IF(AND(TeamSelection=All_Rosters[[#This Row],[Team Name]],All_Rosters[[#This Row],[Keeper Years]]&gt;0),All_Rosters[[#This Row],[Index]],""))</f>
        <v/>
      </c>
      <c r="P203" t="str">
        <f>IFERROR(SMALL($O$2:$O$1000,ROWS($O$2:O203)),"")</f>
        <v/>
      </c>
      <c r="Q203" t="str">
        <f>IF(AND(All_Rosters[[#This Row],[Designation]]="Taxi Squad",TeamSelection=All_Rosters[[#This Row],[Team Name]],All_Rosters[[#This Row],[Keeper Years]]&gt;0),All_Rosters[[#This Row],[Index]],"")</f>
        <v/>
      </c>
      <c r="R203" t="str">
        <f>IFERROR(SMALL($Q$2:$Q$1000,ROWS($Q$2:Q203)),"")</f>
        <v/>
      </c>
    </row>
    <row r="204" spans="1:18" x14ac:dyDescent="0.45">
      <c r="A204" t="s">
        <v>642</v>
      </c>
      <c r="B204" t="s">
        <v>484</v>
      </c>
      <c r="C204" t="s">
        <v>211</v>
      </c>
      <c r="D204" t="s">
        <v>130</v>
      </c>
      <c r="E204">
        <v>65</v>
      </c>
      <c r="G204">
        <v>65</v>
      </c>
      <c r="H204" t="s">
        <v>7</v>
      </c>
      <c r="I204" t="s">
        <v>54</v>
      </c>
      <c r="K204">
        <v>82</v>
      </c>
      <c r="L204">
        <v>3</v>
      </c>
      <c r="M204">
        <v>6</v>
      </c>
      <c r="N204">
        <v>203</v>
      </c>
      <c r="O204" t="str">
        <f>IF(All_Rosters[[#This Row],[Designation]]="Taxi Squad","",
IF(AND(TeamSelection=All_Rosters[[#This Row],[Team Name]],All_Rosters[[#This Row],[Keeper Years]]&gt;0),All_Rosters[[#This Row],[Index]],""))</f>
        <v/>
      </c>
      <c r="P204" t="str">
        <f>IFERROR(SMALL($O$2:$O$1000,ROWS($O$2:O204)),"")</f>
        <v/>
      </c>
      <c r="Q204" t="str">
        <f>IF(AND(All_Rosters[[#This Row],[Designation]]="Taxi Squad",TeamSelection=All_Rosters[[#This Row],[Team Name]],All_Rosters[[#This Row],[Keeper Years]]&gt;0),All_Rosters[[#This Row],[Index]],"")</f>
        <v/>
      </c>
      <c r="R204" t="str">
        <f>IFERROR(SMALL($Q$2:$Q$1000,ROWS($Q$2:Q204)),"")</f>
        <v/>
      </c>
    </row>
    <row r="205" spans="1:18" x14ac:dyDescent="0.45">
      <c r="A205" t="s">
        <v>642</v>
      </c>
      <c r="B205" t="s">
        <v>485</v>
      </c>
      <c r="C205" t="s">
        <v>278</v>
      </c>
      <c r="D205" t="s">
        <v>130</v>
      </c>
      <c r="E205">
        <v>27</v>
      </c>
      <c r="G205">
        <v>27</v>
      </c>
      <c r="H205" t="s">
        <v>7</v>
      </c>
      <c r="I205" t="s">
        <v>35</v>
      </c>
      <c r="K205">
        <v>34</v>
      </c>
      <c r="L205">
        <v>3</v>
      </c>
      <c r="M205">
        <v>6</v>
      </c>
      <c r="N205">
        <v>204</v>
      </c>
      <c r="O205" t="str">
        <f>IF(All_Rosters[[#This Row],[Designation]]="Taxi Squad","",
IF(AND(TeamSelection=All_Rosters[[#This Row],[Team Name]],All_Rosters[[#This Row],[Keeper Years]]&gt;0),All_Rosters[[#This Row],[Index]],""))</f>
        <v/>
      </c>
      <c r="P205" t="str">
        <f>IFERROR(SMALL($O$2:$O$1000,ROWS($O$2:O205)),"")</f>
        <v/>
      </c>
      <c r="Q205" t="str">
        <f>IF(AND(All_Rosters[[#This Row],[Designation]]="Taxi Squad",TeamSelection=All_Rosters[[#This Row],[Team Name]],All_Rosters[[#This Row],[Keeper Years]]&gt;0),All_Rosters[[#This Row],[Index]],"")</f>
        <v/>
      </c>
      <c r="R205" t="str">
        <f>IFERROR(SMALL($Q$2:$Q$1000,ROWS($Q$2:Q205)),"")</f>
        <v/>
      </c>
    </row>
    <row r="206" spans="1:18" x14ac:dyDescent="0.45">
      <c r="A206" t="s">
        <v>642</v>
      </c>
      <c r="B206" t="s">
        <v>486</v>
      </c>
      <c r="C206" t="s">
        <v>242</v>
      </c>
      <c r="D206" t="s">
        <v>130</v>
      </c>
      <c r="E206">
        <v>1</v>
      </c>
      <c r="G206">
        <v>0</v>
      </c>
      <c r="H206" t="s">
        <v>7</v>
      </c>
      <c r="I206" t="s">
        <v>9</v>
      </c>
      <c r="K206">
        <v>10</v>
      </c>
      <c r="L206">
        <v>3</v>
      </c>
      <c r="M206">
        <v>6</v>
      </c>
      <c r="N206">
        <v>205</v>
      </c>
      <c r="O206" t="str">
        <f>IF(All_Rosters[[#This Row],[Designation]]="Taxi Squad","",
IF(AND(TeamSelection=All_Rosters[[#This Row],[Team Name]],All_Rosters[[#This Row],[Keeper Years]]&gt;0),All_Rosters[[#This Row],[Index]],""))</f>
        <v/>
      </c>
      <c r="P206" t="str">
        <f>IFERROR(SMALL($O$2:$O$1000,ROWS($O$2:O206)),"")</f>
        <v/>
      </c>
      <c r="Q206" t="str">
        <f>IF(AND(All_Rosters[[#This Row],[Designation]]="Taxi Squad",TeamSelection=All_Rosters[[#This Row],[Team Name]],All_Rosters[[#This Row],[Keeper Years]]&gt;0),All_Rosters[[#This Row],[Index]],"")</f>
        <v/>
      </c>
      <c r="R206" t="str">
        <f>IFERROR(SMALL($Q$2:$Q$1000,ROWS($Q$2:Q206)),"")</f>
        <v/>
      </c>
    </row>
    <row r="207" spans="1:18" x14ac:dyDescent="0.45">
      <c r="A207" t="s">
        <v>642</v>
      </c>
      <c r="B207" t="s">
        <v>487</v>
      </c>
      <c r="C207" t="s">
        <v>214</v>
      </c>
      <c r="D207" t="s">
        <v>130</v>
      </c>
      <c r="E207">
        <v>8</v>
      </c>
      <c r="G207">
        <v>8</v>
      </c>
      <c r="H207" t="s">
        <v>7</v>
      </c>
      <c r="I207" t="s">
        <v>47</v>
      </c>
      <c r="K207">
        <v>10</v>
      </c>
      <c r="L207">
        <v>3</v>
      </c>
      <c r="M207">
        <v>6</v>
      </c>
      <c r="N207">
        <v>206</v>
      </c>
      <c r="O207" t="str">
        <f>IF(All_Rosters[[#This Row],[Designation]]="Taxi Squad","",
IF(AND(TeamSelection=All_Rosters[[#This Row],[Team Name]],All_Rosters[[#This Row],[Keeper Years]]&gt;0),All_Rosters[[#This Row],[Index]],""))</f>
        <v/>
      </c>
      <c r="P207" t="str">
        <f>IFERROR(SMALL($O$2:$O$1000,ROWS($O$2:O207)),"")</f>
        <v/>
      </c>
      <c r="Q207" t="str">
        <f>IF(AND(All_Rosters[[#This Row],[Designation]]="Taxi Squad",TeamSelection=All_Rosters[[#This Row],[Team Name]],All_Rosters[[#This Row],[Keeper Years]]&gt;0),All_Rosters[[#This Row],[Index]],"")</f>
        <v/>
      </c>
      <c r="R207" t="str">
        <f>IFERROR(SMALL($Q$2:$Q$1000,ROWS($Q$2:Q207)),"")</f>
        <v/>
      </c>
    </row>
    <row r="208" spans="1:18" x14ac:dyDescent="0.45">
      <c r="A208" t="s">
        <v>642</v>
      </c>
      <c r="B208" t="s">
        <v>488</v>
      </c>
      <c r="C208" t="s">
        <v>129</v>
      </c>
      <c r="D208" t="s">
        <v>141</v>
      </c>
      <c r="E208">
        <v>158</v>
      </c>
      <c r="G208">
        <v>158</v>
      </c>
      <c r="H208" t="s">
        <v>7</v>
      </c>
      <c r="I208" t="s">
        <v>109</v>
      </c>
      <c r="K208">
        <v>198</v>
      </c>
      <c r="L208">
        <v>3</v>
      </c>
      <c r="M208">
        <v>6</v>
      </c>
      <c r="N208">
        <v>207</v>
      </c>
      <c r="O208" t="str">
        <f>IF(All_Rosters[[#This Row],[Designation]]="Taxi Squad","",
IF(AND(TeamSelection=All_Rosters[[#This Row],[Team Name]],All_Rosters[[#This Row],[Keeper Years]]&gt;0),All_Rosters[[#This Row],[Index]],""))</f>
        <v/>
      </c>
      <c r="P208" t="str">
        <f>IFERROR(SMALL($O$2:$O$1000,ROWS($O$2:O208)),"")</f>
        <v/>
      </c>
      <c r="Q208" t="str">
        <f>IF(AND(All_Rosters[[#This Row],[Designation]]="Taxi Squad",TeamSelection=All_Rosters[[#This Row],[Team Name]],All_Rosters[[#This Row],[Keeper Years]]&gt;0),All_Rosters[[#This Row],[Index]],"")</f>
        <v/>
      </c>
      <c r="R208" t="str">
        <f>IFERROR(SMALL($Q$2:$Q$1000,ROWS($Q$2:Q208)),"")</f>
        <v/>
      </c>
    </row>
    <row r="209" spans="1:18" x14ac:dyDescent="0.45">
      <c r="A209" t="s">
        <v>642</v>
      </c>
      <c r="B209" t="s">
        <v>489</v>
      </c>
      <c r="C209" t="s">
        <v>278</v>
      </c>
      <c r="D209" t="s">
        <v>141</v>
      </c>
      <c r="E209">
        <v>93</v>
      </c>
      <c r="G209">
        <v>93</v>
      </c>
      <c r="H209" t="s">
        <v>7</v>
      </c>
      <c r="I209" t="s">
        <v>86</v>
      </c>
      <c r="K209">
        <v>117</v>
      </c>
      <c r="L209">
        <v>3</v>
      </c>
      <c r="M209">
        <v>6</v>
      </c>
      <c r="N209">
        <v>208</v>
      </c>
      <c r="O209" t="str">
        <f>IF(All_Rosters[[#This Row],[Designation]]="Taxi Squad","",
IF(AND(TeamSelection=All_Rosters[[#This Row],[Team Name]],All_Rosters[[#This Row],[Keeper Years]]&gt;0),All_Rosters[[#This Row],[Index]],""))</f>
        <v/>
      </c>
      <c r="P209" t="str">
        <f>IFERROR(SMALL($O$2:$O$1000,ROWS($O$2:O209)),"")</f>
        <v/>
      </c>
      <c r="Q209" t="str">
        <f>IF(AND(All_Rosters[[#This Row],[Designation]]="Taxi Squad",TeamSelection=All_Rosters[[#This Row],[Team Name]],All_Rosters[[#This Row],[Keeper Years]]&gt;0),All_Rosters[[#This Row],[Index]],"")</f>
        <v/>
      </c>
      <c r="R209" t="str">
        <f>IFERROR(SMALL($Q$2:$Q$1000,ROWS($Q$2:Q209)),"")</f>
        <v/>
      </c>
    </row>
    <row r="210" spans="1:18" x14ac:dyDescent="0.45">
      <c r="A210" t="s">
        <v>642</v>
      </c>
      <c r="B210" t="s">
        <v>490</v>
      </c>
      <c r="C210" t="s">
        <v>125</v>
      </c>
      <c r="D210" t="s">
        <v>141</v>
      </c>
      <c r="E210">
        <v>62</v>
      </c>
      <c r="F210">
        <v>5</v>
      </c>
      <c r="G210">
        <v>62</v>
      </c>
      <c r="H210" t="s">
        <v>5</v>
      </c>
      <c r="I210" t="s">
        <v>108</v>
      </c>
      <c r="K210">
        <v>78</v>
      </c>
      <c r="L210">
        <v>4</v>
      </c>
      <c r="M210">
        <v>6</v>
      </c>
      <c r="N210">
        <v>209</v>
      </c>
      <c r="O210" t="str">
        <f>IF(All_Rosters[[#This Row],[Designation]]="Taxi Squad","",
IF(AND(TeamSelection=All_Rosters[[#This Row],[Team Name]],All_Rosters[[#This Row],[Keeper Years]]&gt;0),All_Rosters[[#This Row],[Index]],""))</f>
        <v/>
      </c>
      <c r="P210" t="str">
        <f>IFERROR(SMALL($O$2:$O$1000,ROWS($O$2:O210)),"")</f>
        <v/>
      </c>
      <c r="Q210" t="str">
        <f>IF(AND(All_Rosters[[#This Row],[Designation]]="Taxi Squad",TeamSelection=All_Rosters[[#This Row],[Team Name]],All_Rosters[[#This Row],[Keeper Years]]&gt;0),All_Rosters[[#This Row],[Index]],"")</f>
        <v/>
      </c>
      <c r="R210" t="str">
        <f>IFERROR(SMALL($Q$2:$Q$1000,ROWS($Q$2:Q210)),"")</f>
        <v/>
      </c>
    </row>
    <row r="211" spans="1:18" x14ac:dyDescent="0.45">
      <c r="A211" t="s">
        <v>642</v>
      </c>
      <c r="B211" t="s">
        <v>491</v>
      </c>
      <c r="C211" t="s">
        <v>183</v>
      </c>
      <c r="D211" t="s">
        <v>141</v>
      </c>
      <c r="E211">
        <v>56</v>
      </c>
      <c r="F211">
        <v>5</v>
      </c>
      <c r="G211">
        <v>56</v>
      </c>
      <c r="H211" t="s">
        <v>5</v>
      </c>
      <c r="I211" t="s">
        <v>110</v>
      </c>
      <c r="K211">
        <v>70</v>
      </c>
      <c r="L211">
        <v>4</v>
      </c>
      <c r="M211">
        <v>6</v>
      </c>
      <c r="N211">
        <v>210</v>
      </c>
      <c r="O211" t="str">
        <f>IF(All_Rosters[[#This Row],[Designation]]="Taxi Squad","",
IF(AND(TeamSelection=All_Rosters[[#This Row],[Team Name]],All_Rosters[[#This Row],[Keeper Years]]&gt;0),All_Rosters[[#This Row],[Index]],""))</f>
        <v/>
      </c>
      <c r="P211" t="str">
        <f>IFERROR(SMALL($O$2:$O$1000,ROWS($O$2:O211)),"")</f>
        <v/>
      </c>
      <c r="Q211" t="str">
        <f>IF(AND(All_Rosters[[#This Row],[Designation]]="Taxi Squad",TeamSelection=All_Rosters[[#This Row],[Team Name]],All_Rosters[[#This Row],[Keeper Years]]&gt;0),All_Rosters[[#This Row],[Index]],"")</f>
        <v/>
      </c>
      <c r="R211" t="str">
        <f>IFERROR(SMALL($Q$2:$Q$1000,ROWS($Q$2:Q211)),"")</f>
        <v/>
      </c>
    </row>
    <row r="212" spans="1:18" x14ac:dyDescent="0.45">
      <c r="A212" t="s">
        <v>642</v>
      </c>
      <c r="B212" t="s">
        <v>492</v>
      </c>
      <c r="C212" t="s">
        <v>177</v>
      </c>
      <c r="D212" t="s">
        <v>141</v>
      </c>
      <c r="E212">
        <v>1</v>
      </c>
      <c r="G212">
        <v>0</v>
      </c>
      <c r="H212" t="s">
        <v>7</v>
      </c>
      <c r="I212" t="s">
        <v>9</v>
      </c>
      <c r="K212">
        <v>10</v>
      </c>
      <c r="L212">
        <v>3</v>
      </c>
      <c r="M212">
        <v>6</v>
      </c>
      <c r="N212">
        <v>211</v>
      </c>
      <c r="O212" t="str">
        <f>IF(All_Rosters[[#This Row],[Designation]]="Taxi Squad","",
IF(AND(TeamSelection=All_Rosters[[#This Row],[Team Name]],All_Rosters[[#This Row],[Keeper Years]]&gt;0),All_Rosters[[#This Row],[Index]],""))</f>
        <v/>
      </c>
      <c r="P212" t="str">
        <f>IFERROR(SMALL($O$2:$O$1000,ROWS($O$2:O212)),"")</f>
        <v/>
      </c>
      <c r="Q212" t="str">
        <f>IF(AND(All_Rosters[[#This Row],[Designation]]="Taxi Squad",TeamSelection=All_Rosters[[#This Row],[Team Name]],All_Rosters[[#This Row],[Keeper Years]]&gt;0),All_Rosters[[#This Row],[Index]],"")</f>
        <v/>
      </c>
      <c r="R212" t="str">
        <f>IFERROR(SMALL($Q$2:$Q$1000,ROWS($Q$2:Q212)),"")</f>
        <v/>
      </c>
    </row>
    <row r="213" spans="1:18" x14ac:dyDescent="0.45">
      <c r="A213" t="s">
        <v>642</v>
      </c>
      <c r="B213" t="s">
        <v>493</v>
      </c>
      <c r="C213" t="s">
        <v>185</v>
      </c>
      <c r="D213" t="s">
        <v>141</v>
      </c>
      <c r="E213">
        <v>1</v>
      </c>
      <c r="G213">
        <v>0</v>
      </c>
      <c r="H213" t="s">
        <v>7</v>
      </c>
      <c r="I213" t="s">
        <v>9</v>
      </c>
      <c r="K213">
        <v>10</v>
      </c>
      <c r="L213">
        <v>3</v>
      </c>
      <c r="M213">
        <v>6</v>
      </c>
      <c r="N213">
        <v>212</v>
      </c>
      <c r="O213" t="str">
        <f>IF(All_Rosters[[#This Row],[Designation]]="Taxi Squad","",
IF(AND(TeamSelection=All_Rosters[[#This Row],[Team Name]],All_Rosters[[#This Row],[Keeper Years]]&gt;0),All_Rosters[[#This Row],[Index]],""))</f>
        <v/>
      </c>
      <c r="P213" t="str">
        <f>IFERROR(SMALL($O$2:$O$1000,ROWS($O$2:O213)),"")</f>
        <v/>
      </c>
      <c r="Q213" t="str">
        <f>IF(AND(All_Rosters[[#This Row],[Designation]]="Taxi Squad",TeamSelection=All_Rosters[[#This Row],[Team Name]],All_Rosters[[#This Row],[Keeper Years]]&gt;0),All_Rosters[[#This Row],[Index]],"")</f>
        <v/>
      </c>
      <c r="R213" t="str">
        <f>IFERROR(SMALL($Q$2:$Q$1000,ROWS($Q$2:Q213)),"")</f>
        <v/>
      </c>
    </row>
    <row r="214" spans="1:18" x14ac:dyDescent="0.45">
      <c r="A214" t="s">
        <v>642</v>
      </c>
      <c r="B214" t="s">
        <v>494</v>
      </c>
      <c r="C214" t="s">
        <v>127</v>
      </c>
      <c r="D214" t="s">
        <v>141</v>
      </c>
      <c r="E214">
        <v>1</v>
      </c>
      <c r="G214">
        <v>0</v>
      </c>
      <c r="H214" t="s">
        <v>7</v>
      </c>
      <c r="I214" t="s">
        <v>9</v>
      </c>
      <c r="K214">
        <v>10</v>
      </c>
      <c r="L214">
        <v>3</v>
      </c>
      <c r="M214">
        <v>6</v>
      </c>
      <c r="N214">
        <v>213</v>
      </c>
      <c r="O214" t="str">
        <f>IF(All_Rosters[[#This Row],[Designation]]="Taxi Squad","",
IF(AND(TeamSelection=All_Rosters[[#This Row],[Team Name]],All_Rosters[[#This Row],[Keeper Years]]&gt;0),All_Rosters[[#This Row],[Index]],""))</f>
        <v/>
      </c>
      <c r="P214" t="str">
        <f>IFERROR(SMALL($O$2:$O$1000,ROWS($O$2:O214)),"")</f>
        <v/>
      </c>
      <c r="Q214" t="str">
        <f>IF(AND(All_Rosters[[#This Row],[Designation]]="Taxi Squad",TeamSelection=All_Rosters[[#This Row],[Team Name]],All_Rosters[[#This Row],[Keeper Years]]&gt;0),All_Rosters[[#This Row],[Index]],"")</f>
        <v/>
      </c>
      <c r="R214" t="str">
        <f>IFERROR(SMALL($Q$2:$Q$1000,ROWS($Q$2:Q214)),"")</f>
        <v/>
      </c>
    </row>
    <row r="215" spans="1:18" x14ac:dyDescent="0.45">
      <c r="A215" t="s">
        <v>642</v>
      </c>
      <c r="B215" t="s">
        <v>495</v>
      </c>
      <c r="C215" t="s">
        <v>185</v>
      </c>
      <c r="D215" t="s">
        <v>150</v>
      </c>
      <c r="E215">
        <v>40</v>
      </c>
      <c r="G215">
        <v>40</v>
      </c>
      <c r="H215" t="s">
        <v>7</v>
      </c>
      <c r="I215" t="s">
        <v>57</v>
      </c>
      <c r="K215">
        <v>50</v>
      </c>
      <c r="L215">
        <v>3</v>
      </c>
      <c r="M215">
        <v>6</v>
      </c>
      <c r="N215">
        <v>214</v>
      </c>
      <c r="O215" t="str">
        <f>IF(All_Rosters[[#This Row],[Designation]]="Taxi Squad","",
IF(AND(TeamSelection=All_Rosters[[#This Row],[Team Name]],All_Rosters[[#This Row],[Keeper Years]]&gt;0),All_Rosters[[#This Row],[Index]],""))</f>
        <v/>
      </c>
      <c r="P215" t="str">
        <f>IFERROR(SMALL($O$2:$O$1000,ROWS($O$2:O215)),"")</f>
        <v/>
      </c>
      <c r="Q215" t="str">
        <f>IF(AND(All_Rosters[[#This Row],[Designation]]="Taxi Squad",TeamSelection=All_Rosters[[#This Row],[Team Name]],All_Rosters[[#This Row],[Keeper Years]]&gt;0),All_Rosters[[#This Row],[Index]],"")</f>
        <v/>
      </c>
      <c r="R215" t="str">
        <f>IFERROR(SMALL($Q$2:$Q$1000,ROWS($Q$2:Q215)),"")</f>
        <v/>
      </c>
    </row>
    <row r="216" spans="1:18" x14ac:dyDescent="0.45">
      <c r="A216" t="s">
        <v>642</v>
      </c>
      <c r="B216" t="s">
        <v>496</v>
      </c>
      <c r="C216" t="s">
        <v>165</v>
      </c>
      <c r="D216" t="s">
        <v>150</v>
      </c>
      <c r="E216">
        <v>1</v>
      </c>
      <c r="G216">
        <v>0</v>
      </c>
      <c r="H216" t="s">
        <v>7</v>
      </c>
      <c r="I216" t="s">
        <v>9</v>
      </c>
      <c r="K216">
        <v>10</v>
      </c>
      <c r="L216">
        <v>3</v>
      </c>
      <c r="M216">
        <v>6</v>
      </c>
      <c r="N216">
        <v>215</v>
      </c>
      <c r="O216" t="str">
        <f>IF(All_Rosters[[#This Row],[Designation]]="Taxi Squad","",
IF(AND(TeamSelection=All_Rosters[[#This Row],[Team Name]],All_Rosters[[#This Row],[Keeper Years]]&gt;0),All_Rosters[[#This Row],[Index]],""))</f>
        <v/>
      </c>
      <c r="P216" t="str">
        <f>IFERROR(SMALL($O$2:$O$1000,ROWS($O$2:O216)),"")</f>
        <v/>
      </c>
      <c r="Q216" t="str">
        <f>IF(AND(All_Rosters[[#This Row],[Designation]]="Taxi Squad",TeamSelection=All_Rosters[[#This Row],[Team Name]],All_Rosters[[#This Row],[Keeper Years]]&gt;0),All_Rosters[[#This Row],[Index]],"")</f>
        <v/>
      </c>
      <c r="R216" t="str">
        <f>IFERROR(SMALL($Q$2:$Q$1000,ROWS($Q$2:Q216)),"")</f>
        <v/>
      </c>
    </row>
    <row r="217" spans="1:18" x14ac:dyDescent="0.45">
      <c r="A217" t="s">
        <v>642</v>
      </c>
      <c r="B217" t="s">
        <v>497</v>
      </c>
      <c r="C217" t="s">
        <v>192</v>
      </c>
      <c r="D217" t="s">
        <v>153</v>
      </c>
      <c r="E217">
        <v>4</v>
      </c>
      <c r="G217">
        <v>4</v>
      </c>
      <c r="H217" t="s">
        <v>7</v>
      </c>
      <c r="I217" t="s">
        <v>51</v>
      </c>
      <c r="K217">
        <v>5</v>
      </c>
      <c r="L217">
        <v>3</v>
      </c>
      <c r="M217">
        <v>6</v>
      </c>
      <c r="N217">
        <v>216</v>
      </c>
      <c r="O217" t="str">
        <f>IF(All_Rosters[[#This Row],[Designation]]="Taxi Squad","",
IF(AND(TeamSelection=All_Rosters[[#This Row],[Team Name]],All_Rosters[[#This Row],[Keeper Years]]&gt;0),All_Rosters[[#This Row],[Index]],""))</f>
        <v/>
      </c>
      <c r="P217" t="str">
        <f>IFERROR(SMALL($O$2:$O$1000,ROWS($O$2:O217)),"")</f>
        <v/>
      </c>
      <c r="Q217" t="str">
        <f>IF(AND(All_Rosters[[#This Row],[Designation]]="Taxi Squad",TeamSelection=All_Rosters[[#This Row],[Team Name]],All_Rosters[[#This Row],[Keeper Years]]&gt;0),All_Rosters[[#This Row],[Index]],"")</f>
        <v/>
      </c>
      <c r="R217" t="str">
        <f>IFERROR(SMALL($Q$2:$Q$1000,ROWS($Q$2:Q217)),"")</f>
        <v/>
      </c>
    </row>
    <row r="218" spans="1:18" x14ac:dyDescent="0.45">
      <c r="A218" t="s">
        <v>642</v>
      </c>
      <c r="B218" t="s">
        <v>498</v>
      </c>
      <c r="C218" t="s">
        <v>149</v>
      </c>
      <c r="D218" t="s">
        <v>153</v>
      </c>
      <c r="E218">
        <v>1</v>
      </c>
      <c r="G218">
        <v>0</v>
      </c>
      <c r="H218" t="s">
        <v>7</v>
      </c>
      <c r="I218" t="s">
        <v>9</v>
      </c>
      <c r="K218">
        <v>3</v>
      </c>
      <c r="L218">
        <v>3</v>
      </c>
      <c r="M218">
        <v>6</v>
      </c>
      <c r="N218">
        <v>217</v>
      </c>
      <c r="O218" t="str">
        <f>IF(All_Rosters[[#This Row],[Designation]]="Taxi Squad","",
IF(AND(TeamSelection=All_Rosters[[#This Row],[Team Name]],All_Rosters[[#This Row],[Keeper Years]]&gt;0),All_Rosters[[#This Row],[Index]],""))</f>
        <v/>
      </c>
      <c r="P218" t="str">
        <f>IFERROR(SMALL($O$2:$O$1000,ROWS($O$2:O218)),"")</f>
        <v/>
      </c>
      <c r="Q218" t="str">
        <f>IF(AND(All_Rosters[[#This Row],[Designation]]="Taxi Squad",TeamSelection=All_Rosters[[#This Row],[Team Name]],All_Rosters[[#This Row],[Keeper Years]]&gt;0),All_Rosters[[#This Row],[Index]],"")</f>
        <v/>
      </c>
      <c r="R218" t="str">
        <f>IFERROR(SMALL($Q$2:$Q$1000,ROWS($Q$2:Q218)),"")</f>
        <v/>
      </c>
    </row>
    <row r="219" spans="1:18" x14ac:dyDescent="0.45">
      <c r="A219" t="s">
        <v>642</v>
      </c>
      <c r="B219" t="s">
        <v>499</v>
      </c>
      <c r="C219" t="s">
        <v>278</v>
      </c>
      <c r="D219" t="s">
        <v>159</v>
      </c>
      <c r="E219">
        <v>12</v>
      </c>
      <c r="G219">
        <v>12</v>
      </c>
      <c r="H219" t="s">
        <v>7</v>
      </c>
      <c r="I219" t="s">
        <v>76</v>
      </c>
      <c r="K219">
        <v>15</v>
      </c>
      <c r="L219">
        <v>3</v>
      </c>
      <c r="M219">
        <v>6</v>
      </c>
      <c r="N219">
        <v>218</v>
      </c>
      <c r="O219" t="str">
        <f>IF(All_Rosters[[#This Row],[Designation]]="Taxi Squad","",
IF(AND(TeamSelection=All_Rosters[[#This Row],[Team Name]],All_Rosters[[#This Row],[Keeper Years]]&gt;0),All_Rosters[[#This Row],[Index]],""))</f>
        <v/>
      </c>
      <c r="P219" t="str">
        <f>IFERROR(SMALL($O$2:$O$1000,ROWS($O$2:O219)),"")</f>
        <v/>
      </c>
      <c r="Q219" t="str">
        <f>IF(AND(All_Rosters[[#This Row],[Designation]]="Taxi Squad",TeamSelection=All_Rosters[[#This Row],[Team Name]],All_Rosters[[#This Row],[Keeper Years]]&gt;0),All_Rosters[[#This Row],[Index]],"")</f>
        <v/>
      </c>
      <c r="R219" t="str">
        <f>IFERROR(SMALL($Q$2:$Q$1000,ROWS($Q$2:Q219)),"")</f>
        <v/>
      </c>
    </row>
    <row r="220" spans="1:18" x14ac:dyDescent="0.45">
      <c r="A220" t="s">
        <v>642</v>
      </c>
      <c r="B220" t="s">
        <v>500</v>
      </c>
      <c r="C220" t="s">
        <v>183</v>
      </c>
      <c r="D220" t="s">
        <v>159</v>
      </c>
      <c r="E220">
        <v>1</v>
      </c>
      <c r="G220">
        <v>0</v>
      </c>
      <c r="H220" t="s">
        <v>7</v>
      </c>
      <c r="I220" t="s">
        <v>9</v>
      </c>
      <c r="K220">
        <v>10</v>
      </c>
      <c r="L220">
        <v>3</v>
      </c>
      <c r="M220">
        <v>6</v>
      </c>
      <c r="N220">
        <v>219</v>
      </c>
      <c r="O220" t="str">
        <f>IF(All_Rosters[[#This Row],[Designation]]="Taxi Squad","",
IF(AND(TeamSelection=All_Rosters[[#This Row],[Team Name]],All_Rosters[[#This Row],[Keeper Years]]&gt;0),All_Rosters[[#This Row],[Index]],""))</f>
        <v/>
      </c>
      <c r="P220" t="str">
        <f>IFERROR(SMALL($O$2:$O$1000,ROWS($O$2:O220)),"")</f>
        <v/>
      </c>
      <c r="Q220" t="str">
        <f>IF(AND(All_Rosters[[#This Row],[Designation]]="Taxi Squad",TeamSelection=All_Rosters[[#This Row],[Team Name]],All_Rosters[[#This Row],[Keeper Years]]&gt;0),All_Rosters[[#This Row],[Index]],"")</f>
        <v/>
      </c>
      <c r="R220" t="str">
        <f>IFERROR(SMALL($Q$2:$Q$1000,ROWS($Q$2:Q220)),"")</f>
        <v/>
      </c>
    </row>
    <row r="221" spans="1:18" x14ac:dyDescent="0.45">
      <c r="A221" t="s">
        <v>642</v>
      </c>
      <c r="B221" t="s">
        <v>501</v>
      </c>
      <c r="C221" t="s">
        <v>161</v>
      </c>
      <c r="D221" t="s">
        <v>159</v>
      </c>
      <c r="E221">
        <v>1</v>
      </c>
      <c r="G221">
        <v>0</v>
      </c>
      <c r="H221" t="s">
        <v>7</v>
      </c>
      <c r="I221" t="s">
        <v>9</v>
      </c>
      <c r="K221">
        <v>10</v>
      </c>
      <c r="L221">
        <v>3</v>
      </c>
      <c r="M221">
        <v>6</v>
      </c>
      <c r="N221">
        <v>220</v>
      </c>
      <c r="O221" t="str">
        <f>IF(All_Rosters[[#This Row],[Designation]]="Taxi Squad","",
IF(AND(TeamSelection=All_Rosters[[#This Row],[Team Name]],All_Rosters[[#This Row],[Keeper Years]]&gt;0),All_Rosters[[#This Row],[Index]],""))</f>
        <v/>
      </c>
      <c r="P221" t="str">
        <f>IFERROR(SMALL($O$2:$O$1000,ROWS($O$2:O221)),"")</f>
        <v/>
      </c>
      <c r="Q221" t="str">
        <f>IF(AND(All_Rosters[[#This Row],[Designation]]="Taxi Squad",TeamSelection=All_Rosters[[#This Row],[Team Name]],All_Rosters[[#This Row],[Keeper Years]]&gt;0),All_Rosters[[#This Row],[Index]],"")</f>
        <v/>
      </c>
      <c r="R221" t="str">
        <f>IFERROR(SMALL($Q$2:$Q$1000,ROWS($Q$2:Q221)),"")</f>
        <v/>
      </c>
    </row>
    <row r="222" spans="1:18" x14ac:dyDescent="0.45">
      <c r="A222" t="s">
        <v>642</v>
      </c>
      <c r="B222" t="s">
        <v>502</v>
      </c>
      <c r="C222" t="s">
        <v>242</v>
      </c>
      <c r="D222" t="s">
        <v>159</v>
      </c>
      <c r="E222">
        <v>1</v>
      </c>
      <c r="G222">
        <v>0</v>
      </c>
      <c r="H222" t="s">
        <v>7</v>
      </c>
      <c r="I222" t="s">
        <v>9</v>
      </c>
      <c r="K222">
        <v>10</v>
      </c>
      <c r="L222">
        <v>3</v>
      </c>
      <c r="M222">
        <v>6</v>
      </c>
      <c r="N222">
        <v>221</v>
      </c>
      <c r="O222" t="str">
        <f>IF(All_Rosters[[#This Row],[Designation]]="Taxi Squad","",
IF(AND(TeamSelection=All_Rosters[[#This Row],[Team Name]],All_Rosters[[#This Row],[Keeper Years]]&gt;0),All_Rosters[[#This Row],[Index]],""))</f>
        <v/>
      </c>
      <c r="P222" t="str">
        <f>IFERROR(SMALL($O$2:$O$1000,ROWS($O$2:O222)),"")</f>
        <v/>
      </c>
      <c r="Q222" t="str">
        <f>IF(AND(All_Rosters[[#This Row],[Designation]]="Taxi Squad",TeamSelection=All_Rosters[[#This Row],[Team Name]],All_Rosters[[#This Row],[Keeper Years]]&gt;0),All_Rosters[[#This Row],[Index]],"")</f>
        <v/>
      </c>
      <c r="R222" t="str">
        <f>IFERROR(SMALL($Q$2:$Q$1000,ROWS($Q$2:Q222)),"")</f>
        <v/>
      </c>
    </row>
    <row r="223" spans="1:18" x14ac:dyDescent="0.45">
      <c r="A223" t="s">
        <v>642</v>
      </c>
      <c r="B223" t="s">
        <v>503</v>
      </c>
      <c r="C223" t="s">
        <v>129</v>
      </c>
      <c r="D223" t="s">
        <v>159</v>
      </c>
      <c r="E223">
        <v>8</v>
      </c>
      <c r="G223">
        <v>8</v>
      </c>
      <c r="H223" t="s">
        <v>7</v>
      </c>
      <c r="I223" t="s">
        <v>47</v>
      </c>
      <c r="K223">
        <v>10</v>
      </c>
      <c r="L223">
        <v>3</v>
      </c>
      <c r="M223">
        <v>6</v>
      </c>
      <c r="N223">
        <v>222</v>
      </c>
      <c r="O223" t="str">
        <f>IF(All_Rosters[[#This Row],[Designation]]="Taxi Squad","",
IF(AND(TeamSelection=All_Rosters[[#This Row],[Team Name]],All_Rosters[[#This Row],[Keeper Years]]&gt;0),All_Rosters[[#This Row],[Index]],""))</f>
        <v/>
      </c>
      <c r="P223" t="str">
        <f>IFERROR(SMALL($O$2:$O$1000,ROWS($O$2:O223)),"")</f>
        <v/>
      </c>
      <c r="Q223" t="str">
        <f>IF(AND(All_Rosters[[#This Row],[Designation]]="Taxi Squad",TeamSelection=All_Rosters[[#This Row],[Team Name]],All_Rosters[[#This Row],[Keeper Years]]&gt;0),All_Rosters[[#This Row],[Index]],"")</f>
        <v/>
      </c>
      <c r="R223" t="str">
        <f>IFERROR(SMALL($Q$2:$Q$1000,ROWS($Q$2:Q223)),"")</f>
        <v/>
      </c>
    </row>
    <row r="224" spans="1:18" x14ac:dyDescent="0.45">
      <c r="A224" t="s">
        <v>642</v>
      </c>
      <c r="B224" t="s">
        <v>504</v>
      </c>
      <c r="C224" t="s">
        <v>242</v>
      </c>
      <c r="D224" t="s">
        <v>163</v>
      </c>
      <c r="E224">
        <v>50</v>
      </c>
      <c r="G224">
        <v>50</v>
      </c>
      <c r="H224" t="s">
        <v>7</v>
      </c>
      <c r="I224" t="s">
        <v>66</v>
      </c>
      <c r="K224">
        <v>63</v>
      </c>
      <c r="L224">
        <v>3</v>
      </c>
      <c r="M224">
        <v>6</v>
      </c>
      <c r="N224">
        <v>223</v>
      </c>
      <c r="O224" t="str">
        <f>IF(All_Rosters[[#This Row],[Designation]]="Taxi Squad","",
IF(AND(TeamSelection=All_Rosters[[#This Row],[Team Name]],All_Rosters[[#This Row],[Keeper Years]]&gt;0),All_Rosters[[#This Row],[Index]],""))</f>
        <v/>
      </c>
      <c r="P224" t="str">
        <f>IFERROR(SMALL($O$2:$O$1000,ROWS($O$2:O224)),"")</f>
        <v/>
      </c>
      <c r="Q224" t="str">
        <f>IF(AND(All_Rosters[[#This Row],[Designation]]="Taxi Squad",TeamSelection=All_Rosters[[#This Row],[Team Name]],All_Rosters[[#This Row],[Keeper Years]]&gt;0),All_Rosters[[#This Row],[Index]],"")</f>
        <v/>
      </c>
      <c r="R224" t="str">
        <f>IFERROR(SMALL($Q$2:$Q$1000,ROWS($Q$2:Q224)),"")</f>
        <v/>
      </c>
    </row>
    <row r="225" spans="1:18" x14ac:dyDescent="0.45">
      <c r="A225" t="s">
        <v>642</v>
      </c>
      <c r="B225" t="s">
        <v>505</v>
      </c>
      <c r="C225" t="s">
        <v>278</v>
      </c>
      <c r="D225" t="s">
        <v>163</v>
      </c>
      <c r="E225">
        <v>21</v>
      </c>
      <c r="G225">
        <v>21</v>
      </c>
      <c r="H225" t="s">
        <v>7</v>
      </c>
      <c r="I225" t="s">
        <v>16</v>
      </c>
      <c r="K225">
        <v>27</v>
      </c>
      <c r="L225">
        <v>3</v>
      </c>
      <c r="M225">
        <v>6</v>
      </c>
      <c r="N225">
        <v>224</v>
      </c>
      <c r="O225" t="str">
        <f>IF(All_Rosters[[#This Row],[Designation]]="Taxi Squad","",
IF(AND(TeamSelection=All_Rosters[[#This Row],[Team Name]],All_Rosters[[#This Row],[Keeper Years]]&gt;0),All_Rosters[[#This Row],[Index]],""))</f>
        <v/>
      </c>
      <c r="P225" t="str">
        <f>IFERROR(SMALL($O$2:$O$1000,ROWS($O$2:O225)),"")</f>
        <v/>
      </c>
      <c r="Q225" t="str">
        <f>IF(AND(All_Rosters[[#This Row],[Designation]]="Taxi Squad",TeamSelection=All_Rosters[[#This Row],[Team Name]],All_Rosters[[#This Row],[Keeper Years]]&gt;0),All_Rosters[[#This Row],[Index]],"")</f>
        <v/>
      </c>
      <c r="R225" t="str">
        <f>IFERROR(SMALL($Q$2:$Q$1000,ROWS($Q$2:Q225)),"")</f>
        <v/>
      </c>
    </row>
    <row r="226" spans="1:18" x14ac:dyDescent="0.45">
      <c r="A226" t="s">
        <v>642</v>
      </c>
      <c r="B226" t="s">
        <v>506</v>
      </c>
      <c r="C226" t="s">
        <v>278</v>
      </c>
      <c r="D226" t="s">
        <v>163</v>
      </c>
      <c r="E226">
        <v>1</v>
      </c>
      <c r="G226">
        <v>0</v>
      </c>
      <c r="H226" t="s">
        <v>7</v>
      </c>
      <c r="I226" t="s">
        <v>9</v>
      </c>
      <c r="K226">
        <v>10</v>
      </c>
      <c r="L226">
        <v>3</v>
      </c>
      <c r="M226">
        <v>6</v>
      </c>
      <c r="N226">
        <v>225</v>
      </c>
      <c r="O226" t="str">
        <f>IF(All_Rosters[[#This Row],[Designation]]="Taxi Squad","",
IF(AND(TeamSelection=All_Rosters[[#This Row],[Team Name]],All_Rosters[[#This Row],[Keeper Years]]&gt;0),All_Rosters[[#This Row],[Index]],""))</f>
        <v/>
      </c>
      <c r="P226" t="str">
        <f>IFERROR(SMALL($O$2:$O$1000,ROWS($O$2:O226)),"")</f>
        <v/>
      </c>
      <c r="Q226" t="str">
        <f>IF(AND(All_Rosters[[#This Row],[Designation]]="Taxi Squad",TeamSelection=All_Rosters[[#This Row],[Team Name]],All_Rosters[[#This Row],[Keeper Years]]&gt;0),All_Rosters[[#This Row],[Index]],"")</f>
        <v/>
      </c>
      <c r="R226" t="str">
        <f>IFERROR(SMALL($Q$2:$Q$1000,ROWS($Q$2:Q226)),"")</f>
        <v/>
      </c>
    </row>
    <row r="227" spans="1:18" x14ac:dyDescent="0.45">
      <c r="A227" t="s">
        <v>642</v>
      </c>
      <c r="B227" t="s">
        <v>507</v>
      </c>
      <c r="C227" t="s">
        <v>283</v>
      </c>
      <c r="D227" t="s">
        <v>163</v>
      </c>
      <c r="E227">
        <v>1</v>
      </c>
      <c r="G227">
        <v>0</v>
      </c>
      <c r="H227" t="s">
        <v>7</v>
      </c>
      <c r="I227" t="s">
        <v>9</v>
      </c>
      <c r="K227">
        <v>10</v>
      </c>
      <c r="L227">
        <v>3</v>
      </c>
      <c r="M227">
        <v>6</v>
      </c>
      <c r="N227">
        <v>226</v>
      </c>
      <c r="O227" t="str">
        <f>IF(All_Rosters[[#This Row],[Designation]]="Taxi Squad","",
IF(AND(TeamSelection=All_Rosters[[#This Row],[Team Name]],All_Rosters[[#This Row],[Keeper Years]]&gt;0),All_Rosters[[#This Row],[Index]],""))</f>
        <v/>
      </c>
      <c r="P227" t="str">
        <f>IFERROR(SMALL($O$2:$O$1000,ROWS($O$2:O227)),"")</f>
        <v/>
      </c>
      <c r="Q227" t="str">
        <f>IF(AND(All_Rosters[[#This Row],[Designation]]="Taxi Squad",TeamSelection=All_Rosters[[#This Row],[Team Name]],All_Rosters[[#This Row],[Keeper Years]]&gt;0),All_Rosters[[#This Row],[Index]],"")</f>
        <v/>
      </c>
      <c r="R227" t="str">
        <f>IFERROR(SMALL($Q$2:$Q$1000,ROWS($Q$2:Q227)),"")</f>
        <v/>
      </c>
    </row>
    <row r="228" spans="1:18" x14ac:dyDescent="0.45">
      <c r="A228" t="s">
        <v>642</v>
      </c>
      <c r="B228" t="s">
        <v>508</v>
      </c>
      <c r="C228" t="s">
        <v>136</v>
      </c>
      <c r="D228" t="s">
        <v>179</v>
      </c>
      <c r="E228">
        <v>19</v>
      </c>
      <c r="G228">
        <v>19</v>
      </c>
      <c r="H228" t="s">
        <v>7</v>
      </c>
      <c r="I228" t="s">
        <v>25</v>
      </c>
      <c r="K228">
        <v>24</v>
      </c>
      <c r="L228">
        <v>3</v>
      </c>
      <c r="M228">
        <v>6</v>
      </c>
      <c r="N228">
        <v>227</v>
      </c>
      <c r="O228" t="str">
        <f>IF(All_Rosters[[#This Row],[Designation]]="Taxi Squad","",
IF(AND(TeamSelection=All_Rosters[[#This Row],[Team Name]],All_Rosters[[#This Row],[Keeper Years]]&gt;0),All_Rosters[[#This Row],[Index]],""))</f>
        <v/>
      </c>
      <c r="P228" t="str">
        <f>IFERROR(SMALL($O$2:$O$1000,ROWS($O$2:O228)),"")</f>
        <v/>
      </c>
      <c r="Q228" t="str">
        <f>IF(AND(All_Rosters[[#This Row],[Designation]]="Taxi Squad",TeamSelection=All_Rosters[[#This Row],[Team Name]],All_Rosters[[#This Row],[Keeper Years]]&gt;0),All_Rosters[[#This Row],[Index]],"")</f>
        <v/>
      </c>
      <c r="R228" t="str">
        <f>IFERROR(SMALL($Q$2:$Q$1000,ROWS($Q$2:Q228)),"")</f>
        <v/>
      </c>
    </row>
    <row r="229" spans="1:18" x14ac:dyDescent="0.45">
      <c r="A229" t="s">
        <v>642</v>
      </c>
      <c r="B229" t="s">
        <v>509</v>
      </c>
      <c r="C229" t="s">
        <v>170</v>
      </c>
      <c r="D229" t="s">
        <v>179</v>
      </c>
      <c r="E229">
        <v>18</v>
      </c>
      <c r="G229">
        <v>18</v>
      </c>
      <c r="H229" t="s">
        <v>7</v>
      </c>
      <c r="I229" t="s">
        <v>23</v>
      </c>
      <c r="K229">
        <v>23</v>
      </c>
      <c r="L229">
        <v>3</v>
      </c>
      <c r="M229">
        <v>6</v>
      </c>
      <c r="N229">
        <v>228</v>
      </c>
      <c r="O229" t="str">
        <f>IF(All_Rosters[[#This Row],[Designation]]="Taxi Squad","",
IF(AND(TeamSelection=All_Rosters[[#This Row],[Team Name]],All_Rosters[[#This Row],[Keeper Years]]&gt;0),All_Rosters[[#This Row],[Index]],""))</f>
        <v/>
      </c>
      <c r="P229" t="str">
        <f>IFERROR(SMALL($O$2:$O$1000,ROWS($O$2:O229)),"")</f>
        <v/>
      </c>
      <c r="Q229" t="str">
        <f>IF(AND(All_Rosters[[#This Row],[Designation]]="Taxi Squad",TeamSelection=All_Rosters[[#This Row],[Team Name]],All_Rosters[[#This Row],[Keeper Years]]&gt;0),All_Rosters[[#This Row],[Index]],"")</f>
        <v/>
      </c>
      <c r="R229" t="str">
        <f>IFERROR(SMALL($Q$2:$Q$1000,ROWS($Q$2:Q229)),"")</f>
        <v/>
      </c>
    </row>
    <row r="230" spans="1:18" x14ac:dyDescent="0.45">
      <c r="A230" t="s">
        <v>642</v>
      </c>
      <c r="B230" t="s">
        <v>510</v>
      </c>
      <c r="C230" t="s">
        <v>278</v>
      </c>
      <c r="D230" t="s">
        <v>179</v>
      </c>
      <c r="E230">
        <v>4</v>
      </c>
      <c r="G230">
        <v>4</v>
      </c>
      <c r="H230" t="s">
        <v>7</v>
      </c>
      <c r="I230" t="s">
        <v>51</v>
      </c>
      <c r="K230">
        <v>10</v>
      </c>
      <c r="L230">
        <v>3</v>
      </c>
      <c r="M230">
        <v>6</v>
      </c>
      <c r="N230">
        <v>229</v>
      </c>
      <c r="O230" t="str">
        <f>IF(All_Rosters[[#This Row],[Designation]]="Taxi Squad","",
IF(AND(TeamSelection=All_Rosters[[#This Row],[Team Name]],All_Rosters[[#This Row],[Keeper Years]]&gt;0),All_Rosters[[#This Row],[Index]],""))</f>
        <v/>
      </c>
      <c r="P230" t="str">
        <f>IFERROR(SMALL($O$2:$O$1000,ROWS($O$2:O230)),"")</f>
        <v/>
      </c>
      <c r="Q230" t="str">
        <f>IF(AND(All_Rosters[[#This Row],[Designation]]="Taxi Squad",TeamSelection=All_Rosters[[#This Row],[Team Name]],All_Rosters[[#This Row],[Keeper Years]]&gt;0),All_Rosters[[#This Row],[Index]],"")</f>
        <v/>
      </c>
      <c r="R230" t="str">
        <f>IFERROR(SMALL($Q$2:$Q$1000,ROWS($Q$2:Q230)),"")</f>
        <v/>
      </c>
    </row>
    <row r="231" spans="1:18" x14ac:dyDescent="0.45">
      <c r="A231" t="s">
        <v>642</v>
      </c>
      <c r="B231" t="s">
        <v>511</v>
      </c>
      <c r="C231" t="s">
        <v>143</v>
      </c>
      <c r="D231" t="s">
        <v>179</v>
      </c>
      <c r="E231">
        <v>1</v>
      </c>
      <c r="G231">
        <v>0</v>
      </c>
      <c r="H231" t="s">
        <v>7</v>
      </c>
      <c r="I231" t="s">
        <v>9</v>
      </c>
      <c r="K231">
        <v>10</v>
      </c>
      <c r="L231">
        <v>3</v>
      </c>
      <c r="M231">
        <v>6</v>
      </c>
      <c r="N231">
        <v>230</v>
      </c>
      <c r="O231" t="str">
        <f>IF(All_Rosters[[#This Row],[Designation]]="Taxi Squad","",
IF(AND(TeamSelection=All_Rosters[[#This Row],[Team Name]],All_Rosters[[#This Row],[Keeper Years]]&gt;0),All_Rosters[[#This Row],[Index]],""))</f>
        <v/>
      </c>
      <c r="P231" t="str">
        <f>IFERROR(SMALL($O$2:$O$1000,ROWS($O$2:O231)),"")</f>
        <v/>
      </c>
      <c r="Q231" t="str">
        <f>IF(AND(All_Rosters[[#This Row],[Designation]]="Taxi Squad",TeamSelection=All_Rosters[[#This Row],[Team Name]],All_Rosters[[#This Row],[Keeper Years]]&gt;0),All_Rosters[[#This Row],[Index]],"")</f>
        <v/>
      </c>
      <c r="R231" t="str">
        <f>IFERROR(SMALL($Q$2:$Q$1000,ROWS($Q$2:Q231)),"")</f>
        <v/>
      </c>
    </row>
    <row r="232" spans="1:18" x14ac:dyDescent="0.45">
      <c r="A232" t="s">
        <v>642</v>
      </c>
      <c r="B232" t="s">
        <v>512</v>
      </c>
      <c r="C232" t="s">
        <v>230</v>
      </c>
      <c r="D232" t="s">
        <v>130</v>
      </c>
      <c r="E232">
        <v>32</v>
      </c>
      <c r="F232">
        <v>5</v>
      </c>
      <c r="G232">
        <v>32</v>
      </c>
      <c r="H232" t="s">
        <v>5</v>
      </c>
      <c r="I232" t="s">
        <v>78</v>
      </c>
      <c r="J232" t="s">
        <v>33</v>
      </c>
      <c r="K232">
        <v>32</v>
      </c>
      <c r="L232">
        <v>4</v>
      </c>
      <c r="M232">
        <v>6</v>
      </c>
      <c r="N232">
        <v>231</v>
      </c>
      <c r="O232" t="str">
        <f>IF(All_Rosters[[#This Row],[Designation]]="Taxi Squad","",
IF(AND(TeamSelection=All_Rosters[[#This Row],[Team Name]],All_Rosters[[#This Row],[Keeper Years]]&gt;0),All_Rosters[[#This Row],[Index]],""))</f>
        <v/>
      </c>
      <c r="P232" t="str">
        <f>IFERROR(SMALL($O$2:$O$1000,ROWS($O$2:O232)),"")</f>
        <v/>
      </c>
      <c r="Q232" t="str">
        <f>IF(AND(All_Rosters[[#This Row],[Designation]]="Taxi Squad",TeamSelection=All_Rosters[[#This Row],[Team Name]],All_Rosters[[#This Row],[Keeper Years]]&gt;0),All_Rosters[[#This Row],[Index]],"")</f>
        <v/>
      </c>
      <c r="R232" t="str">
        <f>IFERROR(SMALL($Q$2:$Q$1000,ROWS($Q$2:Q232)),"")</f>
        <v/>
      </c>
    </row>
    <row r="233" spans="1:18" x14ac:dyDescent="0.45">
      <c r="A233" t="s">
        <v>643</v>
      </c>
      <c r="B233" t="s">
        <v>243</v>
      </c>
      <c r="C233" t="s">
        <v>223</v>
      </c>
      <c r="D233" t="s">
        <v>123</v>
      </c>
      <c r="E233">
        <v>102</v>
      </c>
      <c r="G233">
        <v>102</v>
      </c>
      <c r="H233" t="s">
        <v>7</v>
      </c>
      <c r="I233" t="s">
        <v>97</v>
      </c>
      <c r="K233">
        <v>128</v>
      </c>
      <c r="L233">
        <v>3</v>
      </c>
      <c r="M233">
        <v>7</v>
      </c>
      <c r="N233">
        <v>232</v>
      </c>
      <c r="O233" t="str">
        <f>IF(All_Rosters[[#This Row],[Designation]]="Taxi Squad","",
IF(AND(TeamSelection=All_Rosters[[#This Row],[Team Name]],All_Rosters[[#This Row],[Keeper Years]]&gt;0),All_Rosters[[#This Row],[Index]],""))</f>
        <v/>
      </c>
      <c r="P233" t="str">
        <f>IFERROR(SMALL($O$2:$O$1000,ROWS($O$2:O233)),"")</f>
        <v/>
      </c>
      <c r="Q233" t="str">
        <f>IF(AND(All_Rosters[[#This Row],[Designation]]="Taxi Squad",TeamSelection=All_Rosters[[#This Row],[Team Name]],All_Rosters[[#This Row],[Keeper Years]]&gt;0),All_Rosters[[#This Row],[Index]],"")</f>
        <v/>
      </c>
      <c r="R233" t="str">
        <f>IFERROR(SMALL($Q$2:$Q$1000,ROWS($Q$2:Q233)),"")</f>
        <v/>
      </c>
    </row>
    <row r="234" spans="1:18" x14ac:dyDescent="0.45">
      <c r="A234" t="s">
        <v>643</v>
      </c>
      <c r="B234" t="s">
        <v>244</v>
      </c>
      <c r="C234" t="s">
        <v>125</v>
      </c>
      <c r="D234" t="s">
        <v>123</v>
      </c>
      <c r="E234">
        <v>88</v>
      </c>
      <c r="G234">
        <v>88</v>
      </c>
      <c r="H234" t="s">
        <v>7</v>
      </c>
      <c r="I234" t="s">
        <v>91</v>
      </c>
      <c r="K234">
        <v>110</v>
      </c>
      <c r="L234">
        <v>3</v>
      </c>
      <c r="M234">
        <v>7</v>
      </c>
      <c r="N234">
        <v>233</v>
      </c>
      <c r="O234" t="str">
        <f>IF(All_Rosters[[#This Row],[Designation]]="Taxi Squad","",
IF(AND(TeamSelection=All_Rosters[[#This Row],[Team Name]],All_Rosters[[#This Row],[Keeper Years]]&gt;0),All_Rosters[[#This Row],[Index]],""))</f>
        <v/>
      </c>
      <c r="P234" t="str">
        <f>IFERROR(SMALL($O$2:$O$1000,ROWS($O$2:O234)),"")</f>
        <v/>
      </c>
      <c r="Q234" t="str">
        <f>IF(AND(All_Rosters[[#This Row],[Designation]]="Taxi Squad",TeamSelection=All_Rosters[[#This Row],[Team Name]],All_Rosters[[#This Row],[Keeper Years]]&gt;0),All_Rosters[[#This Row],[Index]],"")</f>
        <v/>
      </c>
      <c r="R234" t="str">
        <f>IFERROR(SMALL($Q$2:$Q$1000,ROWS($Q$2:Q234)),"")</f>
        <v/>
      </c>
    </row>
    <row r="235" spans="1:18" x14ac:dyDescent="0.45">
      <c r="A235" t="s">
        <v>643</v>
      </c>
      <c r="B235" t="s">
        <v>245</v>
      </c>
      <c r="C235" t="s">
        <v>158</v>
      </c>
      <c r="D235" t="s">
        <v>123</v>
      </c>
      <c r="E235">
        <v>60</v>
      </c>
      <c r="G235">
        <v>60</v>
      </c>
      <c r="H235" t="s">
        <v>7</v>
      </c>
      <c r="I235" t="s">
        <v>58</v>
      </c>
      <c r="K235">
        <v>75</v>
      </c>
      <c r="L235">
        <v>3</v>
      </c>
      <c r="M235">
        <v>7</v>
      </c>
      <c r="N235">
        <v>234</v>
      </c>
      <c r="O235" t="str">
        <f>IF(All_Rosters[[#This Row],[Designation]]="Taxi Squad","",
IF(AND(TeamSelection=All_Rosters[[#This Row],[Team Name]],All_Rosters[[#This Row],[Keeper Years]]&gt;0),All_Rosters[[#This Row],[Index]],""))</f>
        <v/>
      </c>
      <c r="P235" t="str">
        <f>IFERROR(SMALL($O$2:$O$1000,ROWS($O$2:O235)),"")</f>
        <v/>
      </c>
      <c r="Q235" t="str">
        <f>IF(AND(All_Rosters[[#This Row],[Designation]]="Taxi Squad",TeamSelection=All_Rosters[[#This Row],[Team Name]],All_Rosters[[#This Row],[Keeper Years]]&gt;0),All_Rosters[[#This Row],[Index]],"")</f>
        <v/>
      </c>
      <c r="R235" t="str">
        <f>IFERROR(SMALL($Q$2:$Q$1000,ROWS($Q$2:Q235)),"")</f>
        <v/>
      </c>
    </row>
    <row r="236" spans="1:18" x14ac:dyDescent="0.45">
      <c r="A236" t="s">
        <v>643</v>
      </c>
      <c r="B236" t="s">
        <v>246</v>
      </c>
      <c r="C236" t="s">
        <v>138</v>
      </c>
      <c r="D236" t="s">
        <v>123</v>
      </c>
      <c r="E236">
        <v>2</v>
      </c>
      <c r="G236">
        <v>2</v>
      </c>
      <c r="H236" t="s">
        <v>7</v>
      </c>
      <c r="I236" t="s">
        <v>28</v>
      </c>
      <c r="K236">
        <v>10</v>
      </c>
      <c r="L236">
        <v>3</v>
      </c>
      <c r="M236">
        <v>7</v>
      </c>
      <c r="N236">
        <v>235</v>
      </c>
      <c r="O236" t="str">
        <f>IF(All_Rosters[[#This Row],[Designation]]="Taxi Squad","",
IF(AND(TeamSelection=All_Rosters[[#This Row],[Team Name]],All_Rosters[[#This Row],[Keeper Years]]&gt;0),All_Rosters[[#This Row],[Index]],""))</f>
        <v/>
      </c>
      <c r="P236" t="str">
        <f>IFERROR(SMALL($O$2:$O$1000,ROWS($O$2:O236)),"")</f>
        <v/>
      </c>
      <c r="Q236" t="str">
        <f>IF(AND(All_Rosters[[#This Row],[Designation]]="Taxi Squad",TeamSelection=All_Rosters[[#This Row],[Team Name]],All_Rosters[[#This Row],[Keeper Years]]&gt;0),All_Rosters[[#This Row],[Index]],"")</f>
        <v/>
      </c>
      <c r="R236" t="str">
        <f>IFERROR(SMALL($Q$2:$Q$1000,ROWS($Q$2:Q236)),"")</f>
        <v/>
      </c>
    </row>
    <row r="237" spans="1:18" x14ac:dyDescent="0.45">
      <c r="A237" t="s">
        <v>643</v>
      </c>
      <c r="B237" t="s">
        <v>247</v>
      </c>
      <c r="C237" t="s">
        <v>140</v>
      </c>
      <c r="D237" t="s">
        <v>130</v>
      </c>
      <c r="E237">
        <v>102</v>
      </c>
      <c r="G237">
        <v>102</v>
      </c>
      <c r="H237" t="s">
        <v>7</v>
      </c>
      <c r="I237" t="s">
        <v>97</v>
      </c>
      <c r="K237">
        <v>128</v>
      </c>
      <c r="L237">
        <v>3</v>
      </c>
      <c r="M237">
        <v>7</v>
      </c>
      <c r="N237">
        <v>236</v>
      </c>
      <c r="O237" t="str">
        <f>IF(All_Rosters[[#This Row],[Designation]]="Taxi Squad","",
IF(AND(TeamSelection=All_Rosters[[#This Row],[Team Name]],All_Rosters[[#This Row],[Keeper Years]]&gt;0),All_Rosters[[#This Row],[Index]],""))</f>
        <v/>
      </c>
      <c r="P237" t="str">
        <f>IFERROR(SMALL($O$2:$O$1000,ROWS($O$2:O237)),"")</f>
        <v/>
      </c>
      <c r="Q237" t="str">
        <f>IF(AND(All_Rosters[[#This Row],[Designation]]="Taxi Squad",TeamSelection=All_Rosters[[#This Row],[Team Name]],All_Rosters[[#This Row],[Keeper Years]]&gt;0),All_Rosters[[#This Row],[Index]],"")</f>
        <v/>
      </c>
      <c r="R237" t="str">
        <f>IFERROR(SMALL($Q$2:$Q$1000,ROWS($Q$2:Q237)),"")</f>
        <v/>
      </c>
    </row>
    <row r="238" spans="1:18" x14ac:dyDescent="0.45">
      <c r="A238" t="s">
        <v>643</v>
      </c>
      <c r="B238" t="s">
        <v>248</v>
      </c>
      <c r="C238" t="s">
        <v>158</v>
      </c>
      <c r="D238" t="s">
        <v>130</v>
      </c>
      <c r="E238">
        <v>32</v>
      </c>
      <c r="G238">
        <v>32</v>
      </c>
      <c r="H238" t="s">
        <v>7</v>
      </c>
      <c r="I238" t="s">
        <v>78</v>
      </c>
      <c r="K238">
        <v>40</v>
      </c>
      <c r="L238">
        <v>3</v>
      </c>
      <c r="M238">
        <v>7</v>
      </c>
      <c r="N238">
        <v>237</v>
      </c>
      <c r="O238" t="str">
        <f>IF(All_Rosters[[#This Row],[Designation]]="Taxi Squad","",
IF(AND(TeamSelection=All_Rosters[[#This Row],[Team Name]],All_Rosters[[#This Row],[Keeper Years]]&gt;0),All_Rosters[[#This Row],[Index]],""))</f>
        <v/>
      </c>
      <c r="P238" t="str">
        <f>IFERROR(SMALL($O$2:$O$1000,ROWS($O$2:O238)),"")</f>
        <v/>
      </c>
      <c r="Q238" t="str">
        <f>IF(AND(All_Rosters[[#This Row],[Designation]]="Taxi Squad",TeamSelection=All_Rosters[[#This Row],[Team Name]],All_Rosters[[#This Row],[Keeper Years]]&gt;0),All_Rosters[[#This Row],[Index]],"")</f>
        <v/>
      </c>
      <c r="R238" t="str">
        <f>IFERROR(SMALL($Q$2:$Q$1000,ROWS($Q$2:Q238)),"")</f>
        <v/>
      </c>
    </row>
    <row r="239" spans="1:18" x14ac:dyDescent="0.45">
      <c r="A239" t="s">
        <v>643</v>
      </c>
      <c r="B239" t="s">
        <v>249</v>
      </c>
      <c r="C239" t="s">
        <v>155</v>
      </c>
      <c r="D239" t="s">
        <v>130</v>
      </c>
      <c r="E239">
        <v>25</v>
      </c>
      <c r="G239">
        <v>0</v>
      </c>
      <c r="I239" t="s">
        <v>92</v>
      </c>
      <c r="K239">
        <v>32</v>
      </c>
      <c r="L239">
        <v>3</v>
      </c>
      <c r="M239">
        <v>7</v>
      </c>
      <c r="N239">
        <v>238</v>
      </c>
      <c r="O239" t="str">
        <f>IF(All_Rosters[[#This Row],[Designation]]="Taxi Squad","",
IF(AND(TeamSelection=All_Rosters[[#This Row],[Team Name]],All_Rosters[[#This Row],[Keeper Years]]&gt;0),All_Rosters[[#This Row],[Index]],""))</f>
        <v/>
      </c>
      <c r="P239" t="str">
        <f>IFERROR(SMALL($O$2:$O$1000,ROWS($O$2:O239)),"")</f>
        <v/>
      </c>
      <c r="Q239" t="str">
        <f>IF(AND(All_Rosters[[#This Row],[Designation]]="Taxi Squad",TeamSelection=All_Rosters[[#This Row],[Team Name]],All_Rosters[[#This Row],[Keeper Years]]&gt;0),All_Rosters[[#This Row],[Index]],"")</f>
        <v/>
      </c>
      <c r="R239" t="str">
        <f>IFERROR(SMALL($Q$2:$Q$1000,ROWS($Q$2:Q239)),"")</f>
        <v/>
      </c>
    </row>
    <row r="240" spans="1:18" x14ac:dyDescent="0.45">
      <c r="A240" t="s">
        <v>643</v>
      </c>
      <c r="B240" t="s">
        <v>250</v>
      </c>
      <c r="C240" t="s">
        <v>170</v>
      </c>
      <c r="D240" t="s">
        <v>130</v>
      </c>
      <c r="E240">
        <v>19</v>
      </c>
      <c r="G240">
        <v>19</v>
      </c>
      <c r="H240" t="s">
        <v>7</v>
      </c>
      <c r="I240" t="s">
        <v>25</v>
      </c>
      <c r="K240">
        <v>24</v>
      </c>
      <c r="L240">
        <v>3</v>
      </c>
      <c r="M240">
        <v>7</v>
      </c>
      <c r="N240">
        <v>239</v>
      </c>
      <c r="O240" t="str">
        <f>IF(All_Rosters[[#This Row],[Designation]]="Taxi Squad","",
IF(AND(TeamSelection=All_Rosters[[#This Row],[Team Name]],All_Rosters[[#This Row],[Keeper Years]]&gt;0),All_Rosters[[#This Row],[Index]],""))</f>
        <v/>
      </c>
      <c r="P240" t="str">
        <f>IFERROR(SMALL($O$2:$O$1000,ROWS($O$2:O240)),"")</f>
        <v/>
      </c>
      <c r="Q240" t="str">
        <f>IF(AND(All_Rosters[[#This Row],[Designation]]="Taxi Squad",TeamSelection=All_Rosters[[#This Row],[Team Name]],All_Rosters[[#This Row],[Keeper Years]]&gt;0),All_Rosters[[#This Row],[Index]],"")</f>
        <v/>
      </c>
      <c r="R240" t="str">
        <f>IFERROR(SMALL($Q$2:$Q$1000,ROWS($Q$2:Q240)),"")</f>
        <v/>
      </c>
    </row>
    <row r="241" spans="1:18" x14ac:dyDescent="0.45">
      <c r="A241" t="s">
        <v>643</v>
      </c>
      <c r="B241" t="s">
        <v>251</v>
      </c>
      <c r="C241" t="s">
        <v>200</v>
      </c>
      <c r="D241" t="s">
        <v>130</v>
      </c>
      <c r="E241">
        <v>1</v>
      </c>
      <c r="G241">
        <v>0</v>
      </c>
      <c r="H241" t="s">
        <v>7</v>
      </c>
      <c r="I241" t="s">
        <v>9</v>
      </c>
      <c r="K241">
        <v>10</v>
      </c>
      <c r="L241">
        <v>3</v>
      </c>
      <c r="M241">
        <v>7</v>
      </c>
      <c r="N241">
        <v>240</v>
      </c>
      <c r="O241" t="str">
        <f>IF(All_Rosters[[#This Row],[Designation]]="Taxi Squad","",
IF(AND(TeamSelection=All_Rosters[[#This Row],[Team Name]],All_Rosters[[#This Row],[Keeper Years]]&gt;0),All_Rosters[[#This Row],[Index]],""))</f>
        <v/>
      </c>
      <c r="P241" t="str">
        <f>IFERROR(SMALL($O$2:$O$1000,ROWS($O$2:O241)),"")</f>
        <v/>
      </c>
      <c r="Q241" t="str">
        <f>IF(AND(All_Rosters[[#This Row],[Designation]]="Taxi Squad",TeamSelection=All_Rosters[[#This Row],[Team Name]],All_Rosters[[#This Row],[Keeper Years]]&gt;0),All_Rosters[[#This Row],[Index]],"")</f>
        <v/>
      </c>
      <c r="R241" t="str">
        <f>IFERROR(SMALL($Q$2:$Q$1000,ROWS($Q$2:Q241)),"")</f>
        <v/>
      </c>
    </row>
    <row r="242" spans="1:18" x14ac:dyDescent="0.45">
      <c r="A242" t="s">
        <v>643</v>
      </c>
      <c r="B242" t="s">
        <v>252</v>
      </c>
      <c r="C242" t="s">
        <v>200</v>
      </c>
      <c r="D242" t="s">
        <v>141</v>
      </c>
      <c r="E242">
        <v>43</v>
      </c>
      <c r="F242">
        <v>5</v>
      </c>
      <c r="G242">
        <v>43</v>
      </c>
      <c r="H242" t="s">
        <v>5</v>
      </c>
      <c r="I242" t="s">
        <v>98</v>
      </c>
      <c r="K242">
        <v>54</v>
      </c>
      <c r="L242">
        <v>4</v>
      </c>
      <c r="M242">
        <v>7</v>
      </c>
      <c r="N242">
        <v>241</v>
      </c>
      <c r="O242" t="str">
        <f>IF(All_Rosters[[#This Row],[Designation]]="Taxi Squad","",
IF(AND(TeamSelection=All_Rosters[[#This Row],[Team Name]],All_Rosters[[#This Row],[Keeper Years]]&gt;0),All_Rosters[[#This Row],[Index]],""))</f>
        <v/>
      </c>
      <c r="P242" t="str">
        <f>IFERROR(SMALL($O$2:$O$1000,ROWS($O$2:O242)),"")</f>
        <v/>
      </c>
      <c r="Q242" t="str">
        <f>IF(AND(All_Rosters[[#This Row],[Designation]]="Taxi Squad",TeamSelection=All_Rosters[[#This Row],[Team Name]],All_Rosters[[#This Row],[Keeper Years]]&gt;0),All_Rosters[[#This Row],[Index]],"")</f>
        <v/>
      </c>
      <c r="R242" t="str">
        <f>IFERROR(SMALL($Q$2:$Q$1000,ROWS($Q$2:Q242)),"")</f>
        <v/>
      </c>
    </row>
    <row r="243" spans="1:18" x14ac:dyDescent="0.45">
      <c r="A243" t="s">
        <v>643</v>
      </c>
      <c r="B243" t="s">
        <v>253</v>
      </c>
      <c r="C243" t="s">
        <v>242</v>
      </c>
      <c r="D243" t="s">
        <v>141</v>
      </c>
      <c r="E243">
        <v>25</v>
      </c>
      <c r="G243">
        <v>25</v>
      </c>
      <c r="H243" t="s">
        <v>7</v>
      </c>
      <c r="I243" t="s">
        <v>26</v>
      </c>
      <c r="K243">
        <v>32</v>
      </c>
      <c r="L243">
        <v>3</v>
      </c>
      <c r="M243">
        <v>7</v>
      </c>
      <c r="N243">
        <v>242</v>
      </c>
      <c r="O243" t="str">
        <f>IF(All_Rosters[[#This Row],[Designation]]="Taxi Squad","",
IF(AND(TeamSelection=All_Rosters[[#This Row],[Team Name]],All_Rosters[[#This Row],[Keeper Years]]&gt;0),All_Rosters[[#This Row],[Index]],""))</f>
        <v/>
      </c>
      <c r="P243" t="str">
        <f>IFERROR(SMALL($O$2:$O$1000,ROWS($O$2:O243)),"")</f>
        <v/>
      </c>
      <c r="Q243" t="str">
        <f>IF(AND(All_Rosters[[#This Row],[Designation]]="Taxi Squad",TeamSelection=All_Rosters[[#This Row],[Team Name]],All_Rosters[[#This Row],[Keeper Years]]&gt;0),All_Rosters[[#This Row],[Index]],"")</f>
        <v/>
      </c>
      <c r="R243" t="str">
        <f>IFERROR(SMALL($Q$2:$Q$1000,ROWS($Q$2:Q243)),"")</f>
        <v/>
      </c>
    </row>
    <row r="244" spans="1:18" x14ac:dyDescent="0.45">
      <c r="A244" t="s">
        <v>643</v>
      </c>
      <c r="B244" t="s">
        <v>254</v>
      </c>
      <c r="C244" t="s">
        <v>230</v>
      </c>
      <c r="D244" t="s">
        <v>141</v>
      </c>
      <c r="E244">
        <v>20</v>
      </c>
      <c r="G244">
        <v>20</v>
      </c>
      <c r="H244" t="s">
        <v>7</v>
      </c>
      <c r="I244" t="s">
        <v>34</v>
      </c>
      <c r="K244">
        <v>25</v>
      </c>
      <c r="L244">
        <v>3</v>
      </c>
      <c r="M244">
        <v>7</v>
      </c>
      <c r="N244">
        <v>243</v>
      </c>
      <c r="O244" t="str">
        <f>IF(All_Rosters[[#This Row],[Designation]]="Taxi Squad","",
IF(AND(TeamSelection=All_Rosters[[#This Row],[Team Name]],All_Rosters[[#This Row],[Keeper Years]]&gt;0),All_Rosters[[#This Row],[Index]],""))</f>
        <v/>
      </c>
      <c r="P244" t="str">
        <f>IFERROR(SMALL($O$2:$O$1000,ROWS($O$2:O244)),"")</f>
        <v/>
      </c>
      <c r="Q244" t="str">
        <f>IF(AND(All_Rosters[[#This Row],[Designation]]="Taxi Squad",TeamSelection=All_Rosters[[#This Row],[Team Name]],All_Rosters[[#This Row],[Keeper Years]]&gt;0),All_Rosters[[#This Row],[Index]],"")</f>
        <v/>
      </c>
      <c r="R244" t="str">
        <f>IFERROR(SMALL($Q$2:$Q$1000,ROWS($Q$2:Q244)),"")</f>
        <v/>
      </c>
    </row>
    <row r="245" spans="1:18" x14ac:dyDescent="0.45">
      <c r="A245" t="s">
        <v>643</v>
      </c>
      <c r="B245" t="s">
        <v>255</v>
      </c>
      <c r="C245" t="s">
        <v>140</v>
      </c>
      <c r="D245" t="s">
        <v>150</v>
      </c>
      <c r="E245">
        <v>55</v>
      </c>
      <c r="G245">
        <v>55</v>
      </c>
      <c r="H245" t="s">
        <v>7</v>
      </c>
      <c r="I245" t="s">
        <v>21</v>
      </c>
      <c r="K245">
        <v>69</v>
      </c>
      <c r="L245">
        <v>3</v>
      </c>
      <c r="M245">
        <v>7</v>
      </c>
      <c r="N245">
        <v>244</v>
      </c>
      <c r="O245" t="str">
        <f>IF(All_Rosters[[#This Row],[Designation]]="Taxi Squad","",
IF(AND(TeamSelection=All_Rosters[[#This Row],[Team Name]],All_Rosters[[#This Row],[Keeper Years]]&gt;0),All_Rosters[[#This Row],[Index]],""))</f>
        <v/>
      </c>
      <c r="P245" t="str">
        <f>IFERROR(SMALL($O$2:$O$1000,ROWS($O$2:O245)),"")</f>
        <v/>
      </c>
      <c r="Q245" t="str">
        <f>IF(AND(All_Rosters[[#This Row],[Designation]]="Taxi Squad",TeamSelection=All_Rosters[[#This Row],[Team Name]],All_Rosters[[#This Row],[Keeper Years]]&gt;0),All_Rosters[[#This Row],[Index]],"")</f>
        <v/>
      </c>
      <c r="R245" t="str">
        <f>IFERROR(SMALL($Q$2:$Q$1000,ROWS($Q$2:Q245)),"")</f>
        <v/>
      </c>
    </row>
    <row r="246" spans="1:18" x14ac:dyDescent="0.45">
      <c r="A246" t="s">
        <v>643</v>
      </c>
      <c r="B246" t="s">
        <v>256</v>
      </c>
      <c r="C246" t="s">
        <v>136</v>
      </c>
      <c r="D246" t="s">
        <v>150</v>
      </c>
      <c r="E246">
        <v>42</v>
      </c>
      <c r="F246">
        <v>5</v>
      </c>
      <c r="G246">
        <v>42</v>
      </c>
      <c r="H246" t="s">
        <v>5</v>
      </c>
      <c r="I246" t="s">
        <v>99</v>
      </c>
      <c r="K246">
        <v>53</v>
      </c>
      <c r="L246">
        <v>4</v>
      </c>
      <c r="M246">
        <v>7</v>
      </c>
      <c r="N246">
        <v>245</v>
      </c>
      <c r="O246" t="str">
        <f>IF(All_Rosters[[#This Row],[Designation]]="Taxi Squad","",
IF(AND(TeamSelection=All_Rosters[[#This Row],[Team Name]],All_Rosters[[#This Row],[Keeper Years]]&gt;0),All_Rosters[[#This Row],[Index]],""))</f>
        <v/>
      </c>
      <c r="P246" t="str">
        <f>IFERROR(SMALL($O$2:$O$1000,ROWS($O$2:O246)),"")</f>
        <v/>
      </c>
      <c r="Q246" t="str">
        <f>IF(AND(All_Rosters[[#This Row],[Designation]]="Taxi Squad",TeamSelection=All_Rosters[[#This Row],[Team Name]],All_Rosters[[#This Row],[Keeper Years]]&gt;0),All_Rosters[[#This Row],[Index]],"")</f>
        <v/>
      </c>
      <c r="R246" t="str">
        <f>IFERROR(SMALL($Q$2:$Q$1000,ROWS($Q$2:Q246)),"")</f>
        <v/>
      </c>
    </row>
    <row r="247" spans="1:18" x14ac:dyDescent="0.45">
      <c r="A247" t="s">
        <v>643</v>
      </c>
      <c r="B247" t="s">
        <v>257</v>
      </c>
      <c r="C247" t="s">
        <v>122</v>
      </c>
      <c r="D247" t="s">
        <v>150</v>
      </c>
      <c r="E247">
        <v>24</v>
      </c>
      <c r="G247">
        <v>24</v>
      </c>
      <c r="H247" t="s">
        <v>7</v>
      </c>
      <c r="I247" t="s">
        <v>17</v>
      </c>
      <c r="K247">
        <v>30</v>
      </c>
      <c r="L247">
        <v>3</v>
      </c>
      <c r="M247">
        <v>7</v>
      </c>
      <c r="N247">
        <v>246</v>
      </c>
      <c r="O247" t="str">
        <f>IF(All_Rosters[[#This Row],[Designation]]="Taxi Squad","",
IF(AND(TeamSelection=All_Rosters[[#This Row],[Team Name]],All_Rosters[[#This Row],[Keeper Years]]&gt;0),All_Rosters[[#This Row],[Index]],""))</f>
        <v/>
      </c>
      <c r="P247" t="str">
        <f>IFERROR(SMALL($O$2:$O$1000,ROWS($O$2:O247)),"")</f>
        <v/>
      </c>
      <c r="Q247" t="str">
        <f>IF(AND(All_Rosters[[#This Row],[Designation]]="Taxi Squad",TeamSelection=All_Rosters[[#This Row],[Team Name]],All_Rosters[[#This Row],[Keeper Years]]&gt;0),All_Rosters[[#This Row],[Index]],"")</f>
        <v/>
      </c>
      <c r="R247" t="str">
        <f>IFERROR(SMALL($Q$2:$Q$1000,ROWS($Q$2:Q247)),"")</f>
        <v/>
      </c>
    </row>
    <row r="248" spans="1:18" x14ac:dyDescent="0.45">
      <c r="A248" t="s">
        <v>643</v>
      </c>
      <c r="B248" t="s">
        <v>258</v>
      </c>
      <c r="C248" t="s">
        <v>134</v>
      </c>
      <c r="D248" t="s">
        <v>150</v>
      </c>
      <c r="E248">
        <v>10</v>
      </c>
      <c r="G248">
        <v>0</v>
      </c>
      <c r="I248" t="s">
        <v>29</v>
      </c>
      <c r="K248">
        <v>13</v>
      </c>
      <c r="L248">
        <v>3</v>
      </c>
      <c r="M248">
        <v>7</v>
      </c>
      <c r="N248">
        <v>247</v>
      </c>
      <c r="O248" t="str">
        <f>IF(All_Rosters[[#This Row],[Designation]]="Taxi Squad","",
IF(AND(TeamSelection=All_Rosters[[#This Row],[Team Name]],All_Rosters[[#This Row],[Keeper Years]]&gt;0),All_Rosters[[#This Row],[Index]],""))</f>
        <v/>
      </c>
      <c r="P248" t="str">
        <f>IFERROR(SMALL($O$2:$O$1000,ROWS($O$2:O248)),"")</f>
        <v/>
      </c>
      <c r="Q248" t="str">
        <f>IF(AND(All_Rosters[[#This Row],[Designation]]="Taxi Squad",TeamSelection=All_Rosters[[#This Row],[Team Name]],All_Rosters[[#This Row],[Keeper Years]]&gt;0),All_Rosters[[#This Row],[Index]],"")</f>
        <v/>
      </c>
      <c r="R248" t="str">
        <f>IFERROR(SMALL($Q$2:$Q$1000,ROWS($Q$2:Q248)),"")</f>
        <v/>
      </c>
    </row>
    <row r="249" spans="1:18" x14ac:dyDescent="0.45">
      <c r="A249" t="s">
        <v>643</v>
      </c>
      <c r="B249" t="s">
        <v>259</v>
      </c>
      <c r="C249" t="s">
        <v>168</v>
      </c>
      <c r="D249" t="s">
        <v>153</v>
      </c>
      <c r="E249">
        <v>4</v>
      </c>
      <c r="G249">
        <v>4</v>
      </c>
      <c r="H249" t="s">
        <v>7</v>
      </c>
      <c r="I249" t="s">
        <v>51</v>
      </c>
      <c r="K249">
        <v>5</v>
      </c>
      <c r="L249">
        <v>3</v>
      </c>
      <c r="M249">
        <v>7</v>
      </c>
      <c r="N249">
        <v>248</v>
      </c>
      <c r="O249" t="str">
        <f>IF(All_Rosters[[#This Row],[Designation]]="Taxi Squad","",
IF(AND(TeamSelection=All_Rosters[[#This Row],[Team Name]],All_Rosters[[#This Row],[Keeper Years]]&gt;0),All_Rosters[[#This Row],[Index]],""))</f>
        <v/>
      </c>
      <c r="P249" t="str">
        <f>IFERROR(SMALL($O$2:$O$1000,ROWS($O$2:O249)),"")</f>
        <v/>
      </c>
      <c r="Q249" t="str">
        <f>IF(AND(All_Rosters[[#This Row],[Designation]]="Taxi Squad",TeamSelection=All_Rosters[[#This Row],[Team Name]],All_Rosters[[#This Row],[Keeper Years]]&gt;0),All_Rosters[[#This Row],[Index]],"")</f>
        <v/>
      </c>
      <c r="R249" t="str">
        <f>IFERROR(SMALL($Q$2:$Q$1000,ROWS($Q$2:Q249)),"")</f>
        <v/>
      </c>
    </row>
    <row r="250" spans="1:18" x14ac:dyDescent="0.45">
      <c r="A250" t="s">
        <v>643</v>
      </c>
      <c r="B250" t="s">
        <v>260</v>
      </c>
      <c r="C250" t="s">
        <v>155</v>
      </c>
      <c r="D250" t="s">
        <v>153</v>
      </c>
      <c r="E250">
        <v>1</v>
      </c>
      <c r="G250">
        <v>0</v>
      </c>
      <c r="I250" t="s">
        <v>19</v>
      </c>
      <c r="K250">
        <v>3</v>
      </c>
      <c r="L250">
        <v>3</v>
      </c>
      <c r="M250">
        <v>7</v>
      </c>
      <c r="N250">
        <v>249</v>
      </c>
      <c r="O250" t="str">
        <f>IF(All_Rosters[[#This Row],[Designation]]="Taxi Squad","",
IF(AND(TeamSelection=All_Rosters[[#This Row],[Team Name]],All_Rosters[[#This Row],[Keeper Years]]&gt;0),All_Rosters[[#This Row],[Index]],""))</f>
        <v/>
      </c>
      <c r="P250" t="str">
        <f>IFERROR(SMALL($O$2:$O$1000,ROWS($O$2:O250)),"")</f>
        <v/>
      </c>
      <c r="Q250" t="str">
        <f>IF(AND(All_Rosters[[#This Row],[Designation]]="Taxi Squad",TeamSelection=All_Rosters[[#This Row],[Team Name]],All_Rosters[[#This Row],[Keeper Years]]&gt;0),All_Rosters[[#This Row],[Index]],"")</f>
        <v/>
      </c>
      <c r="R250" t="str">
        <f>IFERROR(SMALL($Q$2:$Q$1000,ROWS($Q$2:Q250)),"")</f>
        <v/>
      </c>
    </row>
    <row r="251" spans="1:18" x14ac:dyDescent="0.45">
      <c r="A251" t="s">
        <v>643</v>
      </c>
      <c r="B251" t="s">
        <v>261</v>
      </c>
      <c r="C251" t="s">
        <v>187</v>
      </c>
      <c r="D251" t="s">
        <v>156</v>
      </c>
      <c r="E251">
        <v>20</v>
      </c>
      <c r="G251">
        <v>20</v>
      </c>
      <c r="H251" t="s">
        <v>7</v>
      </c>
      <c r="I251" t="s">
        <v>34</v>
      </c>
      <c r="K251">
        <v>25</v>
      </c>
      <c r="L251">
        <v>3</v>
      </c>
      <c r="M251">
        <v>7</v>
      </c>
      <c r="N251">
        <v>250</v>
      </c>
      <c r="O251" t="str">
        <f>IF(All_Rosters[[#This Row],[Designation]]="Taxi Squad","",
IF(AND(TeamSelection=All_Rosters[[#This Row],[Team Name]],All_Rosters[[#This Row],[Keeper Years]]&gt;0),All_Rosters[[#This Row],[Index]],""))</f>
        <v/>
      </c>
      <c r="P251" t="str">
        <f>IFERROR(SMALL($O$2:$O$1000,ROWS($O$2:O251)),"")</f>
        <v/>
      </c>
      <c r="Q251" t="str">
        <f>IF(AND(All_Rosters[[#This Row],[Designation]]="Taxi Squad",TeamSelection=All_Rosters[[#This Row],[Team Name]],All_Rosters[[#This Row],[Keeper Years]]&gt;0),All_Rosters[[#This Row],[Index]],"")</f>
        <v/>
      </c>
      <c r="R251" t="str">
        <f>IFERROR(SMALL($Q$2:$Q$1000,ROWS($Q$2:Q251)),"")</f>
        <v/>
      </c>
    </row>
    <row r="252" spans="1:18" x14ac:dyDescent="0.45">
      <c r="A252" t="s">
        <v>643</v>
      </c>
      <c r="B252" t="s">
        <v>262</v>
      </c>
      <c r="C252" t="s">
        <v>134</v>
      </c>
      <c r="D252" t="s">
        <v>156</v>
      </c>
      <c r="E252">
        <v>8</v>
      </c>
      <c r="G252">
        <v>8</v>
      </c>
      <c r="H252" t="s">
        <v>7</v>
      </c>
      <c r="I252" t="s">
        <v>47</v>
      </c>
      <c r="K252">
        <v>10</v>
      </c>
      <c r="L252">
        <v>3</v>
      </c>
      <c r="M252">
        <v>7</v>
      </c>
      <c r="N252">
        <v>251</v>
      </c>
      <c r="O252" t="str">
        <f>IF(All_Rosters[[#This Row],[Designation]]="Taxi Squad","",
IF(AND(TeamSelection=All_Rosters[[#This Row],[Team Name]],All_Rosters[[#This Row],[Keeper Years]]&gt;0),All_Rosters[[#This Row],[Index]],""))</f>
        <v/>
      </c>
      <c r="P252" t="str">
        <f>IFERROR(SMALL($O$2:$O$1000,ROWS($O$2:O252)),"")</f>
        <v/>
      </c>
      <c r="Q252" t="str">
        <f>IF(AND(All_Rosters[[#This Row],[Designation]]="Taxi Squad",TeamSelection=All_Rosters[[#This Row],[Team Name]],All_Rosters[[#This Row],[Keeper Years]]&gt;0),All_Rosters[[#This Row],[Index]],"")</f>
        <v/>
      </c>
      <c r="R252" t="str">
        <f>IFERROR(SMALL($Q$2:$Q$1000,ROWS($Q$2:Q252)),"")</f>
        <v/>
      </c>
    </row>
    <row r="253" spans="1:18" x14ac:dyDescent="0.45">
      <c r="A253" t="s">
        <v>643</v>
      </c>
      <c r="B253" t="s">
        <v>263</v>
      </c>
      <c r="C253" t="s">
        <v>185</v>
      </c>
      <c r="D253" t="s">
        <v>159</v>
      </c>
      <c r="E253">
        <v>15</v>
      </c>
      <c r="G253">
        <v>15</v>
      </c>
      <c r="H253" t="s">
        <v>7</v>
      </c>
      <c r="I253" t="s">
        <v>69</v>
      </c>
      <c r="K253">
        <v>19</v>
      </c>
      <c r="L253">
        <v>3</v>
      </c>
      <c r="M253">
        <v>7</v>
      </c>
      <c r="N253">
        <v>252</v>
      </c>
      <c r="O253" t="str">
        <f>IF(All_Rosters[[#This Row],[Designation]]="Taxi Squad","",
IF(AND(TeamSelection=All_Rosters[[#This Row],[Team Name]],All_Rosters[[#This Row],[Keeper Years]]&gt;0),All_Rosters[[#This Row],[Index]],""))</f>
        <v/>
      </c>
      <c r="P253" t="str">
        <f>IFERROR(SMALL($O$2:$O$1000,ROWS($O$2:O253)),"")</f>
        <v/>
      </c>
      <c r="Q253" t="str">
        <f>IF(AND(All_Rosters[[#This Row],[Designation]]="Taxi Squad",TeamSelection=All_Rosters[[#This Row],[Team Name]],All_Rosters[[#This Row],[Keeper Years]]&gt;0),All_Rosters[[#This Row],[Index]],"")</f>
        <v/>
      </c>
      <c r="R253" t="str">
        <f>IFERROR(SMALL($Q$2:$Q$1000,ROWS($Q$2:Q253)),"")</f>
        <v/>
      </c>
    </row>
    <row r="254" spans="1:18" x14ac:dyDescent="0.45">
      <c r="A254" t="s">
        <v>643</v>
      </c>
      <c r="B254" t="s">
        <v>264</v>
      </c>
      <c r="C254" t="s">
        <v>192</v>
      </c>
      <c r="D254" t="s">
        <v>159</v>
      </c>
      <c r="E254">
        <v>10</v>
      </c>
      <c r="G254">
        <v>0</v>
      </c>
      <c r="I254" t="s">
        <v>29</v>
      </c>
      <c r="K254">
        <v>13</v>
      </c>
      <c r="L254">
        <v>3</v>
      </c>
      <c r="M254">
        <v>7</v>
      </c>
      <c r="N254">
        <v>253</v>
      </c>
      <c r="O254" t="str">
        <f>IF(All_Rosters[[#This Row],[Designation]]="Taxi Squad","",
IF(AND(TeamSelection=All_Rosters[[#This Row],[Team Name]],All_Rosters[[#This Row],[Keeper Years]]&gt;0),All_Rosters[[#This Row],[Index]],""))</f>
        <v/>
      </c>
      <c r="P254" t="str">
        <f>IFERROR(SMALL($O$2:$O$1000,ROWS($O$2:O254)),"")</f>
        <v/>
      </c>
      <c r="Q254" t="str">
        <f>IF(AND(All_Rosters[[#This Row],[Designation]]="Taxi Squad",TeamSelection=All_Rosters[[#This Row],[Team Name]],All_Rosters[[#This Row],[Keeper Years]]&gt;0),All_Rosters[[#This Row],[Index]],"")</f>
        <v/>
      </c>
      <c r="R254" t="str">
        <f>IFERROR(SMALL($Q$2:$Q$1000,ROWS($Q$2:Q254)),"")</f>
        <v/>
      </c>
    </row>
    <row r="255" spans="1:18" x14ac:dyDescent="0.45">
      <c r="A255" t="s">
        <v>643</v>
      </c>
      <c r="B255" t="s">
        <v>265</v>
      </c>
      <c r="C255" t="s">
        <v>187</v>
      </c>
      <c r="D255" t="s">
        <v>159</v>
      </c>
      <c r="E255">
        <v>10</v>
      </c>
      <c r="G255">
        <v>0</v>
      </c>
      <c r="I255" t="s">
        <v>29</v>
      </c>
      <c r="K255">
        <v>13</v>
      </c>
      <c r="L255">
        <v>3</v>
      </c>
      <c r="M255">
        <v>7</v>
      </c>
      <c r="N255">
        <v>254</v>
      </c>
      <c r="O255" t="str">
        <f>IF(All_Rosters[[#This Row],[Designation]]="Taxi Squad","",
IF(AND(TeamSelection=All_Rosters[[#This Row],[Team Name]],All_Rosters[[#This Row],[Keeper Years]]&gt;0),All_Rosters[[#This Row],[Index]],""))</f>
        <v/>
      </c>
      <c r="P255" t="str">
        <f>IFERROR(SMALL($O$2:$O$1000,ROWS($O$2:O255)),"")</f>
        <v/>
      </c>
      <c r="Q255" t="str">
        <f>IF(AND(All_Rosters[[#This Row],[Designation]]="Taxi Squad",TeamSelection=All_Rosters[[#This Row],[Team Name]],All_Rosters[[#This Row],[Keeper Years]]&gt;0),All_Rosters[[#This Row],[Index]],"")</f>
        <v/>
      </c>
      <c r="R255" t="str">
        <f>IFERROR(SMALL($Q$2:$Q$1000,ROWS($Q$2:Q255)),"")</f>
        <v/>
      </c>
    </row>
    <row r="256" spans="1:18" x14ac:dyDescent="0.45">
      <c r="A256" t="s">
        <v>643</v>
      </c>
      <c r="B256" t="s">
        <v>266</v>
      </c>
      <c r="C256" t="s">
        <v>267</v>
      </c>
      <c r="D256" t="s">
        <v>163</v>
      </c>
      <c r="E256">
        <v>20</v>
      </c>
      <c r="G256">
        <v>20</v>
      </c>
      <c r="H256" t="s">
        <v>7</v>
      </c>
      <c r="I256" t="s">
        <v>34</v>
      </c>
      <c r="K256">
        <v>25</v>
      </c>
      <c r="L256">
        <v>3</v>
      </c>
      <c r="M256">
        <v>7</v>
      </c>
      <c r="N256">
        <v>255</v>
      </c>
      <c r="O256" t="str">
        <f>IF(All_Rosters[[#This Row],[Designation]]="Taxi Squad","",
IF(AND(TeamSelection=All_Rosters[[#This Row],[Team Name]],All_Rosters[[#This Row],[Keeper Years]]&gt;0),All_Rosters[[#This Row],[Index]],""))</f>
        <v/>
      </c>
      <c r="P256" t="str">
        <f>IFERROR(SMALL($O$2:$O$1000,ROWS($O$2:O256)),"")</f>
        <v/>
      </c>
      <c r="Q256" t="str">
        <f>IF(AND(All_Rosters[[#This Row],[Designation]]="Taxi Squad",TeamSelection=All_Rosters[[#This Row],[Team Name]],All_Rosters[[#This Row],[Keeper Years]]&gt;0),All_Rosters[[#This Row],[Index]],"")</f>
        <v/>
      </c>
      <c r="R256" t="str">
        <f>IFERROR(SMALL($Q$2:$Q$1000,ROWS($Q$2:Q256)),"")</f>
        <v/>
      </c>
    </row>
    <row r="257" spans="1:18" x14ac:dyDescent="0.45">
      <c r="A257" t="s">
        <v>643</v>
      </c>
      <c r="B257" t="s">
        <v>268</v>
      </c>
      <c r="C257" t="s">
        <v>214</v>
      </c>
      <c r="D257" t="s">
        <v>163</v>
      </c>
      <c r="E257">
        <v>20</v>
      </c>
      <c r="G257">
        <v>20</v>
      </c>
      <c r="H257" t="s">
        <v>7</v>
      </c>
      <c r="I257" t="s">
        <v>34</v>
      </c>
      <c r="K257">
        <v>25</v>
      </c>
      <c r="L257">
        <v>3</v>
      </c>
      <c r="M257">
        <v>7</v>
      </c>
      <c r="N257">
        <v>256</v>
      </c>
      <c r="O257" t="str">
        <f>IF(All_Rosters[[#This Row],[Designation]]="Taxi Squad","",
IF(AND(TeamSelection=All_Rosters[[#This Row],[Team Name]],All_Rosters[[#This Row],[Keeper Years]]&gt;0),All_Rosters[[#This Row],[Index]],""))</f>
        <v/>
      </c>
      <c r="P257" t="str">
        <f>IFERROR(SMALL($O$2:$O$1000,ROWS($O$2:O257)),"")</f>
        <v/>
      </c>
      <c r="Q257" t="str">
        <f>IF(AND(All_Rosters[[#This Row],[Designation]]="Taxi Squad",TeamSelection=All_Rosters[[#This Row],[Team Name]],All_Rosters[[#This Row],[Keeper Years]]&gt;0),All_Rosters[[#This Row],[Index]],"")</f>
        <v/>
      </c>
      <c r="R257" t="str">
        <f>IFERROR(SMALL($Q$2:$Q$1000,ROWS($Q$2:Q257)),"")</f>
        <v/>
      </c>
    </row>
    <row r="258" spans="1:18" x14ac:dyDescent="0.45">
      <c r="A258" t="s">
        <v>643</v>
      </c>
      <c r="B258" t="s">
        <v>269</v>
      </c>
      <c r="C258" t="s">
        <v>168</v>
      </c>
      <c r="D258" t="s">
        <v>163</v>
      </c>
      <c r="E258">
        <v>18</v>
      </c>
      <c r="G258">
        <v>18</v>
      </c>
      <c r="H258" t="s">
        <v>7</v>
      </c>
      <c r="I258" t="s">
        <v>23</v>
      </c>
      <c r="K258">
        <v>23</v>
      </c>
      <c r="L258">
        <v>3</v>
      </c>
      <c r="M258">
        <v>7</v>
      </c>
      <c r="N258">
        <v>257</v>
      </c>
      <c r="O258" t="str">
        <f>IF(All_Rosters[[#This Row],[Designation]]="Taxi Squad","",
IF(AND(TeamSelection=All_Rosters[[#This Row],[Team Name]],All_Rosters[[#This Row],[Keeper Years]]&gt;0),All_Rosters[[#This Row],[Index]],""))</f>
        <v/>
      </c>
      <c r="P258" t="str">
        <f>IFERROR(SMALL($O$2:$O$1000,ROWS($O$2:O258)),"")</f>
        <v/>
      </c>
      <c r="Q258" t="str">
        <f>IF(AND(All_Rosters[[#This Row],[Designation]]="Taxi Squad",TeamSelection=All_Rosters[[#This Row],[Team Name]],All_Rosters[[#This Row],[Keeper Years]]&gt;0),All_Rosters[[#This Row],[Index]],"")</f>
        <v/>
      </c>
      <c r="R258" t="str">
        <f>IFERROR(SMALL($Q$2:$Q$1000,ROWS($Q$2:Q258)),"")</f>
        <v/>
      </c>
    </row>
    <row r="259" spans="1:18" x14ac:dyDescent="0.45">
      <c r="A259" t="s">
        <v>643</v>
      </c>
      <c r="B259" t="s">
        <v>270</v>
      </c>
      <c r="C259" t="s">
        <v>155</v>
      </c>
      <c r="D259" t="s">
        <v>163</v>
      </c>
      <c r="E259">
        <v>10</v>
      </c>
      <c r="G259">
        <v>0</v>
      </c>
      <c r="I259" t="s">
        <v>29</v>
      </c>
      <c r="K259">
        <v>13</v>
      </c>
      <c r="L259">
        <v>3</v>
      </c>
      <c r="M259">
        <v>7</v>
      </c>
      <c r="N259">
        <v>258</v>
      </c>
      <c r="O259" t="str">
        <f>IF(All_Rosters[[#This Row],[Designation]]="Taxi Squad","",
IF(AND(TeamSelection=All_Rosters[[#This Row],[Team Name]],All_Rosters[[#This Row],[Keeper Years]]&gt;0),All_Rosters[[#This Row],[Index]],""))</f>
        <v/>
      </c>
      <c r="P259" t="str">
        <f>IFERROR(SMALL($O$2:$O$1000,ROWS($O$2:O259)),"")</f>
        <v/>
      </c>
      <c r="Q259" t="str">
        <f>IF(AND(All_Rosters[[#This Row],[Designation]]="Taxi Squad",TeamSelection=All_Rosters[[#This Row],[Team Name]],All_Rosters[[#This Row],[Keeper Years]]&gt;0),All_Rosters[[#This Row],[Index]],"")</f>
        <v/>
      </c>
      <c r="R259" t="str">
        <f>IFERROR(SMALL($Q$2:$Q$1000,ROWS($Q$2:Q259)),"")</f>
        <v/>
      </c>
    </row>
    <row r="260" spans="1:18" x14ac:dyDescent="0.45">
      <c r="A260" t="s">
        <v>643</v>
      </c>
      <c r="B260" t="s">
        <v>271</v>
      </c>
      <c r="C260" t="s">
        <v>183</v>
      </c>
      <c r="D260" t="s">
        <v>163</v>
      </c>
      <c r="E260">
        <v>8</v>
      </c>
      <c r="G260">
        <v>8</v>
      </c>
      <c r="H260" t="s">
        <v>7</v>
      </c>
      <c r="I260" t="s">
        <v>47</v>
      </c>
      <c r="K260">
        <v>10</v>
      </c>
      <c r="L260">
        <v>3</v>
      </c>
      <c r="M260">
        <v>7</v>
      </c>
      <c r="N260">
        <v>259</v>
      </c>
      <c r="O260" t="str">
        <f>IF(All_Rosters[[#This Row],[Designation]]="Taxi Squad","",
IF(AND(TeamSelection=All_Rosters[[#This Row],[Team Name]],All_Rosters[[#This Row],[Keeper Years]]&gt;0),All_Rosters[[#This Row],[Index]],""))</f>
        <v/>
      </c>
      <c r="P260" t="str">
        <f>IFERROR(SMALL($O$2:$O$1000,ROWS($O$2:O260)),"")</f>
        <v/>
      </c>
      <c r="Q260" t="str">
        <f>IF(AND(All_Rosters[[#This Row],[Designation]]="Taxi Squad",TeamSelection=All_Rosters[[#This Row],[Team Name]],All_Rosters[[#This Row],[Keeper Years]]&gt;0),All_Rosters[[#This Row],[Index]],"")</f>
        <v/>
      </c>
      <c r="R260" t="str">
        <f>IFERROR(SMALL($Q$2:$Q$1000,ROWS($Q$2:Q260)),"")</f>
        <v/>
      </c>
    </row>
    <row r="261" spans="1:18" x14ac:dyDescent="0.45">
      <c r="A261" t="s">
        <v>643</v>
      </c>
      <c r="B261" t="s">
        <v>272</v>
      </c>
      <c r="C261" t="s">
        <v>267</v>
      </c>
      <c r="D261" t="s">
        <v>163</v>
      </c>
      <c r="E261">
        <v>1</v>
      </c>
      <c r="G261">
        <v>0</v>
      </c>
      <c r="I261" t="s">
        <v>19</v>
      </c>
      <c r="K261">
        <v>10</v>
      </c>
      <c r="L261">
        <v>3</v>
      </c>
      <c r="M261">
        <v>7</v>
      </c>
      <c r="N261">
        <v>260</v>
      </c>
      <c r="O261" t="str">
        <f>IF(All_Rosters[[#This Row],[Designation]]="Taxi Squad","",
IF(AND(TeamSelection=All_Rosters[[#This Row],[Team Name]],All_Rosters[[#This Row],[Keeper Years]]&gt;0),All_Rosters[[#This Row],[Index]],""))</f>
        <v/>
      </c>
      <c r="P261" t="str">
        <f>IFERROR(SMALL($O$2:$O$1000,ROWS($O$2:O261)),"")</f>
        <v/>
      </c>
      <c r="Q261" t="str">
        <f>IF(AND(All_Rosters[[#This Row],[Designation]]="Taxi Squad",TeamSelection=All_Rosters[[#This Row],[Team Name]],All_Rosters[[#This Row],[Keeper Years]]&gt;0),All_Rosters[[#This Row],[Index]],"")</f>
        <v/>
      </c>
      <c r="R261" t="str">
        <f>IFERROR(SMALL($Q$2:$Q$1000,ROWS($Q$2:Q261)),"")</f>
        <v/>
      </c>
    </row>
    <row r="262" spans="1:18" x14ac:dyDescent="0.45">
      <c r="A262" t="s">
        <v>643</v>
      </c>
      <c r="B262" t="s">
        <v>273</v>
      </c>
      <c r="C262" t="s">
        <v>127</v>
      </c>
      <c r="D262" t="s">
        <v>163</v>
      </c>
      <c r="E262">
        <v>1</v>
      </c>
      <c r="G262">
        <v>0</v>
      </c>
      <c r="I262" t="s">
        <v>19</v>
      </c>
      <c r="K262">
        <v>10</v>
      </c>
      <c r="L262">
        <v>3</v>
      </c>
      <c r="M262">
        <v>7</v>
      </c>
      <c r="N262">
        <v>261</v>
      </c>
      <c r="O262" t="str">
        <f>IF(All_Rosters[[#This Row],[Designation]]="Taxi Squad","",
IF(AND(TeamSelection=All_Rosters[[#This Row],[Team Name]],All_Rosters[[#This Row],[Keeper Years]]&gt;0),All_Rosters[[#This Row],[Index]],""))</f>
        <v/>
      </c>
      <c r="P262" t="str">
        <f>IFERROR(SMALL($O$2:$O$1000,ROWS($O$2:O262)),"")</f>
        <v/>
      </c>
      <c r="Q262" t="str">
        <f>IF(AND(All_Rosters[[#This Row],[Designation]]="Taxi Squad",TeamSelection=All_Rosters[[#This Row],[Team Name]],All_Rosters[[#This Row],[Keeper Years]]&gt;0),All_Rosters[[#This Row],[Index]],"")</f>
        <v/>
      </c>
      <c r="R262" t="str">
        <f>IFERROR(SMALL($Q$2:$Q$1000,ROWS($Q$2:Q262)),"")</f>
        <v/>
      </c>
    </row>
    <row r="263" spans="1:18" x14ac:dyDescent="0.45">
      <c r="A263" t="s">
        <v>643</v>
      </c>
      <c r="B263" t="s">
        <v>274</v>
      </c>
      <c r="C263" t="s">
        <v>185</v>
      </c>
      <c r="D263" t="s">
        <v>163</v>
      </c>
      <c r="E263">
        <v>5</v>
      </c>
      <c r="G263">
        <v>0</v>
      </c>
      <c r="I263" t="s">
        <v>79</v>
      </c>
      <c r="K263">
        <v>10</v>
      </c>
      <c r="L263">
        <v>3</v>
      </c>
      <c r="M263">
        <v>7</v>
      </c>
      <c r="N263">
        <v>262</v>
      </c>
      <c r="O263" t="str">
        <f>IF(All_Rosters[[#This Row],[Designation]]="Taxi Squad","",
IF(AND(TeamSelection=All_Rosters[[#This Row],[Team Name]],All_Rosters[[#This Row],[Keeper Years]]&gt;0),All_Rosters[[#This Row],[Index]],""))</f>
        <v/>
      </c>
      <c r="P263" t="str">
        <f>IFERROR(SMALL($O$2:$O$1000,ROWS($O$2:O263)),"")</f>
        <v/>
      </c>
      <c r="Q263" t="str">
        <f>IF(AND(All_Rosters[[#This Row],[Designation]]="Taxi Squad",TeamSelection=All_Rosters[[#This Row],[Team Name]],All_Rosters[[#This Row],[Keeper Years]]&gt;0),All_Rosters[[#This Row],[Index]],"")</f>
        <v/>
      </c>
      <c r="R263" t="str">
        <f>IFERROR(SMALL($Q$2:$Q$1000,ROWS($Q$2:Q263)),"")</f>
        <v/>
      </c>
    </row>
    <row r="264" spans="1:18" x14ac:dyDescent="0.45">
      <c r="A264" t="s">
        <v>643</v>
      </c>
      <c r="B264" t="s">
        <v>275</v>
      </c>
      <c r="C264" t="s">
        <v>165</v>
      </c>
      <c r="D264" t="s">
        <v>175</v>
      </c>
      <c r="E264">
        <v>15</v>
      </c>
      <c r="G264">
        <v>0</v>
      </c>
      <c r="I264" t="s">
        <v>77</v>
      </c>
      <c r="K264">
        <v>19</v>
      </c>
      <c r="L264">
        <v>3</v>
      </c>
      <c r="M264">
        <v>7</v>
      </c>
      <c r="N264">
        <v>263</v>
      </c>
      <c r="O264" t="str">
        <f>IF(All_Rosters[[#This Row],[Designation]]="Taxi Squad","",
IF(AND(TeamSelection=All_Rosters[[#This Row],[Team Name]],All_Rosters[[#This Row],[Keeper Years]]&gt;0),All_Rosters[[#This Row],[Index]],""))</f>
        <v/>
      </c>
      <c r="P264" t="str">
        <f>IFERROR(SMALL($O$2:$O$1000,ROWS($O$2:O264)),"")</f>
        <v/>
      </c>
      <c r="Q264" t="str">
        <f>IF(AND(All_Rosters[[#This Row],[Designation]]="Taxi Squad",TeamSelection=All_Rosters[[#This Row],[Team Name]],All_Rosters[[#This Row],[Keeper Years]]&gt;0),All_Rosters[[#This Row],[Index]],"")</f>
        <v/>
      </c>
      <c r="R264" t="str">
        <f>IFERROR(SMALL($Q$2:$Q$1000,ROWS($Q$2:Q264)),"")</f>
        <v/>
      </c>
    </row>
    <row r="265" spans="1:18" x14ac:dyDescent="0.45">
      <c r="A265" t="s">
        <v>643</v>
      </c>
      <c r="B265" t="s">
        <v>276</v>
      </c>
      <c r="C265" t="s">
        <v>140</v>
      </c>
      <c r="D265" t="s">
        <v>175</v>
      </c>
      <c r="E265">
        <v>15</v>
      </c>
      <c r="G265">
        <v>0</v>
      </c>
      <c r="I265" t="s">
        <v>77</v>
      </c>
      <c r="K265">
        <v>19</v>
      </c>
      <c r="L265">
        <v>3</v>
      </c>
      <c r="M265">
        <v>7</v>
      </c>
      <c r="N265">
        <v>264</v>
      </c>
      <c r="O265" t="str">
        <f>IF(All_Rosters[[#This Row],[Designation]]="Taxi Squad","",
IF(AND(TeamSelection=All_Rosters[[#This Row],[Team Name]],All_Rosters[[#This Row],[Keeper Years]]&gt;0),All_Rosters[[#This Row],[Index]],""))</f>
        <v/>
      </c>
      <c r="P265" t="str">
        <f>IFERROR(SMALL($O$2:$O$1000,ROWS($O$2:O265)),"")</f>
        <v/>
      </c>
      <c r="Q265" t="str">
        <f>IF(AND(All_Rosters[[#This Row],[Designation]]="Taxi Squad",TeamSelection=All_Rosters[[#This Row],[Team Name]],All_Rosters[[#This Row],[Keeper Years]]&gt;0),All_Rosters[[#This Row],[Index]],"")</f>
        <v/>
      </c>
      <c r="R265" t="str">
        <f>IFERROR(SMALL($Q$2:$Q$1000,ROWS($Q$2:Q265)),"")</f>
        <v/>
      </c>
    </row>
    <row r="266" spans="1:18" x14ac:dyDescent="0.45">
      <c r="A266" t="s">
        <v>643</v>
      </c>
      <c r="B266" t="s">
        <v>277</v>
      </c>
      <c r="C266" t="s">
        <v>278</v>
      </c>
      <c r="D266" t="s">
        <v>175</v>
      </c>
      <c r="E266">
        <v>10</v>
      </c>
      <c r="G266">
        <v>0</v>
      </c>
      <c r="I266" t="s">
        <v>29</v>
      </c>
      <c r="K266">
        <v>13</v>
      </c>
      <c r="L266">
        <v>3</v>
      </c>
      <c r="M266">
        <v>7</v>
      </c>
      <c r="N266">
        <v>265</v>
      </c>
      <c r="O266" t="str">
        <f>IF(All_Rosters[[#This Row],[Designation]]="Taxi Squad","",
IF(AND(TeamSelection=All_Rosters[[#This Row],[Team Name]],All_Rosters[[#This Row],[Keeper Years]]&gt;0),All_Rosters[[#This Row],[Index]],""))</f>
        <v/>
      </c>
      <c r="P266" t="str">
        <f>IFERROR(SMALL($O$2:$O$1000,ROWS($O$2:O266)),"")</f>
        <v/>
      </c>
      <c r="Q266" t="str">
        <f>IF(AND(All_Rosters[[#This Row],[Designation]]="Taxi Squad",TeamSelection=All_Rosters[[#This Row],[Team Name]],All_Rosters[[#This Row],[Keeper Years]]&gt;0),All_Rosters[[#This Row],[Index]],"")</f>
        <v/>
      </c>
      <c r="R266" t="str">
        <f>IFERROR(SMALL($Q$2:$Q$1000,ROWS($Q$2:Q266)),"")</f>
        <v/>
      </c>
    </row>
    <row r="267" spans="1:18" x14ac:dyDescent="0.45">
      <c r="A267" t="s">
        <v>643</v>
      </c>
      <c r="B267" t="s">
        <v>279</v>
      </c>
      <c r="C267" t="s">
        <v>158</v>
      </c>
      <c r="D267" t="s">
        <v>179</v>
      </c>
      <c r="E267">
        <v>4</v>
      </c>
      <c r="G267">
        <v>0</v>
      </c>
      <c r="I267" t="s">
        <v>12</v>
      </c>
      <c r="K267">
        <v>10</v>
      </c>
      <c r="L267">
        <v>3</v>
      </c>
      <c r="M267">
        <v>7</v>
      </c>
      <c r="N267">
        <v>266</v>
      </c>
      <c r="O267" t="str">
        <f>IF(All_Rosters[[#This Row],[Designation]]="Taxi Squad","",
IF(AND(TeamSelection=All_Rosters[[#This Row],[Team Name]],All_Rosters[[#This Row],[Keeper Years]]&gt;0),All_Rosters[[#This Row],[Index]],""))</f>
        <v/>
      </c>
      <c r="P267" t="str">
        <f>IFERROR(SMALL($O$2:$O$1000,ROWS($O$2:O267)),"")</f>
        <v/>
      </c>
      <c r="Q267" t="str">
        <f>IF(AND(All_Rosters[[#This Row],[Designation]]="Taxi Squad",TeamSelection=All_Rosters[[#This Row],[Team Name]],All_Rosters[[#This Row],[Keeper Years]]&gt;0),All_Rosters[[#This Row],[Index]],"")</f>
        <v/>
      </c>
      <c r="R267" t="str">
        <f>IFERROR(SMALL($Q$2:$Q$1000,ROWS($Q$2:Q267)),"")</f>
        <v/>
      </c>
    </row>
    <row r="268" spans="1:18" x14ac:dyDescent="0.45">
      <c r="A268" t="s">
        <v>643</v>
      </c>
      <c r="B268" t="s">
        <v>280</v>
      </c>
      <c r="C268" t="s">
        <v>267</v>
      </c>
      <c r="D268" t="s">
        <v>179</v>
      </c>
      <c r="E268">
        <v>3</v>
      </c>
      <c r="G268">
        <v>3</v>
      </c>
      <c r="H268" t="s">
        <v>7</v>
      </c>
      <c r="I268" t="s">
        <v>8</v>
      </c>
      <c r="K268">
        <v>10</v>
      </c>
      <c r="L268">
        <v>3</v>
      </c>
      <c r="M268">
        <v>7</v>
      </c>
      <c r="N268">
        <v>267</v>
      </c>
      <c r="O268" t="str">
        <f>IF(All_Rosters[[#This Row],[Designation]]="Taxi Squad","",
IF(AND(TeamSelection=All_Rosters[[#This Row],[Team Name]],All_Rosters[[#This Row],[Keeper Years]]&gt;0),All_Rosters[[#This Row],[Index]],""))</f>
        <v/>
      </c>
      <c r="P268" t="str">
        <f>IFERROR(SMALL($O$2:$O$1000,ROWS($O$2:O268)),"")</f>
        <v/>
      </c>
      <c r="Q268" t="str">
        <f>IF(AND(All_Rosters[[#This Row],[Designation]]="Taxi Squad",TeamSelection=All_Rosters[[#This Row],[Team Name]],All_Rosters[[#This Row],[Keeper Years]]&gt;0),All_Rosters[[#This Row],[Index]],"")</f>
        <v/>
      </c>
      <c r="R268" t="str">
        <f>IFERROR(SMALL($Q$2:$Q$1000,ROWS($Q$2:Q268)),"")</f>
        <v/>
      </c>
    </row>
    <row r="269" spans="1:18" x14ac:dyDescent="0.45">
      <c r="A269" t="s">
        <v>646</v>
      </c>
      <c r="B269" t="s">
        <v>181</v>
      </c>
      <c r="C269" t="s">
        <v>129</v>
      </c>
      <c r="D269" t="s">
        <v>123</v>
      </c>
      <c r="E269">
        <v>202</v>
      </c>
      <c r="G269">
        <v>202</v>
      </c>
      <c r="H269" t="s">
        <v>7</v>
      </c>
      <c r="I269" t="s">
        <v>30</v>
      </c>
      <c r="K269">
        <v>253</v>
      </c>
      <c r="L269">
        <v>3</v>
      </c>
      <c r="M269">
        <v>8</v>
      </c>
      <c r="N269">
        <v>268</v>
      </c>
      <c r="O269" t="str">
        <f>IF(All_Rosters[[#This Row],[Designation]]="Taxi Squad","",
IF(AND(TeamSelection=All_Rosters[[#This Row],[Team Name]],All_Rosters[[#This Row],[Keeper Years]]&gt;0),All_Rosters[[#This Row],[Index]],""))</f>
        <v/>
      </c>
      <c r="P269" t="str">
        <f>IFERROR(SMALL($O$2:$O$1000,ROWS($O$2:O269)),"")</f>
        <v/>
      </c>
      <c r="Q269" t="str">
        <f>IF(AND(All_Rosters[[#This Row],[Designation]]="Taxi Squad",TeamSelection=All_Rosters[[#This Row],[Team Name]],All_Rosters[[#This Row],[Keeper Years]]&gt;0),All_Rosters[[#This Row],[Index]],"")</f>
        <v/>
      </c>
      <c r="R269" t="str">
        <f>IFERROR(SMALL($Q$2:$Q$1000,ROWS($Q$2:Q269)),"")</f>
        <v/>
      </c>
    </row>
    <row r="270" spans="1:18" x14ac:dyDescent="0.45">
      <c r="A270" t="s">
        <v>646</v>
      </c>
      <c r="B270" t="s">
        <v>182</v>
      </c>
      <c r="C270" t="s">
        <v>183</v>
      </c>
      <c r="D270" t="s">
        <v>123</v>
      </c>
      <c r="E270">
        <v>190</v>
      </c>
      <c r="G270">
        <v>190</v>
      </c>
      <c r="H270" t="s">
        <v>7</v>
      </c>
      <c r="I270" t="s">
        <v>31</v>
      </c>
      <c r="K270">
        <v>238</v>
      </c>
      <c r="L270">
        <v>3</v>
      </c>
      <c r="M270">
        <v>8</v>
      </c>
      <c r="N270">
        <v>269</v>
      </c>
      <c r="O270" t="str">
        <f>IF(All_Rosters[[#This Row],[Designation]]="Taxi Squad","",
IF(AND(TeamSelection=All_Rosters[[#This Row],[Team Name]],All_Rosters[[#This Row],[Keeper Years]]&gt;0),All_Rosters[[#This Row],[Index]],""))</f>
        <v/>
      </c>
      <c r="P270" t="str">
        <f>IFERROR(SMALL($O$2:$O$1000,ROWS($O$2:O270)),"")</f>
        <v/>
      </c>
      <c r="Q270" t="str">
        <f>IF(AND(All_Rosters[[#This Row],[Designation]]="Taxi Squad",TeamSelection=All_Rosters[[#This Row],[Team Name]],All_Rosters[[#This Row],[Keeper Years]]&gt;0),All_Rosters[[#This Row],[Index]],"")</f>
        <v/>
      </c>
      <c r="R270" t="str">
        <f>IFERROR(SMALL($Q$2:$Q$1000,ROWS($Q$2:Q270)),"")</f>
        <v/>
      </c>
    </row>
    <row r="271" spans="1:18" x14ac:dyDescent="0.45">
      <c r="A271" t="s">
        <v>646</v>
      </c>
      <c r="B271" t="s">
        <v>184</v>
      </c>
      <c r="C271" t="s">
        <v>185</v>
      </c>
      <c r="D271" t="s">
        <v>123</v>
      </c>
      <c r="E271">
        <v>92</v>
      </c>
      <c r="G271">
        <v>92</v>
      </c>
      <c r="H271" t="s">
        <v>7</v>
      </c>
      <c r="I271" t="s">
        <v>32</v>
      </c>
      <c r="K271">
        <v>115</v>
      </c>
      <c r="L271">
        <v>3</v>
      </c>
      <c r="M271">
        <v>8</v>
      </c>
      <c r="N271">
        <v>270</v>
      </c>
      <c r="O271" t="str">
        <f>IF(All_Rosters[[#This Row],[Designation]]="Taxi Squad","",
IF(AND(TeamSelection=All_Rosters[[#This Row],[Team Name]],All_Rosters[[#This Row],[Keeper Years]]&gt;0),All_Rosters[[#This Row],[Index]],""))</f>
        <v/>
      </c>
      <c r="P271" t="str">
        <f>IFERROR(SMALL($O$2:$O$1000,ROWS($O$2:O271)),"")</f>
        <v/>
      </c>
      <c r="Q271" t="str">
        <f>IF(AND(All_Rosters[[#This Row],[Designation]]="Taxi Squad",TeamSelection=All_Rosters[[#This Row],[Team Name]],All_Rosters[[#This Row],[Keeper Years]]&gt;0),All_Rosters[[#This Row],[Index]],"")</f>
        <v/>
      </c>
      <c r="R271" t="str">
        <f>IFERROR(SMALL($Q$2:$Q$1000,ROWS($Q$2:Q271)),"")</f>
        <v/>
      </c>
    </row>
    <row r="272" spans="1:18" x14ac:dyDescent="0.45">
      <c r="A272" t="s">
        <v>646</v>
      </c>
      <c r="B272" t="s">
        <v>124</v>
      </c>
      <c r="C272" t="s">
        <v>125</v>
      </c>
      <c r="D272" t="s">
        <v>123</v>
      </c>
      <c r="E272">
        <v>57</v>
      </c>
      <c r="G272">
        <v>0</v>
      </c>
      <c r="I272" t="s">
        <v>3</v>
      </c>
      <c r="K272">
        <v>72</v>
      </c>
      <c r="L272">
        <v>3</v>
      </c>
      <c r="M272">
        <v>8</v>
      </c>
      <c r="N272">
        <v>271</v>
      </c>
      <c r="O272" t="str">
        <f>IF(All_Rosters[[#This Row],[Designation]]="Taxi Squad","",
IF(AND(TeamSelection=All_Rosters[[#This Row],[Team Name]],All_Rosters[[#This Row],[Keeper Years]]&gt;0),All_Rosters[[#This Row],[Index]],""))</f>
        <v/>
      </c>
      <c r="P272" t="str">
        <f>IFERROR(SMALL($O$2:$O$1000,ROWS($O$2:O272)),"")</f>
        <v/>
      </c>
      <c r="Q272" t="str">
        <f>IF(AND(All_Rosters[[#This Row],[Designation]]="Taxi Squad",TeamSelection=All_Rosters[[#This Row],[Team Name]],All_Rosters[[#This Row],[Keeper Years]]&gt;0),All_Rosters[[#This Row],[Index]],"")</f>
        <v/>
      </c>
      <c r="R272" t="str">
        <f>IFERROR(SMALL($Q$2:$Q$1000,ROWS($Q$2:Q272)),"")</f>
        <v/>
      </c>
    </row>
    <row r="273" spans="1:18" x14ac:dyDescent="0.45">
      <c r="A273" t="s">
        <v>646</v>
      </c>
      <c r="B273" t="s">
        <v>121</v>
      </c>
      <c r="C273" t="s">
        <v>122</v>
      </c>
      <c r="D273" t="s">
        <v>123</v>
      </c>
      <c r="E273">
        <v>53</v>
      </c>
      <c r="G273">
        <v>0</v>
      </c>
      <c r="I273" t="s">
        <v>2</v>
      </c>
      <c r="K273">
        <v>67</v>
      </c>
      <c r="L273">
        <v>3</v>
      </c>
      <c r="M273">
        <v>8</v>
      </c>
      <c r="N273">
        <v>272</v>
      </c>
      <c r="O273" t="str">
        <f>IF(All_Rosters[[#This Row],[Designation]]="Taxi Squad","",
IF(AND(TeamSelection=All_Rosters[[#This Row],[Team Name]],All_Rosters[[#This Row],[Keeper Years]]&gt;0),All_Rosters[[#This Row],[Index]],""))</f>
        <v/>
      </c>
      <c r="P273" t="str">
        <f>IFERROR(SMALL($O$2:$O$1000,ROWS($O$2:O273)),"")</f>
        <v/>
      </c>
      <c r="Q273" t="str">
        <f>IF(AND(All_Rosters[[#This Row],[Designation]]="Taxi Squad",TeamSelection=All_Rosters[[#This Row],[Team Name]],All_Rosters[[#This Row],[Keeper Years]]&gt;0),All_Rosters[[#This Row],[Index]],"")</f>
        <v/>
      </c>
      <c r="R273" t="str">
        <f>IFERROR(SMALL($Q$2:$Q$1000,ROWS($Q$2:Q273)),"")</f>
        <v/>
      </c>
    </row>
    <row r="274" spans="1:18" x14ac:dyDescent="0.45">
      <c r="A274" t="s">
        <v>646</v>
      </c>
      <c r="B274" t="s">
        <v>126</v>
      </c>
      <c r="C274" t="s">
        <v>127</v>
      </c>
      <c r="D274" t="s">
        <v>123</v>
      </c>
      <c r="E274">
        <v>37</v>
      </c>
      <c r="G274">
        <v>0</v>
      </c>
      <c r="I274" t="s">
        <v>4</v>
      </c>
      <c r="K274">
        <v>47</v>
      </c>
      <c r="L274">
        <v>3</v>
      </c>
      <c r="M274">
        <v>8</v>
      </c>
      <c r="N274">
        <v>273</v>
      </c>
      <c r="O274" t="str">
        <f>IF(All_Rosters[[#This Row],[Designation]]="Taxi Squad","",
IF(AND(TeamSelection=All_Rosters[[#This Row],[Team Name]],All_Rosters[[#This Row],[Keeper Years]]&gt;0),All_Rosters[[#This Row],[Index]],""))</f>
        <v/>
      </c>
      <c r="P274" t="str">
        <f>IFERROR(SMALL($O$2:$O$1000,ROWS($O$2:O274)),"")</f>
        <v/>
      </c>
      <c r="Q274" t="str">
        <f>IF(AND(All_Rosters[[#This Row],[Designation]]="Taxi Squad",TeamSelection=All_Rosters[[#This Row],[Team Name]],All_Rosters[[#This Row],[Keeper Years]]&gt;0),All_Rosters[[#This Row],[Index]],"")</f>
        <v/>
      </c>
      <c r="R274" t="str">
        <f>IFERROR(SMALL($Q$2:$Q$1000,ROWS($Q$2:Q274)),"")</f>
        <v/>
      </c>
    </row>
    <row r="275" spans="1:18" x14ac:dyDescent="0.45">
      <c r="A275" t="s">
        <v>646</v>
      </c>
      <c r="B275" t="s">
        <v>133</v>
      </c>
      <c r="C275" t="s">
        <v>134</v>
      </c>
      <c r="D275" t="s">
        <v>130</v>
      </c>
      <c r="E275">
        <v>7</v>
      </c>
      <c r="G275">
        <v>17</v>
      </c>
      <c r="H275" t="s">
        <v>7</v>
      </c>
      <c r="I275" t="s">
        <v>10</v>
      </c>
      <c r="K275">
        <v>22</v>
      </c>
      <c r="L275">
        <v>3</v>
      </c>
      <c r="M275">
        <v>8</v>
      </c>
      <c r="N275">
        <v>274</v>
      </c>
      <c r="O275" t="str">
        <f>IF(All_Rosters[[#This Row],[Designation]]="Taxi Squad","",
IF(AND(TeamSelection=All_Rosters[[#This Row],[Team Name]],All_Rosters[[#This Row],[Keeper Years]]&gt;0),All_Rosters[[#This Row],[Index]],""))</f>
        <v/>
      </c>
      <c r="P275" t="str">
        <f>IFERROR(SMALL($O$2:$O$1000,ROWS($O$2:O275)),"")</f>
        <v/>
      </c>
      <c r="Q275" t="str">
        <f>IF(AND(All_Rosters[[#This Row],[Designation]]="Taxi Squad",TeamSelection=All_Rosters[[#This Row],[Team Name]],All_Rosters[[#This Row],[Keeper Years]]&gt;0),All_Rosters[[#This Row],[Index]],"")</f>
        <v/>
      </c>
      <c r="R275" t="str">
        <f>IFERROR(SMALL($Q$2:$Q$1000,ROWS($Q$2:Q275)),"")</f>
        <v/>
      </c>
    </row>
    <row r="276" spans="1:18" x14ac:dyDescent="0.45">
      <c r="A276" t="s">
        <v>646</v>
      </c>
      <c r="B276" t="s">
        <v>135</v>
      </c>
      <c r="C276" t="s">
        <v>136</v>
      </c>
      <c r="D276" t="s">
        <v>130</v>
      </c>
      <c r="E276">
        <v>11</v>
      </c>
      <c r="G276">
        <v>11</v>
      </c>
      <c r="H276" t="s">
        <v>7</v>
      </c>
      <c r="I276" t="s">
        <v>11</v>
      </c>
      <c r="K276">
        <v>14</v>
      </c>
      <c r="L276">
        <v>3</v>
      </c>
      <c r="M276">
        <v>8</v>
      </c>
      <c r="N276">
        <v>275</v>
      </c>
      <c r="O276" t="str">
        <f>IF(All_Rosters[[#This Row],[Designation]]="Taxi Squad","",
IF(AND(TeamSelection=All_Rosters[[#This Row],[Team Name]],All_Rosters[[#This Row],[Keeper Years]]&gt;0),All_Rosters[[#This Row],[Index]],""))</f>
        <v/>
      </c>
      <c r="P276" t="str">
        <f>IFERROR(SMALL($O$2:$O$1000,ROWS($O$2:O276)),"")</f>
        <v/>
      </c>
      <c r="Q276" t="str">
        <f>IF(AND(All_Rosters[[#This Row],[Designation]]="Taxi Squad",TeamSelection=All_Rosters[[#This Row],[Team Name]],All_Rosters[[#This Row],[Keeper Years]]&gt;0),All_Rosters[[#This Row],[Index]],"")</f>
        <v/>
      </c>
      <c r="R276" t="str">
        <f>IFERROR(SMALL($Q$2:$Q$1000,ROWS($Q$2:Q276)),"")</f>
        <v/>
      </c>
    </row>
    <row r="277" spans="1:18" x14ac:dyDescent="0.45">
      <c r="A277" t="s">
        <v>646</v>
      </c>
      <c r="B277" t="s">
        <v>128</v>
      </c>
      <c r="C277" t="s">
        <v>129</v>
      </c>
      <c r="D277" t="s">
        <v>130</v>
      </c>
      <c r="E277">
        <v>10</v>
      </c>
      <c r="F277">
        <v>5</v>
      </c>
      <c r="G277">
        <v>10</v>
      </c>
      <c r="H277" t="s">
        <v>5</v>
      </c>
      <c r="I277" t="s">
        <v>6</v>
      </c>
      <c r="K277">
        <v>13</v>
      </c>
      <c r="L277">
        <v>4</v>
      </c>
      <c r="M277">
        <v>8</v>
      </c>
      <c r="N277">
        <v>276</v>
      </c>
      <c r="O277" t="str">
        <f>IF(All_Rosters[[#This Row],[Designation]]="Taxi Squad","",
IF(AND(TeamSelection=All_Rosters[[#This Row],[Team Name]],All_Rosters[[#This Row],[Keeper Years]]&gt;0),All_Rosters[[#This Row],[Index]],""))</f>
        <v/>
      </c>
      <c r="P277" t="str">
        <f>IFERROR(SMALL($O$2:$O$1000,ROWS($O$2:O277)),"")</f>
        <v/>
      </c>
      <c r="Q277" t="str">
        <f>IF(AND(All_Rosters[[#This Row],[Designation]]="Taxi Squad",TeamSelection=All_Rosters[[#This Row],[Team Name]],All_Rosters[[#This Row],[Keeper Years]]&gt;0),All_Rosters[[#This Row],[Index]],"")</f>
        <v/>
      </c>
      <c r="R277" t="str">
        <f>IFERROR(SMALL($Q$2:$Q$1000,ROWS($Q$2:Q277)),"")</f>
        <v/>
      </c>
    </row>
    <row r="278" spans="1:18" x14ac:dyDescent="0.45">
      <c r="A278" t="s">
        <v>646</v>
      </c>
      <c r="B278" t="s">
        <v>186</v>
      </c>
      <c r="C278" t="s">
        <v>187</v>
      </c>
      <c r="D278" t="s">
        <v>130</v>
      </c>
      <c r="E278">
        <v>1</v>
      </c>
      <c r="G278">
        <v>0</v>
      </c>
      <c r="I278" t="s">
        <v>19</v>
      </c>
      <c r="K278">
        <v>10</v>
      </c>
      <c r="L278">
        <v>3</v>
      </c>
      <c r="M278">
        <v>8</v>
      </c>
      <c r="N278">
        <v>277</v>
      </c>
      <c r="O278" t="str">
        <f>IF(All_Rosters[[#This Row],[Designation]]="Taxi Squad","",
IF(AND(TeamSelection=All_Rosters[[#This Row],[Team Name]],All_Rosters[[#This Row],[Keeper Years]]&gt;0),All_Rosters[[#This Row],[Index]],""))</f>
        <v/>
      </c>
      <c r="P278" t="str">
        <f>IFERROR(SMALL($O$2:$O$1000,ROWS($O$2:O278)),"")</f>
        <v/>
      </c>
      <c r="Q278" t="str">
        <f>IF(AND(All_Rosters[[#This Row],[Designation]]="Taxi Squad",TeamSelection=All_Rosters[[#This Row],[Team Name]],All_Rosters[[#This Row],[Keeper Years]]&gt;0),All_Rosters[[#This Row],[Index]],"")</f>
        <v/>
      </c>
      <c r="R278" t="str">
        <f>IFERROR(SMALL($Q$2:$Q$1000,ROWS($Q$2:Q278)),"")</f>
        <v/>
      </c>
    </row>
    <row r="279" spans="1:18" x14ac:dyDescent="0.45">
      <c r="A279" t="s">
        <v>646</v>
      </c>
      <c r="B279" t="s">
        <v>131</v>
      </c>
      <c r="C279" t="s">
        <v>127</v>
      </c>
      <c r="D279" t="s">
        <v>130</v>
      </c>
      <c r="E279">
        <v>3</v>
      </c>
      <c r="G279">
        <v>3</v>
      </c>
      <c r="H279" t="s">
        <v>7</v>
      </c>
      <c r="I279" t="s">
        <v>8</v>
      </c>
      <c r="K279">
        <v>10</v>
      </c>
      <c r="L279">
        <v>3</v>
      </c>
      <c r="M279">
        <v>8</v>
      </c>
      <c r="N279">
        <v>278</v>
      </c>
      <c r="O279" t="str">
        <f>IF(All_Rosters[[#This Row],[Designation]]="Taxi Squad","",
IF(AND(TeamSelection=All_Rosters[[#This Row],[Team Name]],All_Rosters[[#This Row],[Keeper Years]]&gt;0),All_Rosters[[#This Row],[Index]],""))</f>
        <v/>
      </c>
      <c r="P279" t="str">
        <f>IFERROR(SMALL($O$2:$O$1000,ROWS($O$2:O279)),"")</f>
        <v/>
      </c>
      <c r="Q279" t="str">
        <f>IF(AND(All_Rosters[[#This Row],[Designation]]="Taxi Squad",TeamSelection=All_Rosters[[#This Row],[Team Name]],All_Rosters[[#This Row],[Keeper Years]]&gt;0),All_Rosters[[#This Row],[Index]],"")</f>
        <v/>
      </c>
      <c r="R279" t="str">
        <f>IFERROR(SMALL($Q$2:$Q$1000,ROWS($Q$2:Q279)),"")</f>
        <v/>
      </c>
    </row>
    <row r="280" spans="1:18" x14ac:dyDescent="0.45">
      <c r="A280" t="s">
        <v>646</v>
      </c>
      <c r="B280" t="s">
        <v>137</v>
      </c>
      <c r="C280" t="s">
        <v>138</v>
      </c>
      <c r="D280" t="s">
        <v>130</v>
      </c>
      <c r="E280">
        <v>4</v>
      </c>
      <c r="G280">
        <v>5</v>
      </c>
      <c r="I280" t="s">
        <v>12</v>
      </c>
      <c r="K280">
        <v>10</v>
      </c>
      <c r="L280">
        <v>3</v>
      </c>
      <c r="M280">
        <v>8</v>
      </c>
      <c r="N280">
        <v>279</v>
      </c>
      <c r="O280" t="str">
        <f>IF(All_Rosters[[#This Row],[Designation]]="Taxi Squad","",
IF(AND(TeamSelection=All_Rosters[[#This Row],[Team Name]],All_Rosters[[#This Row],[Keeper Years]]&gt;0),All_Rosters[[#This Row],[Index]],""))</f>
        <v/>
      </c>
      <c r="P280" t="str">
        <f>IFERROR(SMALL($O$2:$O$1000,ROWS($O$2:O280)),"")</f>
        <v/>
      </c>
      <c r="Q280" t="str">
        <f>IF(AND(All_Rosters[[#This Row],[Designation]]="Taxi Squad",TeamSelection=All_Rosters[[#This Row],[Team Name]],All_Rosters[[#This Row],[Keeper Years]]&gt;0),All_Rosters[[#This Row],[Index]],"")</f>
        <v/>
      </c>
      <c r="R280" t="str">
        <f>IFERROR(SMALL($Q$2:$Q$1000,ROWS($Q$2:Q280)),"")</f>
        <v/>
      </c>
    </row>
    <row r="281" spans="1:18" x14ac:dyDescent="0.45">
      <c r="A281" t="s">
        <v>646</v>
      </c>
      <c r="B281" t="s">
        <v>132</v>
      </c>
      <c r="C281" t="s">
        <v>122</v>
      </c>
      <c r="D281" t="s">
        <v>130</v>
      </c>
      <c r="E281">
        <v>1</v>
      </c>
      <c r="G281">
        <v>0</v>
      </c>
      <c r="H281" t="s">
        <v>7</v>
      </c>
      <c r="I281" t="s">
        <v>9</v>
      </c>
      <c r="K281">
        <v>10</v>
      </c>
      <c r="L281">
        <v>3</v>
      </c>
      <c r="M281">
        <v>8</v>
      </c>
      <c r="N281">
        <v>280</v>
      </c>
      <c r="O281" t="str">
        <f>IF(All_Rosters[[#This Row],[Designation]]="Taxi Squad","",
IF(AND(TeamSelection=All_Rosters[[#This Row],[Team Name]],All_Rosters[[#This Row],[Keeper Years]]&gt;0),All_Rosters[[#This Row],[Index]],""))</f>
        <v/>
      </c>
      <c r="P281" t="str">
        <f>IFERROR(SMALL($O$2:$O$1000,ROWS($O$2:O281)),"")</f>
        <v/>
      </c>
      <c r="Q281" t="str">
        <f>IF(AND(All_Rosters[[#This Row],[Designation]]="Taxi Squad",TeamSelection=All_Rosters[[#This Row],[Team Name]],All_Rosters[[#This Row],[Keeper Years]]&gt;0),All_Rosters[[#This Row],[Index]],"")</f>
        <v/>
      </c>
      <c r="R281" t="str">
        <f>IFERROR(SMALL($Q$2:$Q$1000,ROWS($Q$2:Q281)),"")</f>
        <v/>
      </c>
    </row>
    <row r="282" spans="1:18" x14ac:dyDescent="0.45">
      <c r="A282" t="s">
        <v>646</v>
      </c>
      <c r="B282" t="s">
        <v>144</v>
      </c>
      <c r="C282" t="s">
        <v>129</v>
      </c>
      <c r="D282" t="s">
        <v>141</v>
      </c>
      <c r="E282">
        <v>80</v>
      </c>
      <c r="G282">
        <v>80</v>
      </c>
      <c r="H282" t="s">
        <v>7</v>
      </c>
      <c r="I282" t="s">
        <v>14</v>
      </c>
      <c r="K282">
        <v>100</v>
      </c>
      <c r="L282">
        <v>3</v>
      </c>
      <c r="M282">
        <v>8</v>
      </c>
      <c r="N282">
        <v>281</v>
      </c>
      <c r="O282" t="str">
        <f>IF(All_Rosters[[#This Row],[Designation]]="Taxi Squad","",
IF(AND(TeamSelection=All_Rosters[[#This Row],[Team Name]],All_Rosters[[#This Row],[Keeper Years]]&gt;0),All_Rosters[[#This Row],[Index]],""))</f>
        <v/>
      </c>
      <c r="P282" t="str">
        <f>IFERROR(SMALL($O$2:$O$1000,ROWS($O$2:O282)),"")</f>
        <v/>
      </c>
      <c r="Q282" t="str">
        <f>IF(AND(All_Rosters[[#This Row],[Designation]]="Taxi Squad",TeamSelection=All_Rosters[[#This Row],[Team Name]],All_Rosters[[#This Row],[Keeper Years]]&gt;0),All_Rosters[[#This Row],[Index]],"")</f>
        <v/>
      </c>
      <c r="R282" t="str">
        <f>IFERROR(SMALL($Q$2:$Q$1000,ROWS($Q$2:Q282)),"")</f>
        <v/>
      </c>
    </row>
    <row r="283" spans="1:18" x14ac:dyDescent="0.45">
      <c r="A283" t="s">
        <v>646</v>
      </c>
      <c r="B283" t="s">
        <v>139</v>
      </c>
      <c r="C283" t="s">
        <v>140</v>
      </c>
      <c r="D283" t="s">
        <v>141</v>
      </c>
      <c r="E283">
        <v>45</v>
      </c>
      <c r="G283">
        <v>45</v>
      </c>
      <c r="H283" t="s">
        <v>7</v>
      </c>
      <c r="I283" t="s">
        <v>13</v>
      </c>
      <c r="K283">
        <v>57</v>
      </c>
      <c r="L283">
        <v>3</v>
      </c>
      <c r="M283">
        <v>8</v>
      </c>
      <c r="N283">
        <v>282</v>
      </c>
      <c r="O283" t="str">
        <f>IF(All_Rosters[[#This Row],[Designation]]="Taxi Squad","",
IF(AND(TeamSelection=All_Rosters[[#This Row],[Team Name]],All_Rosters[[#This Row],[Keeper Years]]&gt;0),All_Rosters[[#This Row],[Index]],""))</f>
        <v/>
      </c>
      <c r="P283" t="str">
        <f>IFERROR(SMALL($O$2:$O$1000,ROWS($O$2:O283)),"")</f>
        <v/>
      </c>
      <c r="Q283" t="str">
        <f>IF(AND(All_Rosters[[#This Row],[Designation]]="Taxi Squad",TeamSelection=All_Rosters[[#This Row],[Team Name]],All_Rosters[[#This Row],[Keeper Years]]&gt;0),All_Rosters[[#This Row],[Index]],"")</f>
        <v/>
      </c>
      <c r="R283" t="str">
        <f>IFERROR(SMALL($Q$2:$Q$1000,ROWS($Q$2:Q283)),"")</f>
        <v/>
      </c>
    </row>
    <row r="284" spans="1:18" x14ac:dyDescent="0.45">
      <c r="A284" t="s">
        <v>646</v>
      </c>
      <c r="B284" t="s">
        <v>147</v>
      </c>
      <c r="C284" t="s">
        <v>136</v>
      </c>
      <c r="D284" t="s">
        <v>141</v>
      </c>
      <c r="E284">
        <v>21</v>
      </c>
      <c r="G284">
        <v>21</v>
      </c>
      <c r="H284" t="s">
        <v>7</v>
      </c>
      <c r="I284" t="s">
        <v>16</v>
      </c>
      <c r="K284">
        <v>27</v>
      </c>
      <c r="L284">
        <v>3</v>
      </c>
      <c r="M284">
        <v>8</v>
      </c>
      <c r="N284">
        <v>283</v>
      </c>
      <c r="O284" t="str">
        <f>IF(All_Rosters[[#This Row],[Designation]]="Taxi Squad","",
IF(AND(TeamSelection=All_Rosters[[#This Row],[Team Name]],All_Rosters[[#This Row],[Keeper Years]]&gt;0),All_Rosters[[#This Row],[Index]],""))</f>
        <v/>
      </c>
      <c r="P284" t="str">
        <f>IFERROR(SMALL($O$2:$O$1000,ROWS($O$2:O284)),"")</f>
        <v/>
      </c>
      <c r="Q284" t="str">
        <f>IF(AND(All_Rosters[[#This Row],[Designation]]="Taxi Squad",TeamSelection=All_Rosters[[#This Row],[Team Name]],All_Rosters[[#This Row],[Keeper Years]]&gt;0),All_Rosters[[#This Row],[Index]],"")</f>
        <v/>
      </c>
      <c r="R284" t="str">
        <f>IFERROR(SMALL($Q$2:$Q$1000,ROWS($Q$2:Q284)),"")</f>
        <v/>
      </c>
    </row>
    <row r="285" spans="1:18" x14ac:dyDescent="0.45">
      <c r="A285" t="s">
        <v>646</v>
      </c>
      <c r="B285" t="s">
        <v>145</v>
      </c>
      <c r="C285" t="s">
        <v>146</v>
      </c>
      <c r="D285" t="s">
        <v>141</v>
      </c>
      <c r="E285">
        <v>3</v>
      </c>
      <c r="G285">
        <v>3</v>
      </c>
      <c r="H285" t="s">
        <v>7</v>
      </c>
      <c r="I285" t="s">
        <v>15</v>
      </c>
      <c r="K285">
        <v>10</v>
      </c>
      <c r="L285">
        <v>3</v>
      </c>
      <c r="M285">
        <v>8</v>
      </c>
      <c r="N285">
        <v>284</v>
      </c>
      <c r="O285" t="str">
        <f>IF(All_Rosters[[#This Row],[Designation]]="Taxi Squad","",
IF(AND(TeamSelection=All_Rosters[[#This Row],[Team Name]],All_Rosters[[#This Row],[Keeper Years]]&gt;0),All_Rosters[[#This Row],[Index]],""))</f>
        <v/>
      </c>
      <c r="P285" t="str">
        <f>IFERROR(SMALL($O$2:$O$1000,ROWS($O$2:O285)),"")</f>
        <v/>
      </c>
      <c r="Q285" t="str">
        <f>IF(AND(All_Rosters[[#This Row],[Designation]]="Taxi Squad",TeamSelection=All_Rosters[[#This Row],[Team Name]],All_Rosters[[#This Row],[Keeper Years]]&gt;0),All_Rosters[[#This Row],[Index]],"")</f>
        <v/>
      </c>
      <c r="R285" t="str">
        <f>IFERROR(SMALL($Q$2:$Q$1000,ROWS($Q$2:Q285)),"")</f>
        <v/>
      </c>
    </row>
    <row r="286" spans="1:18" x14ac:dyDescent="0.45">
      <c r="A286" t="s">
        <v>646</v>
      </c>
      <c r="B286" t="s">
        <v>142</v>
      </c>
      <c r="C286" t="s">
        <v>143</v>
      </c>
      <c r="D286" t="s">
        <v>141</v>
      </c>
      <c r="E286">
        <v>7</v>
      </c>
      <c r="G286">
        <v>0</v>
      </c>
      <c r="I286" t="s">
        <v>10</v>
      </c>
      <c r="K286">
        <v>10</v>
      </c>
      <c r="L286">
        <v>3</v>
      </c>
      <c r="M286">
        <v>8</v>
      </c>
      <c r="N286">
        <v>285</v>
      </c>
      <c r="O286" t="str">
        <f>IF(All_Rosters[[#This Row],[Designation]]="Taxi Squad","",
IF(AND(TeamSelection=All_Rosters[[#This Row],[Team Name]],All_Rosters[[#This Row],[Keeper Years]]&gt;0),All_Rosters[[#This Row],[Index]],""))</f>
        <v/>
      </c>
      <c r="P286" t="str">
        <f>IFERROR(SMALL($O$2:$O$1000,ROWS($O$2:O286)),"")</f>
        <v/>
      </c>
      <c r="Q286" t="str">
        <f>IF(AND(All_Rosters[[#This Row],[Designation]]="Taxi Squad",TeamSelection=All_Rosters[[#This Row],[Team Name]],All_Rosters[[#This Row],[Keeper Years]]&gt;0),All_Rosters[[#This Row],[Index]],"")</f>
        <v/>
      </c>
      <c r="R286" t="str">
        <f>IFERROR(SMALL($Q$2:$Q$1000,ROWS($Q$2:Q286)),"")</f>
        <v/>
      </c>
    </row>
    <row r="287" spans="1:18" x14ac:dyDescent="0.45">
      <c r="A287" t="s">
        <v>646</v>
      </c>
      <c r="B287" t="s">
        <v>151</v>
      </c>
      <c r="C287" t="s">
        <v>146</v>
      </c>
      <c r="D287" t="s">
        <v>150</v>
      </c>
      <c r="E287">
        <v>24</v>
      </c>
      <c r="G287">
        <v>24</v>
      </c>
      <c r="H287" t="s">
        <v>7</v>
      </c>
      <c r="I287" t="s">
        <v>17</v>
      </c>
      <c r="K287">
        <v>30</v>
      </c>
      <c r="L287">
        <v>3</v>
      </c>
      <c r="M287">
        <v>8</v>
      </c>
      <c r="N287">
        <v>286</v>
      </c>
      <c r="O287" t="str">
        <f>IF(All_Rosters[[#This Row],[Designation]]="Taxi Squad","",
IF(AND(TeamSelection=All_Rosters[[#This Row],[Team Name]],All_Rosters[[#This Row],[Keeper Years]]&gt;0),All_Rosters[[#This Row],[Index]],""))</f>
        <v/>
      </c>
      <c r="P287" t="str">
        <f>IFERROR(SMALL($O$2:$O$1000,ROWS($O$2:O287)),"")</f>
        <v/>
      </c>
      <c r="Q287" t="str">
        <f>IF(AND(All_Rosters[[#This Row],[Designation]]="Taxi Squad",TeamSelection=All_Rosters[[#This Row],[Team Name]],All_Rosters[[#This Row],[Keeper Years]]&gt;0),All_Rosters[[#This Row],[Index]],"")</f>
        <v/>
      </c>
      <c r="R287" t="str">
        <f>IFERROR(SMALL($Q$2:$Q$1000,ROWS($Q$2:Q287)),"")</f>
        <v/>
      </c>
    </row>
    <row r="288" spans="1:18" x14ac:dyDescent="0.45">
      <c r="A288" t="s">
        <v>646</v>
      </c>
      <c r="B288" t="s">
        <v>148</v>
      </c>
      <c r="C288" t="s">
        <v>149</v>
      </c>
      <c r="D288" t="s">
        <v>150</v>
      </c>
      <c r="E288">
        <v>4</v>
      </c>
      <c r="G288">
        <v>0</v>
      </c>
      <c r="I288" t="s">
        <v>12</v>
      </c>
      <c r="K288">
        <v>10</v>
      </c>
      <c r="L288">
        <v>3</v>
      </c>
      <c r="M288">
        <v>8</v>
      </c>
      <c r="N288">
        <v>287</v>
      </c>
      <c r="O288" t="str">
        <f>IF(All_Rosters[[#This Row],[Designation]]="Taxi Squad","",
IF(AND(TeamSelection=All_Rosters[[#This Row],[Team Name]],All_Rosters[[#This Row],[Keeper Years]]&gt;0),All_Rosters[[#This Row],[Index]],""))</f>
        <v/>
      </c>
      <c r="P288" t="str">
        <f>IFERROR(SMALL($O$2:$O$1000,ROWS($O$2:O288)),"")</f>
        <v/>
      </c>
      <c r="Q288" t="str">
        <f>IF(AND(All_Rosters[[#This Row],[Designation]]="Taxi Squad",TeamSelection=All_Rosters[[#This Row],[Team Name]],All_Rosters[[#This Row],[Keeper Years]]&gt;0),All_Rosters[[#This Row],[Index]],"")</f>
        <v/>
      </c>
      <c r="R288" t="str">
        <f>IFERROR(SMALL($Q$2:$Q$1000,ROWS($Q$2:Q288)),"")</f>
        <v/>
      </c>
    </row>
    <row r="289" spans="1:18" x14ac:dyDescent="0.45">
      <c r="A289" t="s">
        <v>646</v>
      </c>
      <c r="B289" t="s">
        <v>152</v>
      </c>
      <c r="C289" t="s">
        <v>129</v>
      </c>
      <c r="D289" t="s">
        <v>153</v>
      </c>
      <c r="E289">
        <v>7</v>
      </c>
      <c r="G289">
        <v>7</v>
      </c>
      <c r="H289" t="s">
        <v>7</v>
      </c>
      <c r="I289" t="s">
        <v>18</v>
      </c>
      <c r="K289">
        <v>9</v>
      </c>
      <c r="L289">
        <v>3</v>
      </c>
      <c r="M289">
        <v>8</v>
      </c>
      <c r="N289">
        <v>288</v>
      </c>
      <c r="O289" t="str">
        <f>IF(All_Rosters[[#This Row],[Designation]]="Taxi Squad","",
IF(AND(TeamSelection=All_Rosters[[#This Row],[Team Name]],All_Rosters[[#This Row],[Keeper Years]]&gt;0),All_Rosters[[#This Row],[Index]],""))</f>
        <v/>
      </c>
      <c r="P289" t="str">
        <f>IFERROR(SMALL($O$2:$O$1000,ROWS($O$2:O289)),"")</f>
        <v/>
      </c>
      <c r="Q289" t="str">
        <f>IF(AND(All_Rosters[[#This Row],[Designation]]="Taxi Squad",TeamSelection=All_Rosters[[#This Row],[Team Name]],All_Rosters[[#This Row],[Keeper Years]]&gt;0),All_Rosters[[#This Row],[Index]],"")</f>
        <v/>
      </c>
      <c r="R289" t="str">
        <f>IFERROR(SMALL($Q$2:$Q$1000,ROWS($Q$2:Q289)),"")</f>
        <v/>
      </c>
    </row>
    <row r="290" spans="1:18" x14ac:dyDescent="0.45">
      <c r="A290" t="s">
        <v>646</v>
      </c>
      <c r="B290" t="s">
        <v>154</v>
      </c>
      <c r="C290" t="s">
        <v>155</v>
      </c>
      <c r="D290" t="s">
        <v>156</v>
      </c>
      <c r="E290">
        <v>1</v>
      </c>
      <c r="G290">
        <v>0</v>
      </c>
      <c r="I290" t="s">
        <v>19</v>
      </c>
      <c r="K290">
        <v>10</v>
      </c>
      <c r="L290">
        <v>3</v>
      </c>
      <c r="M290">
        <v>8</v>
      </c>
      <c r="N290">
        <v>289</v>
      </c>
      <c r="O290" t="str">
        <f>IF(All_Rosters[[#This Row],[Designation]]="Taxi Squad","",
IF(AND(TeamSelection=All_Rosters[[#This Row],[Team Name]],All_Rosters[[#This Row],[Keeper Years]]&gt;0),All_Rosters[[#This Row],[Index]],""))</f>
        <v/>
      </c>
      <c r="P290" t="str">
        <f>IFERROR(SMALL($O$2:$O$1000,ROWS($O$2:O290)),"")</f>
        <v/>
      </c>
      <c r="Q290" t="str">
        <f>IF(AND(All_Rosters[[#This Row],[Designation]]="Taxi Squad",TeamSelection=All_Rosters[[#This Row],[Team Name]],All_Rosters[[#This Row],[Keeper Years]]&gt;0),All_Rosters[[#This Row],[Index]],"")</f>
        <v/>
      </c>
      <c r="R290" t="str">
        <f>IFERROR(SMALL($Q$2:$Q$1000,ROWS($Q$2:Q290)),"")</f>
        <v/>
      </c>
    </row>
    <row r="291" spans="1:18" x14ac:dyDescent="0.45">
      <c r="A291" t="s">
        <v>646</v>
      </c>
      <c r="B291" t="s">
        <v>160</v>
      </c>
      <c r="C291" t="s">
        <v>161</v>
      </c>
      <c r="D291" t="s">
        <v>159</v>
      </c>
      <c r="E291">
        <v>55</v>
      </c>
      <c r="G291">
        <v>55</v>
      </c>
      <c r="H291" t="s">
        <v>7</v>
      </c>
      <c r="I291" t="s">
        <v>21</v>
      </c>
      <c r="K291">
        <v>69</v>
      </c>
      <c r="L291">
        <v>3</v>
      </c>
      <c r="M291">
        <v>8</v>
      </c>
      <c r="N291">
        <v>290</v>
      </c>
      <c r="O291" t="str">
        <f>IF(All_Rosters[[#This Row],[Designation]]="Taxi Squad","",
IF(AND(TeamSelection=All_Rosters[[#This Row],[Team Name]],All_Rosters[[#This Row],[Keeper Years]]&gt;0),All_Rosters[[#This Row],[Index]],""))</f>
        <v/>
      </c>
      <c r="P291" t="str">
        <f>IFERROR(SMALL($O$2:$O$1000,ROWS($O$2:O291)),"")</f>
        <v/>
      </c>
      <c r="Q291" t="str">
        <f>IF(AND(All_Rosters[[#This Row],[Designation]]="Taxi Squad",TeamSelection=All_Rosters[[#This Row],[Team Name]],All_Rosters[[#This Row],[Keeper Years]]&gt;0),All_Rosters[[#This Row],[Index]],"")</f>
        <v/>
      </c>
      <c r="R291" t="str">
        <f>IFERROR(SMALL($Q$2:$Q$1000,ROWS($Q$2:Q291)),"")</f>
        <v/>
      </c>
    </row>
    <row r="292" spans="1:18" x14ac:dyDescent="0.45">
      <c r="A292" t="s">
        <v>646</v>
      </c>
      <c r="B292" t="s">
        <v>157</v>
      </c>
      <c r="C292" t="s">
        <v>158</v>
      </c>
      <c r="D292" t="s">
        <v>159</v>
      </c>
      <c r="E292">
        <v>8</v>
      </c>
      <c r="G292">
        <v>7</v>
      </c>
      <c r="H292" t="s">
        <v>7</v>
      </c>
      <c r="I292" t="s">
        <v>20</v>
      </c>
      <c r="K292">
        <v>10</v>
      </c>
      <c r="L292">
        <v>3</v>
      </c>
      <c r="M292">
        <v>8</v>
      </c>
      <c r="N292">
        <v>291</v>
      </c>
      <c r="O292" t="str">
        <f>IF(All_Rosters[[#This Row],[Designation]]="Taxi Squad","",
IF(AND(TeamSelection=All_Rosters[[#This Row],[Team Name]],All_Rosters[[#This Row],[Keeper Years]]&gt;0),All_Rosters[[#This Row],[Index]],""))</f>
        <v/>
      </c>
      <c r="P292" t="str">
        <f>IFERROR(SMALL($O$2:$O$1000,ROWS($O$2:O292)),"")</f>
        <v/>
      </c>
      <c r="Q292" t="str">
        <f>IF(AND(All_Rosters[[#This Row],[Designation]]="Taxi Squad",TeamSelection=All_Rosters[[#This Row],[Team Name]],All_Rosters[[#This Row],[Keeper Years]]&gt;0),All_Rosters[[#This Row],[Index]],"")</f>
        <v/>
      </c>
      <c r="R292" t="str">
        <f>IFERROR(SMALL($Q$2:$Q$1000,ROWS($Q$2:Q292)),"")</f>
        <v/>
      </c>
    </row>
    <row r="293" spans="1:18" x14ac:dyDescent="0.45">
      <c r="A293" t="s">
        <v>646</v>
      </c>
      <c r="B293" t="s">
        <v>166</v>
      </c>
      <c r="C293" t="s">
        <v>136</v>
      </c>
      <c r="D293" t="s">
        <v>163</v>
      </c>
      <c r="E293">
        <v>31</v>
      </c>
      <c r="F293">
        <v>5</v>
      </c>
      <c r="G293">
        <v>31</v>
      </c>
      <c r="H293" t="s">
        <v>5</v>
      </c>
      <c r="I293" t="s">
        <v>24</v>
      </c>
      <c r="K293">
        <v>39</v>
      </c>
      <c r="L293">
        <v>4</v>
      </c>
      <c r="M293">
        <v>8</v>
      </c>
      <c r="N293">
        <v>292</v>
      </c>
      <c r="O293" t="str">
        <f>IF(All_Rosters[[#This Row],[Designation]]="Taxi Squad","",
IF(AND(TeamSelection=All_Rosters[[#This Row],[Team Name]],All_Rosters[[#This Row],[Keeper Years]]&gt;0),All_Rosters[[#This Row],[Index]],""))</f>
        <v/>
      </c>
      <c r="P293" t="str">
        <f>IFERROR(SMALL($O$2:$O$1000,ROWS($O$2:O293)),"")</f>
        <v/>
      </c>
      <c r="Q293" t="str">
        <f>IF(AND(All_Rosters[[#This Row],[Designation]]="Taxi Squad",TeamSelection=All_Rosters[[#This Row],[Team Name]],All_Rosters[[#This Row],[Keeper Years]]&gt;0),All_Rosters[[#This Row],[Index]],"")</f>
        <v/>
      </c>
      <c r="R293" t="str">
        <f>IFERROR(SMALL($Q$2:$Q$1000,ROWS($Q$2:Q293)),"")</f>
        <v/>
      </c>
    </row>
    <row r="294" spans="1:18" x14ac:dyDescent="0.45">
      <c r="A294" t="s">
        <v>646</v>
      </c>
      <c r="B294" t="s">
        <v>173</v>
      </c>
      <c r="C294" t="s">
        <v>158</v>
      </c>
      <c r="D294" t="s">
        <v>163</v>
      </c>
      <c r="E294">
        <v>28</v>
      </c>
      <c r="G294">
        <v>28</v>
      </c>
      <c r="H294" t="s">
        <v>7</v>
      </c>
      <c r="I294" t="s">
        <v>27</v>
      </c>
      <c r="K294">
        <v>35</v>
      </c>
      <c r="L294">
        <v>3</v>
      </c>
      <c r="M294">
        <v>8</v>
      </c>
      <c r="N294">
        <v>293</v>
      </c>
      <c r="O294" t="str">
        <f>IF(All_Rosters[[#This Row],[Designation]]="Taxi Squad","",
IF(AND(TeamSelection=All_Rosters[[#This Row],[Team Name]],All_Rosters[[#This Row],[Keeper Years]]&gt;0),All_Rosters[[#This Row],[Index]],""))</f>
        <v/>
      </c>
      <c r="P294" t="str">
        <f>IFERROR(SMALL($O$2:$O$1000,ROWS($O$2:O294)),"")</f>
        <v/>
      </c>
      <c r="Q294" t="str">
        <f>IF(AND(All_Rosters[[#This Row],[Designation]]="Taxi Squad",TeamSelection=All_Rosters[[#This Row],[Team Name]],All_Rosters[[#This Row],[Keeper Years]]&gt;0),All_Rosters[[#This Row],[Index]],"")</f>
        <v/>
      </c>
      <c r="R294" t="str">
        <f>IFERROR(SMALL($Q$2:$Q$1000,ROWS($Q$2:Q294)),"")</f>
        <v/>
      </c>
    </row>
    <row r="295" spans="1:18" x14ac:dyDescent="0.45">
      <c r="A295" t="s">
        <v>646</v>
      </c>
      <c r="B295" t="s">
        <v>171</v>
      </c>
      <c r="C295" t="s">
        <v>149</v>
      </c>
      <c r="D295" t="s">
        <v>163</v>
      </c>
      <c r="E295">
        <v>25</v>
      </c>
      <c r="G295">
        <v>25</v>
      </c>
      <c r="H295" t="s">
        <v>7</v>
      </c>
      <c r="I295" t="s">
        <v>26</v>
      </c>
      <c r="K295">
        <v>32</v>
      </c>
      <c r="L295">
        <v>3</v>
      </c>
      <c r="M295">
        <v>8</v>
      </c>
      <c r="N295">
        <v>294</v>
      </c>
      <c r="O295" t="str">
        <f>IF(All_Rosters[[#This Row],[Designation]]="Taxi Squad","",
IF(AND(TeamSelection=All_Rosters[[#This Row],[Team Name]],All_Rosters[[#This Row],[Keeper Years]]&gt;0),All_Rosters[[#This Row],[Index]],""))</f>
        <v/>
      </c>
      <c r="P295" t="str">
        <f>IFERROR(SMALL($O$2:$O$1000,ROWS($O$2:O295)),"")</f>
        <v/>
      </c>
      <c r="Q295" t="str">
        <f>IF(AND(All_Rosters[[#This Row],[Designation]]="Taxi Squad",TeamSelection=All_Rosters[[#This Row],[Team Name]],All_Rosters[[#This Row],[Keeper Years]]&gt;0),All_Rosters[[#This Row],[Index]],"")</f>
        <v/>
      </c>
      <c r="R295" t="str">
        <f>IFERROR(SMALL($Q$2:$Q$1000,ROWS($Q$2:Q295)),"")</f>
        <v/>
      </c>
    </row>
    <row r="296" spans="1:18" x14ac:dyDescent="0.45">
      <c r="A296" t="s">
        <v>646</v>
      </c>
      <c r="B296" t="s">
        <v>169</v>
      </c>
      <c r="C296" t="s">
        <v>170</v>
      </c>
      <c r="D296" t="s">
        <v>163</v>
      </c>
      <c r="E296">
        <v>19</v>
      </c>
      <c r="G296">
        <v>19</v>
      </c>
      <c r="H296" t="s">
        <v>7</v>
      </c>
      <c r="I296" t="s">
        <v>25</v>
      </c>
      <c r="K296">
        <v>24</v>
      </c>
      <c r="L296">
        <v>3</v>
      </c>
      <c r="M296">
        <v>8</v>
      </c>
      <c r="N296">
        <v>295</v>
      </c>
      <c r="O296" t="str">
        <f>IF(All_Rosters[[#This Row],[Designation]]="Taxi Squad","",
IF(AND(TeamSelection=All_Rosters[[#This Row],[Team Name]],All_Rosters[[#This Row],[Keeper Years]]&gt;0),All_Rosters[[#This Row],[Index]],""))</f>
        <v/>
      </c>
      <c r="P296" t="str">
        <f>IFERROR(SMALL($O$2:$O$1000,ROWS($O$2:O296)),"")</f>
        <v/>
      </c>
      <c r="Q296" t="str">
        <f>IF(AND(All_Rosters[[#This Row],[Designation]]="Taxi Squad",TeamSelection=All_Rosters[[#This Row],[Team Name]],All_Rosters[[#This Row],[Keeper Years]]&gt;0),All_Rosters[[#This Row],[Index]],"")</f>
        <v/>
      </c>
      <c r="R296" t="str">
        <f>IFERROR(SMALL($Q$2:$Q$1000,ROWS($Q$2:Q296)),"")</f>
        <v/>
      </c>
    </row>
    <row r="297" spans="1:18" x14ac:dyDescent="0.45">
      <c r="A297" t="s">
        <v>646</v>
      </c>
      <c r="B297" t="s">
        <v>164</v>
      </c>
      <c r="C297" t="s">
        <v>165</v>
      </c>
      <c r="D297" t="s">
        <v>163</v>
      </c>
      <c r="E297">
        <v>18</v>
      </c>
      <c r="G297">
        <v>18</v>
      </c>
      <c r="H297" t="s">
        <v>7</v>
      </c>
      <c r="I297" t="s">
        <v>23</v>
      </c>
      <c r="K297">
        <v>23</v>
      </c>
      <c r="L297">
        <v>3</v>
      </c>
      <c r="M297">
        <v>8</v>
      </c>
      <c r="N297">
        <v>296</v>
      </c>
      <c r="O297" t="str">
        <f>IF(All_Rosters[[#This Row],[Designation]]="Taxi Squad","",
IF(AND(TeamSelection=All_Rosters[[#This Row],[Team Name]],All_Rosters[[#This Row],[Keeper Years]]&gt;0),All_Rosters[[#This Row],[Index]],""))</f>
        <v/>
      </c>
      <c r="P297" t="str">
        <f>IFERROR(SMALL($O$2:$O$1000,ROWS($O$2:O297)),"")</f>
        <v/>
      </c>
      <c r="Q297" t="str">
        <f>IF(AND(All_Rosters[[#This Row],[Designation]]="Taxi Squad",TeamSelection=All_Rosters[[#This Row],[Team Name]],All_Rosters[[#This Row],[Keeper Years]]&gt;0),All_Rosters[[#This Row],[Index]],"")</f>
        <v/>
      </c>
      <c r="R297" t="str">
        <f>IFERROR(SMALL($Q$2:$Q$1000,ROWS($Q$2:Q297)),"")</f>
        <v/>
      </c>
    </row>
    <row r="298" spans="1:18" x14ac:dyDescent="0.45">
      <c r="A298" t="s">
        <v>646</v>
      </c>
      <c r="B298" t="s">
        <v>172</v>
      </c>
      <c r="C298" t="s">
        <v>125</v>
      </c>
      <c r="D298" t="s">
        <v>163</v>
      </c>
      <c r="E298">
        <v>1</v>
      </c>
      <c r="G298">
        <v>0</v>
      </c>
      <c r="H298" t="s">
        <v>7</v>
      </c>
      <c r="I298" t="s">
        <v>9</v>
      </c>
      <c r="K298">
        <v>10</v>
      </c>
      <c r="L298">
        <v>3</v>
      </c>
      <c r="M298">
        <v>8</v>
      </c>
      <c r="N298">
        <v>297</v>
      </c>
      <c r="O298" t="str">
        <f>IF(All_Rosters[[#This Row],[Designation]]="Taxi Squad","",
IF(AND(TeamSelection=All_Rosters[[#This Row],[Team Name]],All_Rosters[[#This Row],[Keeper Years]]&gt;0),All_Rosters[[#This Row],[Index]],""))</f>
        <v/>
      </c>
      <c r="P298" t="str">
        <f>IFERROR(SMALL($O$2:$O$1000,ROWS($O$2:O298)),"")</f>
        <v/>
      </c>
      <c r="Q298" t="str">
        <f>IF(AND(All_Rosters[[#This Row],[Designation]]="Taxi Squad",TeamSelection=All_Rosters[[#This Row],[Team Name]],All_Rosters[[#This Row],[Keeper Years]]&gt;0),All_Rosters[[#This Row],[Index]],"")</f>
        <v/>
      </c>
      <c r="R298" t="str">
        <f>IFERROR(SMALL($Q$2:$Q$1000,ROWS($Q$2:Q298)),"")</f>
        <v/>
      </c>
    </row>
    <row r="299" spans="1:18" x14ac:dyDescent="0.45">
      <c r="A299" t="s">
        <v>646</v>
      </c>
      <c r="B299" t="s">
        <v>162</v>
      </c>
      <c r="C299" t="s">
        <v>127</v>
      </c>
      <c r="D299" t="s">
        <v>163</v>
      </c>
      <c r="E299">
        <v>6</v>
      </c>
      <c r="G299">
        <v>0</v>
      </c>
      <c r="H299" t="s">
        <v>7</v>
      </c>
      <c r="I299" t="s">
        <v>22</v>
      </c>
      <c r="K299">
        <v>10</v>
      </c>
      <c r="L299">
        <v>3</v>
      </c>
      <c r="M299">
        <v>8</v>
      </c>
      <c r="N299">
        <v>298</v>
      </c>
      <c r="O299" t="str">
        <f>IF(All_Rosters[[#This Row],[Designation]]="Taxi Squad","",
IF(AND(TeamSelection=All_Rosters[[#This Row],[Team Name]],All_Rosters[[#This Row],[Keeper Years]]&gt;0),All_Rosters[[#This Row],[Index]],""))</f>
        <v/>
      </c>
      <c r="P299" t="str">
        <f>IFERROR(SMALL($O$2:$O$1000,ROWS($O$2:O299)),"")</f>
        <v/>
      </c>
      <c r="Q299" t="str">
        <f>IF(AND(All_Rosters[[#This Row],[Designation]]="Taxi Squad",TeamSelection=All_Rosters[[#This Row],[Team Name]],All_Rosters[[#This Row],[Keeper Years]]&gt;0),All_Rosters[[#This Row],[Index]],"")</f>
        <v/>
      </c>
      <c r="R299" t="str">
        <f>IFERROR(SMALL($Q$2:$Q$1000,ROWS($Q$2:Q299)),"")</f>
        <v/>
      </c>
    </row>
    <row r="300" spans="1:18" x14ac:dyDescent="0.45">
      <c r="A300" t="s">
        <v>646</v>
      </c>
      <c r="B300" t="s">
        <v>167</v>
      </c>
      <c r="C300" t="s">
        <v>168</v>
      </c>
      <c r="D300" t="s">
        <v>163</v>
      </c>
      <c r="E300">
        <v>1</v>
      </c>
      <c r="G300">
        <v>0</v>
      </c>
      <c r="I300" t="s">
        <v>19</v>
      </c>
      <c r="K300">
        <v>10</v>
      </c>
      <c r="L300">
        <v>3</v>
      </c>
      <c r="M300">
        <v>8</v>
      </c>
      <c r="N300">
        <v>299</v>
      </c>
      <c r="O300" t="str">
        <f>IF(All_Rosters[[#This Row],[Designation]]="Taxi Squad","",
IF(AND(TeamSelection=All_Rosters[[#This Row],[Team Name]],All_Rosters[[#This Row],[Keeper Years]]&gt;0),All_Rosters[[#This Row],[Index]],""))</f>
        <v/>
      </c>
      <c r="P300" t="str">
        <f>IFERROR(SMALL($O$2:$O$1000,ROWS($O$2:O300)),"")</f>
        <v/>
      </c>
      <c r="Q300" t="str">
        <f>IF(AND(All_Rosters[[#This Row],[Designation]]="Taxi Squad",TeamSelection=All_Rosters[[#This Row],[Team Name]],All_Rosters[[#This Row],[Keeper Years]]&gt;0),All_Rosters[[#This Row],[Index]],"")</f>
        <v/>
      </c>
      <c r="R300" t="str">
        <f>IFERROR(SMALL($Q$2:$Q$1000,ROWS($Q$2:Q300)),"")</f>
        <v/>
      </c>
    </row>
    <row r="301" spans="1:18" x14ac:dyDescent="0.45">
      <c r="A301" t="s">
        <v>646</v>
      </c>
      <c r="B301" t="s">
        <v>176</v>
      </c>
      <c r="C301" t="s">
        <v>177</v>
      </c>
      <c r="D301" t="s">
        <v>175</v>
      </c>
      <c r="E301">
        <v>2</v>
      </c>
      <c r="G301">
        <v>2</v>
      </c>
      <c r="H301" t="s">
        <v>7</v>
      </c>
      <c r="I301" t="s">
        <v>28</v>
      </c>
      <c r="K301">
        <v>10</v>
      </c>
      <c r="L301">
        <v>3</v>
      </c>
      <c r="M301">
        <v>8</v>
      </c>
      <c r="N301">
        <v>300</v>
      </c>
      <c r="O301" t="str">
        <f>IF(All_Rosters[[#This Row],[Designation]]="Taxi Squad","",
IF(AND(TeamSelection=All_Rosters[[#This Row],[Team Name]],All_Rosters[[#This Row],[Keeper Years]]&gt;0),All_Rosters[[#This Row],[Index]],""))</f>
        <v/>
      </c>
      <c r="P301" t="str">
        <f>IFERROR(SMALL($O$2:$O$1000,ROWS($O$2:O301)),"")</f>
        <v/>
      </c>
      <c r="Q301" t="str">
        <f>IF(AND(All_Rosters[[#This Row],[Designation]]="Taxi Squad",TeamSelection=All_Rosters[[#This Row],[Team Name]],All_Rosters[[#This Row],[Keeper Years]]&gt;0),All_Rosters[[#This Row],[Index]],"")</f>
        <v/>
      </c>
      <c r="R301" t="str">
        <f>IFERROR(SMALL($Q$2:$Q$1000,ROWS($Q$2:Q301)),"")</f>
        <v/>
      </c>
    </row>
    <row r="302" spans="1:18" x14ac:dyDescent="0.45">
      <c r="A302" t="s">
        <v>646</v>
      </c>
      <c r="B302" t="s">
        <v>174</v>
      </c>
      <c r="C302" t="s">
        <v>155</v>
      </c>
      <c r="D302" t="s">
        <v>175</v>
      </c>
      <c r="E302">
        <v>3</v>
      </c>
      <c r="G302">
        <v>0</v>
      </c>
      <c r="I302" t="s">
        <v>15</v>
      </c>
      <c r="K302">
        <v>10</v>
      </c>
      <c r="L302">
        <v>3</v>
      </c>
      <c r="M302">
        <v>8</v>
      </c>
      <c r="N302">
        <v>301</v>
      </c>
      <c r="O302" t="str">
        <f>IF(All_Rosters[[#This Row],[Designation]]="Taxi Squad","",
IF(AND(TeamSelection=All_Rosters[[#This Row],[Team Name]],All_Rosters[[#This Row],[Keeper Years]]&gt;0),All_Rosters[[#This Row],[Index]],""))</f>
        <v/>
      </c>
      <c r="P302" t="str">
        <f>IFERROR(SMALL($O$2:$O$1000,ROWS($O$2:O302)),"")</f>
        <v/>
      </c>
      <c r="Q302" t="str">
        <f>IF(AND(All_Rosters[[#This Row],[Designation]]="Taxi Squad",TeamSelection=All_Rosters[[#This Row],[Team Name]],All_Rosters[[#This Row],[Keeper Years]]&gt;0),All_Rosters[[#This Row],[Index]],"")</f>
        <v/>
      </c>
      <c r="R302" t="str">
        <f>IFERROR(SMALL($Q$2:$Q$1000,ROWS($Q$2:Q302)),"")</f>
        <v/>
      </c>
    </row>
    <row r="303" spans="1:18" x14ac:dyDescent="0.45">
      <c r="A303" t="s">
        <v>646</v>
      </c>
      <c r="B303" t="s">
        <v>178</v>
      </c>
      <c r="C303" t="s">
        <v>146</v>
      </c>
      <c r="D303" t="s">
        <v>179</v>
      </c>
      <c r="E303">
        <v>10</v>
      </c>
      <c r="G303">
        <v>3</v>
      </c>
      <c r="H303" t="s">
        <v>7</v>
      </c>
      <c r="I303" t="s">
        <v>29</v>
      </c>
      <c r="K303">
        <v>13</v>
      </c>
      <c r="L303">
        <v>3</v>
      </c>
      <c r="M303">
        <v>8</v>
      </c>
      <c r="N303">
        <v>302</v>
      </c>
      <c r="O303" t="str">
        <f>IF(All_Rosters[[#This Row],[Designation]]="Taxi Squad","",
IF(AND(TeamSelection=All_Rosters[[#This Row],[Team Name]],All_Rosters[[#This Row],[Keeper Years]]&gt;0),All_Rosters[[#This Row],[Index]],""))</f>
        <v/>
      </c>
      <c r="P303" t="str">
        <f>IFERROR(SMALL($O$2:$O$1000,ROWS($O$2:O303)),"")</f>
        <v/>
      </c>
      <c r="Q303" t="str">
        <f>IF(AND(All_Rosters[[#This Row],[Designation]]="Taxi Squad",TeamSelection=All_Rosters[[#This Row],[Team Name]],All_Rosters[[#This Row],[Keeper Years]]&gt;0),All_Rosters[[#This Row],[Index]],"")</f>
        <v/>
      </c>
      <c r="R303" t="str">
        <f>IFERROR(SMALL($Q$2:$Q$1000,ROWS($Q$2:Q303)),"")</f>
        <v/>
      </c>
    </row>
    <row r="304" spans="1:18" x14ac:dyDescent="0.45">
      <c r="A304" t="s">
        <v>646</v>
      </c>
      <c r="B304" t="s">
        <v>180</v>
      </c>
      <c r="C304" t="s">
        <v>138</v>
      </c>
      <c r="D304" t="s">
        <v>179</v>
      </c>
      <c r="E304">
        <v>1</v>
      </c>
      <c r="G304">
        <v>0</v>
      </c>
      <c r="I304" t="s">
        <v>19</v>
      </c>
      <c r="K304">
        <v>10</v>
      </c>
      <c r="L304">
        <v>3</v>
      </c>
      <c r="M304">
        <v>8</v>
      </c>
      <c r="N304">
        <v>303</v>
      </c>
      <c r="O304" t="str">
        <f>IF(All_Rosters[[#This Row],[Designation]]="Taxi Squad","",
IF(AND(TeamSelection=All_Rosters[[#This Row],[Team Name]],All_Rosters[[#This Row],[Keeper Years]]&gt;0),All_Rosters[[#This Row],[Index]],""))</f>
        <v/>
      </c>
      <c r="P304" t="str">
        <f>IFERROR(SMALL($O$2:$O$1000,ROWS($O$2:O304)),"")</f>
        <v/>
      </c>
      <c r="Q304" t="str">
        <f>IF(AND(All_Rosters[[#This Row],[Designation]]="Taxi Squad",TeamSelection=All_Rosters[[#This Row],[Team Name]],All_Rosters[[#This Row],[Keeper Years]]&gt;0),All_Rosters[[#This Row],[Index]],"")</f>
        <v/>
      </c>
      <c r="R304" t="str">
        <f>IFERROR(SMALL($Q$2:$Q$1000,ROWS($Q$2:Q304)),"")</f>
        <v/>
      </c>
    </row>
    <row r="305" spans="1:18" x14ac:dyDescent="0.45">
      <c r="A305" t="s">
        <v>646</v>
      </c>
      <c r="B305" t="s">
        <v>188</v>
      </c>
      <c r="C305" t="s">
        <v>158</v>
      </c>
      <c r="D305" t="s">
        <v>130</v>
      </c>
      <c r="E305">
        <v>1</v>
      </c>
      <c r="G305">
        <v>0</v>
      </c>
      <c r="I305" t="s">
        <v>19</v>
      </c>
      <c r="J305" t="s">
        <v>33</v>
      </c>
      <c r="K305">
        <v>1</v>
      </c>
      <c r="L305">
        <v>3</v>
      </c>
      <c r="M305">
        <v>8</v>
      </c>
      <c r="N305">
        <v>304</v>
      </c>
      <c r="O305" t="str">
        <f>IF(All_Rosters[[#This Row],[Designation]]="Taxi Squad","",
IF(AND(TeamSelection=All_Rosters[[#This Row],[Team Name]],All_Rosters[[#This Row],[Keeper Years]]&gt;0),All_Rosters[[#This Row],[Index]],""))</f>
        <v/>
      </c>
      <c r="P305" t="str">
        <f>IFERROR(SMALL($O$2:$O$1000,ROWS($O$2:O305)),"")</f>
        <v/>
      </c>
      <c r="Q305" t="str">
        <f>IF(AND(All_Rosters[[#This Row],[Designation]]="Taxi Squad",TeamSelection=All_Rosters[[#This Row],[Team Name]],All_Rosters[[#This Row],[Keeper Years]]&gt;0),All_Rosters[[#This Row],[Index]],"")</f>
        <v/>
      </c>
      <c r="R305" t="str">
        <f>IFERROR(SMALL($Q$2:$Q$1000,ROWS($Q$2:Q305)),"")</f>
        <v/>
      </c>
    </row>
    <row r="306" spans="1:18" x14ac:dyDescent="0.45">
      <c r="A306" t="s">
        <v>646</v>
      </c>
      <c r="B306" t="s">
        <v>191</v>
      </c>
      <c r="C306" t="s">
        <v>192</v>
      </c>
      <c r="D306" t="s">
        <v>141</v>
      </c>
      <c r="E306">
        <v>20</v>
      </c>
      <c r="F306">
        <v>5</v>
      </c>
      <c r="G306">
        <v>20</v>
      </c>
      <c r="H306" t="s">
        <v>5</v>
      </c>
      <c r="I306" t="s">
        <v>34</v>
      </c>
      <c r="J306" t="s">
        <v>33</v>
      </c>
      <c r="K306">
        <v>20</v>
      </c>
      <c r="L306">
        <v>4</v>
      </c>
      <c r="M306">
        <v>8</v>
      </c>
      <c r="N306">
        <v>305</v>
      </c>
      <c r="O306" t="str">
        <f>IF(All_Rosters[[#This Row],[Designation]]="Taxi Squad","",
IF(AND(TeamSelection=All_Rosters[[#This Row],[Team Name]],All_Rosters[[#This Row],[Keeper Years]]&gt;0),All_Rosters[[#This Row],[Index]],""))</f>
        <v/>
      </c>
      <c r="P306" t="str">
        <f>IFERROR(SMALL($O$2:$O$1000,ROWS($O$2:O306)),"")</f>
        <v/>
      </c>
      <c r="Q306" t="str">
        <f>IF(AND(All_Rosters[[#This Row],[Designation]]="Taxi Squad",TeamSelection=All_Rosters[[#This Row],[Team Name]],All_Rosters[[#This Row],[Keeper Years]]&gt;0),All_Rosters[[#This Row],[Index]],"")</f>
        <v/>
      </c>
      <c r="R306" t="str">
        <f>IFERROR(SMALL($Q$2:$Q$1000,ROWS($Q$2:Q306)),"")</f>
        <v/>
      </c>
    </row>
    <row r="307" spans="1:18" x14ac:dyDescent="0.45">
      <c r="A307" t="s">
        <v>646</v>
      </c>
      <c r="B307" t="s">
        <v>190</v>
      </c>
      <c r="C307" t="s">
        <v>129</v>
      </c>
      <c r="D307" t="s">
        <v>141</v>
      </c>
      <c r="E307">
        <v>1</v>
      </c>
      <c r="G307">
        <v>0</v>
      </c>
      <c r="I307" t="s">
        <v>19</v>
      </c>
      <c r="J307" t="s">
        <v>33</v>
      </c>
      <c r="K307">
        <v>1</v>
      </c>
      <c r="L307">
        <v>3</v>
      </c>
      <c r="M307">
        <v>8</v>
      </c>
      <c r="N307">
        <v>306</v>
      </c>
      <c r="O307" t="str">
        <f>IF(All_Rosters[[#This Row],[Designation]]="Taxi Squad","",
IF(AND(TeamSelection=All_Rosters[[#This Row],[Team Name]],All_Rosters[[#This Row],[Keeper Years]]&gt;0),All_Rosters[[#This Row],[Index]],""))</f>
        <v/>
      </c>
      <c r="P307" t="str">
        <f>IFERROR(SMALL($O$2:$O$1000,ROWS($O$2:O307)),"")</f>
        <v/>
      </c>
      <c r="Q307" t="str">
        <f>IF(AND(All_Rosters[[#This Row],[Designation]]="Taxi Squad",TeamSelection=All_Rosters[[#This Row],[Team Name]],All_Rosters[[#This Row],[Keeper Years]]&gt;0),All_Rosters[[#This Row],[Index]],"")</f>
        <v/>
      </c>
      <c r="R307" t="str">
        <f>IFERROR(SMALL($Q$2:$Q$1000,ROWS($Q$2:Q307)),"")</f>
        <v/>
      </c>
    </row>
    <row r="308" spans="1:18" x14ac:dyDescent="0.45">
      <c r="A308" t="s">
        <v>646</v>
      </c>
      <c r="B308" t="s">
        <v>189</v>
      </c>
      <c r="C308" t="s">
        <v>129</v>
      </c>
      <c r="D308" t="s">
        <v>141</v>
      </c>
      <c r="E308">
        <v>1</v>
      </c>
      <c r="G308">
        <v>0</v>
      </c>
      <c r="I308" t="s">
        <v>19</v>
      </c>
      <c r="J308" t="s">
        <v>33</v>
      </c>
      <c r="K308">
        <v>1</v>
      </c>
      <c r="L308">
        <v>3</v>
      </c>
      <c r="M308">
        <v>8</v>
      </c>
      <c r="N308">
        <v>307</v>
      </c>
      <c r="O308" t="str">
        <f>IF(All_Rosters[[#This Row],[Designation]]="Taxi Squad","",
IF(AND(TeamSelection=All_Rosters[[#This Row],[Team Name]],All_Rosters[[#This Row],[Keeper Years]]&gt;0),All_Rosters[[#This Row],[Index]],""))</f>
        <v/>
      </c>
      <c r="P308" t="str">
        <f>IFERROR(SMALL($O$2:$O$1000,ROWS($O$2:O308)),"")</f>
        <v/>
      </c>
      <c r="Q308" t="str">
        <f>IF(AND(All_Rosters[[#This Row],[Designation]]="Taxi Squad",TeamSelection=All_Rosters[[#This Row],[Team Name]],All_Rosters[[#This Row],[Keeper Years]]&gt;0),All_Rosters[[#This Row],[Index]],"")</f>
        <v/>
      </c>
      <c r="R308" t="str">
        <f>IFERROR(SMALL($Q$2:$Q$1000,ROWS($Q$2:Q308)),"")</f>
        <v/>
      </c>
    </row>
    <row r="309" spans="1:18" x14ac:dyDescent="0.45">
      <c r="A309" t="s">
        <v>646</v>
      </c>
      <c r="B309" t="s">
        <v>193</v>
      </c>
      <c r="C309" t="s">
        <v>143</v>
      </c>
      <c r="D309" t="s">
        <v>159</v>
      </c>
      <c r="E309">
        <v>27</v>
      </c>
      <c r="F309">
        <v>5</v>
      </c>
      <c r="G309">
        <v>27</v>
      </c>
      <c r="H309" t="s">
        <v>5</v>
      </c>
      <c r="I309" t="s">
        <v>35</v>
      </c>
      <c r="J309" t="s">
        <v>33</v>
      </c>
      <c r="K309">
        <v>27</v>
      </c>
      <c r="L309">
        <v>4</v>
      </c>
      <c r="M309">
        <v>8</v>
      </c>
      <c r="N309">
        <v>308</v>
      </c>
      <c r="O309" t="str">
        <f>IF(All_Rosters[[#This Row],[Designation]]="Taxi Squad","",
IF(AND(TeamSelection=All_Rosters[[#This Row],[Team Name]],All_Rosters[[#This Row],[Keeper Years]]&gt;0),All_Rosters[[#This Row],[Index]],""))</f>
        <v/>
      </c>
      <c r="P309" t="str">
        <f>IFERROR(SMALL($O$2:$O$1000,ROWS($O$2:O309)),"")</f>
        <v/>
      </c>
      <c r="Q309" t="str">
        <f>IF(AND(All_Rosters[[#This Row],[Designation]]="Taxi Squad",TeamSelection=All_Rosters[[#This Row],[Team Name]],All_Rosters[[#This Row],[Keeper Years]]&gt;0),All_Rosters[[#This Row],[Index]],"")</f>
        <v/>
      </c>
      <c r="R309" t="str">
        <f>IFERROR(SMALL($Q$2:$Q$1000,ROWS($Q$2:Q309)),"")</f>
        <v/>
      </c>
    </row>
    <row r="310" spans="1:18" x14ac:dyDescent="0.45">
      <c r="A310" t="s">
        <v>650</v>
      </c>
      <c r="B310" t="s">
        <v>281</v>
      </c>
      <c r="C310" t="s">
        <v>168</v>
      </c>
      <c r="D310" t="s">
        <v>123</v>
      </c>
      <c r="E310">
        <v>187</v>
      </c>
      <c r="G310">
        <v>187</v>
      </c>
      <c r="H310" t="s">
        <v>7</v>
      </c>
      <c r="I310" t="s">
        <v>52</v>
      </c>
      <c r="K310">
        <v>234</v>
      </c>
      <c r="L310">
        <v>3</v>
      </c>
      <c r="M310">
        <v>9</v>
      </c>
      <c r="N310">
        <v>309</v>
      </c>
      <c r="O310" t="str">
        <f>IF(All_Rosters[[#This Row],[Designation]]="Taxi Squad","",
IF(AND(TeamSelection=All_Rosters[[#This Row],[Team Name]],All_Rosters[[#This Row],[Keeper Years]]&gt;0),All_Rosters[[#This Row],[Index]],""))</f>
        <v/>
      </c>
      <c r="P310" t="str">
        <f>IFERROR(SMALL($O$2:$O$1000,ROWS($O$2:O310)),"")</f>
        <v/>
      </c>
      <c r="Q310" t="str">
        <f>IF(AND(All_Rosters[[#This Row],[Designation]]="Taxi Squad",TeamSelection=All_Rosters[[#This Row],[Team Name]],All_Rosters[[#This Row],[Keeper Years]]&gt;0),All_Rosters[[#This Row],[Index]],"")</f>
        <v/>
      </c>
      <c r="R310" t="str">
        <f>IFERROR(SMALL($Q$2:$Q$1000,ROWS($Q$2:Q310)),"")</f>
        <v/>
      </c>
    </row>
    <row r="311" spans="1:18" x14ac:dyDescent="0.45">
      <c r="A311" t="s">
        <v>650</v>
      </c>
      <c r="B311" t="s">
        <v>282</v>
      </c>
      <c r="C311" t="s">
        <v>283</v>
      </c>
      <c r="D311" t="s">
        <v>123</v>
      </c>
      <c r="E311">
        <v>75</v>
      </c>
      <c r="G311">
        <v>75</v>
      </c>
      <c r="H311" t="s">
        <v>7</v>
      </c>
      <c r="I311" t="s">
        <v>53</v>
      </c>
      <c r="K311">
        <v>94</v>
      </c>
      <c r="L311">
        <v>3</v>
      </c>
      <c r="M311">
        <v>9</v>
      </c>
      <c r="N311">
        <v>310</v>
      </c>
      <c r="O311" t="str">
        <f>IF(All_Rosters[[#This Row],[Designation]]="Taxi Squad","",
IF(AND(TeamSelection=All_Rosters[[#This Row],[Team Name]],All_Rosters[[#This Row],[Keeper Years]]&gt;0),All_Rosters[[#This Row],[Index]],""))</f>
        <v/>
      </c>
      <c r="P311" t="str">
        <f>IFERROR(SMALL($O$2:$O$1000,ROWS($O$2:O311)),"")</f>
        <v/>
      </c>
      <c r="Q311" t="str">
        <f>IF(AND(All_Rosters[[#This Row],[Designation]]="Taxi Squad",TeamSelection=All_Rosters[[#This Row],[Team Name]],All_Rosters[[#This Row],[Keeper Years]]&gt;0),All_Rosters[[#This Row],[Index]],"")</f>
        <v/>
      </c>
      <c r="R311" t="str">
        <f>IFERROR(SMALL($Q$2:$Q$1000,ROWS($Q$2:Q311)),"")</f>
        <v/>
      </c>
    </row>
    <row r="312" spans="1:18" x14ac:dyDescent="0.45">
      <c r="A312" t="s">
        <v>650</v>
      </c>
      <c r="B312" t="s">
        <v>284</v>
      </c>
      <c r="C312" t="s">
        <v>127</v>
      </c>
      <c r="D312" t="s">
        <v>123</v>
      </c>
      <c r="E312">
        <v>10</v>
      </c>
      <c r="G312">
        <v>10</v>
      </c>
      <c r="H312" t="s">
        <v>7</v>
      </c>
      <c r="I312" t="s">
        <v>6</v>
      </c>
      <c r="K312">
        <v>13</v>
      </c>
      <c r="L312">
        <v>3</v>
      </c>
      <c r="M312">
        <v>9</v>
      </c>
      <c r="N312">
        <v>311</v>
      </c>
      <c r="O312" t="str">
        <f>IF(All_Rosters[[#This Row],[Designation]]="Taxi Squad","",
IF(AND(TeamSelection=All_Rosters[[#This Row],[Team Name]],All_Rosters[[#This Row],[Keeper Years]]&gt;0),All_Rosters[[#This Row],[Index]],""))</f>
        <v/>
      </c>
      <c r="P312" t="str">
        <f>IFERROR(SMALL($O$2:$O$1000,ROWS($O$2:O312)),"")</f>
        <v/>
      </c>
      <c r="Q312" t="str">
        <f>IF(AND(All_Rosters[[#This Row],[Designation]]="Taxi Squad",TeamSelection=All_Rosters[[#This Row],[Team Name]],All_Rosters[[#This Row],[Keeper Years]]&gt;0),All_Rosters[[#This Row],[Index]],"")</f>
        <v/>
      </c>
      <c r="R312" t="str">
        <f>IFERROR(SMALL($Q$2:$Q$1000,ROWS($Q$2:Q312)),"")</f>
        <v/>
      </c>
    </row>
    <row r="313" spans="1:18" x14ac:dyDescent="0.45">
      <c r="A313" t="s">
        <v>650</v>
      </c>
      <c r="B313" t="s">
        <v>285</v>
      </c>
      <c r="C313" t="s">
        <v>223</v>
      </c>
      <c r="D313" t="s">
        <v>130</v>
      </c>
      <c r="E313">
        <v>65</v>
      </c>
      <c r="G313">
        <v>65</v>
      </c>
      <c r="H313" t="s">
        <v>7</v>
      </c>
      <c r="I313" t="s">
        <v>54</v>
      </c>
      <c r="K313">
        <v>82</v>
      </c>
      <c r="L313">
        <v>3</v>
      </c>
      <c r="M313">
        <v>9</v>
      </c>
      <c r="N313">
        <v>312</v>
      </c>
      <c r="O313" t="str">
        <f>IF(All_Rosters[[#This Row],[Designation]]="Taxi Squad","",
IF(AND(TeamSelection=All_Rosters[[#This Row],[Team Name]],All_Rosters[[#This Row],[Keeper Years]]&gt;0),All_Rosters[[#This Row],[Index]],""))</f>
        <v/>
      </c>
      <c r="P313" t="str">
        <f>IFERROR(SMALL($O$2:$O$1000,ROWS($O$2:O313)),"")</f>
        <v/>
      </c>
      <c r="Q313" t="str">
        <f>IF(AND(All_Rosters[[#This Row],[Designation]]="Taxi Squad",TeamSelection=All_Rosters[[#This Row],[Team Name]],All_Rosters[[#This Row],[Keeper Years]]&gt;0),All_Rosters[[#This Row],[Index]],"")</f>
        <v/>
      </c>
      <c r="R313" t="str">
        <f>IFERROR(SMALL($Q$2:$Q$1000,ROWS($Q$2:Q313)),"")</f>
        <v/>
      </c>
    </row>
    <row r="314" spans="1:18" x14ac:dyDescent="0.45">
      <c r="A314" t="s">
        <v>650</v>
      </c>
      <c r="B314" t="s">
        <v>286</v>
      </c>
      <c r="C314" t="s">
        <v>138</v>
      </c>
      <c r="D314" t="s">
        <v>130</v>
      </c>
      <c r="E314">
        <v>61</v>
      </c>
      <c r="G314">
        <v>61</v>
      </c>
      <c r="H314" t="s">
        <v>7</v>
      </c>
      <c r="I314" t="s">
        <v>55</v>
      </c>
      <c r="K314">
        <v>77</v>
      </c>
      <c r="L314">
        <v>3</v>
      </c>
      <c r="M314">
        <v>9</v>
      </c>
      <c r="N314">
        <v>313</v>
      </c>
      <c r="O314" t="str">
        <f>IF(All_Rosters[[#This Row],[Designation]]="Taxi Squad","",
IF(AND(TeamSelection=All_Rosters[[#This Row],[Team Name]],All_Rosters[[#This Row],[Keeper Years]]&gt;0),All_Rosters[[#This Row],[Index]],""))</f>
        <v/>
      </c>
      <c r="P314" t="str">
        <f>IFERROR(SMALL($O$2:$O$1000,ROWS($O$2:O314)),"")</f>
        <v/>
      </c>
      <c r="Q314" t="str">
        <f>IF(AND(All_Rosters[[#This Row],[Designation]]="Taxi Squad",TeamSelection=All_Rosters[[#This Row],[Team Name]],All_Rosters[[#This Row],[Keeper Years]]&gt;0),All_Rosters[[#This Row],[Index]],"")</f>
        <v/>
      </c>
      <c r="R314" t="str">
        <f>IFERROR(SMALL($Q$2:$Q$1000,ROWS($Q$2:Q314)),"")</f>
        <v/>
      </c>
    </row>
    <row r="315" spans="1:18" x14ac:dyDescent="0.45">
      <c r="A315" t="s">
        <v>650</v>
      </c>
      <c r="B315" t="s">
        <v>287</v>
      </c>
      <c r="C315" t="s">
        <v>146</v>
      </c>
      <c r="D315" t="s">
        <v>130</v>
      </c>
      <c r="E315">
        <v>45</v>
      </c>
      <c r="G315">
        <v>45</v>
      </c>
      <c r="H315" t="s">
        <v>7</v>
      </c>
      <c r="I315" t="s">
        <v>13</v>
      </c>
      <c r="K315">
        <v>57</v>
      </c>
      <c r="L315">
        <v>3</v>
      </c>
      <c r="M315">
        <v>9</v>
      </c>
      <c r="N315">
        <v>314</v>
      </c>
      <c r="O315" t="str">
        <f>IF(All_Rosters[[#This Row],[Designation]]="Taxi Squad","",
IF(AND(TeamSelection=All_Rosters[[#This Row],[Team Name]],All_Rosters[[#This Row],[Keeper Years]]&gt;0),All_Rosters[[#This Row],[Index]],""))</f>
        <v/>
      </c>
      <c r="P315" t="str">
        <f>IFERROR(SMALL($O$2:$O$1000,ROWS($O$2:O315)),"")</f>
        <v/>
      </c>
      <c r="Q315" t="str">
        <f>IF(AND(All_Rosters[[#This Row],[Designation]]="Taxi Squad",TeamSelection=All_Rosters[[#This Row],[Team Name]],All_Rosters[[#This Row],[Keeper Years]]&gt;0),All_Rosters[[#This Row],[Index]],"")</f>
        <v/>
      </c>
      <c r="R315" t="str">
        <f>IFERROR(SMALL($Q$2:$Q$1000,ROWS($Q$2:Q315)),"")</f>
        <v/>
      </c>
    </row>
    <row r="316" spans="1:18" x14ac:dyDescent="0.45">
      <c r="A316" t="s">
        <v>650</v>
      </c>
      <c r="B316" t="s">
        <v>288</v>
      </c>
      <c r="C316" t="s">
        <v>200</v>
      </c>
      <c r="D316" t="s">
        <v>130</v>
      </c>
      <c r="E316">
        <v>1</v>
      </c>
      <c r="G316">
        <v>35</v>
      </c>
      <c r="I316" t="s">
        <v>19</v>
      </c>
      <c r="K316">
        <v>44</v>
      </c>
      <c r="L316">
        <v>3</v>
      </c>
      <c r="M316">
        <v>9</v>
      </c>
      <c r="N316">
        <v>315</v>
      </c>
      <c r="O316" t="str">
        <f>IF(All_Rosters[[#This Row],[Designation]]="Taxi Squad","",
IF(AND(TeamSelection=All_Rosters[[#This Row],[Team Name]],All_Rosters[[#This Row],[Keeper Years]]&gt;0),All_Rosters[[#This Row],[Index]],""))</f>
        <v/>
      </c>
      <c r="P316" t="str">
        <f>IFERROR(SMALL($O$2:$O$1000,ROWS($O$2:O316)),"")</f>
        <v/>
      </c>
      <c r="Q316" t="str">
        <f>IF(AND(All_Rosters[[#This Row],[Designation]]="Taxi Squad",TeamSelection=All_Rosters[[#This Row],[Team Name]],All_Rosters[[#This Row],[Keeper Years]]&gt;0),All_Rosters[[#This Row],[Index]],"")</f>
        <v/>
      </c>
      <c r="R316" t="str">
        <f>IFERROR(SMALL($Q$2:$Q$1000,ROWS($Q$2:Q316)),"")</f>
        <v/>
      </c>
    </row>
    <row r="317" spans="1:18" x14ac:dyDescent="0.45">
      <c r="A317" t="s">
        <v>650</v>
      </c>
      <c r="B317" t="s">
        <v>289</v>
      </c>
      <c r="C317" t="s">
        <v>170</v>
      </c>
      <c r="D317" t="s">
        <v>141</v>
      </c>
      <c r="E317">
        <v>60</v>
      </c>
      <c r="G317">
        <v>60</v>
      </c>
      <c r="H317" t="s">
        <v>7</v>
      </c>
      <c r="I317" t="s">
        <v>58</v>
      </c>
      <c r="K317">
        <v>75</v>
      </c>
      <c r="L317">
        <v>3</v>
      </c>
      <c r="M317">
        <v>9</v>
      </c>
      <c r="N317">
        <v>316</v>
      </c>
      <c r="O317" t="str">
        <f>IF(All_Rosters[[#This Row],[Designation]]="Taxi Squad","",
IF(AND(TeamSelection=All_Rosters[[#This Row],[Team Name]],All_Rosters[[#This Row],[Keeper Years]]&gt;0),All_Rosters[[#This Row],[Index]],""))</f>
        <v/>
      </c>
      <c r="P317" t="str">
        <f>IFERROR(SMALL($O$2:$O$1000,ROWS($O$2:O317)),"")</f>
        <v/>
      </c>
      <c r="Q317" t="str">
        <f>IF(AND(All_Rosters[[#This Row],[Designation]]="Taxi Squad",TeamSelection=All_Rosters[[#This Row],[Team Name]],All_Rosters[[#This Row],[Keeper Years]]&gt;0),All_Rosters[[#This Row],[Index]],"")</f>
        <v/>
      </c>
      <c r="R317" t="str">
        <f>IFERROR(SMALL($Q$2:$Q$1000,ROWS($Q$2:Q317)),"")</f>
        <v/>
      </c>
    </row>
    <row r="318" spans="1:18" x14ac:dyDescent="0.45">
      <c r="A318" t="s">
        <v>650</v>
      </c>
      <c r="B318" t="s">
        <v>290</v>
      </c>
      <c r="C318" t="s">
        <v>155</v>
      </c>
      <c r="D318" t="s">
        <v>141</v>
      </c>
      <c r="E318">
        <v>45</v>
      </c>
      <c r="G318">
        <v>45</v>
      </c>
      <c r="H318" t="s">
        <v>7</v>
      </c>
      <c r="I318" t="s">
        <v>13</v>
      </c>
      <c r="K318">
        <v>57</v>
      </c>
      <c r="L318">
        <v>3</v>
      </c>
      <c r="M318">
        <v>9</v>
      </c>
      <c r="N318">
        <v>317</v>
      </c>
      <c r="O318" t="str">
        <f>IF(All_Rosters[[#This Row],[Designation]]="Taxi Squad","",
IF(AND(TeamSelection=All_Rosters[[#This Row],[Team Name]],All_Rosters[[#This Row],[Keeper Years]]&gt;0),All_Rosters[[#This Row],[Index]],""))</f>
        <v/>
      </c>
      <c r="P318" t="str">
        <f>IFERROR(SMALL($O$2:$O$1000,ROWS($O$2:O318)),"")</f>
        <v/>
      </c>
      <c r="Q318" t="str">
        <f>IF(AND(All_Rosters[[#This Row],[Designation]]="Taxi Squad",TeamSelection=All_Rosters[[#This Row],[Team Name]],All_Rosters[[#This Row],[Keeper Years]]&gt;0),All_Rosters[[#This Row],[Index]],"")</f>
        <v/>
      </c>
      <c r="R318" t="str">
        <f>IFERROR(SMALL($Q$2:$Q$1000,ROWS($Q$2:Q318)),"")</f>
        <v/>
      </c>
    </row>
    <row r="319" spans="1:18" x14ac:dyDescent="0.45">
      <c r="A319" t="s">
        <v>650</v>
      </c>
      <c r="B319" t="s">
        <v>291</v>
      </c>
      <c r="C319" t="s">
        <v>242</v>
      </c>
      <c r="D319" t="s">
        <v>141</v>
      </c>
      <c r="E319">
        <v>40</v>
      </c>
      <c r="G319">
        <v>40</v>
      </c>
      <c r="H319" t="s">
        <v>7</v>
      </c>
      <c r="I319" t="s">
        <v>57</v>
      </c>
      <c r="K319">
        <v>50</v>
      </c>
      <c r="L319">
        <v>3</v>
      </c>
      <c r="M319">
        <v>9</v>
      </c>
      <c r="N319">
        <v>318</v>
      </c>
      <c r="O319" t="str">
        <f>IF(All_Rosters[[#This Row],[Designation]]="Taxi Squad","",
IF(AND(TeamSelection=All_Rosters[[#This Row],[Team Name]],All_Rosters[[#This Row],[Keeper Years]]&gt;0),All_Rosters[[#This Row],[Index]],""))</f>
        <v/>
      </c>
      <c r="P319" t="str">
        <f>IFERROR(SMALL($O$2:$O$1000,ROWS($O$2:O319)),"")</f>
        <v/>
      </c>
      <c r="Q319" t="str">
        <f>IF(AND(All_Rosters[[#This Row],[Designation]]="Taxi Squad",TeamSelection=All_Rosters[[#This Row],[Team Name]],All_Rosters[[#This Row],[Keeper Years]]&gt;0),All_Rosters[[#This Row],[Index]],"")</f>
        <v/>
      </c>
      <c r="R319" t="str">
        <f>IFERROR(SMALL($Q$2:$Q$1000,ROWS($Q$2:Q319)),"")</f>
        <v/>
      </c>
    </row>
    <row r="320" spans="1:18" x14ac:dyDescent="0.45">
      <c r="A320" t="s">
        <v>650</v>
      </c>
      <c r="B320" t="s">
        <v>292</v>
      </c>
      <c r="C320" t="s">
        <v>230</v>
      </c>
      <c r="D320" t="s">
        <v>141</v>
      </c>
      <c r="E320">
        <v>26</v>
      </c>
      <c r="G320">
        <v>26</v>
      </c>
      <c r="H320" t="s">
        <v>7</v>
      </c>
      <c r="I320" t="s">
        <v>56</v>
      </c>
      <c r="K320">
        <v>33</v>
      </c>
      <c r="L320">
        <v>3</v>
      </c>
      <c r="M320">
        <v>9</v>
      </c>
      <c r="N320">
        <v>319</v>
      </c>
      <c r="O320" t="str">
        <f>IF(All_Rosters[[#This Row],[Designation]]="Taxi Squad","",
IF(AND(TeamSelection=All_Rosters[[#This Row],[Team Name]],All_Rosters[[#This Row],[Keeper Years]]&gt;0),All_Rosters[[#This Row],[Index]],""))</f>
        <v/>
      </c>
      <c r="P320" t="str">
        <f>IFERROR(SMALL($O$2:$O$1000,ROWS($O$2:O320)),"")</f>
        <v/>
      </c>
      <c r="Q320" t="str">
        <f>IF(AND(All_Rosters[[#This Row],[Designation]]="Taxi Squad",TeamSelection=All_Rosters[[#This Row],[Team Name]],All_Rosters[[#This Row],[Keeper Years]]&gt;0),All_Rosters[[#This Row],[Index]],"")</f>
        <v/>
      </c>
      <c r="R320" t="str">
        <f>IFERROR(SMALL($Q$2:$Q$1000,ROWS($Q$2:Q320)),"")</f>
        <v/>
      </c>
    </row>
    <row r="321" spans="1:18" x14ac:dyDescent="0.45">
      <c r="A321" t="s">
        <v>650</v>
      </c>
      <c r="B321" t="s">
        <v>293</v>
      </c>
      <c r="C321" t="s">
        <v>283</v>
      </c>
      <c r="D321" t="s">
        <v>141</v>
      </c>
      <c r="E321">
        <v>26</v>
      </c>
      <c r="G321">
        <v>26</v>
      </c>
      <c r="H321" t="s">
        <v>7</v>
      </c>
      <c r="I321" t="s">
        <v>56</v>
      </c>
      <c r="K321">
        <v>33</v>
      </c>
      <c r="L321">
        <v>3</v>
      </c>
      <c r="M321">
        <v>9</v>
      </c>
      <c r="N321">
        <v>320</v>
      </c>
      <c r="O321" t="str">
        <f>IF(All_Rosters[[#This Row],[Designation]]="Taxi Squad","",
IF(AND(TeamSelection=All_Rosters[[#This Row],[Team Name]],All_Rosters[[#This Row],[Keeper Years]]&gt;0),All_Rosters[[#This Row],[Index]],""))</f>
        <v/>
      </c>
      <c r="P321" t="str">
        <f>IFERROR(SMALL($O$2:$O$1000,ROWS($O$2:O321)),"")</f>
        <v/>
      </c>
      <c r="Q321" t="str">
        <f>IF(AND(All_Rosters[[#This Row],[Designation]]="Taxi Squad",TeamSelection=All_Rosters[[#This Row],[Team Name]],All_Rosters[[#This Row],[Keeper Years]]&gt;0),All_Rosters[[#This Row],[Index]],"")</f>
        <v/>
      </c>
      <c r="R321" t="str">
        <f>IFERROR(SMALL($Q$2:$Q$1000,ROWS($Q$2:Q321)),"")</f>
        <v/>
      </c>
    </row>
    <row r="322" spans="1:18" x14ac:dyDescent="0.45">
      <c r="A322" t="s">
        <v>650</v>
      </c>
      <c r="B322" t="s">
        <v>294</v>
      </c>
      <c r="C322" t="s">
        <v>158</v>
      </c>
      <c r="D322" t="s">
        <v>141</v>
      </c>
      <c r="E322">
        <v>19</v>
      </c>
      <c r="F322">
        <v>5</v>
      </c>
      <c r="G322">
        <v>19</v>
      </c>
      <c r="H322" t="s">
        <v>5</v>
      </c>
      <c r="I322" t="s">
        <v>25</v>
      </c>
      <c r="K322">
        <v>24</v>
      </c>
      <c r="L322">
        <v>4</v>
      </c>
      <c r="M322">
        <v>9</v>
      </c>
      <c r="N322">
        <v>321</v>
      </c>
      <c r="O322" t="str">
        <f>IF(All_Rosters[[#This Row],[Designation]]="Taxi Squad","",
IF(AND(TeamSelection=All_Rosters[[#This Row],[Team Name]],All_Rosters[[#This Row],[Keeper Years]]&gt;0),All_Rosters[[#This Row],[Index]],""))</f>
        <v/>
      </c>
      <c r="P322" t="str">
        <f>IFERROR(SMALL($O$2:$O$1000,ROWS($O$2:O322)),"")</f>
        <v/>
      </c>
      <c r="Q322" t="str">
        <f>IF(AND(All_Rosters[[#This Row],[Designation]]="Taxi Squad",TeamSelection=All_Rosters[[#This Row],[Team Name]],All_Rosters[[#This Row],[Keeper Years]]&gt;0),All_Rosters[[#This Row],[Index]],"")</f>
        <v/>
      </c>
      <c r="R322" t="str">
        <f>IFERROR(SMALL($Q$2:$Q$1000,ROWS($Q$2:Q322)),"")</f>
        <v/>
      </c>
    </row>
    <row r="323" spans="1:18" x14ac:dyDescent="0.45">
      <c r="A323" t="s">
        <v>650</v>
      </c>
      <c r="B323" t="s">
        <v>296</v>
      </c>
      <c r="C323" t="s">
        <v>149</v>
      </c>
      <c r="D323" t="s">
        <v>141</v>
      </c>
      <c r="E323">
        <v>1</v>
      </c>
      <c r="F323">
        <v>5</v>
      </c>
      <c r="G323">
        <v>1</v>
      </c>
      <c r="H323" t="s">
        <v>5</v>
      </c>
      <c r="I323" t="s">
        <v>9</v>
      </c>
      <c r="K323">
        <v>10</v>
      </c>
      <c r="L323">
        <v>4</v>
      </c>
      <c r="M323">
        <v>9</v>
      </c>
      <c r="N323">
        <v>322</v>
      </c>
      <c r="O323" t="str">
        <f>IF(All_Rosters[[#This Row],[Designation]]="Taxi Squad","",
IF(AND(TeamSelection=All_Rosters[[#This Row],[Team Name]],All_Rosters[[#This Row],[Keeper Years]]&gt;0),All_Rosters[[#This Row],[Index]],""))</f>
        <v/>
      </c>
      <c r="P323" t="str">
        <f>IFERROR(SMALL($O$2:$O$1000,ROWS($O$2:O323)),"")</f>
        <v/>
      </c>
      <c r="Q323" t="str">
        <f>IF(AND(All_Rosters[[#This Row],[Designation]]="Taxi Squad",TeamSelection=All_Rosters[[#This Row],[Team Name]],All_Rosters[[#This Row],[Keeper Years]]&gt;0),All_Rosters[[#This Row],[Index]],"")</f>
        <v/>
      </c>
      <c r="R323" t="str">
        <f>IFERROR(SMALL($Q$2:$Q$1000,ROWS($Q$2:Q323)),"")</f>
        <v/>
      </c>
    </row>
    <row r="324" spans="1:18" x14ac:dyDescent="0.45">
      <c r="A324" t="s">
        <v>650</v>
      </c>
      <c r="B324" t="s">
        <v>295</v>
      </c>
      <c r="C324" t="s">
        <v>143</v>
      </c>
      <c r="D324" t="s">
        <v>141</v>
      </c>
      <c r="E324">
        <v>1</v>
      </c>
      <c r="F324">
        <v>5</v>
      </c>
      <c r="G324">
        <v>1</v>
      </c>
      <c r="H324" t="s">
        <v>5</v>
      </c>
      <c r="I324" t="s">
        <v>9</v>
      </c>
      <c r="K324">
        <v>10</v>
      </c>
      <c r="L324">
        <v>4</v>
      </c>
      <c r="M324">
        <v>9</v>
      </c>
      <c r="N324">
        <v>323</v>
      </c>
      <c r="O324" t="str">
        <f>IF(All_Rosters[[#This Row],[Designation]]="Taxi Squad","",
IF(AND(TeamSelection=All_Rosters[[#This Row],[Team Name]],All_Rosters[[#This Row],[Keeper Years]]&gt;0),All_Rosters[[#This Row],[Index]],""))</f>
        <v/>
      </c>
      <c r="P324" t="str">
        <f>IFERROR(SMALL($O$2:$O$1000,ROWS($O$2:O324)),"")</f>
        <v/>
      </c>
      <c r="Q324" t="str">
        <f>IF(AND(All_Rosters[[#This Row],[Designation]]="Taxi Squad",TeamSelection=All_Rosters[[#This Row],[Team Name]],All_Rosters[[#This Row],[Keeper Years]]&gt;0),All_Rosters[[#This Row],[Index]],"")</f>
        <v/>
      </c>
      <c r="R324" t="str">
        <f>IFERROR(SMALL($Q$2:$Q$1000,ROWS($Q$2:Q324)),"")</f>
        <v/>
      </c>
    </row>
    <row r="325" spans="1:18" x14ac:dyDescent="0.45">
      <c r="A325" t="s">
        <v>650</v>
      </c>
      <c r="B325" t="s">
        <v>297</v>
      </c>
      <c r="C325" t="s">
        <v>203</v>
      </c>
      <c r="D325" t="s">
        <v>150</v>
      </c>
      <c r="E325">
        <v>72</v>
      </c>
      <c r="G325">
        <v>72</v>
      </c>
      <c r="H325" t="s">
        <v>7</v>
      </c>
      <c r="I325" t="s">
        <v>60</v>
      </c>
      <c r="K325">
        <v>90</v>
      </c>
      <c r="L325">
        <v>3</v>
      </c>
      <c r="M325">
        <v>9</v>
      </c>
      <c r="N325">
        <v>324</v>
      </c>
      <c r="O325" t="str">
        <f>IF(All_Rosters[[#This Row],[Designation]]="Taxi Squad","",
IF(AND(TeamSelection=All_Rosters[[#This Row],[Team Name]],All_Rosters[[#This Row],[Keeper Years]]&gt;0),All_Rosters[[#This Row],[Index]],""))</f>
        <v/>
      </c>
      <c r="P325" t="str">
        <f>IFERROR(SMALL($O$2:$O$1000,ROWS($O$2:O325)),"")</f>
        <v/>
      </c>
      <c r="Q325" t="str">
        <f>IF(AND(All_Rosters[[#This Row],[Designation]]="Taxi Squad",TeamSelection=All_Rosters[[#This Row],[Team Name]],All_Rosters[[#This Row],[Keeper Years]]&gt;0),All_Rosters[[#This Row],[Index]],"")</f>
        <v/>
      </c>
      <c r="R325" t="str">
        <f>IFERROR(SMALL($Q$2:$Q$1000,ROWS($Q$2:Q325)),"")</f>
        <v/>
      </c>
    </row>
    <row r="326" spans="1:18" x14ac:dyDescent="0.45">
      <c r="A326" t="s">
        <v>650</v>
      </c>
      <c r="B326" t="s">
        <v>298</v>
      </c>
      <c r="C326" t="s">
        <v>125</v>
      </c>
      <c r="D326" t="s">
        <v>150</v>
      </c>
      <c r="E326">
        <v>71</v>
      </c>
      <c r="G326">
        <v>71</v>
      </c>
      <c r="H326" t="s">
        <v>7</v>
      </c>
      <c r="I326" t="s">
        <v>59</v>
      </c>
      <c r="K326">
        <v>89</v>
      </c>
      <c r="L326">
        <v>3</v>
      </c>
      <c r="M326">
        <v>9</v>
      </c>
      <c r="N326">
        <v>325</v>
      </c>
      <c r="O326" t="str">
        <f>IF(All_Rosters[[#This Row],[Designation]]="Taxi Squad","",
IF(AND(TeamSelection=All_Rosters[[#This Row],[Team Name]],All_Rosters[[#This Row],[Keeper Years]]&gt;0),All_Rosters[[#This Row],[Index]],""))</f>
        <v/>
      </c>
      <c r="P326" t="str">
        <f>IFERROR(SMALL($O$2:$O$1000,ROWS($O$2:O326)),"")</f>
        <v/>
      </c>
      <c r="Q326" t="str">
        <f>IF(AND(All_Rosters[[#This Row],[Designation]]="Taxi Squad",TeamSelection=All_Rosters[[#This Row],[Team Name]],All_Rosters[[#This Row],[Keeper Years]]&gt;0),All_Rosters[[#This Row],[Index]],"")</f>
        <v/>
      </c>
      <c r="R326" t="str">
        <f>IFERROR(SMALL($Q$2:$Q$1000,ROWS($Q$2:Q326)),"")</f>
        <v/>
      </c>
    </row>
    <row r="327" spans="1:18" x14ac:dyDescent="0.45">
      <c r="A327" t="s">
        <v>650</v>
      </c>
      <c r="B327" t="s">
        <v>299</v>
      </c>
      <c r="C327" t="s">
        <v>283</v>
      </c>
      <c r="D327" t="s">
        <v>150</v>
      </c>
      <c r="E327">
        <v>1</v>
      </c>
      <c r="G327">
        <v>3</v>
      </c>
      <c r="I327" t="s">
        <v>19</v>
      </c>
      <c r="K327">
        <v>10</v>
      </c>
      <c r="L327">
        <v>3</v>
      </c>
      <c r="M327">
        <v>9</v>
      </c>
      <c r="N327">
        <v>326</v>
      </c>
      <c r="O327" t="str">
        <f>IF(All_Rosters[[#This Row],[Designation]]="Taxi Squad","",
IF(AND(TeamSelection=All_Rosters[[#This Row],[Team Name]],All_Rosters[[#This Row],[Keeper Years]]&gt;0),All_Rosters[[#This Row],[Index]],""))</f>
        <v/>
      </c>
      <c r="P327" t="str">
        <f>IFERROR(SMALL($O$2:$O$1000,ROWS($O$2:O327)),"")</f>
        <v/>
      </c>
      <c r="Q327" t="str">
        <f>IF(AND(All_Rosters[[#This Row],[Designation]]="Taxi Squad",TeamSelection=All_Rosters[[#This Row],[Team Name]],All_Rosters[[#This Row],[Keeper Years]]&gt;0),All_Rosters[[#This Row],[Index]],"")</f>
        <v/>
      </c>
      <c r="R327" t="str">
        <f>IFERROR(SMALL($Q$2:$Q$1000,ROWS($Q$2:Q327)),"")</f>
        <v/>
      </c>
    </row>
    <row r="328" spans="1:18" x14ac:dyDescent="0.45">
      <c r="A328" t="s">
        <v>650</v>
      </c>
      <c r="B328" t="s">
        <v>300</v>
      </c>
      <c r="C328" t="s">
        <v>140</v>
      </c>
      <c r="D328" t="s">
        <v>153</v>
      </c>
      <c r="E328">
        <v>6</v>
      </c>
      <c r="F328">
        <v>5</v>
      </c>
      <c r="G328">
        <v>6</v>
      </c>
      <c r="H328" t="s">
        <v>5</v>
      </c>
      <c r="I328" t="s">
        <v>38</v>
      </c>
      <c r="K328">
        <v>8</v>
      </c>
      <c r="L328">
        <v>4</v>
      </c>
      <c r="M328">
        <v>9</v>
      </c>
      <c r="N328">
        <v>327</v>
      </c>
      <c r="O328" t="str">
        <f>IF(All_Rosters[[#This Row],[Designation]]="Taxi Squad","",
IF(AND(TeamSelection=All_Rosters[[#This Row],[Team Name]],All_Rosters[[#This Row],[Keeper Years]]&gt;0),All_Rosters[[#This Row],[Index]],""))</f>
        <v/>
      </c>
      <c r="P328" t="str">
        <f>IFERROR(SMALL($O$2:$O$1000,ROWS($O$2:O328)),"")</f>
        <v/>
      </c>
      <c r="Q328" t="str">
        <f>IF(AND(All_Rosters[[#This Row],[Designation]]="Taxi Squad",TeamSelection=All_Rosters[[#This Row],[Team Name]],All_Rosters[[#This Row],[Keeper Years]]&gt;0),All_Rosters[[#This Row],[Index]],"")</f>
        <v/>
      </c>
      <c r="R328" t="str">
        <f>IFERROR(SMALL($Q$2:$Q$1000,ROWS($Q$2:Q328)),"")</f>
        <v/>
      </c>
    </row>
    <row r="329" spans="1:18" x14ac:dyDescent="0.45">
      <c r="A329" t="s">
        <v>650</v>
      </c>
      <c r="B329" t="s">
        <v>301</v>
      </c>
      <c r="C329" t="s">
        <v>267</v>
      </c>
      <c r="D329" t="s">
        <v>153</v>
      </c>
      <c r="E329">
        <v>4</v>
      </c>
      <c r="G329">
        <v>4</v>
      </c>
      <c r="H329" t="s">
        <v>7</v>
      </c>
      <c r="I329" t="s">
        <v>51</v>
      </c>
      <c r="K329">
        <v>5</v>
      </c>
      <c r="L329">
        <v>3</v>
      </c>
      <c r="M329">
        <v>9</v>
      </c>
      <c r="N329">
        <v>328</v>
      </c>
      <c r="O329" t="str">
        <f>IF(All_Rosters[[#This Row],[Designation]]="Taxi Squad","",
IF(AND(TeamSelection=All_Rosters[[#This Row],[Team Name]],All_Rosters[[#This Row],[Keeper Years]]&gt;0),All_Rosters[[#This Row],[Index]],""))</f>
        <v/>
      </c>
      <c r="P329" t="str">
        <f>IFERROR(SMALL($O$2:$O$1000,ROWS($O$2:O329)),"")</f>
        <v/>
      </c>
      <c r="Q329" t="str">
        <f>IF(AND(All_Rosters[[#This Row],[Designation]]="Taxi Squad",TeamSelection=All_Rosters[[#This Row],[Team Name]],All_Rosters[[#This Row],[Keeper Years]]&gt;0),All_Rosters[[#This Row],[Index]],"")</f>
        <v/>
      </c>
      <c r="R329" t="str">
        <f>IFERROR(SMALL($Q$2:$Q$1000,ROWS($Q$2:Q329)),"")</f>
        <v/>
      </c>
    </row>
    <row r="330" spans="1:18" x14ac:dyDescent="0.45">
      <c r="A330" t="s">
        <v>650</v>
      </c>
      <c r="B330" t="s">
        <v>303</v>
      </c>
      <c r="C330" t="s">
        <v>230</v>
      </c>
      <c r="D330" t="s">
        <v>156</v>
      </c>
      <c r="E330">
        <v>1</v>
      </c>
      <c r="G330">
        <v>0</v>
      </c>
      <c r="H330" t="s">
        <v>7</v>
      </c>
      <c r="I330" t="s">
        <v>9</v>
      </c>
      <c r="K330">
        <v>10</v>
      </c>
      <c r="L330">
        <v>3</v>
      </c>
      <c r="M330">
        <v>9</v>
      </c>
      <c r="N330">
        <v>329</v>
      </c>
      <c r="O330" t="str">
        <f>IF(All_Rosters[[#This Row],[Designation]]="Taxi Squad","",
IF(AND(TeamSelection=All_Rosters[[#This Row],[Team Name]],All_Rosters[[#This Row],[Keeper Years]]&gt;0),All_Rosters[[#This Row],[Index]],""))</f>
        <v/>
      </c>
      <c r="P330" t="str">
        <f>IFERROR(SMALL($O$2:$O$1000,ROWS($O$2:O330)),"")</f>
        <v/>
      </c>
      <c r="Q330" t="str">
        <f>IF(AND(All_Rosters[[#This Row],[Designation]]="Taxi Squad",TeamSelection=All_Rosters[[#This Row],[Team Name]],All_Rosters[[#This Row],[Keeper Years]]&gt;0),All_Rosters[[#This Row],[Index]],"")</f>
        <v/>
      </c>
      <c r="R330" t="str">
        <f>IFERROR(SMALL($Q$2:$Q$1000,ROWS($Q$2:Q330)),"")</f>
        <v/>
      </c>
    </row>
    <row r="331" spans="1:18" x14ac:dyDescent="0.45">
      <c r="A331" t="s">
        <v>650</v>
      </c>
      <c r="B331" t="s">
        <v>302</v>
      </c>
      <c r="C331" t="s">
        <v>214</v>
      </c>
      <c r="D331" t="s">
        <v>156</v>
      </c>
      <c r="E331">
        <v>1</v>
      </c>
      <c r="G331">
        <v>0</v>
      </c>
      <c r="I331" t="s">
        <v>19</v>
      </c>
      <c r="K331">
        <v>10</v>
      </c>
      <c r="L331">
        <v>3</v>
      </c>
      <c r="M331">
        <v>9</v>
      </c>
      <c r="N331">
        <v>330</v>
      </c>
      <c r="O331" t="str">
        <f>IF(All_Rosters[[#This Row],[Designation]]="Taxi Squad","",
IF(AND(TeamSelection=All_Rosters[[#This Row],[Team Name]],All_Rosters[[#This Row],[Keeper Years]]&gt;0),All_Rosters[[#This Row],[Index]],""))</f>
        <v/>
      </c>
      <c r="P331" t="str">
        <f>IFERROR(SMALL($O$2:$O$1000,ROWS($O$2:O331)),"")</f>
        <v/>
      </c>
      <c r="Q331" t="str">
        <f>IF(AND(All_Rosters[[#This Row],[Designation]]="Taxi Squad",TeamSelection=All_Rosters[[#This Row],[Team Name]],All_Rosters[[#This Row],[Keeper Years]]&gt;0),All_Rosters[[#This Row],[Index]],"")</f>
        <v/>
      </c>
      <c r="R331" t="str">
        <f>IFERROR(SMALL($Q$2:$Q$1000,ROWS($Q$2:Q331)),"")</f>
        <v/>
      </c>
    </row>
    <row r="332" spans="1:18" x14ac:dyDescent="0.45">
      <c r="A332" t="s">
        <v>650</v>
      </c>
      <c r="B332" t="s">
        <v>304</v>
      </c>
      <c r="C332" t="s">
        <v>122</v>
      </c>
      <c r="D332" t="s">
        <v>159</v>
      </c>
      <c r="E332">
        <v>26</v>
      </c>
      <c r="G332">
        <v>26</v>
      </c>
      <c r="H332" t="s">
        <v>7</v>
      </c>
      <c r="I332" t="s">
        <v>56</v>
      </c>
      <c r="K332">
        <v>33</v>
      </c>
      <c r="L332">
        <v>3</v>
      </c>
      <c r="M332">
        <v>9</v>
      </c>
      <c r="N332">
        <v>331</v>
      </c>
      <c r="O332" t="str">
        <f>IF(All_Rosters[[#This Row],[Designation]]="Taxi Squad","",
IF(AND(TeamSelection=All_Rosters[[#This Row],[Team Name]],All_Rosters[[#This Row],[Keeper Years]]&gt;0),All_Rosters[[#This Row],[Index]],""))</f>
        <v/>
      </c>
      <c r="P332" t="str">
        <f>IFERROR(SMALL($O$2:$O$1000,ROWS($O$2:O332)),"")</f>
        <v/>
      </c>
      <c r="Q332" t="str">
        <f>IF(AND(All_Rosters[[#This Row],[Designation]]="Taxi Squad",TeamSelection=All_Rosters[[#This Row],[Team Name]],All_Rosters[[#This Row],[Keeper Years]]&gt;0),All_Rosters[[#This Row],[Index]],"")</f>
        <v/>
      </c>
      <c r="R332" t="str">
        <f>IFERROR(SMALL($Q$2:$Q$1000,ROWS($Q$2:Q332)),"")</f>
        <v/>
      </c>
    </row>
    <row r="333" spans="1:18" x14ac:dyDescent="0.45">
      <c r="A333" t="s">
        <v>650</v>
      </c>
      <c r="B333" t="s">
        <v>305</v>
      </c>
      <c r="C333" t="s">
        <v>168</v>
      </c>
      <c r="D333" t="s">
        <v>159</v>
      </c>
      <c r="E333">
        <v>1</v>
      </c>
      <c r="G333">
        <v>21</v>
      </c>
      <c r="H333" t="s">
        <v>7</v>
      </c>
      <c r="I333" t="s">
        <v>19</v>
      </c>
      <c r="K333">
        <v>27</v>
      </c>
      <c r="L333">
        <v>3</v>
      </c>
      <c r="M333">
        <v>9</v>
      </c>
      <c r="N333">
        <v>332</v>
      </c>
      <c r="O333" t="str">
        <f>IF(All_Rosters[[#This Row],[Designation]]="Taxi Squad","",
IF(AND(TeamSelection=All_Rosters[[#This Row],[Team Name]],All_Rosters[[#This Row],[Keeper Years]]&gt;0),All_Rosters[[#This Row],[Index]],""))</f>
        <v/>
      </c>
      <c r="P333" t="str">
        <f>IFERROR(SMALL($O$2:$O$1000,ROWS($O$2:O333)),"")</f>
        <v/>
      </c>
      <c r="Q333" t="str">
        <f>IF(AND(All_Rosters[[#This Row],[Designation]]="Taxi Squad",TeamSelection=All_Rosters[[#This Row],[Team Name]],All_Rosters[[#This Row],[Keeper Years]]&gt;0),All_Rosters[[#This Row],[Index]],"")</f>
        <v/>
      </c>
      <c r="R333" t="str">
        <f>IFERROR(SMALL($Q$2:$Q$1000,ROWS($Q$2:Q333)),"")</f>
        <v/>
      </c>
    </row>
    <row r="334" spans="1:18" x14ac:dyDescent="0.45">
      <c r="A334" t="s">
        <v>650</v>
      </c>
      <c r="B334" t="s">
        <v>306</v>
      </c>
      <c r="C334" t="s">
        <v>283</v>
      </c>
      <c r="D334" t="s">
        <v>159</v>
      </c>
      <c r="E334">
        <v>18</v>
      </c>
      <c r="G334">
        <v>18</v>
      </c>
      <c r="H334" t="s">
        <v>7</v>
      </c>
      <c r="I334" t="s">
        <v>23</v>
      </c>
      <c r="K334">
        <v>23</v>
      </c>
      <c r="L334">
        <v>3</v>
      </c>
      <c r="M334">
        <v>9</v>
      </c>
      <c r="N334">
        <v>333</v>
      </c>
      <c r="O334" t="str">
        <f>IF(All_Rosters[[#This Row],[Designation]]="Taxi Squad","",
IF(AND(TeamSelection=All_Rosters[[#This Row],[Team Name]],All_Rosters[[#This Row],[Keeper Years]]&gt;0),All_Rosters[[#This Row],[Index]],""))</f>
        <v/>
      </c>
      <c r="P334" t="str">
        <f>IFERROR(SMALL($O$2:$O$1000,ROWS($O$2:O334)),"")</f>
        <v/>
      </c>
      <c r="Q334" t="str">
        <f>IF(AND(All_Rosters[[#This Row],[Designation]]="Taxi Squad",TeamSelection=All_Rosters[[#This Row],[Team Name]],All_Rosters[[#This Row],[Keeper Years]]&gt;0),All_Rosters[[#This Row],[Index]],"")</f>
        <v/>
      </c>
      <c r="R334" t="str">
        <f>IFERROR(SMALL($Q$2:$Q$1000,ROWS($Q$2:Q334)),"")</f>
        <v/>
      </c>
    </row>
    <row r="335" spans="1:18" x14ac:dyDescent="0.45">
      <c r="A335" t="s">
        <v>650</v>
      </c>
      <c r="B335" t="s">
        <v>307</v>
      </c>
      <c r="C335" t="s">
        <v>170</v>
      </c>
      <c r="D335" t="s">
        <v>163</v>
      </c>
      <c r="E335">
        <v>26</v>
      </c>
      <c r="G335">
        <v>26</v>
      </c>
      <c r="H335" t="s">
        <v>7</v>
      </c>
      <c r="I335" t="s">
        <v>56</v>
      </c>
      <c r="K335">
        <v>33</v>
      </c>
      <c r="L335">
        <v>3</v>
      </c>
      <c r="M335">
        <v>9</v>
      </c>
      <c r="N335">
        <v>334</v>
      </c>
      <c r="O335" t="str">
        <f>IF(All_Rosters[[#This Row],[Designation]]="Taxi Squad","",
IF(AND(TeamSelection=All_Rosters[[#This Row],[Team Name]],All_Rosters[[#This Row],[Keeper Years]]&gt;0),All_Rosters[[#This Row],[Index]],""))</f>
        <v/>
      </c>
      <c r="P335" t="str">
        <f>IFERROR(SMALL($O$2:$O$1000,ROWS($O$2:O335)),"")</f>
        <v/>
      </c>
      <c r="Q335" t="str">
        <f>IF(AND(All_Rosters[[#This Row],[Designation]]="Taxi Squad",TeamSelection=All_Rosters[[#This Row],[Team Name]],All_Rosters[[#This Row],[Keeper Years]]&gt;0),All_Rosters[[#This Row],[Index]],"")</f>
        <v/>
      </c>
      <c r="R335" t="str">
        <f>IFERROR(SMALL($Q$2:$Q$1000,ROWS($Q$2:Q335)),"")</f>
        <v/>
      </c>
    </row>
    <row r="336" spans="1:18" x14ac:dyDescent="0.45">
      <c r="A336" t="s">
        <v>650</v>
      </c>
      <c r="B336" t="s">
        <v>308</v>
      </c>
      <c r="C336" t="s">
        <v>134</v>
      </c>
      <c r="D336" t="s">
        <v>163</v>
      </c>
      <c r="E336">
        <v>17</v>
      </c>
      <c r="G336">
        <v>17</v>
      </c>
      <c r="H336" t="s">
        <v>7</v>
      </c>
      <c r="I336" t="s">
        <v>62</v>
      </c>
      <c r="K336">
        <v>22</v>
      </c>
      <c r="L336">
        <v>3</v>
      </c>
      <c r="M336">
        <v>9</v>
      </c>
      <c r="N336">
        <v>335</v>
      </c>
      <c r="O336" t="str">
        <f>IF(All_Rosters[[#This Row],[Designation]]="Taxi Squad","",
IF(AND(TeamSelection=All_Rosters[[#This Row],[Team Name]],All_Rosters[[#This Row],[Keeper Years]]&gt;0),All_Rosters[[#This Row],[Index]],""))</f>
        <v/>
      </c>
      <c r="P336" t="str">
        <f>IFERROR(SMALL($O$2:$O$1000,ROWS($O$2:O336)),"")</f>
        <v/>
      </c>
      <c r="Q336" t="str">
        <f>IF(AND(All_Rosters[[#This Row],[Designation]]="Taxi Squad",TeamSelection=All_Rosters[[#This Row],[Team Name]],All_Rosters[[#This Row],[Keeper Years]]&gt;0),All_Rosters[[#This Row],[Index]],"")</f>
        <v/>
      </c>
      <c r="R336" t="str">
        <f>IFERROR(SMALL($Q$2:$Q$1000,ROWS($Q$2:Q336)),"")</f>
        <v/>
      </c>
    </row>
    <row r="337" spans="1:18" x14ac:dyDescent="0.45">
      <c r="A337" t="s">
        <v>650</v>
      </c>
      <c r="B337" t="s">
        <v>309</v>
      </c>
      <c r="C337" t="s">
        <v>242</v>
      </c>
      <c r="D337" t="s">
        <v>163</v>
      </c>
      <c r="E337">
        <v>11</v>
      </c>
      <c r="G337">
        <v>11</v>
      </c>
      <c r="H337" t="s">
        <v>7</v>
      </c>
      <c r="I337" t="s">
        <v>11</v>
      </c>
      <c r="K337">
        <v>14</v>
      </c>
      <c r="L337">
        <v>3</v>
      </c>
      <c r="M337">
        <v>9</v>
      </c>
      <c r="N337">
        <v>336</v>
      </c>
      <c r="O337" t="str">
        <f>IF(All_Rosters[[#This Row],[Designation]]="Taxi Squad","",
IF(AND(TeamSelection=All_Rosters[[#This Row],[Team Name]],All_Rosters[[#This Row],[Keeper Years]]&gt;0),All_Rosters[[#This Row],[Index]],""))</f>
        <v/>
      </c>
      <c r="P337" t="str">
        <f>IFERROR(SMALL($O$2:$O$1000,ROWS($O$2:O337)),"")</f>
        <v/>
      </c>
      <c r="Q337" t="str">
        <f>IF(AND(All_Rosters[[#This Row],[Designation]]="Taxi Squad",TeamSelection=All_Rosters[[#This Row],[Team Name]],All_Rosters[[#This Row],[Keeper Years]]&gt;0),All_Rosters[[#This Row],[Index]],"")</f>
        <v/>
      </c>
      <c r="R337" t="str">
        <f>IFERROR(SMALL($Q$2:$Q$1000,ROWS($Q$2:Q337)),"")</f>
        <v/>
      </c>
    </row>
    <row r="338" spans="1:18" x14ac:dyDescent="0.45">
      <c r="A338" t="s">
        <v>650</v>
      </c>
      <c r="B338" t="s">
        <v>311</v>
      </c>
      <c r="C338" t="s">
        <v>214</v>
      </c>
      <c r="D338" t="s">
        <v>163</v>
      </c>
      <c r="E338">
        <v>8</v>
      </c>
      <c r="G338">
        <v>8</v>
      </c>
      <c r="H338" t="s">
        <v>7</v>
      </c>
      <c r="I338" t="s">
        <v>47</v>
      </c>
      <c r="K338">
        <v>10</v>
      </c>
      <c r="L338">
        <v>3</v>
      </c>
      <c r="M338">
        <v>9</v>
      </c>
      <c r="N338">
        <v>337</v>
      </c>
      <c r="O338" t="str">
        <f>IF(All_Rosters[[#This Row],[Designation]]="Taxi Squad","",
IF(AND(TeamSelection=All_Rosters[[#This Row],[Team Name]],All_Rosters[[#This Row],[Keeper Years]]&gt;0),All_Rosters[[#This Row],[Index]],""))</f>
        <v/>
      </c>
      <c r="P338" t="str">
        <f>IFERROR(SMALL($O$2:$O$1000,ROWS($O$2:O338)),"")</f>
        <v/>
      </c>
      <c r="Q338" t="str">
        <f>IF(AND(All_Rosters[[#This Row],[Designation]]="Taxi Squad",TeamSelection=All_Rosters[[#This Row],[Team Name]],All_Rosters[[#This Row],[Keeper Years]]&gt;0),All_Rosters[[#This Row],[Index]],"")</f>
        <v/>
      </c>
      <c r="R338" t="str">
        <f>IFERROR(SMALL($Q$2:$Q$1000,ROWS($Q$2:Q338)),"")</f>
        <v/>
      </c>
    </row>
    <row r="339" spans="1:18" x14ac:dyDescent="0.45">
      <c r="A339" t="s">
        <v>650</v>
      </c>
      <c r="B339" t="s">
        <v>310</v>
      </c>
      <c r="C339" t="s">
        <v>146</v>
      </c>
      <c r="D339" t="s">
        <v>163</v>
      </c>
      <c r="E339">
        <v>7</v>
      </c>
      <c r="G339">
        <v>7</v>
      </c>
      <c r="H339" t="s">
        <v>7</v>
      </c>
      <c r="I339" t="s">
        <v>18</v>
      </c>
      <c r="K339">
        <v>10</v>
      </c>
      <c r="L339">
        <v>3</v>
      </c>
      <c r="M339">
        <v>9</v>
      </c>
      <c r="N339">
        <v>338</v>
      </c>
      <c r="O339" t="str">
        <f>IF(All_Rosters[[#This Row],[Designation]]="Taxi Squad","",
IF(AND(TeamSelection=All_Rosters[[#This Row],[Team Name]],All_Rosters[[#This Row],[Keeper Years]]&gt;0),All_Rosters[[#This Row],[Index]],""))</f>
        <v/>
      </c>
      <c r="P339" t="str">
        <f>IFERROR(SMALL($O$2:$O$1000,ROWS($O$2:O339)),"")</f>
        <v/>
      </c>
      <c r="Q339" t="str">
        <f>IF(AND(All_Rosters[[#This Row],[Designation]]="Taxi Squad",TeamSelection=All_Rosters[[#This Row],[Team Name]],All_Rosters[[#This Row],[Keeper Years]]&gt;0),All_Rosters[[#This Row],[Index]],"")</f>
        <v/>
      </c>
      <c r="R339" t="str">
        <f>IFERROR(SMALL($Q$2:$Q$1000,ROWS($Q$2:Q339)),"")</f>
        <v/>
      </c>
    </row>
    <row r="340" spans="1:18" x14ac:dyDescent="0.45">
      <c r="A340" t="s">
        <v>650</v>
      </c>
      <c r="B340" t="s">
        <v>312</v>
      </c>
      <c r="C340" t="s">
        <v>211</v>
      </c>
      <c r="D340" t="s">
        <v>179</v>
      </c>
      <c r="E340">
        <v>23</v>
      </c>
      <c r="G340">
        <v>23</v>
      </c>
      <c r="H340" t="s">
        <v>7</v>
      </c>
      <c r="I340" t="s">
        <v>61</v>
      </c>
      <c r="K340">
        <v>29</v>
      </c>
      <c r="L340">
        <v>3</v>
      </c>
      <c r="M340">
        <v>9</v>
      </c>
      <c r="N340">
        <v>339</v>
      </c>
      <c r="O340" t="str">
        <f>IF(All_Rosters[[#This Row],[Designation]]="Taxi Squad","",
IF(AND(TeamSelection=All_Rosters[[#This Row],[Team Name]],All_Rosters[[#This Row],[Keeper Years]]&gt;0),All_Rosters[[#This Row],[Index]],""))</f>
        <v/>
      </c>
      <c r="P340" t="str">
        <f>IFERROR(SMALL($O$2:$O$1000,ROWS($O$2:O340)),"")</f>
        <v/>
      </c>
      <c r="Q340" t="str">
        <f>IF(AND(All_Rosters[[#This Row],[Designation]]="Taxi Squad",TeamSelection=All_Rosters[[#This Row],[Team Name]],All_Rosters[[#This Row],[Keeper Years]]&gt;0),All_Rosters[[#This Row],[Index]],"")</f>
        <v/>
      </c>
      <c r="R340" t="str">
        <f>IFERROR(SMALL($Q$2:$Q$1000,ROWS($Q$2:Q340)),"")</f>
        <v/>
      </c>
    </row>
    <row r="341" spans="1:18" x14ac:dyDescent="0.45">
      <c r="A341" t="s">
        <v>650</v>
      </c>
      <c r="B341" t="s">
        <v>313</v>
      </c>
      <c r="C341" t="s">
        <v>214</v>
      </c>
      <c r="D341" t="s">
        <v>179</v>
      </c>
      <c r="E341">
        <v>1</v>
      </c>
      <c r="G341">
        <v>16</v>
      </c>
      <c r="I341" t="s">
        <v>19</v>
      </c>
      <c r="K341">
        <v>20</v>
      </c>
      <c r="L341">
        <v>3</v>
      </c>
      <c r="M341">
        <v>9</v>
      </c>
      <c r="N341">
        <v>340</v>
      </c>
      <c r="O341" t="str">
        <f>IF(All_Rosters[[#This Row],[Designation]]="Taxi Squad","",
IF(AND(TeamSelection=All_Rosters[[#This Row],[Team Name]],All_Rosters[[#This Row],[Keeper Years]]&gt;0),All_Rosters[[#This Row],[Index]],""))</f>
        <v/>
      </c>
      <c r="P341" t="str">
        <f>IFERROR(SMALL($O$2:$O$1000,ROWS($O$2:O341)),"")</f>
        <v/>
      </c>
      <c r="Q341" t="str">
        <f>IF(AND(All_Rosters[[#This Row],[Designation]]="Taxi Squad",TeamSelection=All_Rosters[[#This Row],[Team Name]],All_Rosters[[#This Row],[Keeper Years]]&gt;0),All_Rosters[[#This Row],[Index]],"")</f>
        <v/>
      </c>
      <c r="R341" t="str">
        <f>IFERROR(SMALL($Q$2:$Q$1000,ROWS($Q$2:Q341)),"")</f>
        <v/>
      </c>
    </row>
    <row r="342" spans="1:18" x14ac:dyDescent="0.45">
      <c r="A342" t="s">
        <v>650</v>
      </c>
      <c r="B342" t="s">
        <v>317</v>
      </c>
      <c r="C342" t="s">
        <v>185</v>
      </c>
      <c r="D342" t="s">
        <v>179</v>
      </c>
      <c r="E342">
        <v>1</v>
      </c>
      <c r="G342">
        <v>0</v>
      </c>
      <c r="H342" t="s">
        <v>7</v>
      </c>
      <c r="I342" t="s">
        <v>19</v>
      </c>
      <c r="K342">
        <v>10</v>
      </c>
      <c r="L342">
        <v>3</v>
      </c>
      <c r="M342">
        <v>9</v>
      </c>
      <c r="N342">
        <v>341</v>
      </c>
      <c r="O342" t="str">
        <f>IF(All_Rosters[[#This Row],[Designation]]="Taxi Squad","",
IF(AND(TeamSelection=All_Rosters[[#This Row],[Team Name]],All_Rosters[[#This Row],[Keeper Years]]&gt;0),All_Rosters[[#This Row],[Index]],""))</f>
        <v/>
      </c>
      <c r="P342" t="str">
        <f>IFERROR(SMALL($O$2:$O$1000,ROWS($O$2:O342)),"")</f>
        <v/>
      </c>
      <c r="Q342" t="str">
        <f>IF(AND(All_Rosters[[#This Row],[Designation]]="Taxi Squad",TeamSelection=All_Rosters[[#This Row],[Team Name]],All_Rosters[[#This Row],[Keeper Years]]&gt;0),All_Rosters[[#This Row],[Index]],"")</f>
        <v/>
      </c>
      <c r="R342" t="str">
        <f>IFERROR(SMALL($Q$2:$Q$1000,ROWS($Q$2:Q342)),"")</f>
        <v/>
      </c>
    </row>
    <row r="343" spans="1:18" x14ac:dyDescent="0.45">
      <c r="A343" t="s">
        <v>650</v>
      </c>
      <c r="B343" t="s">
        <v>316</v>
      </c>
      <c r="C343" t="s">
        <v>165</v>
      </c>
      <c r="D343" t="s">
        <v>179</v>
      </c>
      <c r="E343">
        <v>1</v>
      </c>
      <c r="G343">
        <v>0</v>
      </c>
      <c r="H343" t="s">
        <v>7</v>
      </c>
      <c r="I343" t="s">
        <v>19</v>
      </c>
      <c r="K343">
        <v>10</v>
      </c>
      <c r="L343">
        <v>3</v>
      </c>
      <c r="M343">
        <v>9</v>
      </c>
      <c r="N343">
        <v>342</v>
      </c>
      <c r="O343" t="str">
        <f>IF(All_Rosters[[#This Row],[Designation]]="Taxi Squad","",
IF(AND(TeamSelection=All_Rosters[[#This Row],[Team Name]],All_Rosters[[#This Row],[Keeper Years]]&gt;0),All_Rosters[[#This Row],[Index]],""))</f>
        <v/>
      </c>
      <c r="P343" t="str">
        <f>IFERROR(SMALL($O$2:$O$1000,ROWS($O$2:O343)),"")</f>
        <v/>
      </c>
      <c r="Q343" t="str">
        <f>IF(AND(All_Rosters[[#This Row],[Designation]]="Taxi Squad",TeamSelection=All_Rosters[[#This Row],[Team Name]],All_Rosters[[#This Row],[Keeper Years]]&gt;0),All_Rosters[[#This Row],[Index]],"")</f>
        <v/>
      </c>
      <c r="R343" t="str">
        <f>IFERROR(SMALL($Q$2:$Q$1000,ROWS($Q$2:Q343)),"")</f>
        <v/>
      </c>
    </row>
    <row r="344" spans="1:18" x14ac:dyDescent="0.45">
      <c r="A344" t="s">
        <v>650</v>
      </c>
      <c r="B344" t="s">
        <v>315</v>
      </c>
      <c r="C344" t="s">
        <v>168</v>
      </c>
      <c r="D344" t="s">
        <v>179</v>
      </c>
      <c r="E344">
        <v>4</v>
      </c>
      <c r="G344">
        <v>4</v>
      </c>
      <c r="H344" t="s">
        <v>7</v>
      </c>
      <c r="I344" t="s">
        <v>51</v>
      </c>
      <c r="K344">
        <v>10</v>
      </c>
      <c r="L344">
        <v>3</v>
      </c>
      <c r="M344">
        <v>9</v>
      </c>
      <c r="N344">
        <v>343</v>
      </c>
      <c r="O344" t="str">
        <f>IF(All_Rosters[[#This Row],[Designation]]="Taxi Squad","",
IF(AND(TeamSelection=All_Rosters[[#This Row],[Team Name]],All_Rosters[[#This Row],[Keeper Years]]&gt;0),All_Rosters[[#This Row],[Index]],""))</f>
        <v/>
      </c>
      <c r="P344" t="str">
        <f>IFERROR(SMALL($O$2:$O$1000,ROWS($O$2:O344)),"")</f>
        <v/>
      </c>
      <c r="Q344" t="str">
        <f>IF(AND(All_Rosters[[#This Row],[Designation]]="Taxi Squad",TeamSelection=All_Rosters[[#This Row],[Team Name]],All_Rosters[[#This Row],[Keeper Years]]&gt;0),All_Rosters[[#This Row],[Index]],"")</f>
        <v/>
      </c>
      <c r="R344" t="str">
        <f>IFERROR(SMALL($Q$2:$Q$1000,ROWS($Q$2:Q344)),"")</f>
        <v/>
      </c>
    </row>
    <row r="345" spans="1:18" x14ac:dyDescent="0.45">
      <c r="A345" t="s">
        <v>650</v>
      </c>
      <c r="B345" t="s">
        <v>314</v>
      </c>
      <c r="C345" t="s">
        <v>203</v>
      </c>
      <c r="D345" t="s">
        <v>179</v>
      </c>
      <c r="E345">
        <v>6</v>
      </c>
      <c r="G345">
        <v>6</v>
      </c>
      <c r="H345" t="s">
        <v>7</v>
      </c>
      <c r="I345" t="s">
        <v>38</v>
      </c>
      <c r="K345">
        <v>10</v>
      </c>
      <c r="L345">
        <v>3</v>
      </c>
      <c r="M345">
        <v>9</v>
      </c>
      <c r="N345">
        <v>344</v>
      </c>
      <c r="O345" t="str">
        <f>IF(All_Rosters[[#This Row],[Designation]]="Taxi Squad","",
IF(AND(TeamSelection=All_Rosters[[#This Row],[Team Name]],All_Rosters[[#This Row],[Keeper Years]]&gt;0),All_Rosters[[#This Row],[Index]],""))</f>
        <v/>
      </c>
      <c r="P345" t="str">
        <f>IFERROR(SMALL($O$2:$O$1000,ROWS($O$2:O345)),"")</f>
        <v/>
      </c>
      <c r="Q345" t="str">
        <f>IF(AND(All_Rosters[[#This Row],[Designation]]="Taxi Squad",TeamSelection=All_Rosters[[#This Row],[Team Name]],All_Rosters[[#This Row],[Keeper Years]]&gt;0),All_Rosters[[#This Row],[Index]],"")</f>
        <v/>
      </c>
      <c r="R345" t="str">
        <f>IFERROR(SMALL($Q$2:$Q$1000,ROWS($Q$2:Q345)),"")</f>
        <v/>
      </c>
    </row>
    <row r="346" spans="1:18" x14ac:dyDescent="0.45">
      <c r="A346" t="s">
        <v>650</v>
      </c>
      <c r="B346" t="s">
        <v>620</v>
      </c>
      <c r="C346" t="s">
        <v>149</v>
      </c>
      <c r="D346" t="s">
        <v>123</v>
      </c>
      <c r="E346">
        <v>2</v>
      </c>
      <c r="F346">
        <v>5</v>
      </c>
      <c r="G346">
        <v>2</v>
      </c>
      <c r="H346" t="s">
        <v>5</v>
      </c>
      <c r="I346" t="s">
        <v>28</v>
      </c>
      <c r="J346" t="s">
        <v>33</v>
      </c>
      <c r="K346">
        <v>2</v>
      </c>
      <c r="L346">
        <v>4</v>
      </c>
      <c r="M346">
        <v>9</v>
      </c>
      <c r="N346">
        <v>345</v>
      </c>
      <c r="O346" t="str">
        <f>IF(All_Rosters[[#This Row],[Designation]]="Taxi Squad","",
IF(AND(TeamSelection=All_Rosters[[#This Row],[Team Name]],All_Rosters[[#This Row],[Keeper Years]]&gt;0),All_Rosters[[#This Row],[Index]],""))</f>
        <v/>
      </c>
      <c r="P346" t="str">
        <f>IFERROR(SMALL($O$2:$O$1000,ROWS($O$2:O346)),"")</f>
        <v/>
      </c>
      <c r="Q346" t="str">
        <f>IF(AND(All_Rosters[[#This Row],[Designation]]="Taxi Squad",TeamSelection=All_Rosters[[#This Row],[Team Name]],All_Rosters[[#This Row],[Keeper Years]]&gt;0),All_Rosters[[#This Row],[Index]],"")</f>
        <v/>
      </c>
      <c r="R346" t="str">
        <f>IFERROR(SMALL($Q$2:$Q$1000,ROWS($Q$2:Q346)),"")</f>
        <v/>
      </c>
    </row>
    <row r="347" spans="1:18" x14ac:dyDescent="0.45">
      <c r="A347" t="s">
        <v>650</v>
      </c>
      <c r="B347" t="s">
        <v>318</v>
      </c>
      <c r="C347" t="s">
        <v>283</v>
      </c>
      <c r="D347" t="s">
        <v>123</v>
      </c>
      <c r="E347">
        <v>1</v>
      </c>
      <c r="F347">
        <v>5</v>
      </c>
      <c r="G347">
        <v>1</v>
      </c>
      <c r="H347" t="s">
        <v>5</v>
      </c>
      <c r="I347" t="s">
        <v>9</v>
      </c>
      <c r="J347" t="s">
        <v>33</v>
      </c>
      <c r="K347">
        <v>1</v>
      </c>
      <c r="L347">
        <v>4</v>
      </c>
      <c r="M347">
        <v>9</v>
      </c>
      <c r="N347">
        <v>346</v>
      </c>
      <c r="O347" t="str">
        <f>IF(All_Rosters[[#This Row],[Designation]]="Taxi Squad","",
IF(AND(TeamSelection=All_Rosters[[#This Row],[Team Name]],All_Rosters[[#This Row],[Keeper Years]]&gt;0),All_Rosters[[#This Row],[Index]],""))</f>
        <v/>
      </c>
      <c r="P347" t="str">
        <f>IFERROR(SMALL($O$2:$O$1000,ROWS($O$2:O347)),"")</f>
        <v/>
      </c>
      <c r="Q347" t="str">
        <f>IF(AND(All_Rosters[[#This Row],[Designation]]="Taxi Squad",TeamSelection=All_Rosters[[#This Row],[Team Name]],All_Rosters[[#This Row],[Keeper Years]]&gt;0),All_Rosters[[#This Row],[Index]],"")</f>
        <v/>
      </c>
      <c r="R347" t="str">
        <f>IFERROR(SMALL($Q$2:$Q$1000,ROWS($Q$2:Q347)),"")</f>
        <v/>
      </c>
    </row>
    <row r="348" spans="1:18" x14ac:dyDescent="0.45">
      <c r="A348" t="s">
        <v>650</v>
      </c>
      <c r="B348" t="s">
        <v>319</v>
      </c>
      <c r="C348" t="s">
        <v>127</v>
      </c>
      <c r="D348" t="s">
        <v>141</v>
      </c>
      <c r="E348">
        <v>2</v>
      </c>
      <c r="F348">
        <v>5</v>
      </c>
      <c r="G348">
        <v>2</v>
      </c>
      <c r="H348" t="s">
        <v>5</v>
      </c>
      <c r="I348" t="s">
        <v>28</v>
      </c>
      <c r="J348" t="s">
        <v>33</v>
      </c>
      <c r="K348">
        <v>2</v>
      </c>
      <c r="L348">
        <v>4</v>
      </c>
      <c r="M348">
        <v>9</v>
      </c>
      <c r="N348">
        <v>347</v>
      </c>
      <c r="O348" t="str">
        <f>IF(All_Rosters[[#This Row],[Designation]]="Taxi Squad","",
IF(AND(TeamSelection=All_Rosters[[#This Row],[Team Name]],All_Rosters[[#This Row],[Keeper Years]]&gt;0),All_Rosters[[#This Row],[Index]],""))</f>
        <v/>
      </c>
      <c r="P348" t="str">
        <f>IFERROR(SMALL($O$2:$O$1000,ROWS($O$2:O348)),"")</f>
        <v/>
      </c>
      <c r="Q348" t="str">
        <f>IF(AND(All_Rosters[[#This Row],[Designation]]="Taxi Squad",TeamSelection=All_Rosters[[#This Row],[Team Name]],All_Rosters[[#This Row],[Keeper Years]]&gt;0),All_Rosters[[#This Row],[Index]],"")</f>
        <v/>
      </c>
      <c r="R348" t="str">
        <f>IFERROR(SMALL($Q$2:$Q$1000,ROWS($Q$2:Q348)),"")</f>
        <v/>
      </c>
    </row>
    <row r="349" spans="1:18" x14ac:dyDescent="0.45">
      <c r="A349" t="s">
        <v>650</v>
      </c>
      <c r="B349" t="s">
        <v>320</v>
      </c>
      <c r="C349" t="s">
        <v>223</v>
      </c>
      <c r="D349" t="s">
        <v>159</v>
      </c>
      <c r="E349">
        <v>2</v>
      </c>
      <c r="F349">
        <v>5</v>
      </c>
      <c r="G349">
        <v>2</v>
      </c>
      <c r="H349" t="s">
        <v>5</v>
      </c>
      <c r="I349" t="s">
        <v>28</v>
      </c>
      <c r="J349" t="s">
        <v>33</v>
      </c>
      <c r="K349">
        <v>2</v>
      </c>
      <c r="L349">
        <v>4</v>
      </c>
      <c r="M349">
        <v>9</v>
      </c>
      <c r="N349">
        <v>348</v>
      </c>
      <c r="O349" t="str">
        <f>IF(All_Rosters[[#This Row],[Designation]]="Taxi Squad","",
IF(AND(TeamSelection=All_Rosters[[#This Row],[Team Name]],All_Rosters[[#This Row],[Keeper Years]]&gt;0),All_Rosters[[#This Row],[Index]],""))</f>
        <v/>
      </c>
      <c r="P349" t="str">
        <f>IFERROR(SMALL($O$2:$O$1000,ROWS($O$2:O349)),"")</f>
        <v/>
      </c>
      <c r="Q349" t="str">
        <f>IF(AND(All_Rosters[[#This Row],[Designation]]="Taxi Squad",TeamSelection=All_Rosters[[#This Row],[Team Name]],All_Rosters[[#This Row],[Keeper Years]]&gt;0),All_Rosters[[#This Row],[Index]],"")</f>
        <v/>
      </c>
      <c r="R349" t="str">
        <f>IFERROR(SMALL($Q$2:$Q$1000,ROWS($Q$2:Q349)),"")</f>
        <v/>
      </c>
    </row>
    <row r="350" spans="1:18" x14ac:dyDescent="0.45">
      <c r="A350" t="s">
        <v>650</v>
      </c>
      <c r="B350" t="s">
        <v>321</v>
      </c>
      <c r="C350" t="s">
        <v>267</v>
      </c>
      <c r="D350" t="s">
        <v>163</v>
      </c>
      <c r="E350">
        <v>3</v>
      </c>
      <c r="F350">
        <v>5</v>
      </c>
      <c r="G350">
        <v>3</v>
      </c>
      <c r="H350" t="s">
        <v>5</v>
      </c>
      <c r="I350" t="s">
        <v>8</v>
      </c>
      <c r="J350" t="s">
        <v>33</v>
      </c>
      <c r="K350">
        <v>3</v>
      </c>
      <c r="L350">
        <v>4</v>
      </c>
      <c r="M350">
        <v>9</v>
      </c>
      <c r="N350">
        <v>349</v>
      </c>
      <c r="O350" t="str">
        <f>IF(All_Rosters[[#This Row],[Designation]]="Taxi Squad","",
IF(AND(TeamSelection=All_Rosters[[#This Row],[Team Name]],All_Rosters[[#This Row],[Keeper Years]]&gt;0),All_Rosters[[#This Row],[Index]],""))</f>
        <v/>
      </c>
      <c r="P350" t="str">
        <f>IFERROR(SMALL($O$2:$O$1000,ROWS($O$2:O350)),"")</f>
        <v/>
      </c>
      <c r="Q350" t="str">
        <f>IF(AND(All_Rosters[[#This Row],[Designation]]="Taxi Squad",TeamSelection=All_Rosters[[#This Row],[Team Name]],All_Rosters[[#This Row],[Keeper Years]]&gt;0),All_Rosters[[#This Row],[Index]],"")</f>
        <v/>
      </c>
      <c r="R350" t="str">
        <f>IFERROR(SMALL($Q$2:$Q$1000,ROWS($Q$2:Q350)),"")</f>
        <v/>
      </c>
    </row>
    <row r="351" spans="1:18" x14ac:dyDescent="0.45">
      <c r="A351" t="s">
        <v>645</v>
      </c>
      <c r="B351" t="s">
        <v>513</v>
      </c>
      <c r="C351" t="s">
        <v>146</v>
      </c>
      <c r="D351" t="s">
        <v>123</v>
      </c>
      <c r="E351">
        <v>169</v>
      </c>
      <c r="G351">
        <v>169</v>
      </c>
      <c r="H351" t="s">
        <v>7</v>
      </c>
      <c r="I351" t="s">
        <v>68</v>
      </c>
      <c r="K351">
        <v>212</v>
      </c>
      <c r="L351">
        <v>3</v>
      </c>
      <c r="M351">
        <v>10</v>
      </c>
      <c r="N351">
        <v>350</v>
      </c>
      <c r="O351" t="str">
        <f>IF(All_Rosters[[#This Row],[Designation]]="Taxi Squad","",
IF(AND(TeamSelection=All_Rosters[[#This Row],[Team Name]],All_Rosters[[#This Row],[Keeper Years]]&gt;0),All_Rosters[[#This Row],[Index]],""))</f>
        <v/>
      </c>
      <c r="P351" t="str">
        <f>IFERROR(SMALL($O$2:$O$1000,ROWS($O$2:O351)),"")</f>
        <v/>
      </c>
      <c r="Q351" t="str">
        <f>IF(AND(All_Rosters[[#This Row],[Designation]]="Taxi Squad",TeamSelection=All_Rosters[[#This Row],[Team Name]],All_Rosters[[#This Row],[Keeper Years]]&gt;0),All_Rosters[[#This Row],[Index]],"")</f>
        <v/>
      </c>
      <c r="R351" t="str">
        <f>IFERROR(SMALL($Q$2:$Q$1000,ROWS($Q$2:Q351)),"")</f>
        <v/>
      </c>
    </row>
    <row r="352" spans="1:18" x14ac:dyDescent="0.45">
      <c r="A352" t="s">
        <v>645</v>
      </c>
      <c r="B352" t="s">
        <v>514</v>
      </c>
      <c r="C352" t="s">
        <v>214</v>
      </c>
      <c r="D352" t="s">
        <v>123</v>
      </c>
      <c r="E352">
        <v>71</v>
      </c>
      <c r="F352">
        <v>5</v>
      </c>
      <c r="G352">
        <v>71</v>
      </c>
      <c r="H352" t="s">
        <v>5</v>
      </c>
      <c r="I352" t="s">
        <v>59</v>
      </c>
      <c r="K352">
        <v>89</v>
      </c>
      <c r="L352">
        <v>4</v>
      </c>
      <c r="M352">
        <v>10</v>
      </c>
      <c r="N352">
        <v>351</v>
      </c>
      <c r="O352" t="str">
        <f>IF(All_Rosters[[#This Row],[Designation]]="Taxi Squad","",
IF(AND(TeamSelection=All_Rosters[[#This Row],[Team Name]],All_Rosters[[#This Row],[Keeper Years]]&gt;0),All_Rosters[[#This Row],[Index]],""))</f>
        <v/>
      </c>
      <c r="P352" t="str">
        <f>IFERROR(SMALL($O$2:$O$1000,ROWS($O$2:O352)),"")</f>
        <v/>
      </c>
      <c r="Q352" t="str">
        <f>IF(AND(All_Rosters[[#This Row],[Designation]]="Taxi Squad",TeamSelection=All_Rosters[[#This Row],[Team Name]],All_Rosters[[#This Row],[Keeper Years]]&gt;0),All_Rosters[[#This Row],[Index]],"")</f>
        <v/>
      </c>
      <c r="R352" t="str">
        <f>IFERROR(SMALL($Q$2:$Q$1000,ROWS($Q$2:Q352)),"")</f>
        <v/>
      </c>
    </row>
    <row r="353" spans="1:18" x14ac:dyDescent="0.45">
      <c r="A353" t="s">
        <v>645</v>
      </c>
      <c r="B353" t="s">
        <v>515</v>
      </c>
      <c r="C353" t="s">
        <v>211</v>
      </c>
      <c r="D353" t="s">
        <v>123</v>
      </c>
      <c r="E353">
        <v>45</v>
      </c>
      <c r="G353">
        <v>45</v>
      </c>
      <c r="H353" t="s">
        <v>7</v>
      </c>
      <c r="I353" t="s">
        <v>13</v>
      </c>
      <c r="K353">
        <v>57</v>
      </c>
      <c r="L353">
        <v>3</v>
      </c>
      <c r="M353">
        <v>10</v>
      </c>
      <c r="N353">
        <v>352</v>
      </c>
      <c r="O353" t="str">
        <f>IF(All_Rosters[[#This Row],[Designation]]="Taxi Squad","",
IF(AND(TeamSelection=All_Rosters[[#This Row],[Team Name]],All_Rosters[[#This Row],[Keeper Years]]&gt;0),All_Rosters[[#This Row],[Index]],""))</f>
        <v/>
      </c>
      <c r="P353" t="str">
        <f>IFERROR(SMALL($O$2:$O$1000,ROWS($O$2:O353)),"")</f>
        <v/>
      </c>
      <c r="Q353" t="str">
        <f>IF(AND(All_Rosters[[#This Row],[Designation]]="Taxi Squad",TeamSelection=All_Rosters[[#This Row],[Team Name]],All_Rosters[[#This Row],[Keeper Years]]&gt;0),All_Rosters[[#This Row],[Index]],"")</f>
        <v/>
      </c>
      <c r="R353" t="str">
        <f>IFERROR(SMALL($Q$2:$Q$1000,ROWS($Q$2:Q353)),"")</f>
        <v/>
      </c>
    </row>
    <row r="354" spans="1:18" x14ac:dyDescent="0.45">
      <c r="A354" t="s">
        <v>645</v>
      </c>
      <c r="B354" t="s">
        <v>621</v>
      </c>
      <c r="C354" t="s">
        <v>161</v>
      </c>
      <c r="D354" t="s">
        <v>123</v>
      </c>
      <c r="E354">
        <v>13</v>
      </c>
      <c r="G354">
        <v>13</v>
      </c>
      <c r="H354" t="s">
        <v>7</v>
      </c>
      <c r="I354" t="s">
        <v>48</v>
      </c>
      <c r="K354">
        <v>17</v>
      </c>
      <c r="L354">
        <v>3</v>
      </c>
      <c r="M354">
        <v>10</v>
      </c>
      <c r="N354">
        <v>353</v>
      </c>
      <c r="O354" t="str">
        <f>IF(All_Rosters[[#This Row],[Designation]]="Taxi Squad","",
IF(AND(TeamSelection=All_Rosters[[#This Row],[Team Name]],All_Rosters[[#This Row],[Keeper Years]]&gt;0),All_Rosters[[#This Row],[Index]],""))</f>
        <v/>
      </c>
      <c r="P354" t="str">
        <f>IFERROR(SMALL($O$2:$O$1000,ROWS($O$2:O354)),"")</f>
        <v/>
      </c>
      <c r="Q354" t="str">
        <f>IF(AND(All_Rosters[[#This Row],[Designation]]="Taxi Squad",TeamSelection=All_Rosters[[#This Row],[Team Name]],All_Rosters[[#This Row],[Keeper Years]]&gt;0),All_Rosters[[#This Row],[Index]],"")</f>
        <v/>
      </c>
      <c r="R354" t="str">
        <f>IFERROR(SMALL($Q$2:$Q$1000,ROWS($Q$2:Q354)),"")</f>
        <v/>
      </c>
    </row>
    <row r="355" spans="1:18" x14ac:dyDescent="0.45">
      <c r="A355" t="s">
        <v>645</v>
      </c>
      <c r="B355" t="s">
        <v>516</v>
      </c>
      <c r="C355" t="s">
        <v>278</v>
      </c>
      <c r="D355" t="s">
        <v>130</v>
      </c>
      <c r="E355">
        <v>39</v>
      </c>
      <c r="F355">
        <v>5</v>
      </c>
      <c r="G355">
        <v>39</v>
      </c>
      <c r="H355" t="s">
        <v>5</v>
      </c>
      <c r="I355" t="s">
        <v>114</v>
      </c>
      <c r="K355">
        <v>49</v>
      </c>
      <c r="L355">
        <v>4</v>
      </c>
      <c r="M355">
        <v>10</v>
      </c>
      <c r="N355">
        <v>354</v>
      </c>
      <c r="O355" t="str">
        <f>IF(All_Rosters[[#This Row],[Designation]]="Taxi Squad","",
IF(AND(TeamSelection=All_Rosters[[#This Row],[Team Name]],All_Rosters[[#This Row],[Keeper Years]]&gt;0),All_Rosters[[#This Row],[Index]],""))</f>
        <v/>
      </c>
      <c r="P355" t="str">
        <f>IFERROR(SMALL($O$2:$O$1000,ROWS($O$2:O355)),"")</f>
        <v/>
      </c>
      <c r="Q355" t="str">
        <f>IF(AND(All_Rosters[[#This Row],[Designation]]="Taxi Squad",TeamSelection=All_Rosters[[#This Row],[Team Name]],All_Rosters[[#This Row],[Keeper Years]]&gt;0),All_Rosters[[#This Row],[Index]],"")</f>
        <v/>
      </c>
      <c r="R355" t="str">
        <f>IFERROR(SMALL($Q$2:$Q$1000,ROWS($Q$2:Q355)),"")</f>
        <v/>
      </c>
    </row>
    <row r="356" spans="1:18" x14ac:dyDescent="0.45">
      <c r="A356" t="s">
        <v>645</v>
      </c>
      <c r="B356" t="s">
        <v>517</v>
      </c>
      <c r="C356" t="s">
        <v>143</v>
      </c>
      <c r="D356" t="s">
        <v>130</v>
      </c>
      <c r="E356">
        <v>25</v>
      </c>
      <c r="G356">
        <v>25</v>
      </c>
      <c r="H356" t="s">
        <v>7</v>
      </c>
      <c r="I356" t="s">
        <v>26</v>
      </c>
      <c r="K356">
        <v>32</v>
      </c>
      <c r="L356">
        <v>3</v>
      </c>
      <c r="M356">
        <v>10</v>
      </c>
      <c r="N356">
        <v>355</v>
      </c>
      <c r="O356" t="str">
        <f>IF(All_Rosters[[#This Row],[Designation]]="Taxi Squad","",
IF(AND(TeamSelection=All_Rosters[[#This Row],[Team Name]],All_Rosters[[#This Row],[Keeper Years]]&gt;0),All_Rosters[[#This Row],[Index]],""))</f>
        <v/>
      </c>
      <c r="P356" t="str">
        <f>IFERROR(SMALL($O$2:$O$1000,ROWS($O$2:O356)),"")</f>
        <v/>
      </c>
      <c r="Q356" t="str">
        <f>IF(AND(All_Rosters[[#This Row],[Designation]]="Taxi Squad",TeamSelection=All_Rosters[[#This Row],[Team Name]],All_Rosters[[#This Row],[Keeper Years]]&gt;0),All_Rosters[[#This Row],[Index]],"")</f>
        <v/>
      </c>
      <c r="R356" t="str">
        <f>IFERROR(SMALL($Q$2:$Q$1000,ROWS($Q$2:Q356)),"")</f>
        <v/>
      </c>
    </row>
    <row r="357" spans="1:18" x14ac:dyDescent="0.45">
      <c r="A357" t="s">
        <v>645</v>
      </c>
      <c r="B357" t="s">
        <v>518</v>
      </c>
      <c r="C357" t="s">
        <v>125</v>
      </c>
      <c r="D357" t="s">
        <v>130</v>
      </c>
      <c r="E357">
        <v>20</v>
      </c>
      <c r="G357">
        <v>20</v>
      </c>
      <c r="H357" t="s">
        <v>7</v>
      </c>
      <c r="I357" t="s">
        <v>34</v>
      </c>
      <c r="K357">
        <v>25</v>
      </c>
      <c r="L357">
        <v>3</v>
      </c>
      <c r="M357">
        <v>10</v>
      </c>
      <c r="N357">
        <v>356</v>
      </c>
      <c r="O357" t="str">
        <f>IF(All_Rosters[[#This Row],[Designation]]="Taxi Squad","",
IF(AND(TeamSelection=All_Rosters[[#This Row],[Team Name]],All_Rosters[[#This Row],[Keeper Years]]&gt;0),All_Rosters[[#This Row],[Index]],""))</f>
        <v/>
      </c>
      <c r="P357" t="str">
        <f>IFERROR(SMALL($O$2:$O$1000,ROWS($O$2:O357)),"")</f>
        <v/>
      </c>
      <c r="Q357" t="str">
        <f>IF(AND(All_Rosters[[#This Row],[Designation]]="Taxi Squad",TeamSelection=All_Rosters[[#This Row],[Team Name]],All_Rosters[[#This Row],[Keeper Years]]&gt;0),All_Rosters[[#This Row],[Index]],"")</f>
        <v/>
      </c>
      <c r="R357" t="str">
        <f>IFERROR(SMALL($Q$2:$Q$1000,ROWS($Q$2:Q357)),"")</f>
        <v/>
      </c>
    </row>
    <row r="358" spans="1:18" x14ac:dyDescent="0.45">
      <c r="A358" t="s">
        <v>645</v>
      </c>
      <c r="B358" t="s">
        <v>519</v>
      </c>
      <c r="C358" t="s">
        <v>125</v>
      </c>
      <c r="D358" t="s">
        <v>130</v>
      </c>
      <c r="E358">
        <v>18</v>
      </c>
      <c r="G358">
        <v>18</v>
      </c>
      <c r="H358" t="s">
        <v>7</v>
      </c>
      <c r="I358" t="s">
        <v>23</v>
      </c>
      <c r="K358">
        <v>23</v>
      </c>
      <c r="L358">
        <v>3</v>
      </c>
      <c r="M358">
        <v>10</v>
      </c>
      <c r="N358">
        <v>357</v>
      </c>
      <c r="O358" t="str">
        <f>IF(All_Rosters[[#This Row],[Designation]]="Taxi Squad","",
IF(AND(TeamSelection=All_Rosters[[#This Row],[Team Name]],All_Rosters[[#This Row],[Keeper Years]]&gt;0),All_Rosters[[#This Row],[Index]],""))</f>
        <v/>
      </c>
      <c r="P358" t="str">
        <f>IFERROR(SMALL($O$2:$O$1000,ROWS($O$2:O358)),"")</f>
        <v/>
      </c>
      <c r="Q358" t="str">
        <f>IF(AND(All_Rosters[[#This Row],[Designation]]="Taxi Squad",TeamSelection=All_Rosters[[#This Row],[Team Name]],All_Rosters[[#This Row],[Keeper Years]]&gt;0),All_Rosters[[#This Row],[Index]],"")</f>
        <v/>
      </c>
      <c r="R358" t="str">
        <f>IFERROR(SMALL($Q$2:$Q$1000,ROWS($Q$2:Q358)),"")</f>
        <v/>
      </c>
    </row>
    <row r="359" spans="1:18" x14ac:dyDescent="0.45">
      <c r="A359" t="s">
        <v>645</v>
      </c>
      <c r="B359" t="s">
        <v>520</v>
      </c>
      <c r="C359" t="s">
        <v>187</v>
      </c>
      <c r="D359" t="s">
        <v>130</v>
      </c>
      <c r="E359">
        <v>2</v>
      </c>
      <c r="G359">
        <v>2</v>
      </c>
      <c r="H359" t="s">
        <v>7</v>
      </c>
      <c r="I359" t="s">
        <v>28</v>
      </c>
      <c r="K359">
        <v>10</v>
      </c>
      <c r="L359">
        <v>3</v>
      </c>
      <c r="M359">
        <v>10</v>
      </c>
      <c r="N359">
        <v>358</v>
      </c>
      <c r="O359" t="str">
        <f>IF(All_Rosters[[#This Row],[Designation]]="Taxi Squad","",
IF(AND(TeamSelection=All_Rosters[[#This Row],[Team Name]],All_Rosters[[#This Row],[Keeper Years]]&gt;0),All_Rosters[[#This Row],[Index]],""))</f>
        <v/>
      </c>
      <c r="P359" t="str">
        <f>IFERROR(SMALL($O$2:$O$1000,ROWS($O$2:O359)),"")</f>
        <v/>
      </c>
      <c r="Q359" t="str">
        <f>IF(AND(All_Rosters[[#This Row],[Designation]]="Taxi Squad",TeamSelection=All_Rosters[[#This Row],[Team Name]],All_Rosters[[#This Row],[Keeper Years]]&gt;0),All_Rosters[[#This Row],[Index]],"")</f>
        <v/>
      </c>
      <c r="R359" t="str">
        <f>IFERROR(SMALL($Q$2:$Q$1000,ROWS($Q$2:Q359)),"")</f>
        <v/>
      </c>
    </row>
    <row r="360" spans="1:18" x14ac:dyDescent="0.45">
      <c r="A360" t="s">
        <v>645</v>
      </c>
      <c r="B360" t="s">
        <v>521</v>
      </c>
      <c r="C360" t="s">
        <v>161</v>
      </c>
      <c r="D360" t="s">
        <v>141</v>
      </c>
      <c r="E360">
        <v>119</v>
      </c>
      <c r="G360">
        <v>119</v>
      </c>
      <c r="H360" t="s">
        <v>7</v>
      </c>
      <c r="I360" t="s">
        <v>103</v>
      </c>
      <c r="K360">
        <v>149</v>
      </c>
      <c r="L360">
        <v>3</v>
      </c>
      <c r="M360">
        <v>10</v>
      </c>
      <c r="N360">
        <v>359</v>
      </c>
      <c r="O360" t="str">
        <f>IF(All_Rosters[[#This Row],[Designation]]="Taxi Squad","",
IF(AND(TeamSelection=All_Rosters[[#This Row],[Team Name]],All_Rosters[[#This Row],[Keeper Years]]&gt;0),All_Rosters[[#This Row],[Index]],""))</f>
        <v/>
      </c>
      <c r="P360" t="str">
        <f>IFERROR(SMALL($O$2:$O$1000,ROWS($O$2:O360)),"")</f>
        <v/>
      </c>
      <c r="Q360" t="str">
        <f>IF(AND(All_Rosters[[#This Row],[Designation]]="Taxi Squad",TeamSelection=All_Rosters[[#This Row],[Team Name]],All_Rosters[[#This Row],[Keeper Years]]&gt;0),All_Rosters[[#This Row],[Index]],"")</f>
        <v/>
      </c>
      <c r="R360" t="str">
        <f>IFERROR(SMALL($Q$2:$Q$1000,ROWS($Q$2:Q360)),"")</f>
        <v/>
      </c>
    </row>
    <row r="361" spans="1:18" x14ac:dyDescent="0.45">
      <c r="A361" t="s">
        <v>645</v>
      </c>
      <c r="B361" t="s">
        <v>522</v>
      </c>
      <c r="C361" t="s">
        <v>223</v>
      </c>
      <c r="D361" t="s">
        <v>141</v>
      </c>
      <c r="E361">
        <v>89</v>
      </c>
      <c r="G361">
        <v>89</v>
      </c>
      <c r="H361" t="s">
        <v>7</v>
      </c>
      <c r="I361" t="s">
        <v>116</v>
      </c>
      <c r="K361">
        <v>112</v>
      </c>
      <c r="L361">
        <v>3</v>
      </c>
      <c r="M361">
        <v>10</v>
      </c>
      <c r="N361">
        <v>360</v>
      </c>
      <c r="O361" t="str">
        <f>IF(All_Rosters[[#This Row],[Designation]]="Taxi Squad","",
IF(AND(TeamSelection=All_Rosters[[#This Row],[Team Name]],All_Rosters[[#This Row],[Keeper Years]]&gt;0),All_Rosters[[#This Row],[Index]],""))</f>
        <v/>
      </c>
      <c r="P361" t="str">
        <f>IFERROR(SMALL($O$2:$O$1000,ROWS($O$2:O361)),"")</f>
        <v/>
      </c>
      <c r="Q361" t="str">
        <f>IF(AND(All_Rosters[[#This Row],[Designation]]="Taxi Squad",TeamSelection=All_Rosters[[#This Row],[Team Name]],All_Rosters[[#This Row],[Keeper Years]]&gt;0),All_Rosters[[#This Row],[Index]],"")</f>
        <v/>
      </c>
      <c r="R361" t="str">
        <f>IFERROR(SMALL($Q$2:$Q$1000,ROWS($Q$2:Q361)),"")</f>
        <v/>
      </c>
    </row>
    <row r="362" spans="1:18" x14ac:dyDescent="0.45">
      <c r="A362" t="s">
        <v>645</v>
      </c>
      <c r="B362" t="s">
        <v>523</v>
      </c>
      <c r="C362" t="s">
        <v>203</v>
      </c>
      <c r="D362" t="s">
        <v>141</v>
      </c>
      <c r="E362">
        <v>78</v>
      </c>
      <c r="G362">
        <v>78</v>
      </c>
      <c r="H362" t="s">
        <v>7</v>
      </c>
      <c r="I362" t="s">
        <v>115</v>
      </c>
      <c r="K362">
        <v>98</v>
      </c>
      <c r="L362">
        <v>3</v>
      </c>
      <c r="M362">
        <v>10</v>
      </c>
      <c r="N362">
        <v>361</v>
      </c>
      <c r="O362" t="str">
        <f>IF(All_Rosters[[#This Row],[Designation]]="Taxi Squad","",
IF(AND(TeamSelection=All_Rosters[[#This Row],[Team Name]],All_Rosters[[#This Row],[Keeper Years]]&gt;0),All_Rosters[[#This Row],[Index]],""))</f>
        <v/>
      </c>
      <c r="P362" t="str">
        <f>IFERROR(SMALL($O$2:$O$1000,ROWS($O$2:O362)),"")</f>
        <v/>
      </c>
      <c r="Q362" t="str">
        <f>IF(AND(All_Rosters[[#This Row],[Designation]]="Taxi Squad",TeamSelection=All_Rosters[[#This Row],[Team Name]],All_Rosters[[#This Row],[Keeper Years]]&gt;0),All_Rosters[[#This Row],[Index]],"")</f>
        <v/>
      </c>
      <c r="R362" t="str">
        <f>IFERROR(SMALL($Q$2:$Q$1000,ROWS($Q$2:Q362)),"")</f>
        <v/>
      </c>
    </row>
    <row r="363" spans="1:18" x14ac:dyDescent="0.45">
      <c r="A363" t="s">
        <v>645</v>
      </c>
      <c r="B363" t="s">
        <v>524</v>
      </c>
      <c r="C363" t="s">
        <v>168</v>
      </c>
      <c r="D363" t="s">
        <v>141</v>
      </c>
      <c r="E363">
        <v>74</v>
      </c>
      <c r="G363">
        <v>74</v>
      </c>
      <c r="H363" t="s">
        <v>7</v>
      </c>
      <c r="I363" t="s">
        <v>90</v>
      </c>
      <c r="K363">
        <v>93</v>
      </c>
      <c r="L363">
        <v>3</v>
      </c>
      <c r="M363">
        <v>10</v>
      </c>
      <c r="N363">
        <v>362</v>
      </c>
      <c r="O363" t="str">
        <f>IF(All_Rosters[[#This Row],[Designation]]="Taxi Squad","",
IF(AND(TeamSelection=All_Rosters[[#This Row],[Team Name]],All_Rosters[[#This Row],[Keeper Years]]&gt;0),All_Rosters[[#This Row],[Index]],""))</f>
        <v/>
      </c>
      <c r="P363" t="str">
        <f>IFERROR(SMALL($O$2:$O$1000,ROWS($O$2:O363)),"")</f>
        <v/>
      </c>
      <c r="Q363" t="str">
        <f>IF(AND(All_Rosters[[#This Row],[Designation]]="Taxi Squad",TeamSelection=All_Rosters[[#This Row],[Team Name]],All_Rosters[[#This Row],[Keeper Years]]&gt;0),All_Rosters[[#This Row],[Index]],"")</f>
        <v/>
      </c>
      <c r="R363" t="str">
        <f>IFERROR(SMALL($Q$2:$Q$1000,ROWS($Q$2:Q363)),"")</f>
        <v/>
      </c>
    </row>
    <row r="364" spans="1:18" x14ac:dyDescent="0.45">
      <c r="A364" t="s">
        <v>645</v>
      </c>
      <c r="B364" t="s">
        <v>525</v>
      </c>
      <c r="C364" t="s">
        <v>134</v>
      </c>
      <c r="D364" t="s">
        <v>141</v>
      </c>
      <c r="E364">
        <v>45</v>
      </c>
      <c r="G364">
        <v>45</v>
      </c>
      <c r="H364" t="s">
        <v>7</v>
      </c>
      <c r="I364" t="s">
        <v>13</v>
      </c>
      <c r="K364">
        <v>57</v>
      </c>
      <c r="L364">
        <v>3</v>
      </c>
      <c r="M364">
        <v>10</v>
      </c>
      <c r="N364">
        <v>363</v>
      </c>
      <c r="O364" t="str">
        <f>IF(All_Rosters[[#This Row],[Designation]]="Taxi Squad","",
IF(AND(TeamSelection=All_Rosters[[#This Row],[Team Name]],All_Rosters[[#This Row],[Keeper Years]]&gt;0),All_Rosters[[#This Row],[Index]],""))</f>
        <v/>
      </c>
      <c r="P364" t="str">
        <f>IFERROR(SMALL($O$2:$O$1000,ROWS($O$2:O364)),"")</f>
        <v/>
      </c>
      <c r="Q364" t="str">
        <f>IF(AND(All_Rosters[[#This Row],[Designation]]="Taxi Squad",TeamSelection=All_Rosters[[#This Row],[Team Name]],All_Rosters[[#This Row],[Keeper Years]]&gt;0),All_Rosters[[#This Row],[Index]],"")</f>
        <v/>
      </c>
      <c r="R364" t="str">
        <f>IFERROR(SMALL($Q$2:$Q$1000,ROWS($Q$2:Q364)),"")</f>
        <v/>
      </c>
    </row>
    <row r="365" spans="1:18" x14ac:dyDescent="0.45">
      <c r="A365" t="s">
        <v>645</v>
      </c>
      <c r="B365" t="s">
        <v>526</v>
      </c>
      <c r="C365" t="s">
        <v>122</v>
      </c>
      <c r="D365" t="s">
        <v>141</v>
      </c>
      <c r="E365">
        <v>24</v>
      </c>
      <c r="G365">
        <v>24</v>
      </c>
      <c r="H365" t="s">
        <v>7</v>
      </c>
      <c r="I365" t="s">
        <v>17</v>
      </c>
      <c r="K365">
        <v>30</v>
      </c>
      <c r="L365">
        <v>3</v>
      </c>
      <c r="M365">
        <v>10</v>
      </c>
      <c r="N365">
        <v>364</v>
      </c>
      <c r="O365" t="str">
        <f>IF(All_Rosters[[#This Row],[Designation]]="Taxi Squad","",
IF(AND(TeamSelection=All_Rosters[[#This Row],[Team Name]],All_Rosters[[#This Row],[Keeper Years]]&gt;0),All_Rosters[[#This Row],[Index]],""))</f>
        <v/>
      </c>
      <c r="P365" t="str">
        <f>IFERROR(SMALL($O$2:$O$1000,ROWS($O$2:O365)),"")</f>
        <v/>
      </c>
      <c r="Q365" t="str">
        <f>IF(AND(All_Rosters[[#This Row],[Designation]]="Taxi Squad",TeamSelection=All_Rosters[[#This Row],[Team Name]],All_Rosters[[#This Row],[Keeper Years]]&gt;0),All_Rosters[[#This Row],[Index]],"")</f>
        <v/>
      </c>
      <c r="R365" t="str">
        <f>IFERROR(SMALL($Q$2:$Q$1000,ROWS($Q$2:Q365)),"")</f>
        <v/>
      </c>
    </row>
    <row r="366" spans="1:18" x14ac:dyDescent="0.45">
      <c r="A366" t="s">
        <v>645</v>
      </c>
      <c r="B366" t="s">
        <v>527</v>
      </c>
      <c r="C366" t="s">
        <v>283</v>
      </c>
      <c r="D366" t="s">
        <v>141</v>
      </c>
      <c r="E366">
        <v>7</v>
      </c>
      <c r="F366">
        <v>5</v>
      </c>
      <c r="G366">
        <v>7</v>
      </c>
      <c r="H366" t="s">
        <v>5</v>
      </c>
      <c r="I366" t="s">
        <v>18</v>
      </c>
      <c r="K366">
        <v>10</v>
      </c>
      <c r="L366">
        <v>4</v>
      </c>
      <c r="M366">
        <v>10</v>
      </c>
      <c r="N366">
        <v>365</v>
      </c>
      <c r="O366" t="str">
        <f>IF(All_Rosters[[#This Row],[Designation]]="Taxi Squad","",
IF(AND(TeamSelection=All_Rosters[[#This Row],[Team Name]],All_Rosters[[#This Row],[Keeper Years]]&gt;0),All_Rosters[[#This Row],[Index]],""))</f>
        <v/>
      </c>
      <c r="P366" t="str">
        <f>IFERROR(SMALL($O$2:$O$1000,ROWS($O$2:O366)),"")</f>
        <v/>
      </c>
      <c r="Q366" t="str">
        <f>IF(AND(All_Rosters[[#This Row],[Designation]]="Taxi Squad",TeamSelection=All_Rosters[[#This Row],[Team Name]],All_Rosters[[#This Row],[Keeper Years]]&gt;0),All_Rosters[[#This Row],[Index]],"")</f>
        <v/>
      </c>
      <c r="R366" t="str">
        <f>IFERROR(SMALL($Q$2:$Q$1000,ROWS($Q$2:Q366)),"")</f>
        <v/>
      </c>
    </row>
    <row r="367" spans="1:18" x14ac:dyDescent="0.45">
      <c r="A367" t="s">
        <v>645</v>
      </c>
      <c r="B367" t="s">
        <v>528</v>
      </c>
      <c r="C367" t="s">
        <v>214</v>
      </c>
      <c r="D367" t="s">
        <v>141</v>
      </c>
      <c r="E367">
        <v>5</v>
      </c>
      <c r="G367">
        <v>5</v>
      </c>
      <c r="H367" t="s">
        <v>7</v>
      </c>
      <c r="I367" t="s">
        <v>45</v>
      </c>
      <c r="K367">
        <v>10</v>
      </c>
      <c r="L367">
        <v>3</v>
      </c>
      <c r="M367">
        <v>10</v>
      </c>
      <c r="N367">
        <v>366</v>
      </c>
      <c r="O367" t="str">
        <f>IF(All_Rosters[[#This Row],[Designation]]="Taxi Squad","",
IF(AND(TeamSelection=All_Rosters[[#This Row],[Team Name]],All_Rosters[[#This Row],[Keeper Years]]&gt;0),All_Rosters[[#This Row],[Index]],""))</f>
        <v/>
      </c>
      <c r="P367" t="str">
        <f>IFERROR(SMALL($O$2:$O$1000,ROWS($O$2:O367)),"")</f>
        <v/>
      </c>
      <c r="Q367" t="str">
        <f>IF(AND(All_Rosters[[#This Row],[Designation]]="Taxi Squad",TeamSelection=All_Rosters[[#This Row],[Team Name]],All_Rosters[[#This Row],[Keeper Years]]&gt;0),All_Rosters[[#This Row],[Index]],"")</f>
        <v/>
      </c>
      <c r="R367" t="str">
        <f>IFERROR(SMALL($Q$2:$Q$1000,ROWS($Q$2:Q367)),"")</f>
        <v/>
      </c>
    </row>
    <row r="368" spans="1:18" x14ac:dyDescent="0.45">
      <c r="A368" t="s">
        <v>645</v>
      </c>
      <c r="B368" t="s">
        <v>529</v>
      </c>
      <c r="C368" t="s">
        <v>283</v>
      </c>
      <c r="D368" t="s">
        <v>141</v>
      </c>
      <c r="E368">
        <v>2</v>
      </c>
      <c r="G368">
        <v>2</v>
      </c>
      <c r="H368" t="s">
        <v>7</v>
      </c>
      <c r="I368" t="s">
        <v>28</v>
      </c>
      <c r="K368">
        <v>10</v>
      </c>
      <c r="L368">
        <v>3</v>
      </c>
      <c r="M368">
        <v>10</v>
      </c>
      <c r="N368">
        <v>367</v>
      </c>
      <c r="O368" t="str">
        <f>IF(All_Rosters[[#This Row],[Designation]]="Taxi Squad","",
IF(AND(TeamSelection=All_Rosters[[#This Row],[Team Name]],All_Rosters[[#This Row],[Keeper Years]]&gt;0),All_Rosters[[#This Row],[Index]],""))</f>
        <v/>
      </c>
      <c r="P368" t="str">
        <f>IFERROR(SMALL($O$2:$O$1000,ROWS($O$2:O368)),"")</f>
        <v/>
      </c>
      <c r="Q368" t="str">
        <f>IF(AND(All_Rosters[[#This Row],[Designation]]="Taxi Squad",TeamSelection=All_Rosters[[#This Row],[Team Name]],All_Rosters[[#This Row],[Keeper Years]]&gt;0),All_Rosters[[#This Row],[Index]],"")</f>
        <v/>
      </c>
      <c r="R368" t="str">
        <f>IFERROR(SMALL($Q$2:$Q$1000,ROWS($Q$2:Q368)),"")</f>
        <v/>
      </c>
    </row>
    <row r="369" spans="1:18" x14ac:dyDescent="0.45">
      <c r="A369" t="s">
        <v>645</v>
      </c>
      <c r="B369" t="s">
        <v>530</v>
      </c>
      <c r="C369" t="s">
        <v>192</v>
      </c>
      <c r="D369" t="s">
        <v>150</v>
      </c>
      <c r="E369">
        <v>25</v>
      </c>
      <c r="G369">
        <v>25</v>
      </c>
      <c r="H369" t="s">
        <v>7</v>
      </c>
      <c r="I369" t="s">
        <v>26</v>
      </c>
      <c r="K369">
        <v>32</v>
      </c>
      <c r="L369">
        <v>3</v>
      </c>
      <c r="M369">
        <v>10</v>
      </c>
      <c r="N369">
        <v>368</v>
      </c>
      <c r="O369" t="str">
        <f>IF(All_Rosters[[#This Row],[Designation]]="Taxi Squad","",
IF(AND(TeamSelection=All_Rosters[[#This Row],[Team Name]],All_Rosters[[#This Row],[Keeper Years]]&gt;0),All_Rosters[[#This Row],[Index]],""))</f>
        <v/>
      </c>
      <c r="P369" t="str">
        <f>IFERROR(SMALL($O$2:$O$1000,ROWS($O$2:O369)),"")</f>
        <v/>
      </c>
      <c r="Q369" t="str">
        <f>IF(AND(All_Rosters[[#This Row],[Designation]]="Taxi Squad",TeamSelection=All_Rosters[[#This Row],[Team Name]],All_Rosters[[#This Row],[Keeper Years]]&gt;0),All_Rosters[[#This Row],[Index]],"")</f>
        <v/>
      </c>
      <c r="R369" t="str">
        <f>IFERROR(SMALL($Q$2:$Q$1000,ROWS($Q$2:Q369)),"")</f>
        <v/>
      </c>
    </row>
    <row r="370" spans="1:18" x14ac:dyDescent="0.45">
      <c r="A370" t="s">
        <v>645</v>
      </c>
      <c r="B370" t="s">
        <v>531</v>
      </c>
      <c r="C370" t="s">
        <v>230</v>
      </c>
      <c r="D370" t="s">
        <v>150</v>
      </c>
      <c r="E370">
        <v>16</v>
      </c>
      <c r="G370">
        <v>16</v>
      </c>
      <c r="H370" t="s">
        <v>7</v>
      </c>
      <c r="I370" t="s">
        <v>40</v>
      </c>
      <c r="K370">
        <v>20</v>
      </c>
      <c r="L370">
        <v>3</v>
      </c>
      <c r="M370">
        <v>10</v>
      </c>
      <c r="N370">
        <v>369</v>
      </c>
      <c r="O370" t="str">
        <f>IF(All_Rosters[[#This Row],[Designation]]="Taxi Squad","",
IF(AND(TeamSelection=All_Rosters[[#This Row],[Team Name]],All_Rosters[[#This Row],[Keeper Years]]&gt;0),All_Rosters[[#This Row],[Index]],""))</f>
        <v/>
      </c>
      <c r="P370" t="str">
        <f>IFERROR(SMALL($O$2:$O$1000,ROWS($O$2:O370)),"")</f>
        <v/>
      </c>
      <c r="Q370" t="str">
        <f>IF(AND(All_Rosters[[#This Row],[Designation]]="Taxi Squad",TeamSelection=All_Rosters[[#This Row],[Team Name]],All_Rosters[[#This Row],[Keeper Years]]&gt;0),All_Rosters[[#This Row],[Index]],"")</f>
        <v/>
      </c>
      <c r="R370" t="str">
        <f>IFERROR(SMALL($Q$2:$Q$1000,ROWS($Q$2:Q370)),"")</f>
        <v/>
      </c>
    </row>
    <row r="371" spans="1:18" x14ac:dyDescent="0.45">
      <c r="A371" t="s">
        <v>645</v>
      </c>
      <c r="B371" t="s">
        <v>532</v>
      </c>
      <c r="C371" t="s">
        <v>211</v>
      </c>
      <c r="D371" t="s">
        <v>153</v>
      </c>
      <c r="E371">
        <v>1</v>
      </c>
      <c r="G371">
        <v>0</v>
      </c>
      <c r="H371" t="s">
        <v>7</v>
      </c>
      <c r="I371" t="s">
        <v>9</v>
      </c>
      <c r="K371">
        <v>3</v>
      </c>
      <c r="L371">
        <v>3</v>
      </c>
      <c r="M371">
        <v>10</v>
      </c>
      <c r="N371">
        <v>370</v>
      </c>
      <c r="O371" t="str">
        <f>IF(All_Rosters[[#This Row],[Designation]]="Taxi Squad","",
IF(AND(TeamSelection=All_Rosters[[#This Row],[Team Name]],All_Rosters[[#This Row],[Keeper Years]]&gt;0),All_Rosters[[#This Row],[Index]],""))</f>
        <v/>
      </c>
      <c r="P371" t="str">
        <f>IFERROR(SMALL($O$2:$O$1000,ROWS($O$2:O371)),"")</f>
        <v/>
      </c>
      <c r="Q371" t="str">
        <f>IF(AND(All_Rosters[[#This Row],[Designation]]="Taxi Squad",TeamSelection=All_Rosters[[#This Row],[Team Name]],All_Rosters[[#This Row],[Keeper Years]]&gt;0),All_Rosters[[#This Row],[Index]],"")</f>
        <v/>
      </c>
      <c r="R371" t="str">
        <f>IFERROR(SMALL($Q$2:$Q$1000,ROWS($Q$2:Q371)),"")</f>
        <v/>
      </c>
    </row>
    <row r="372" spans="1:18" x14ac:dyDescent="0.45">
      <c r="A372" t="s">
        <v>645</v>
      </c>
      <c r="B372" t="s">
        <v>533</v>
      </c>
      <c r="C372" t="s">
        <v>187</v>
      </c>
      <c r="D372" t="s">
        <v>159</v>
      </c>
      <c r="E372">
        <v>13</v>
      </c>
      <c r="G372">
        <v>13</v>
      </c>
      <c r="H372" t="s">
        <v>7</v>
      </c>
      <c r="I372" t="s">
        <v>48</v>
      </c>
      <c r="K372">
        <v>17</v>
      </c>
      <c r="L372">
        <v>3</v>
      </c>
      <c r="M372">
        <v>10</v>
      </c>
      <c r="N372">
        <v>371</v>
      </c>
      <c r="O372" t="str">
        <f>IF(All_Rosters[[#This Row],[Designation]]="Taxi Squad","",
IF(AND(TeamSelection=All_Rosters[[#This Row],[Team Name]],All_Rosters[[#This Row],[Keeper Years]]&gt;0),All_Rosters[[#This Row],[Index]],""))</f>
        <v/>
      </c>
      <c r="P372" t="str">
        <f>IFERROR(SMALL($O$2:$O$1000,ROWS($O$2:O372)),"")</f>
        <v/>
      </c>
      <c r="Q372" t="str">
        <f>IF(AND(All_Rosters[[#This Row],[Designation]]="Taxi Squad",TeamSelection=All_Rosters[[#This Row],[Team Name]],All_Rosters[[#This Row],[Keeper Years]]&gt;0),All_Rosters[[#This Row],[Index]],"")</f>
        <v/>
      </c>
      <c r="R372" t="str">
        <f>IFERROR(SMALL($Q$2:$Q$1000,ROWS($Q$2:Q372)),"")</f>
        <v/>
      </c>
    </row>
    <row r="373" spans="1:18" x14ac:dyDescent="0.45">
      <c r="A373" t="s">
        <v>645</v>
      </c>
      <c r="B373" t="s">
        <v>534</v>
      </c>
      <c r="C373" t="s">
        <v>129</v>
      </c>
      <c r="D373" t="s">
        <v>159</v>
      </c>
      <c r="E373">
        <v>3</v>
      </c>
      <c r="G373">
        <v>3</v>
      </c>
      <c r="H373" t="s">
        <v>7</v>
      </c>
      <c r="I373" t="s">
        <v>8</v>
      </c>
      <c r="K373">
        <v>10</v>
      </c>
      <c r="L373">
        <v>3</v>
      </c>
      <c r="M373">
        <v>10</v>
      </c>
      <c r="N373">
        <v>372</v>
      </c>
      <c r="O373" t="str">
        <f>IF(All_Rosters[[#This Row],[Designation]]="Taxi Squad","",
IF(AND(TeamSelection=All_Rosters[[#This Row],[Team Name]],All_Rosters[[#This Row],[Keeper Years]]&gt;0),All_Rosters[[#This Row],[Index]],""))</f>
        <v/>
      </c>
      <c r="P373" t="str">
        <f>IFERROR(SMALL($O$2:$O$1000,ROWS($O$2:O373)),"")</f>
        <v/>
      </c>
      <c r="Q373" t="str">
        <f>IF(AND(All_Rosters[[#This Row],[Designation]]="Taxi Squad",TeamSelection=All_Rosters[[#This Row],[Team Name]],All_Rosters[[#This Row],[Keeper Years]]&gt;0),All_Rosters[[#This Row],[Index]],"")</f>
        <v/>
      </c>
      <c r="R373" t="str">
        <f>IFERROR(SMALL($Q$2:$Q$1000,ROWS($Q$2:Q373)),"")</f>
        <v/>
      </c>
    </row>
    <row r="374" spans="1:18" x14ac:dyDescent="0.45">
      <c r="A374" t="s">
        <v>645</v>
      </c>
      <c r="B374" t="s">
        <v>535</v>
      </c>
      <c r="C374" t="s">
        <v>278</v>
      </c>
      <c r="D374" t="s">
        <v>159</v>
      </c>
      <c r="E374">
        <v>2</v>
      </c>
      <c r="G374">
        <v>0</v>
      </c>
      <c r="I374" t="s">
        <v>84</v>
      </c>
      <c r="K374">
        <v>10</v>
      </c>
      <c r="L374">
        <v>3</v>
      </c>
      <c r="M374">
        <v>10</v>
      </c>
      <c r="N374">
        <v>373</v>
      </c>
      <c r="O374" t="str">
        <f>IF(All_Rosters[[#This Row],[Designation]]="Taxi Squad","",
IF(AND(TeamSelection=All_Rosters[[#This Row],[Team Name]],All_Rosters[[#This Row],[Keeper Years]]&gt;0),All_Rosters[[#This Row],[Index]],""))</f>
        <v/>
      </c>
      <c r="P374" t="str">
        <f>IFERROR(SMALL($O$2:$O$1000,ROWS($O$2:O374)),"")</f>
        <v/>
      </c>
      <c r="Q374" t="str">
        <f>IF(AND(All_Rosters[[#This Row],[Designation]]="Taxi Squad",TeamSelection=All_Rosters[[#This Row],[Team Name]],All_Rosters[[#This Row],[Keeper Years]]&gt;0),All_Rosters[[#This Row],[Index]],"")</f>
        <v/>
      </c>
      <c r="R374" t="str">
        <f>IFERROR(SMALL($Q$2:$Q$1000,ROWS($Q$2:Q374)),"")</f>
        <v/>
      </c>
    </row>
    <row r="375" spans="1:18" x14ac:dyDescent="0.45">
      <c r="A375" t="s">
        <v>645</v>
      </c>
      <c r="B375" t="s">
        <v>536</v>
      </c>
      <c r="C375" t="s">
        <v>192</v>
      </c>
      <c r="D375" t="s">
        <v>163</v>
      </c>
      <c r="E375">
        <v>20</v>
      </c>
      <c r="G375">
        <v>20</v>
      </c>
      <c r="H375" t="s">
        <v>7</v>
      </c>
      <c r="I375" t="s">
        <v>34</v>
      </c>
      <c r="K375">
        <v>25</v>
      </c>
      <c r="L375">
        <v>3</v>
      </c>
      <c r="M375">
        <v>10</v>
      </c>
      <c r="N375">
        <v>374</v>
      </c>
      <c r="O375" t="str">
        <f>IF(All_Rosters[[#This Row],[Designation]]="Taxi Squad","",
IF(AND(TeamSelection=All_Rosters[[#This Row],[Team Name]],All_Rosters[[#This Row],[Keeper Years]]&gt;0),All_Rosters[[#This Row],[Index]],""))</f>
        <v/>
      </c>
      <c r="P375" t="str">
        <f>IFERROR(SMALL($O$2:$O$1000,ROWS($O$2:O375)),"")</f>
        <v/>
      </c>
      <c r="Q375" t="str">
        <f>IF(AND(All_Rosters[[#This Row],[Designation]]="Taxi Squad",TeamSelection=All_Rosters[[#This Row],[Team Name]],All_Rosters[[#This Row],[Keeper Years]]&gt;0),All_Rosters[[#This Row],[Index]],"")</f>
        <v/>
      </c>
      <c r="R375" t="str">
        <f>IFERROR(SMALL($Q$2:$Q$1000,ROWS($Q$2:Q375)),"")</f>
        <v/>
      </c>
    </row>
    <row r="376" spans="1:18" x14ac:dyDescent="0.45">
      <c r="A376" t="s">
        <v>645</v>
      </c>
      <c r="B376" t="s">
        <v>537</v>
      </c>
      <c r="C376" t="s">
        <v>223</v>
      </c>
      <c r="D376" t="s">
        <v>163</v>
      </c>
      <c r="E376">
        <v>5</v>
      </c>
      <c r="G376">
        <v>5</v>
      </c>
      <c r="H376" t="s">
        <v>7</v>
      </c>
      <c r="I376" t="s">
        <v>45</v>
      </c>
      <c r="K376">
        <v>10</v>
      </c>
      <c r="L376">
        <v>3</v>
      </c>
      <c r="M376">
        <v>10</v>
      </c>
      <c r="N376">
        <v>375</v>
      </c>
      <c r="O376" t="str">
        <f>IF(All_Rosters[[#This Row],[Designation]]="Taxi Squad","",
IF(AND(TeamSelection=All_Rosters[[#This Row],[Team Name]],All_Rosters[[#This Row],[Keeper Years]]&gt;0),All_Rosters[[#This Row],[Index]],""))</f>
        <v/>
      </c>
      <c r="P376" t="str">
        <f>IFERROR(SMALL($O$2:$O$1000,ROWS($O$2:O376)),"")</f>
        <v/>
      </c>
      <c r="Q376" t="str">
        <f>IF(AND(All_Rosters[[#This Row],[Designation]]="Taxi Squad",TeamSelection=All_Rosters[[#This Row],[Team Name]],All_Rosters[[#This Row],[Keeper Years]]&gt;0),All_Rosters[[#This Row],[Index]],"")</f>
        <v/>
      </c>
      <c r="R376" t="str">
        <f>IFERROR(SMALL($Q$2:$Q$1000,ROWS($Q$2:Q376)),"")</f>
        <v/>
      </c>
    </row>
    <row r="377" spans="1:18" x14ac:dyDescent="0.45">
      <c r="A377" t="s">
        <v>645</v>
      </c>
      <c r="B377" t="s">
        <v>538</v>
      </c>
      <c r="C377" t="s">
        <v>161</v>
      </c>
      <c r="D377" t="s">
        <v>163</v>
      </c>
      <c r="E377">
        <v>3</v>
      </c>
      <c r="G377">
        <v>3</v>
      </c>
      <c r="H377" t="s">
        <v>7</v>
      </c>
      <c r="I377" t="s">
        <v>8</v>
      </c>
      <c r="K377">
        <v>10</v>
      </c>
      <c r="L377">
        <v>3</v>
      </c>
      <c r="M377">
        <v>10</v>
      </c>
      <c r="N377">
        <v>376</v>
      </c>
      <c r="O377" t="str">
        <f>IF(All_Rosters[[#This Row],[Designation]]="Taxi Squad","",
IF(AND(TeamSelection=All_Rosters[[#This Row],[Team Name]],All_Rosters[[#This Row],[Keeper Years]]&gt;0),All_Rosters[[#This Row],[Index]],""))</f>
        <v/>
      </c>
      <c r="P377" t="str">
        <f>IFERROR(SMALL($O$2:$O$1000,ROWS($O$2:O377)),"")</f>
        <v/>
      </c>
      <c r="Q377" t="str">
        <f>IF(AND(All_Rosters[[#This Row],[Designation]]="Taxi Squad",TeamSelection=All_Rosters[[#This Row],[Team Name]],All_Rosters[[#This Row],[Keeper Years]]&gt;0),All_Rosters[[#This Row],[Index]],"")</f>
        <v/>
      </c>
      <c r="R377" t="str">
        <f>IFERROR(SMALL($Q$2:$Q$1000,ROWS($Q$2:Q377)),"")</f>
        <v/>
      </c>
    </row>
    <row r="378" spans="1:18" x14ac:dyDescent="0.45">
      <c r="A378" t="s">
        <v>645</v>
      </c>
      <c r="B378" t="s">
        <v>539</v>
      </c>
      <c r="C378" t="s">
        <v>283</v>
      </c>
      <c r="D378" t="s">
        <v>163</v>
      </c>
      <c r="E378">
        <v>6</v>
      </c>
      <c r="G378">
        <v>6</v>
      </c>
      <c r="H378" t="s">
        <v>7</v>
      </c>
      <c r="I378" t="s">
        <v>38</v>
      </c>
      <c r="K378">
        <v>10</v>
      </c>
      <c r="L378">
        <v>3</v>
      </c>
      <c r="M378">
        <v>10</v>
      </c>
      <c r="N378">
        <v>377</v>
      </c>
      <c r="O378" t="str">
        <f>IF(All_Rosters[[#This Row],[Designation]]="Taxi Squad","",
IF(AND(TeamSelection=All_Rosters[[#This Row],[Team Name]],All_Rosters[[#This Row],[Keeper Years]]&gt;0),All_Rosters[[#This Row],[Index]],""))</f>
        <v/>
      </c>
      <c r="P378" t="str">
        <f>IFERROR(SMALL($O$2:$O$1000,ROWS($O$2:O378)),"")</f>
        <v/>
      </c>
      <c r="Q378" t="str">
        <f>IF(AND(All_Rosters[[#This Row],[Designation]]="Taxi Squad",TeamSelection=All_Rosters[[#This Row],[Team Name]],All_Rosters[[#This Row],[Keeper Years]]&gt;0),All_Rosters[[#This Row],[Index]],"")</f>
        <v/>
      </c>
      <c r="R378" t="str">
        <f>IFERROR(SMALL($Q$2:$Q$1000,ROWS($Q$2:Q378)),"")</f>
        <v/>
      </c>
    </row>
    <row r="379" spans="1:18" x14ac:dyDescent="0.45">
      <c r="A379" t="s">
        <v>645</v>
      </c>
      <c r="B379" t="s">
        <v>540</v>
      </c>
      <c r="C379" t="s">
        <v>177</v>
      </c>
      <c r="D379" t="s">
        <v>163</v>
      </c>
      <c r="E379">
        <v>4</v>
      </c>
      <c r="G379">
        <v>4</v>
      </c>
      <c r="H379" t="s">
        <v>7</v>
      </c>
      <c r="I379" t="s">
        <v>51</v>
      </c>
      <c r="K379">
        <v>10</v>
      </c>
      <c r="L379">
        <v>3</v>
      </c>
      <c r="M379">
        <v>10</v>
      </c>
      <c r="N379">
        <v>378</v>
      </c>
      <c r="O379" t="str">
        <f>IF(All_Rosters[[#This Row],[Designation]]="Taxi Squad","",
IF(AND(TeamSelection=All_Rosters[[#This Row],[Team Name]],All_Rosters[[#This Row],[Keeper Years]]&gt;0),All_Rosters[[#This Row],[Index]],""))</f>
        <v/>
      </c>
      <c r="P379" t="str">
        <f>IFERROR(SMALL($O$2:$O$1000,ROWS($O$2:O379)),"")</f>
        <v/>
      </c>
      <c r="Q379" t="str">
        <f>IF(AND(All_Rosters[[#This Row],[Designation]]="Taxi Squad",TeamSelection=All_Rosters[[#This Row],[Team Name]],All_Rosters[[#This Row],[Keeper Years]]&gt;0),All_Rosters[[#This Row],[Index]],"")</f>
        <v/>
      </c>
      <c r="R379" t="str">
        <f>IFERROR(SMALL($Q$2:$Q$1000,ROWS($Q$2:Q379)),"")</f>
        <v/>
      </c>
    </row>
    <row r="380" spans="1:18" x14ac:dyDescent="0.45">
      <c r="A380" t="s">
        <v>645</v>
      </c>
      <c r="B380" t="s">
        <v>541</v>
      </c>
      <c r="C380" t="s">
        <v>177</v>
      </c>
      <c r="D380" t="s">
        <v>163</v>
      </c>
      <c r="E380">
        <v>1</v>
      </c>
      <c r="G380">
        <v>0</v>
      </c>
      <c r="H380" t="s">
        <v>7</v>
      </c>
      <c r="I380" t="s">
        <v>9</v>
      </c>
      <c r="K380">
        <v>10</v>
      </c>
      <c r="L380">
        <v>3</v>
      </c>
      <c r="M380">
        <v>10</v>
      </c>
      <c r="N380">
        <v>379</v>
      </c>
      <c r="O380" t="str">
        <f>IF(All_Rosters[[#This Row],[Designation]]="Taxi Squad","",
IF(AND(TeamSelection=All_Rosters[[#This Row],[Team Name]],All_Rosters[[#This Row],[Keeper Years]]&gt;0),All_Rosters[[#This Row],[Index]],""))</f>
        <v/>
      </c>
      <c r="P380" t="str">
        <f>IFERROR(SMALL($O$2:$O$1000,ROWS($O$2:O380)),"")</f>
        <v/>
      </c>
      <c r="Q380" t="str">
        <f>IF(AND(All_Rosters[[#This Row],[Designation]]="Taxi Squad",TeamSelection=All_Rosters[[#This Row],[Team Name]],All_Rosters[[#This Row],[Keeper Years]]&gt;0),All_Rosters[[#This Row],[Index]],"")</f>
        <v/>
      </c>
      <c r="R380" t="str">
        <f>IFERROR(SMALL($Q$2:$Q$1000,ROWS($Q$2:Q380)),"")</f>
        <v/>
      </c>
    </row>
    <row r="381" spans="1:18" x14ac:dyDescent="0.45">
      <c r="A381" t="s">
        <v>645</v>
      </c>
      <c r="B381" t="s">
        <v>542</v>
      </c>
      <c r="C381" t="s">
        <v>125</v>
      </c>
      <c r="D381" t="s">
        <v>179</v>
      </c>
      <c r="E381">
        <v>2</v>
      </c>
      <c r="G381">
        <v>2</v>
      </c>
      <c r="H381" t="s">
        <v>7</v>
      </c>
      <c r="I381" t="s">
        <v>28</v>
      </c>
      <c r="K381">
        <v>10</v>
      </c>
      <c r="L381">
        <v>3</v>
      </c>
      <c r="M381">
        <v>10</v>
      </c>
      <c r="N381">
        <v>380</v>
      </c>
      <c r="O381" t="str">
        <f>IF(All_Rosters[[#This Row],[Designation]]="Taxi Squad","",
IF(AND(TeamSelection=All_Rosters[[#This Row],[Team Name]],All_Rosters[[#This Row],[Keeper Years]]&gt;0),All_Rosters[[#This Row],[Index]],""))</f>
        <v/>
      </c>
      <c r="P381" t="str">
        <f>IFERROR(SMALL($O$2:$O$1000,ROWS($O$2:O381)),"")</f>
        <v/>
      </c>
      <c r="Q381" t="str">
        <f>IF(AND(All_Rosters[[#This Row],[Designation]]="Taxi Squad",TeamSelection=All_Rosters[[#This Row],[Team Name]],All_Rosters[[#This Row],[Keeper Years]]&gt;0),All_Rosters[[#This Row],[Index]],"")</f>
        <v/>
      </c>
      <c r="R381" t="str">
        <f>IFERROR(SMALL($Q$2:$Q$1000,ROWS($Q$2:Q381)),"")</f>
        <v/>
      </c>
    </row>
    <row r="382" spans="1:18" x14ac:dyDescent="0.45">
      <c r="A382" t="s">
        <v>645</v>
      </c>
      <c r="B382" t="s">
        <v>543</v>
      </c>
      <c r="C382" t="s">
        <v>187</v>
      </c>
      <c r="D382" t="s">
        <v>179</v>
      </c>
      <c r="E382">
        <v>1</v>
      </c>
      <c r="G382">
        <v>0</v>
      </c>
      <c r="H382" t="s">
        <v>7</v>
      </c>
      <c r="I382" t="s">
        <v>9</v>
      </c>
      <c r="K382">
        <v>10</v>
      </c>
      <c r="L382">
        <v>3</v>
      </c>
      <c r="M382">
        <v>10</v>
      </c>
      <c r="N382">
        <v>381</v>
      </c>
      <c r="O382" t="str">
        <f>IF(All_Rosters[[#This Row],[Designation]]="Taxi Squad","",
IF(AND(TeamSelection=All_Rosters[[#This Row],[Team Name]],All_Rosters[[#This Row],[Keeper Years]]&gt;0),All_Rosters[[#This Row],[Index]],""))</f>
        <v/>
      </c>
      <c r="P382" t="str">
        <f>IFERROR(SMALL($O$2:$O$1000,ROWS($O$2:O382)),"")</f>
        <v/>
      </c>
      <c r="Q382" t="str">
        <f>IF(AND(All_Rosters[[#This Row],[Designation]]="Taxi Squad",TeamSelection=All_Rosters[[#This Row],[Team Name]],All_Rosters[[#This Row],[Keeper Years]]&gt;0),All_Rosters[[#This Row],[Index]],"")</f>
        <v/>
      </c>
      <c r="R382" t="str">
        <f>IFERROR(SMALL($Q$2:$Q$1000,ROWS($Q$2:Q382)),"")</f>
        <v/>
      </c>
    </row>
    <row r="383" spans="1:18" x14ac:dyDescent="0.45">
      <c r="A383" t="s">
        <v>645</v>
      </c>
      <c r="B383" t="s">
        <v>544</v>
      </c>
      <c r="C383" t="s">
        <v>129</v>
      </c>
      <c r="D383" t="s">
        <v>179</v>
      </c>
      <c r="E383">
        <v>2</v>
      </c>
      <c r="G383">
        <v>2</v>
      </c>
      <c r="H383" t="s">
        <v>7</v>
      </c>
      <c r="I383" t="s">
        <v>28</v>
      </c>
      <c r="K383">
        <v>10</v>
      </c>
      <c r="L383">
        <v>3</v>
      </c>
      <c r="M383">
        <v>10</v>
      </c>
      <c r="N383">
        <v>382</v>
      </c>
      <c r="O383" t="str">
        <f>IF(All_Rosters[[#This Row],[Designation]]="Taxi Squad","",
IF(AND(TeamSelection=All_Rosters[[#This Row],[Team Name]],All_Rosters[[#This Row],[Keeper Years]]&gt;0),All_Rosters[[#This Row],[Index]],""))</f>
        <v/>
      </c>
      <c r="P383" t="str">
        <f>IFERROR(SMALL($O$2:$O$1000,ROWS($O$2:O383)),"")</f>
        <v/>
      </c>
      <c r="Q383" t="str">
        <f>IF(AND(All_Rosters[[#This Row],[Designation]]="Taxi Squad",TeamSelection=All_Rosters[[#This Row],[Team Name]],All_Rosters[[#This Row],[Keeper Years]]&gt;0),All_Rosters[[#This Row],[Index]],"")</f>
        <v/>
      </c>
      <c r="R383" t="str">
        <f>IFERROR(SMALL($Q$2:$Q$1000,ROWS($Q$2:Q383)),"")</f>
        <v/>
      </c>
    </row>
    <row r="384" spans="1:18" x14ac:dyDescent="0.45">
      <c r="A384" t="s">
        <v>645</v>
      </c>
      <c r="B384" t="s">
        <v>545</v>
      </c>
      <c r="C384" t="s">
        <v>223</v>
      </c>
      <c r="D384" t="s">
        <v>130</v>
      </c>
      <c r="E384">
        <v>2</v>
      </c>
      <c r="F384">
        <v>5</v>
      </c>
      <c r="G384">
        <v>2</v>
      </c>
      <c r="H384" t="s">
        <v>5</v>
      </c>
      <c r="I384" t="s">
        <v>28</v>
      </c>
      <c r="J384" t="s">
        <v>33</v>
      </c>
      <c r="K384">
        <v>2</v>
      </c>
      <c r="L384">
        <v>4</v>
      </c>
      <c r="M384">
        <v>10</v>
      </c>
      <c r="N384">
        <v>383</v>
      </c>
      <c r="O384" t="str">
        <f>IF(All_Rosters[[#This Row],[Designation]]="Taxi Squad","",
IF(AND(TeamSelection=All_Rosters[[#This Row],[Team Name]],All_Rosters[[#This Row],[Keeper Years]]&gt;0),All_Rosters[[#This Row],[Index]],""))</f>
        <v/>
      </c>
      <c r="P384" t="str">
        <f>IFERROR(SMALL($O$2:$O$1000,ROWS($O$2:O384)),"")</f>
        <v/>
      </c>
      <c r="Q384" t="str">
        <f>IF(AND(All_Rosters[[#This Row],[Designation]]="Taxi Squad",TeamSelection=All_Rosters[[#This Row],[Team Name]],All_Rosters[[#This Row],[Keeper Years]]&gt;0),All_Rosters[[#This Row],[Index]],"")</f>
        <v/>
      </c>
      <c r="R384" t="str">
        <f>IFERROR(SMALL($Q$2:$Q$1000,ROWS($Q$2:Q384)),"")</f>
        <v/>
      </c>
    </row>
    <row r="385" spans="1:18" x14ac:dyDescent="0.45">
      <c r="A385" t="s">
        <v>645</v>
      </c>
      <c r="B385" t="s">
        <v>546</v>
      </c>
      <c r="C385" t="s">
        <v>143</v>
      </c>
      <c r="D385" t="s">
        <v>141</v>
      </c>
      <c r="E385">
        <v>1</v>
      </c>
      <c r="F385">
        <v>5</v>
      </c>
      <c r="G385">
        <v>1</v>
      </c>
      <c r="H385" t="s">
        <v>5</v>
      </c>
      <c r="I385" t="s">
        <v>9</v>
      </c>
      <c r="J385" t="s">
        <v>33</v>
      </c>
      <c r="K385">
        <v>1</v>
      </c>
      <c r="L385">
        <v>4</v>
      </c>
      <c r="M385">
        <v>10</v>
      </c>
      <c r="N385">
        <v>384</v>
      </c>
      <c r="O385" t="str">
        <f>IF(All_Rosters[[#This Row],[Designation]]="Taxi Squad","",
IF(AND(TeamSelection=All_Rosters[[#This Row],[Team Name]],All_Rosters[[#This Row],[Keeper Years]]&gt;0),All_Rosters[[#This Row],[Index]],""))</f>
        <v/>
      </c>
      <c r="P385" t="str">
        <f>IFERROR(SMALL($O$2:$O$1000,ROWS($O$2:O385)),"")</f>
        <v/>
      </c>
      <c r="Q385" t="str">
        <f>IF(AND(All_Rosters[[#This Row],[Designation]]="Taxi Squad",TeamSelection=All_Rosters[[#This Row],[Team Name]],All_Rosters[[#This Row],[Keeper Years]]&gt;0),All_Rosters[[#This Row],[Index]],"")</f>
        <v/>
      </c>
      <c r="R385" t="str">
        <f>IFERROR(SMALL($Q$2:$Q$1000,ROWS($Q$2:Q385)),"")</f>
        <v/>
      </c>
    </row>
    <row r="386" spans="1:18" x14ac:dyDescent="0.45">
      <c r="A386" t="s">
        <v>648</v>
      </c>
      <c r="B386" t="s">
        <v>547</v>
      </c>
      <c r="C386" t="s">
        <v>177</v>
      </c>
      <c r="D386" t="s">
        <v>123</v>
      </c>
      <c r="E386">
        <v>305</v>
      </c>
      <c r="G386">
        <v>305</v>
      </c>
      <c r="H386" t="s">
        <v>7</v>
      </c>
      <c r="I386" t="s">
        <v>89</v>
      </c>
      <c r="K386">
        <v>382</v>
      </c>
      <c r="L386">
        <v>3</v>
      </c>
      <c r="M386">
        <v>11</v>
      </c>
      <c r="N386">
        <v>385</v>
      </c>
      <c r="O386" t="str">
        <f>IF(All_Rosters[[#This Row],[Designation]]="Taxi Squad","",
IF(AND(TeamSelection=All_Rosters[[#This Row],[Team Name]],All_Rosters[[#This Row],[Keeper Years]]&gt;0),All_Rosters[[#This Row],[Index]],""))</f>
        <v/>
      </c>
      <c r="P386" t="str">
        <f>IFERROR(SMALL($O$2:$O$1000,ROWS($O$2:O386)),"")</f>
        <v/>
      </c>
      <c r="Q386" t="str">
        <f>IF(AND(All_Rosters[[#This Row],[Designation]]="Taxi Squad",TeamSelection=All_Rosters[[#This Row],[Team Name]],All_Rosters[[#This Row],[Keeper Years]]&gt;0),All_Rosters[[#This Row],[Index]],"")</f>
        <v/>
      </c>
      <c r="R386" t="str">
        <f>IFERROR(SMALL($Q$2:$Q$1000,ROWS($Q$2:Q386)),"")</f>
        <v/>
      </c>
    </row>
    <row r="387" spans="1:18" x14ac:dyDescent="0.45">
      <c r="A387" t="s">
        <v>648</v>
      </c>
      <c r="B387" t="s">
        <v>548</v>
      </c>
      <c r="C387" t="s">
        <v>143</v>
      </c>
      <c r="D387" t="s">
        <v>123</v>
      </c>
      <c r="E387">
        <v>74</v>
      </c>
      <c r="F387">
        <v>5</v>
      </c>
      <c r="G387">
        <v>74</v>
      </c>
      <c r="H387" t="s">
        <v>5</v>
      </c>
      <c r="I387" t="s">
        <v>90</v>
      </c>
      <c r="K387">
        <v>93</v>
      </c>
      <c r="L387">
        <v>4</v>
      </c>
      <c r="M387">
        <v>11</v>
      </c>
      <c r="N387">
        <v>386</v>
      </c>
      <c r="O387" t="str">
        <f>IF(All_Rosters[[#This Row],[Designation]]="Taxi Squad","",
IF(AND(TeamSelection=All_Rosters[[#This Row],[Team Name]],All_Rosters[[#This Row],[Keeper Years]]&gt;0),All_Rosters[[#This Row],[Index]],""))</f>
        <v/>
      </c>
      <c r="P387" t="str">
        <f>IFERROR(SMALL($O$2:$O$1000,ROWS($O$2:O387)),"")</f>
        <v/>
      </c>
      <c r="Q387" t="str">
        <f>IF(AND(All_Rosters[[#This Row],[Designation]]="Taxi Squad",TeamSelection=All_Rosters[[#This Row],[Team Name]],All_Rosters[[#This Row],[Keeper Years]]&gt;0),All_Rosters[[#This Row],[Index]],"")</f>
        <v/>
      </c>
      <c r="R387" t="str">
        <f>IFERROR(SMALL($Q$2:$Q$1000,ROWS($Q$2:Q387)),"")</f>
        <v/>
      </c>
    </row>
    <row r="388" spans="1:18" x14ac:dyDescent="0.45">
      <c r="A388" t="s">
        <v>648</v>
      </c>
      <c r="B388" t="s">
        <v>549</v>
      </c>
      <c r="C388" t="s">
        <v>140</v>
      </c>
      <c r="D388" t="s">
        <v>123</v>
      </c>
      <c r="E388">
        <v>60</v>
      </c>
      <c r="G388">
        <v>60</v>
      </c>
      <c r="H388" t="s">
        <v>7</v>
      </c>
      <c r="I388" t="s">
        <v>58</v>
      </c>
      <c r="K388">
        <v>75</v>
      </c>
      <c r="L388">
        <v>3</v>
      </c>
      <c r="M388">
        <v>11</v>
      </c>
      <c r="N388">
        <v>387</v>
      </c>
      <c r="O388" t="str">
        <f>IF(All_Rosters[[#This Row],[Designation]]="Taxi Squad","",
IF(AND(TeamSelection=All_Rosters[[#This Row],[Team Name]],All_Rosters[[#This Row],[Keeper Years]]&gt;0),All_Rosters[[#This Row],[Index]],""))</f>
        <v/>
      </c>
      <c r="P388" t="str">
        <f>IFERROR(SMALL($O$2:$O$1000,ROWS($O$2:O388)),"")</f>
        <v/>
      </c>
      <c r="Q388" t="str">
        <f>IF(AND(All_Rosters[[#This Row],[Designation]]="Taxi Squad",TeamSelection=All_Rosters[[#This Row],[Team Name]],All_Rosters[[#This Row],[Keeper Years]]&gt;0),All_Rosters[[#This Row],[Index]],"")</f>
        <v/>
      </c>
      <c r="R388" t="str">
        <f>IFERROR(SMALL($Q$2:$Q$1000,ROWS($Q$2:Q388)),"")</f>
        <v/>
      </c>
    </row>
    <row r="389" spans="1:18" x14ac:dyDescent="0.45">
      <c r="A389" t="s">
        <v>648</v>
      </c>
      <c r="B389" t="s">
        <v>550</v>
      </c>
      <c r="C389" t="s">
        <v>136</v>
      </c>
      <c r="D389" t="s">
        <v>130</v>
      </c>
      <c r="E389">
        <v>88</v>
      </c>
      <c r="F389">
        <v>5</v>
      </c>
      <c r="G389">
        <v>88</v>
      </c>
      <c r="H389" t="s">
        <v>5</v>
      </c>
      <c r="I389" t="s">
        <v>91</v>
      </c>
      <c r="K389">
        <v>110</v>
      </c>
      <c r="L389">
        <v>4</v>
      </c>
      <c r="M389">
        <v>11</v>
      </c>
      <c r="N389">
        <v>388</v>
      </c>
      <c r="O389" t="str">
        <f>IF(All_Rosters[[#This Row],[Designation]]="Taxi Squad","",
IF(AND(TeamSelection=All_Rosters[[#This Row],[Team Name]],All_Rosters[[#This Row],[Keeper Years]]&gt;0),All_Rosters[[#This Row],[Index]],""))</f>
        <v/>
      </c>
      <c r="P389" t="str">
        <f>IFERROR(SMALL($O$2:$O$1000,ROWS($O$2:O389)),"")</f>
        <v/>
      </c>
      <c r="Q389" t="str">
        <f>IF(AND(All_Rosters[[#This Row],[Designation]]="Taxi Squad",TeamSelection=All_Rosters[[#This Row],[Team Name]],All_Rosters[[#This Row],[Keeper Years]]&gt;0),All_Rosters[[#This Row],[Index]],"")</f>
        <v/>
      </c>
      <c r="R389" t="str">
        <f>IFERROR(SMALL($Q$2:$Q$1000,ROWS($Q$2:Q389)),"")</f>
        <v/>
      </c>
    </row>
    <row r="390" spans="1:18" x14ac:dyDescent="0.45">
      <c r="A390" t="s">
        <v>648</v>
      </c>
      <c r="B390" t="s">
        <v>551</v>
      </c>
      <c r="C390" t="s">
        <v>168</v>
      </c>
      <c r="D390" t="s">
        <v>130</v>
      </c>
      <c r="E390">
        <v>33</v>
      </c>
      <c r="G390">
        <v>33</v>
      </c>
      <c r="H390" t="s">
        <v>7</v>
      </c>
      <c r="I390" t="s">
        <v>93</v>
      </c>
      <c r="K390">
        <v>42</v>
      </c>
      <c r="L390">
        <v>3</v>
      </c>
      <c r="M390">
        <v>11</v>
      </c>
      <c r="N390">
        <v>389</v>
      </c>
      <c r="O390" t="str">
        <f>IF(All_Rosters[[#This Row],[Designation]]="Taxi Squad","",
IF(AND(TeamSelection=All_Rosters[[#This Row],[Team Name]],All_Rosters[[#This Row],[Keeper Years]]&gt;0),All_Rosters[[#This Row],[Index]],""))</f>
        <v/>
      </c>
      <c r="P390" t="str">
        <f>IFERROR(SMALL($O$2:$O$1000,ROWS($O$2:O390)),"")</f>
        <v/>
      </c>
      <c r="Q390" t="str">
        <f>IF(AND(All_Rosters[[#This Row],[Designation]]="Taxi Squad",TeamSelection=All_Rosters[[#This Row],[Team Name]],All_Rosters[[#This Row],[Keeper Years]]&gt;0),All_Rosters[[#This Row],[Index]],"")</f>
        <v/>
      </c>
      <c r="R390" t="str">
        <f>IFERROR(SMALL($Q$2:$Q$1000,ROWS($Q$2:Q390)),"")</f>
        <v/>
      </c>
    </row>
    <row r="391" spans="1:18" x14ac:dyDescent="0.45">
      <c r="A391" t="s">
        <v>648</v>
      </c>
      <c r="B391" t="s">
        <v>552</v>
      </c>
      <c r="C391" t="s">
        <v>211</v>
      </c>
      <c r="D391" t="s">
        <v>130</v>
      </c>
      <c r="E391">
        <v>25</v>
      </c>
      <c r="G391">
        <v>25</v>
      </c>
      <c r="H391" t="s">
        <v>7</v>
      </c>
      <c r="I391" t="s">
        <v>26</v>
      </c>
      <c r="K391">
        <v>32</v>
      </c>
      <c r="L391">
        <v>3</v>
      </c>
      <c r="M391">
        <v>11</v>
      </c>
      <c r="N391">
        <v>390</v>
      </c>
      <c r="O391" t="str">
        <f>IF(All_Rosters[[#This Row],[Designation]]="Taxi Squad","",
IF(AND(TeamSelection=All_Rosters[[#This Row],[Team Name]],All_Rosters[[#This Row],[Keeper Years]]&gt;0),All_Rosters[[#This Row],[Index]],""))</f>
        <v/>
      </c>
      <c r="P391" t="str">
        <f>IFERROR(SMALL($O$2:$O$1000,ROWS($O$2:O391)),"")</f>
        <v/>
      </c>
      <c r="Q391" t="str">
        <f>IF(AND(All_Rosters[[#This Row],[Designation]]="Taxi Squad",TeamSelection=All_Rosters[[#This Row],[Team Name]],All_Rosters[[#This Row],[Keeper Years]]&gt;0),All_Rosters[[#This Row],[Index]],"")</f>
        <v/>
      </c>
      <c r="R391" t="str">
        <f>IFERROR(SMALL($Q$2:$Q$1000,ROWS($Q$2:Q391)),"")</f>
        <v/>
      </c>
    </row>
    <row r="392" spans="1:18" x14ac:dyDescent="0.45">
      <c r="A392" t="s">
        <v>648</v>
      </c>
      <c r="B392" t="s">
        <v>553</v>
      </c>
      <c r="C392" t="s">
        <v>122</v>
      </c>
      <c r="D392" t="s">
        <v>130</v>
      </c>
      <c r="E392">
        <v>25</v>
      </c>
      <c r="G392">
        <v>0</v>
      </c>
      <c r="I392" t="s">
        <v>92</v>
      </c>
      <c r="K392">
        <v>32</v>
      </c>
      <c r="L392">
        <v>3</v>
      </c>
      <c r="M392">
        <v>11</v>
      </c>
      <c r="N392">
        <v>391</v>
      </c>
      <c r="O392" t="str">
        <f>IF(All_Rosters[[#This Row],[Designation]]="Taxi Squad","",
IF(AND(TeamSelection=All_Rosters[[#This Row],[Team Name]],All_Rosters[[#This Row],[Keeper Years]]&gt;0),All_Rosters[[#This Row],[Index]],""))</f>
        <v/>
      </c>
      <c r="P392" t="str">
        <f>IFERROR(SMALL($O$2:$O$1000,ROWS($O$2:O392)),"")</f>
        <v/>
      </c>
      <c r="Q392" t="str">
        <f>IF(AND(All_Rosters[[#This Row],[Designation]]="Taxi Squad",TeamSelection=All_Rosters[[#This Row],[Team Name]],All_Rosters[[#This Row],[Keeper Years]]&gt;0),All_Rosters[[#This Row],[Index]],"")</f>
        <v/>
      </c>
      <c r="R392" t="str">
        <f>IFERROR(SMALL($Q$2:$Q$1000,ROWS($Q$2:Q392)),"")</f>
        <v/>
      </c>
    </row>
    <row r="393" spans="1:18" x14ac:dyDescent="0.45">
      <c r="A393" t="s">
        <v>648</v>
      </c>
      <c r="B393" t="s">
        <v>554</v>
      </c>
      <c r="C393" t="s">
        <v>177</v>
      </c>
      <c r="D393" t="s">
        <v>130</v>
      </c>
      <c r="E393">
        <v>25</v>
      </c>
      <c r="G393">
        <v>25</v>
      </c>
      <c r="H393" t="s">
        <v>7</v>
      </c>
      <c r="I393" t="s">
        <v>26</v>
      </c>
      <c r="K393">
        <v>32</v>
      </c>
      <c r="L393">
        <v>3</v>
      </c>
      <c r="M393">
        <v>11</v>
      </c>
      <c r="N393">
        <v>392</v>
      </c>
      <c r="O393" t="str">
        <f>IF(All_Rosters[[#This Row],[Designation]]="Taxi Squad","",
IF(AND(TeamSelection=All_Rosters[[#This Row],[Team Name]],All_Rosters[[#This Row],[Keeper Years]]&gt;0),All_Rosters[[#This Row],[Index]],""))</f>
        <v/>
      </c>
      <c r="P393" t="str">
        <f>IFERROR(SMALL($O$2:$O$1000,ROWS($O$2:O393)),"")</f>
        <v/>
      </c>
      <c r="Q393" t="str">
        <f>IF(AND(All_Rosters[[#This Row],[Designation]]="Taxi Squad",TeamSelection=All_Rosters[[#This Row],[Team Name]],All_Rosters[[#This Row],[Keeper Years]]&gt;0),All_Rosters[[#This Row],[Index]],"")</f>
        <v/>
      </c>
      <c r="R393" t="str">
        <f>IFERROR(SMALL($Q$2:$Q$1000,ROWS($Q$2:Q393)),"")</f>
        <v/>
      </c>
    </row>
    <row r="394" spans="1:18" x14ac:dyDescent="0.45">
      <c r="A394" t="s">
        <v>648</v>
      </c>
      <c r="B394" t="s">
        <v>555</v>
      </c>
      <c r="C394" t="s">
        <v>168</v>
      </c>
      <c r="D394" t="s">
        <v>141</v>
      </c>
      <c r="E394">
        <v>94</v>
      </c>
      <c r="G394">
        <v>94</v>
      </c>
      <c r="H394" t="s">
        <v>7</v>
      </c>
      <c r="I394" t="s">
        <v>94</v>
      </c>
      <c r="K394">
        <v>118</v>
      </c>
      <c r="L394">
        <v>3</v>
      </c>
      <c r="M394">
        <v>11</v>
      </c>
      <c r="N394">
        <v>393</v>
      </c>
      <c r="O394" t="str">
        <f>IF(All_Rosters[[#This Row],[Designation]]="Taxi Squad","",
IF(AND(TeamSelection=All_Rosters[[#This Row],[Team Name]],All_Rosters[[#This Row],[Keeper Years]]&gt;0),All_Rosters[[#This Row],[Index]],""))</f>
        <v/>
      </c>
      <c r="P394" t="str">
        <f>IFERROR(SMALL($O$2:$O$1000,ROWS($O$2:O394)),"")</f>
        <v/>
      </c>
      <c r="Q394" t="str">
        <f>IF(AND(All_Rosters[[#This Row],[Designation]]="Taxi Squad",TeamSelection=All_Rosters[[#This Row],[Team Name]],All_Rosters[[#This Row],[Keeper Years]]&gt;0),All_Rosters[[#This Row],[Index]],"")</f>
        <v/>
      </c>
      <c r="R394" t="str">
        <f>IFERROR(SMALL($Q$2:$Q$1000,ROWS($Q$2:Q394)),"")</f>
        <v/>
      </c>
    </row>
    <row r="395" spans="1:18" x14ac:dyDescent="0.45">
      <c r="A395" t="s">
        <v>648</v>
      </c>
      <c r="B395" t="s">
        <v>556</v>
      </c>
      <c r="C395" t="s">
        <v>140</v>
      </c>
      <c r="D395" t="s">
        <v>141</v>
      </c>
      <c r="E395">
        <v>45</v>
      </c>
      <c r="G395">
        <v>45</v>
      </c>
      <c r="H395" t="s">
        <v>7</v>
      </c>
      <c r="I395" t="s">
        <v>13</v>
      </c>
      <c r="K395">
        <v>57</v>
      </c>
      <c r="L395">
        <v>3</v>
      </c>
      <c r="M395">
        <v>11</v>
      </c>
      <c r="N395">
        <v>394</v>
      </c>
      <c r="O395" t="str">
        <f>IF(All_Rosters[[#This Row],[Designation]]="Taxi Squad","",
IF(AND(TeamSelection=All_Rosters[[#This Row],[Team Name]],All_Rosters[[#This Row],[Keeper Years]]&gt;0),All_Rosters[[#This Row],[Index]],""))</f>
        <v/>
      </c>
      <c r="P395" t="str">
        <f>IFERROR(SMALL($O$2:$O$1000,ROWS($O$2:O395)),"")</f>
        <v/>
      </c>
      <c r="Q395" t="str">
        <f>IF(AND(All_Rosters[[#This Row],[Designation]]="Taxi Squad",TeamSelection=All_Rosters[[#This Row],[Team Name]],All_Rosters[[#This Row],[Keeper Years]]&gt;0),All_Rosters[[#This Row],[Index]],"")</f>
        <v/>
      </c>
      <c r="R395" t="str">
        <f>IFERROR(SMALL($Q$2:$Q$1000,ROWS($Q$2:Q395)),"")</f>
        <v/>
      </c>
    </row>
    <row r="396" spans="1:18" x14ac:dyDescent="0.45">
      <c r="A396" t="s">
        <v>648</v>
      </c>
      <c r="B396" t="s">
        <v>557</v>
      </c>
      <c r="C396" t="s">
        <v>183</v>
      </c>
      <c r="D396" t="s">
        <v>141</v>
      </c>
      <c r="E396">
        <v>16</v>
      </c>
      <c r="G396">
        <v>0</v>
      </c>
      <c r="I396" t="s">
        <v>95</v>
      </c>
      <c r="K396">
        <v>20</v>
      </c>
      <c r="L396">
        <v>3</v>
      </c>
      <c r="M396">
        <v>11</v>
      </c>
      <c r="N396">
        <v>395</v>
      </c>
      <c r="O396" t="str">
        <f>IF(All_Rosters[[#This Row],[Designation]]="Taxi Squad","",
IF(AND(TeamSelection=All_Rosters[[#This Row],[Team Name]],All_Rosters[[#This Row],[Keeper Years]]&gt;0),All_Rosters[[#This Row],[Index]],""))</f>
        <v/>
      </c>
      <c r="P396" t="str">
        <f>IFERROR(SMALL($O$2:$O$1000,ROWS($O$2:O396)),"")</f>
        <v/>
      </c>
      <c r="Q396" t="str">
        <f>IF(AND(All_Rosters[[#This Row],[Designation]]="Taxi Squad",TeamSelection=All_Rosters[[#This Row],[Team Name]],All_Rosters[[#This Row],[Keeper Years]]&gt;0),All_Rosters[[#This Row],[Index]],"")</f>
        <v/>
      </c>
      <c r="R396" t="str">
        <f>IFERROR(SMALL($Q$2:$Q$1000,ROWS($Q$2:Q396)),"")</f>
        <v/>
      </c>
    </row>
    <row r="397" spans="1:18" x14ac:dyDescent="0.45">
      <c r="A397" t="s">
        <v>648</v>
      </c>
      <c r="B397" t="s">
        <v>558</v>
      </c>
      <c r="C397" t="s">
        <v>158</v>
      </c>
      <c r="D397" t="s">
        <v>141</v>
      </c>
      <c r="E397">
        <v>12</v>
      </c>
      <c r="G397">
        <v>12</v>
      </c>
      <c r="H397" t="s">
        <v>7</v>
      </c>
      <c r="I397" t="s">
        <v>76</v>
      </c>
      <c r="K397">
        <v>15</v>
      </c>
      <c r="L397">
        <v>3</v>
      </c>
      <c r="M397">
        <v>11</v>
      </c>
      <c r="N397">
        <v>396</v>
      </c>
      <c r="O397" t="str">
        <f>IF(All_Rosters[[#This Row],[Designation]]="Taxi Squad","",
IF(AND(TeamSelection=All_Rosters[[#This Row],[Team Name]],All_Rosters[[#This Row],[Keeper Years]]&gt;0),All_Rosters[[#This Row],[Index]],""))</f>
        <v/>
      </c>
      <c r="P397" t="str">
        <f>IFERROR(SMALL($O$2:$O$1000,ROWS($O$2:O397)),"")</f>
        <v/>
      </c>
      <c r="Q397" t="str">
        <f>IF(AND(All_Rosters[[#This Row],[Designation]]="Taxi Squad",TeamSelection=All_Rosters[[#This Row],[Team Name]],All_Rosters[[#This Row],[Keeper Years]]&gt;0),All_Rosters[[#This Row],[Index]],"")</f>
        <v/>
      </c>
      <c r="R397" t="str">
        <f>IFERROR(SMALL($Q$2:$Q$1000,ROWS($Q$2:Q397)),"")</f>
        <v/>
      </c>
    </row>
    <row r="398" spans="1:18" x14ac:dyDescent="0.45">
      <c r="A398" t="s">
        <v>648</v>
      </c>
      <c r="B398" t="s">
        <v>559</v>
      </c>
      <c r="C398" t="s">
        <v>125</v>
      </c>
      <c r="D398" t="s">
        <v>141</v>
      </c>
      <c r="E398">
        <v>3</v>
      </c>
      <c r="G398">
        <v>3</v>
      </c>
      <c r="H398" t="s">
        <v>7</v>
      </c>
      <c r="I398" t="s">
        <v>8</v>
      </c>
      <c r="K398">
        <v>10</v>
      </c>
      <c r="L398">
        <v>3</v>
      </c>
      <c r="M398">
        <v>11</v>
      </c>
      <c r="N398">
        <v>397</v>
      </c>
      <c r="O398" t="str">
        <f>IF(All_Rosters[[#This Row],[Designation]]="Taxi Squad","",
IF(AND(TeamSelection=All_Rosters[[#This Row],[Team Name]],All_Rosters[[#This Row],[Keeper Years]]&gt;0),All_Rosters[[#This Row],[Index]],""))</f>
        <v/>
      </c>
      <c r="P398" t="str">
        <f>IFERROR(SMALL($O$2:$O$1000,ROWS($O$2:O398)),"")</f>
        <v/>
      </c>
      <c r="Q398" t="str">
        <f>IF(AND(All_Rosters[[#This Row],[Designation]]="Taxi Squad",TeamSelection=All_Rosters[[#This Row],[Team Name]],All_Rosters[[#This Row],[Keeper Years]]&gt;0),All_Rosters[[#This Row],[Index]],"")</f>
        <v/>
      </c>
      <c r="R398" t="str">
        <f>IFERROR(SMALL($Q$2:$Q$1000,ROWS($Q$2:Q398)),"")</f>
        <v/>
      </c>
    </row>
    <row r="399" spans="1:18" x14ac:dyDescent="0.45">
      <c r="A399" t="s">
        <v>648</v>
      </c>
      <c r="B399" t="s">
        <v>560</v>
      </c>
      <c r="C399" t="s">
        <v>168</v>
      </c>
      <c r="D399" t="s">
        <v>150</v>
      </c>
      <c r="E399">
        <v>34</v>
      </c>
      <c r="G399">
        <v>34</v>
      </c>
      <c r="H399" t="s">
        <v>7</v>
      </c>
      <c r="I399" t="s">
        <v>85</v>
      </c>
      <c r="K399">
        <v>43</v>
      </c>
      <c r="L399">
        <v>3</v>
      </c>
      <c r="M399">
        <v>11</v>
      </c>
      <c r="N399">
        <v>398</v>
      </c>
      <c r="O399" t="str">
        <f>IF(All_Rosters[[#This Row],[Designation]]="Taxi Squad","",
IF(AND(TeamSelection=All_Rosters[[#This Row],[Team Name]],All_Rosters[[#This Row],[Keeper Years]]&gt;0),All_Rosters[[#This Row],[Index]],""))</f>
        <v/>
      </c>
      <c r="P399" t="str">
        <f>IFERROR(SMALL($O$2:$O$1000,ROWS($O$2:O399)),"")</f>
        <v/>
      </c>
      <c r="Q399" t="str">
        <f>IF(AND(All_Rosters[[#This Row],[Designation]]="Taxi Squad",TeamSelection=All_Rosters[[#This Row],[Team Name]],All_Rosters[[#This Row],[Keeper Years]]&gt;0),All_Rosters[[#This Row],[Index]],"")</f>
        <v/>
      </c>
      <c r="R399" t="str">
        <f>IFERROR(SMALL($Q$2:$Q$1000,ROWS($Q$2:Q399)),"")</f>
        <v/>
      </c>
    </row>
    <row r="400" spans="1:18" x14ac:dyDescent="0.45">
      <c r="A400" t="s">
        <v>648</v>
      </c>
      <c r="B400" t="s">
        <v>561</v>
      </c>
      <c r="C400" t="s">
        <v>177</v>
      </c>
      <c r="D400" t="s">
        <v>150</v>
      </c>
      <c r="E400">
        <v>13</v>
      </c>
      <c r="G400">
        <v>0</v>
      </c>
      <c r="I400" t="s">
        <v>96</v>
      </c>
      <c r="K400">
        <v>17</v>
      </c>
      <c r="L400">
        <v>3</v>
      </c>
      <c r="M400">
        <v>11</v>
      </c>
      <c r="N400">
        <v>399</v>
      </c>
      <c r="O400" t="str">
        <f>IF(All_Rosters[[#This Row],[Designation]]="Taxi Squad","",
IF(AND(TeamSelection=All_Rosters[[#This Row],[Team Name]],All_Rosters[[#This Row],[Keeper Years]]&gt;0),All_Rosters[[#This Row],[Index]],""))</f>
        <v/>
      </c>
      <c r="P400" t="str">
        <f>IFERROR(SMALL($O$2:$O$1000,ROWS($O$2:O400)),"")</f>
        <v/>
      </c>
      <c r="Q400" t="str">
        <f>IF(AND(All_Rosters[[#This Row],[Designation]]="Taxi Squad",TeamSelection=All_Rosters[[#This Row],[Team Name]],All_Rosters[[#This Row],[Keeper Years]]&gt;0),All_Rosters[[#This Row],[Index]],"")</f>
        <v/>
      </c>
      <c r="R400" t="str">
        <f>IFERROR(SMALL($Q$2:$Q$1000,ROWS($Q$2:Q400)),"")</f>
        <v/>
      </c>
    </row>
    <row r="401" spans="1:18" x14ac:dyDescent="0.45">
      <c r="A401" t="s">
        <v>648</v>
      </c>
      <c r="B401" t="s">
        <v>562</v>
      </c>
      <c r="C401" t="s">
        <v>183</v>
      </c>
      <c r="D401" t="s">
        <v>150</v>
      </c>
      <c r="E401">
        <v>1</v>
      </c>
      <c r="G401">
        <v>0</v>
      </c>
      <c r="I401" t="s">
        <v>19</v>
      </c>
      <c r="K401">
        <v>10</v>
      </c>
      <c r="L401">
        <v>3</v>
      </c>
      <c r="M401">
        <v>11</v>
      </c>
      <c r="N401">
        <v>400</v>
      </c>
      <c r="O401" t="str">
        <f>IF(All_Rosters[[#This Row],[Designation]]="Taxi Squad","",
IF(AND(TeamSelection=All_Rosters[[#This Row],[Team Name]],All_Rosters[[#This Row],[Keeper Years]]&gt;0),All_Rosters[[#This Row],[Index]],""))</f>
        <v/>
      </c>
      <c r="P401" t="str">
        <f>IFERROR(SMALL($O$2:$O$1000,ROWS($O$2:O401)),"")</f>
        <v/>
      </c>
      <c r="Q401" t="str">
        <f>IF(AND(All_Rosters[[#This Row],[Designation]]="Taxi Squad",TeamSelection=All_Rosters[[#This Row],[Team Name]],All_Rosters[[#This Row],[Keeper Years]]&gt;0),All_Rosters[[#This Row],[Index]],"")</f>
        <v/>
      </c>
      <c r="R401" t="str">
        <f>IFERROR(SMALL($Q$2:$Q$1000,ROWS($Q$2:Q401)),"")</f>
        <v/>
      </c>
    </row>
    <row r="402" spans="1:18" x14ac:dyDescent="0.45">
      <c r="A402" t="s">
        <v>648</v>
      </c>
      <c r="B402" t="s">
        <v>563</v>
      </c>
      <c r="C402" t="s">
        <v>223</v>
      </c>
      <c r="D402" t="s">
        <v>150</v>
      </c>
      <c r="E402">
        <v>1</v>
      </c>
      <c r="G402">
        <v>0</v>
      </c>
      <c r="H402" t="s">
        <v>7</v>
      </c>
      <c r="I402" t="s">
        <v>9</v>
      </c>
      <c r="K402">
        <v>10</v>
      </c>
      <c r="L402">
        <v>3</v>
      </c>
      <c r="M402">
        <v>11</v>
      </c>
      <c r="N402">
        <v>401</v>
      </c>
      <c r="O402" t="str">
        <f>IF(All_Rosters[[#This Row],[Designation]]="Taxi Squad","",
IF(AND(TeamSelection=All_Rosters[[#This Row],[Team Name]],All_Rosters[[#This Row],[Keeper Years]]&gt;0),All_Rosters[[#This Row],[Index]],""))</f>
        <v/>
      </c>
      <c r="P402" t="str">
        <f>IFERROR(SMALL($O$2:$O$1000,ROWS($O$2:O402)),"")</f>
        <v/>
      </c>
      <c r="Q402" t="str">
        <f>IF(AND(All_Rosters[[#This Row],[Designation]]="Taxi Squad",TeamSelection=All_Rosters[[#This Row],[Team Name]],All_Rosters[[#This Row],[Keeper Years]]&gt;0),All_Rosters[[#This Row],[Index]],"")</f>
        <v/>
      </c>
      <c r="R402" t="str">
        <f>IFERROR(SMALL($Q$2:$Q$1000,ROWS($Q$2:Q402)),"")</f>
        <v/>
      </c>
    </row>
    <row r="403" spans="1:18" x14ac:dyDescent="0.45">
      <c r="A403" t="s">
        <v>648</v>
      </c>
      <c r="B403" t="s">
        <v>564</v>
      </c>
      <c r="C403" t="s">
        <v>161</v>
      </c>
      <c r="D403" t="s">
        <v>150</v>
      </c>
      <c r="E403">
        <v>1</v>
      </c>
      <c r="G403">
        <v>0</v>
      </c>
      <c r="H403" t="s">
        <v>7</v>
      </c>
      <c r="I403" t="s">
        <v>9</v>
      </c>
      <c r="K403">
        <v>10</v>
      </c>
      <c r="L403">
        <v>3</v>
      </c>
      <c r="M403">
        <v>11</v>
      </c>
      <c r="N403">
        <v>402</v>
      </c>
      <c r="O403" t="str">
        <f>IF(All_Rosters[[#This Row],[Designation]]="Taxi Squad","",
IF(AND(TeamSelection=All_Rosters[[#This Row],[Team Name]],All_Rosters[[#This Row],[Keeper Years]]&gt;0),All_Rosters[[#This Row],[Index]],""))</f>
        <v/>
      </c>
      <c r="P403" t="str">
        <f>IFERROR(SMALL($O$2:$O$1000,ROWS($O$2:O403)),"")</f>
        <v/>
      </c>
      <c r="Q403" t="str">
        <f>IF(AND(All_Rosters[[#This Row],[Designation]]="Taxi Squad",TeamSelection=All_Rosters[[#This Row],[Team Name]],All_Rosters[[#This Row],[Keeper Years]]&gt;0),All_Rosters[[#This Row],[Index]],"")</f>
        <v/>
      </c>
      <c r="R403" t="str">
        <f>IFERROR(SMALL($Q$2:$Q$1000,ROWS($Q$2:Q403)),"")</f>
        <v/>
      </c>
    </row>
    <row r="404" spans="1:18" x14ac:dyDescent="0.45">
      <c r="A404" t="s">
        <v>648</v>
      </c>
      <c r="B404" t="s">
        <v>565</v>
      </c>
      <c r="C404" t="s">
        <v>200</v>
      </c>
      <c r="D404" t="s">
        <v>153</v>
      </c>
      <c r="E404">
        <v>2</v>
      </c>
      <c r="G404">
        <v>6</v>
      </c>
      <c r="H404" t="s">
        <v>7</v>
      </c>
      <c r="I404" t="s">
        <v>84</v>
      </c>
      <c r="K404">
        <v>8</v>
      </c>
      <c r="L404">
        <v>3</v>
      </c>
      <c r="M404">
        <v>11</v>
      </c>
      <c r="N404">
        <v>403</v>
      </c>
      <c r="O404" t="str">
        <f>IF(All_Rosters[[#This Row],[Designation]]="Taxi Squad","",
IF(AND(TeamSelection=All_Rosters[[#This Row],[Team Name]],All_Rosters[[#This Row],[Keeper Years]]&gt;0),All_Rosters[[#This Row],[Index]],""))</f>
        <v/>
      </c>
      <c r="P404" t="str">
        <f>IFERROR(SMALL($O$2:$O$1000,ROWS($O$2:O404)),"")</f>
        <v/>
      </c>
      <c r="Q404" t="str">
        <f>IF(AND(All_Rosters[[#This Row],[Designation]]="Taxi Squad",TeamSelection=All_Rosters[[#This Row],[Team Name]],All_Rosters[[#This Row],[Keeper Years]]&gt;0),All_Rosters[[#This Row],[Index]],"")</f>
        <v/>
      </c>
      <c r="R404" t="str">
        <f>IFERROR(SMALL($Q$2:$Q$1000,ROWS($Q$2:Q404)),"")</f>
        <v/>
      </c>
    </row>
    <row r="405" spans="1:18" x14ac:dyDescent="0.45">
      <c r="A405" t="s">
        <v>648</v>
      </c>
      <c r="B405" t="s">
        <v>566</v>
      </c>
      <c r="C405" t="s">
        <v>140</v>
      </c>
      <c r="D405" t="s">
        <v>159</v>
      </c>
      <c r="E405">
        <v>32</v>
      </c>
      <c r="G405">
        <v>32</v>
      </c>
      <c r="H405" t="s">
        <v>7</v>
      </c>
      <c r="I405" t="s">
        <v>78</v>
      </c>
      <c r="K405">
        <v>40</v>
      </c>
      <c r="L405">
        <v>3</v>
      </c>
      <c r="M405">
        <v>11</v>
      </c>
      <c r="N405">
        <v>404</v>
      </c>
      <c r="O405" t="str">
        <f>IF(All_Rosters[[#This Row],[Designation]]="Taxi Squad","",
IF(AND(TeamSelection=All_Rosters[[#This Row],[Team Name]],All_Rosters[[#This Row],[Keeper Years]]&gt;0),All_Rosters[[#This Row],[Index]],""))</f>
        <v/>
      </c>
      <c r="P405" t="str">
        <f>IFERROR(SMALL($O$2:$O$1000,ROWS($O$2:O405)),"")</f>
        <v/>
      </c>
      <c r="Q405" t="str">
        <f>IF(AND(All_Rosters[[#This Row],[Designation]]="Taxi Squad",TeamSelection=All_Rosters[[#This Row],[Team Name]],All_Rosters[[#This Row],[Keeper Years]]&gt;0),All_Rosters[[#This Row],[Index]],"")</f>
        <v/>
      </c>
      <c r="R405" t="str">
        <f>IFERROR(SMALL($Q$2:$Q$1000,ROWS($Q$2:Q405)),"")</f>
        <v/>
      </c>
    </row>
    <row r="406" spans="1:18" x14ac:dyDescent="0.45">
      <c r="A406" t="s">
        <v>648</v>
      </c>
      <c r="B406" t="s">
        <v>567</v>
      </c>
      <c r="C406" t="s">
        <v>211</v>
      </c>
      <c r="D406" t="s">
        <v>159</v>
      </c>
      <c r="E406">
        <v>21</v>
      </c>
      <c r="G406">
        <v>21</v>
      </c>
      <c r="H406" t="s">
        <v>7</v>
      </c>
      <c r="I406" t="s">
        <v>16</v>
      </c>
      <c r="K406">
        <v>27</v>
      </c>
      <c r="L406">
        <v>3</v>
      </c>
      <c r="M406">
        <v>11</v>
      </c>
      <c r="N406">
        <v>405</v>
      </c>
      <c r="O406" t="str">
        <f>IF(All_Rosters[[#This Row],[Designation]]="Taxi Squad","",
IF(AND(TeamSelection=All_Rosters[[#This Row],[Team Name]],All_Rosters[[#This Row],[Keeper Years]]&gt;0),All_Rosters[[#This Row],[Index]],""))</f>
        <v/>
      </c>
      <c r="P406" t="str">
        <f>IFERROR(SMALL($O$2:$O$1000,ROWS($O$2:O406)),"")</f>
        <v/>
      </c>
      <c r="Q406" t="str">
        <f>IF(AND(All_Rosters[[#This Row],[Designation]]="Taxi Squad",TeamSelection=All_Rosters[[#This Row],[Team Name]],All_Rosters[[#This Row],[Keeper Years]]&gt;0),All_Rosters[[#This Row],[Index]],"")</f>
        <v/>
      </c>
      <c r="R406" t="str">
        <f>IFERROR(SMALL($Q$2:$Q$1000,ROWS($Q$2:Q406)),"")</f>
        <v/>
      </c>
    </row>
    <row r="407" spans="1:18" x14ac:dyDescent="0.45">
      <c r="A407" t="s">
        <v>648</v>
      </c>
      <c r="B407" t="s">
        <v>568</v>
      </c>
      <c r="C407" t="s">
        <v>183</v>
      </c>
      <c r="D407" t="s">
        <v>159</v>
      </c>
      <c r="E407">
        <v>2</v>
      </c>
      <c r="G407">
        <v>0</v>
      </c>
      <c r="I407" t="s">
        <v>84</v>
      </c>
      <c r="K407">
        <v>10</v>
      </c>
      <c r="L407">
        <v>3</v>
      </c>
      <c r="M407">
        <v>11</v>
      </c>
      <c r="N407">
        <v>406</v>
      </c>
      <c r="O407" t="str">
        <f>IF(All_Rosters[[#This Row],[Designation]]="Taxi Squad","",
IF(AND(TeamSelection=All_Rosters[[#This Row],[Team Name]],All_Rosters[[#This Row],[Keeper Years]]&gt;0),All_Rosters[[#This Row],[Index]],""))</f>
        <v/>
      </c>
      <c r="P407" t="str">
        <f>IFERROR(SMALL($O$2:$O$1000,ROWS($O$2:O407)),"")</f>
        <v/>
      </c>
      <c r="Q407" t="str">
        <f>IF(AND(All_Rosters[[#This Row],[Designation]]="Taxi Squad",TeamSelection=All_Rosters[[#This Row],[Team Name]],All_Rosters[[#This Row],[Keeper Years]]&gt;0),All_Rosters[[#This Row],[Index]],"")</f>
        <v/>
      </c>
      <c r="R407" t="str">
        <f>IFERROR(SMALL($Q$2:$Q$1000,ROWS($Q$2:Q407)),"")</f>
        <v/>
      </c>
    </row>
    <row r="408" spans="1:18" x14ac:dyDescent="0.45">
      <c r="A408" t="s">
        <v>648</v>
      </c>
      <c r="B408" t="s">
        <v>569</v>
      </c>
      <c r="C408" t="s">
        <v>155</v>
      </c>
      <c r="D408" t="s">
        <v>163</v>
      </c>
      <c r="E408">
        <v>25</v>
      </c>
      <c r="G408">
        <v>25</v>
      </c>
      <c r="H408" t="s">
        <v>7</v>
      </c>
      <c r="I408" t="s">
        <v>26</v>
      </c>
      <c r="K408">
        <v>32</v>
      </c>
      <c r="L408">
        <v>3</v>
      </c>
      <c r="M408">
        <v>11</v>
      </c>
      <c r="N408">
        <v>407</v>
      </c>
      <c r="O408" t="str">
        <f>IF(All_Rosters[[#This Row],[Designation]]="Taxi Squad","",
IF(AND(TeamSelection=All_Rosters[[#This Row],[Team Name]],All_Rosters[[#This Row],[Keeper Years]]&gt;0),All_Rosters[[#This Row],[Index]],""))</f>
        <v/>
      </c>
      <c r="P408" t="str">
        <f>IFERROR(SMALL($O$2:$O$1000,ROWS($O$2:O408)),"")</f>
        <v/>
      </c>
      <c r="Q408" t="str">
        <f>IF(AND(All_Rosters[[#This Row],[Designation]]="Taxi Squad",TeamSelection=All_Rosters[[#This Row],[Team Name]],All_Rosters[[#This Row],[Keeper Years]]&gt;0),All_Rosters[[#This Row],[Index]],"")</f>
        <v/>
      </c>
      <c r="R408" t="str">
        <f>IFERROR(SMALL($Q$2:$Q$1000,ROWS($Q$2:Q408)),"")</f>
        <v/>
      </c>
    </row>
    <row r="409" spans="1:18" x14ac:dyDescent="0.45">
      <c r="A409" t="s">
        <v>648</v>
      </c>
      <c r="B409" t="s">
        <v>570</v>
      </c>
      <c r="C409" t="s">
        <v>143</v>
      </c>
      <c r="D409" t="s">
        <v>163</v>
      </c>
      <c r="E409">
        <v>1</v>
      </c>
      <c r="G409">
        <v>4</v>
      </c>
      <c r="H409" t="s">
        <v>7</v>
      </c>
      <c r="I409" t="s">
        <v>19</v>
      </c>
      <c r="K409">
        <v>10</v>
      </c>
      <c r="L409">
        <v>3</v>
      </c>
      <c r="M409">
        <v>11</v>
      </c>
      <c r="N409">
        <v>408</v>
      </c>
      <c r="O409" t="str">
        <f>IF(All_Rosters[[#This Row],[Designation]]="Taxi Squad","",
IF(AND(TeamSelection=All_Rosters[[#This Row],[Team Name]],All_Rosters[[#This Row],[Keeper Years]]&gt;0),All_Rosters[[#This Row],[Index]],""))</f>
        <v/>
      </c>
      <c r="P409" t="str">
        <f>IFERROR(SMALL($O$2:$O$1000,ROWS($O$2:O409)),"")</f>
        <v/>
      </c>
      <c r="Q409" t="str">
        <f>IF(AND(All_Rosters[[#This Row],[Designation]]="Taxi Squad",TeamSelection=All_Rosters[[#This Row],[Team Name]],All_Rosters[[#This Row],[Keeper Years]]&gt;0),All_Rosters[[#This Row],[Index]],"")</f>
        <v/>
      </c>
      <c r="R409" t="str">
        <f>IFERROR(SMALL($Q$2:$Q$1000,ROWS($Q$2:Q409)),"")</f>
        <v/>
      </c>
    </row>
    <row r="410" spans="1:18" x14ac:dyDescent="0.45">
      <c r="A410" t="s">
        <v>648</v>
      </c>
      <c r="B410" t="s">
        <v>571</v>
      </c>
      <c r="C410" t="s">
        <v>138</v>
      </c>
      <c r="D410" t="s">
        <v>163</v>
      </c>
      <c r="E410">
        <v>1</v>
      </c>
      <c r="G410">
        <v>0</v>
      </c>
      <c r="H410" t="s">
        <v>7</v>
      </c>
      <c r="I410" t="s">
        <v>9</v>
      </c>
      <c r="K410">
        <v>10</v>
      </c>
      <c r="L410">
        <v>3</v>
      </c>
      <c r="M410">
        <v>11</v>
      </c>
      <c r="N410">
        <v>409</v>
      </c>
      <c r="O410" t="str">
        <f>IF(All_Rosters[[#This Row],[Designation]]="Taxi Squad","",
IF(AND(TeamSelection=All_Rosters[[#This Row],[Team Name]],All_Rosters[[#This Row],[Keeper Years]]&gt;0),All_Rosters[[#This Row],[Index]],""))</f>
        <v/>
      </c>
      <c r="P410" t="str">
        <f>IFERROR(SMALL($O$2:$O$1000,ROWS($O$2:O410)),"")</f>
        <v/>
      </c>
      <c r="Q410" t="str">
        <f>IF(AND(All_Rosters[[#This Row],[Designation]]="Taxi Squad",TeamSelection=All_Rosters[[#This Row],[Team Name]],All_Rosters[[#This Row],[Keeper Years]]&gt;0),All_Rosters[[#This Row],[Index]],"")</f>
        <v/>
      </c>
      <c r="R410" t="str">
        <f>IFERROR(SMALL($Q$2:$Q$1000,ROWS($Q$2:Q410)),"")</f>
        <v/>
      </c>
    </row>
    <row r="411" spans="1:18" x14ac:dyDescent="0.45">
      <c r="A411" t="s">
        <v>648</v>
      </c>
      <c r="B411" t="s">
        <v>572</v>
      </c>
      <c r="C411" t="s">
        <v>203</v>
      </c>
      <c r="D411" t="s">
        <v>163</v>
      </c>
      <c r="E411">
        <v>5</v>
      </c>
      <c r="G411">
        <v>5</v>
      </c>
      <c r="H411" t="s">
        <v>7</v>
      </c>
      <c r="I411" t="s">
        <v>45</v>
      </c>
      <c r="K411">
        <v>10</v>
      </c>
      <c r="L411">
        <v>3</v>
      </c>
      <c r="M411">
        <v>11</v>
      </c>
      <c r="N411">
        <v>410</v>
      </c>
      <c r="O411" t="str">
        <f>IF(All_Rosters[[#This Row],[Designation]]="Taxi Squad","",
IF(AND(TeamSelection=All_Rosters[[#This Row],[Team Name]],All_Rosters[[#This Row],[Keeper Years]]&gt;0),All_Rosters[[#This Row],[Index]],""))</f>
        <v/>
      </c>
      <c r="P411" t="str">
        <f>IFERROR(SMALL($O$2:$O$1000,ROWS($O$2:O411)),"")</f>
        <v/>
      </c>
      <c r="Q411" t="str">
        <f>IF(AND(All_Rosters[[#This Row],[Designation]]="Taxi Squad",TeamSelection=All_Rosters[[#This Row],[Team Name]],All_Rosters[[#This Row],[Keeper Years]]&gt;0),All_Rosters[[#This Row],[Index]],"")</f>
        <v/>
      </c>
      <c r="R411" t="str">
        <f>IFERROR(SMALL($Q$2:$Q$1000,ROWS($Q$2:Q411)),"")</f>
        <v/>
      </c>
    </row>
    <row r="412" spans="1:18" x14ac:dyDescent="0.45">
      <c r="A412" t="s">
        <v>648</v>
      </c>
      <c r="B412" t="s">
        <v>573</v>
      </c>
      <c r="C412" t="s">
        <v>183</v>
      </c>
      <c r="D412" t="s">
        <v>163</v>
      </c>
      <c r="E412">
        <v>1</v>
      </c>
      <c r="G412">
        <v>0</v>
      </c>
      <c r="H412" t="s">
        <v>7</v>
      </c>
      <c r="I412" t="s">
        <v>9</v>
      </c>
      <c r="K412">
        <v>10</v>
      </c>
      <c r="L412">
        <v>3</v>
      </c>
      <c r="M412">
        <v>11</v>
      </c>
      <c r="N412">
        <v>411</v>
      </c>
      <c r="O412" t="str">
        <f>IF(All_Rosters[[#This Row],[Designation]]="Taxi Squad","",
IF(AND(TeamSelection=All_Rosters[[#This Row],[Team Name]],All_Rosters[[#This Row],[Keeper Years]]&gt;0),All_Rosters[[#This Row],[Index]],""))</f>
        <v/>
      </c>
      <c r="P412" t="str">
        <f>IFERROR(SMALL($O$2:$O$1000,ROWS($O$2:O412)),"")</f>
        <v/>
      </c>
      <c r="Q412" t="str">
        <f>IF(AND(All_Rosters[[#This Row],[Designation]]="Taxi Squad",TeamSelection=All_Rosters[[#This Row],[Team Name]],All_Rosters[[#This Row],[Keeper Years]]&gt;0),All_Rosters[[#This Row],[Index]],"")</f>
        <v/>
      </c>
      <c r="R412" t="str">
        <f>IFERROR(SMALL($Q$2:$Q$1000,ROWS($Q$2:Q412)),"")</f>
        <v/>
      </c>
    </row>
    <row r="413" spans="1:18" x14ac:dyDescent="0.45">
      <c r="A413" t="s">
        <v>648</v>
      </c>
      <c r="B413" t="s">
        <v>574</v>
      </c>
      <c r="C413" t="s">
        <v>177</v>
      </c>
      <c r="D413" t="s">
        <v>175</v>
      </c>
      <c r="E413">
        <v>3</v>
      </c>
      <c r="G413">
        <v>0</v>
      </c>
      <c r="I413" t="s">
        <v>15</v>
      </c>
      <c r="K413">
        <v>10</v>
      </c>
      <c r="L413">
        <v>3</v>
      </c>
      <c r="M413">
        <v>11</v>
      </c>
      <c r="N413">
        <v>412</v>
      </c>
      <c r="O413" t="str">
        <f>IF(All_Rosters[[#This Row],[Designation]]="Taxi Squad","",
IF(AND(TeamSelection=All_Rosters[[#This Row],[Team Name]],All_Rosters[[#This Row],[Keeper Years]]&gt;0),All_Rosters[[#This Row],[Index]],""))</f>
        <v/>
      </c>
      <c r="P413" t="str">
        <f>IFERROR(SMALL($O$2:$O$1000,ROWS($O$2:O413)),"")</f>
        <v/>
      </c>
      <c r="Q413" t="str">
        <f>IF(AND(All_Rosters[[#This Row],[Designation]]="Taxi Squad",TeamSelection=All_Rosters[[#This Row],[Team Name]],All_Rosters[[#This Row],[Keeper Years]]&gt;0),All_Rosters[[#This Row],[Index]],"")</f>
        <v/>
      </c>
      <c r="R413" t="str">
        <f>IFERROR(SMALL($Q$2:$Q$1000,ROWS($Q$2:Q413)),"")</f>
        <v/>
      </c>
    </row>
    <row r="414" spans="1:18" x14ac:dyDescent="0.45">
      <c r="A414" t="s">
        <v>648</v>
      </c>
      <c r="B414" t="s">
        <v>575</v>
      </c>
      <c r="C414" t="s">
        <v>140</v>
      </c>
      <c r="D414" t="s">
        <v>175</v>
      </c>
      <c r="E414">
        <v>2</v>
      </c>
      <c r="G414">
        <v>0</v>
      </c>
      <c r="I414" t="s">
        <v>84</v>
      </c>
      <c r="K414">
        <v>10</v>
      </c>
      <c r="L414">
        <v>3</v>
      </c>
      <c r="M414">
        <v>11</v>
      </c>
      <c r="N414">
        <v>413</v>
      </c>
      <c r="O414" t="str">
        <f>IF(All_Rosters[[#This Row],[Designation]]="Taxi Squad","",
IF(AND(TeamSelection=All_Rosters[[#This Row],[Team Name]],All_Rosters[[#This Row],[Keeper Years]]&gt;0),All_Rosters[[#This Row],[Index]],""))</f>
        <v/>
      </c>
      <c r="P414" t="str">
        <f>IFERROR(SMALL($O$2:$O$1000,ROWS($O$2:O414)),"")</f>
        <v/>
      </c>
      <c r="Q414" t="str">
        <f>IF(AND(All_Rosters[[#This Row],[Designation]]="Taxi Squad",TeamSelection=All_Rosters[[#This Row],[Team Name]],All_Rosters[[#This Row],[Keeper Years]]&gt;0),All_Rosters[[#This Row],[Index]],"")</f>
        <v/>
      </c>
      <c r="R414" t="str">
        <f>IFERROR(SMALL($Q$2:$Q$1000,ROWS($Q$2:Q414)),"")</f>
        <v/>
      </c>
    </row>
    <row r="415" spans="1:18" x14ac:dyDescent="0.45">
      <c r="A415" t="s">
        <v>648</v>
      </c>
      <c r="B415" t="s">
        <v>576</v>
      </c>
      <c r="C415" t="s">
        <v>185</v>
      </c>
      <c r="D415" t="s">
        <v>175</v>
      </c>
      <c r="E415">
        <v>1</v>
      </c>
      <c r="G415">
        <v>0</v>
      </c>
      <c r="I415" t="s">
        <v>19</v>
      </c>
      <c r="K415">
        <v>10</v>
      </c>
      <c r="L415">
        <v>3</v>
      </c>
      <c r="M415">
        <v>11</v>
      </c>
      <c r="N415">
        <v>414</v>
      </c>
      <c r="O415" t="str">
        <f>IF(All_Rosters[[#This Row],[Designation]]="Taxi Squad","",
IF(AND(TeamSelection=All_Rosters[[#This Row],[Team Name]],All_Rosters[[#This Row],[Keeper Years]]&gt;0),All_Rosters[[#This Row],[Index]],""))</f>
        <v/>
      </c>
      <c r="P415" t="str">
        <f>IFERROR(SMALL($O$2:$O$1000,ROWS($O$2:O415)),"")</f>
        <v/>
      </c>
      <c r="Q415" t="str">
        <f>IF(AND(All_Rosters[[#This Row],[Designation]]="Taxi Squad",TeamSelection=All_Rosters[[#This Row],[Team Name]],All_Rosters[[#This Row],[Keeper Years]]&gt;0),All_Rosters[[#This Row],[Index]],"")</f>
        <v/>
      </c>
      <c r="R415" t="str">
        <f>IFERROR(SMALL($Q$2:$Q$1000,ROWS($Q$2:Q415)),"")</f>
        <v/>
      </c>
    </row>
    <row r="416" spans="1:18" x14ac:dyDescent="0.45">
      <c r="A416" t="s">
        <v>648</v>
      </c>
      <c r="B416" t="s">
        <v>577</v>
      </c>
      <c r="C416" t="s">
        <v>267</v>
      </c>
      <c r="D416" t="s">
        <v>175</v>
      </c>
      <c r="E416">
        <v>2</v>
      </c>
      <c r="G416">
        <v>0</v>
      </c>
      <c r="I416" t="s">
        <v>84</v>
      </c>
      <c r="K416">
        <v>10</v>
      </c>
      <c r="L416">
        <v>3</v>
      </c>
      <c r="M416">
        <v>11</v>
      </c>
      <c r="N416">
        <v>415</v>
      </c>
      <c r="O416" t="str">
        <f>IF(All_Rosters[[#This Row],[Designation]]="Taxi Squad","",
IF(AND(TeamSelection=All_Rosters[[#This Row],[Team Name]],All_Rosters[[#This Row],[Keeper Years]]&gt;0),All_Rosters[[#This Row],[Index]],""))</f>
        <v/>
      </c>
      <c r="P416" t="str">
        <f>IFERROR(SMALL($O$2:$O$1000,ROWS($O$2:O416)),"")</f>
        <v/>
      </c>
      <c r="Q416" t="str">
        <f>IF(AND(All_Rosters[[#This Row],[Designation]]="Taxi Squad",TeamSelection=All_Rosters[[#This Row],[Team Name]],All_Rosters[[#This Row],[Keeper Years]]&gt;0),All_Rosters[[#This Row],[Index]],"")</f>
        <v/>
      </c>
      <c r="R416" t="str">
        <f>IFERROR(SMALL($Q$2:$Q$1000,ROWS($Q$2:Q416)),"")</f>
        <v/>
      </c>
    </row>
    <row r="417" spans="1:18" x14ac:dyDescent="0.45">
      <c r="A417" t="s">
        <v>648</v>
      </c>
      <c r="B417" t="s">
        <v>578</v>
      </c>
      <c r="C417" t="s">
        <v>168</v>
      </c>
      <c r="D417" t="s">
        <v>179</v>
      </c>
      <c r="E417">
        <v>3</v>
      </c>
      <c r="G417">
        <v>0</v>
      </c>
      <c r="I417" t="s">
        <v>15</v>
      </c>
      <c r="K417">
        <v>10</v>
      </c>
      <c r="L417">
        <v>3</v>
      </c>
      <c r="M417">
        <v>11</v>
      </c>
      <c r="N417">
        <v>416</v>
      </c>
      <c r="O417" t="str">
        <f>IF(All_Rosters[[#This Row],[Designation]]="Taxi Squad","",
IF(AND(TeamSelection=All_Rosters[[#This Row],[Team Name]],All_Rosters[[#This Row],[Keeper Years]]&gt;0),All_Rosters[[#This Row],[Index]],""))</f>
        <v/>
      </c>
      <c r="P417" t="str">
        <f>IFERROR(SMALL($O$2:$O$1000,ROWS($O$2:O417)),"")</f>
        <v/>
      </c>
      <c r="Q417" t="str">
        <f>IF(AND(All_Rosters[[#This Row],[Designation]]="Taxi Squad",TeamSelection=All_Rosters[[#This Row],[Team Name]],All_Rosters[[#This Row],[Keeper Years]]&gt;0),All_Rosters[[#This Row],[Index]],"")</f>
        <v/>
      </c>
      <c r="R417" t="str">
        <f>IFERROR(SMALL($Q$2:$Q$1000,ROWS($Q$2:Q417)),"")</f>
        <v/>
      </c>
    </row>
    <row r="418" spans="1:18" x14ac:dyDescent="0.45">
      <c r="A418" t="s">
        <v>648</v>
      </c>
      <c r="B418" t="s">
        <v>579</v>
      </c>
      <c r="C418" t="s">
        <v>122</v>
      </c>
      <c r="D418" t="s">
        <v>123</v>
      </c>
      <c r="E418">
        <v>1</v>
      </c>
      <c r="G418">
        <v>0</v>
      </c>
      <c r="I418" t="s">
        <v>19</v>
      </c>
      <c r="J418" t="s">
        <v>33</v>
      </c>
      <c r="K418">
        <v>1</v>
      </c>
      <c r="L418">
        <v>3</v>
      </c>
      <c r="M418">
        <v>11</v>
      </c>
      <c r="N418">
        <v>417</v>
      </c>
      <c r="O418" t="str">
        <f>IF(All_Rosters[[#This Row],[Designation]]="Taxi Squad","",
IF(AND(TeamSelection=All_Rosters[[#This Row],[Team Name]],All_Rosters[[#This Row],[Keeper Years]]&gt;0),All_Rosters[[#This Row],[Index]],""))</f>
        <v/>
      </c>
      <c r="P418" t="str">
        <f>IFERROR(SMALL($O$2:$O$1000,ROWS($O$2:O418)),"")</f>
        <v/>
      </c>
      <c r="Q418" t="str">
        <f>IF(AND(All_Rosters[[#This Row],[Designation]]="Taxi Squad",TeamSelection=All_Rosters[[#This Row],[Team Name]],All_Rosters[[#This Row],[Keeper Years]]&gt;0),All_Rosters[[#This Row],[Index]],"")</f>
        <v/>
      </c>
      <c r="R418" t="str">
        <f>IFERROR(SMALL($Q$2:$Q$1000,ROWS($Q$2:Q418)),"")</f>
        <v/>
      </c>
    </row>
    <row r="419" spans="1:18" x14ac:dyDescent="0.45">
      <c r="A419" t="s">
        <v>648</v>
      </c>
      <c r="B419" t="s">
        <v>580</v>
      </c>
      <c r="C419" t="s">
        <v>158</v>
      </c>
      <c r="D419" t="s">
        <v>150</v>
      </c>
      <c r="E419">
        <v>12</v>
      </c>
      <c r="F419">
        <v>5</v>
      </c>
      <c r="G419">
        <v>12</v>
      </c>
      <c r="H419" t="s">
        <v>5</v>
      </c>
      <c r="I419" t="s">
        <v>76</v>
      </c>
      <c r="J419" t="s">
        <v>33</v>
      </c>
      <c r="K419">
        <v>12</v>
      </c>
      <c r="L419">
        <v>4</v>
      </c>
      <c r="M419">
        <v>11</v>
      </c>
      <c r="N419">
        <v>418</v>
      </c>
      <c r="O419" t="str">
        <f>IF(All_Rosters[[#This Row],[Designation]]="Taxi Squad","",
IF(AND(TeamSelection=All_Rosters[[#This Row],[Team Name]],All_Rosters[[#This Row],[Keeper Years]]&gt;0),All_Rosters[[#This Row],[Index]],""))</f>
        <v/>
      </c>
      <c r="P419" t="str">
        <f>IFERROR(SMALL($O$2:$O$1000,ROWS($O$2:O419)),"")</f>
        <v/>
      </c>
      <c r="Q419" t="str">
        <f>IF(AND(All_Rosters[[#This Row],[Designation]]="Taxi Squad",TeamSelection=All_Rosters[[#This Row],[Team Name]],All_Rosters[[#This Row],[Keeper Years]]&gt;0),All_Rosters[[#This Row],[Index]],"")</f>
        <v/>
      </c>
      <c r="R419" t="str">
        <f>IFERROR(SMALL($Q$2:$Q$1000,ROWS($Q$2:Q419)),"")</f>
        <v/>
      </c>
    </row>
    <row r="420" spans="1:18" x14ac:dyDescent="0.45">
      <c r="A420" t="s">
        <v>648</v>
      </c>
      <c r="B420" t="s">
        <v>581</v>
      </c>
      <c r="C420" t="s">
        <v>177</v>
      </c>
      <c r="D420" t="s">
        <v>159</v>
      </c>
      <c r="E420">
        <v>4</v>
      </c>
      <c r="F420">
        <v>5</v>
      </c>
      <c r="G420">
        <v>4</v>
      </c>
      <c r="H420" t="s">
        <v>5</v>
      </c>
      <c r="I420" t="s">
        <v>51</v>
      </c>
      <c r="J420" t="s">
        <v>33</v>
      </c>
      <c r="K420">
        <v>4</v>
      </c>
      <c r="L420">
        <v>4</v>
      </c>
      <c r="M420">
        <v>11</v>
      </c>
      <c r="N420">
        <v>419</v>
      </c>
      <c r="O420" t="str">
        <f>IF(All_Rosters[[#This Row],[Designation]]="Taxi Squad","",
IF(AND(TeamSelection=All_Rosters[[#This Row],[Team Name]],All_Rosters[[#This Row],[Keeper Years]]&gt;0),All_Rosters[[#This Row],[Index]],""))</f>
        <v/>
      </c>
      <c r="P420" t="str">
        <f>IFERROR(SMALL($O$2:$O$1000,ROWS($O$2:O420)),"")</f>
        <v/>
      </c>
      <c r="Q420" t="str">
        <f>IF(AND(All_Rosters[[#This Row],[Designation]]="Taxi Squad",TeamSelection=All_Rosters[[#This Row],[Team Name]],All_Rosters[[#This Row],[Keeper Years]]&gt;0),All_Rosters[[#This Row],[Index]],"")</f>
        <v/>
      </c>
      <c r="R420" t="str">
        <f>IFERROR(SMALL($Q$2:$Q$1000,ROWS($Q$2:Q420)),"")</f>
        <v/>
      </c>
    </row>
    <row r="421" spans="1:18" x14ac:dyDescent="0.45">
      <c r="A421" t="s">
        <v>647</v>
      </c>
      <c r="B421" t="s">
        <v>582</v>
      </c>
      <c r="C421" t="s">
        <v>129</v>
      </c>
      <c r="D421" t="s">
        <v>123</v>
      </c>
      <c r="E421">
        <v>86</v>
      </c>
      <c r="G421">
        <v>0</v>
      </c>
      <c r="I421" t="s">
        <v>36</v>
      </c>
      <c r="K421">
        <v>108</v>
      </c>
      <c r="L421">
        <v>3</v>
      </c>
      <c r="M421">
        <v>12</v>
      </c>
      <c r="N421">
        <v>420</v>
      </c>
      <c r="O421" t="str">
        <f>IF(All_Rosters[[#This Row],[Designation]]="Taxi Squad","",
IF(AND(TeamSelection=All_Rosters[[#This Row],[Team Name]],All_Rosters[[#This Row],[Keeper Years]]&gt;0),All_Rosters[[#This Row],[Index]],""))</f>
        <v/>
      </c>
      <c r="P421" t="str">
        <f>IFERROR(SMALL($O$2:$O$1000,ROWS($O$2:O421)),"")</f>
        <v/>
      </c>
      <c r="Q421" t="str">
        <f>IF(AND(All_Rosters[[#This Row],[Designation]]="Taxi Squad",TeamSelection=All_Rosters[[#This Row],[Team Name]],All_Rosters[[#This Row],[Keeper Years]]&gt;0),All_Rosters[[#This Row],[Index]],"")</f>
        <v/>
      </c>
      <c r="R421" t="str">
        <f>IFERROR(SMALL($Q$2:$Q$1000,ROWS($Q$2:Q421)),"")</f>
        <v/>
      </c>
    </row>
    <row r="422" spans="1:18" x14ac:dyDescent="0.45">
      <c r="A422" t="s">
        <v>647</v>
      </c>
      <c r="B422" t="s">
        <v>583</v>
      </c>
      <c r="C422" t="s">
        <v>223</v>
      </c>
      <c r="D422" t="s">
        <v>123</v>
      </c>
      <c r="E422">
        <v>11</v>
      </c>
      <c r="G422">
        <v>0</v>
      </c>
      <c r="I422" t="s">
        <v>37</v>
      </c>
      <c r="K422">
        <v>14</v>
      </c>
      <c r="L422">
        <v>3</v>
      </c>
      <c r="M422">
        <v>12</v>
      </c>
      <c r="N422">
        <v>421</v>
      </c>
      <c r="O422" t="str">
        <f>IF(All_Rosters[[#This Row],[Designation]]="Taxi Squad","",
IF(AND(TeamSelection=All_Rosters[[#This Row],[Team Name]],All_Rosters[[#This Row],[Keeper Years]]&gt;0),All_Rosters[[#This Row],[Index]],""))</f>
        <v/>
      </c>
      <c r="P422" t="str">
        <f>IFERROR(SMALL($O$2:$O$1000,ROWS($O$2:O422)),"")</f>
        <v/>
      </c>
      <c r="Q422" t="str">
        <f>IF(AND(All_Rosters[[#This Row],[Designation]]="Taxi Squad",TeamSelection=All_Rosters[[#This Row],[Team Name]],All_Rosters[[#This Row],[Keeper Years]]&gt;0),All_Rosters[[#This Row],[Index]],"")</f>
        <v/>
      </c>
      <c r="R422" t="str">
        <f>IFERROR(SMALL($Q$2:$Q$1000,ROWS($Q$2:Q422)),"")</f>
        <v/>
      </c>
    </row>
    <row r="423" spans="1:18" x14ac:dyDescent="0.45">
      <c r="A423" t="s">
        <v>647</v>
      </c>
      <c r="B423" t="s">
        <v>584</v>
      </c>
      <c r="C423" t="s">
        <v>125</v>
      </c>
      <c r="D423" t="s">
        <v>123</v>
      </c>
      <c r="E423">
        <v>11</v>
      </c>
      <c r="G423">
        <v>0</v>
      </c>
      <c r="I423" t="s">
        <v>37</v>
      </c>
      <c r="K423">
        <v>14</v>
      </c>
      <c r="L423">
        <v>3</v>
      </c>
      <c r="M423">
        <v>12</v>
      </c>
      <c r="N423">
        <v>422</v>
      </c>
      <c r="O423" t="str">
        <f>IF(All_Rosters[[#This Row],[Designation]]="Taxi Squad","",
IF(AND(TeamSelection=All_Rosters[[#This Row],[Team Name]],All_Rosters[[#This Row],[Keeper Years]]&gt;0),All_Rosters[[#This Row],[Index]],""))</f>
        <v/>
      </c>
      <c r="P423" t="str">
        <f>IFERROR(SMALL($O$2:$O$1000,ROWS($O$2:O423)),"")</f>
        <v/>
      </c>
      <c r="Q423" t="str">
        <f>IF(AND(All_Rosters[[#This Row],[Designation]]="Taxi Squad",TeamSelection=All_Rosters[[#This Row],[Team Name]],All_Rosters[[#This Row],[Keeper Years]]&gt;0),All_Rosters[[#This Row],[Index]],"")</f>
        <v/>
      </c>
      <c r="R423" t="str">
        <f>IFERROR(SMALL($Q$2:$Q$1000,ROWS($Q$2:Q423)),"")</f>
        <v/>
      </c>
    </row>
    <row r="424" spans="1:18" x14ac:dyDescent="0.45">
      <c r="A424" t="s">
        <v>647</v>
      </c>
      <c r="B424" t="s">
        <v>585</v>
      </c>
      <c r="C424" t="s">
        <v>242</v>
      </c>
      <c r="D424" t="s">
        <v>123</v>
      </c>
      <c r="E424">
        <v>6</v>
      </c>
      <c r="G424">
        <v>6</v>
      </c>
      <c r="H424" t="s">
        <v>7</v>
      </c>
      <c r="I424" t="s">
        <v>38</v>
      </c>
      <c r="K424">
        <v>10</v>
      </c>
      <c r="L424">
        <v>3</v>
      </c>
      <c r="M424">
        <v>12</v>
      </c>
      <c r="N424">
        <v>423</v>
      </c>
      <c r="O424" t="str">
        <f>IF(All_Rosters[[#This Row],[Designation]]="Taxi Squad","",
IF(AND(TeamSelection=All_Rosters[[#This Row],[Team Name]],All_Rosters[[#This Row],[Keeper Years]]&gt;0),All_Rosters[[#This Row],[Index]],""))</f>
        <v/>
      </c>
      <c r="P424" t="str">
        <f>IFERROR(SMALL($O$2:$O$1000,ROWS($O$2:O424)),"")</f>
        <v/>
      </c>
      <c r="Q424" t="str">
        <f>IF(AND(All_Rosters[[#This Row],[Designation]]="Taxi Squad",TeamSelection=All_Rosters[[#This Row],[Team Name]],All_Rosters[[#This Row],[Keeper Years]]&gt;0),All_Rosters[[#This Row],[Index]],"")</f>
        <v/>
      </c>
      <c r="R424" t="str">
        <f>IFERROR(SMALL($Q$2:$Q$1000,ROWS($Q$2:Q424)),"")</f>
        <v/>
      </c>
    </row>
    <row r="425" spans="1:18" x14ac:dyDescent="0.45">
      <c r="A425" t="s">
        <v>647</v>
      </c>
      <c r="B425" t="s">
        <v>586</v>
      </c>
      <c r="C425" t="s">
        <v>155</v>
      </c>
      <c r="D425" t="s">
        <v>130</v>
      </c>
      <c r="E425">
        <v>87</v>
      </c>
      <c r="G425">
        <v>87</v>
      </c>
      <c r="H425" t="s">
        <v>7</v>
      </c>
      <c r="I425" t="s">
        <v>41</v>
      </c>
      <c r="K425">
        <v>109</v>
      </c>
      <c r="L425">
        <v>3</v>
      </c>
      <c r="M425">
        <v>12</v>
      </c>
      <c r="N425">
        <v>424</v>
      </c>
      <c r="O425" t="str">
        <f>IF(All_Rosters[[#This Row],[Designation]]="Taxi Squad","",
IF(AND(TeamSelection=All_Rosters[[#This Row],[Team Name]],All_Rosters[[#This Row],[Keeper Years]]&gt;0),All_Rosters[[#This Row],[Index]],""))</f>
        <v/>
      </c>
      <c r="P425" t="str">
        <f>IFERROR(SMALL($O$2:$O$1000,ROWS($O$2:O425)),"")</f>
        <v/>
      </c>
      <c r="Q425" t="str">
        <f>IF(AND(All_Rosters[[#This Row],[Designation]]="Taxi Squad",TeamSelection=All_Rosters[[#This Row],[Team Name]],All_Rosters[[#This Row],[Keeper Years]]&gt;0),All_Rosters[[#This Row],[Index]],"")</f>
        <v/>
      </c>
      <c r="R425" t="str">
        <f>IFERROR(SMALL($Q$2:$Q$1000,ROWS($Q$2:Q425)),"")</f>
        <v/>
      </c>
    </row>
    <row r="426" spans="1:18" x14ac:dyDescent="0.45">
      <c r="A426" t="s">
        <v>647</v>
      </c>
      <c r="B426" t="s">
        <v>587</v>
      </c>
      <c r="C426" t="s">
        <v>183</v>
      </c>
      <c r="D426" t="s">
        <v>130</v>
      </c>
      <c r="E426">
        <v>82</v>
      </c>
      <c r="G426">
        <v>82</v>
      </c>
      <c r="H426" t="s">
        <v>7</v>
      </c>
      <c r="I426" t="s">
        <v>39</v>
      </c>
      <c r="K426">
        <v>103</v>
      </c>
      <c r="L426">
        <v>3</v>
      </c>
      <c r="M426">
        <v>12</v>
      </c>
      <c r="N426">
        <v>425</v>
      </c>
      <c r="O426" t="str">
        <f>IF(All_Rosters[[#This Row],[Designation]]="Taxi Squad","",
IF(AND(TeamSelection=All_Rosters[[#This Row],[Team Name]],All_Rosters[[#This Row],[Keeper Years]]&gt;0),All_Rosters[[#This Row],[Index]],""))</f>
        <v/>
      </c>
      <c r="P426" t="str">
        <f>IFERROR(SMALL($O$2:$O$1000,ROWS($O$2:O426)),"")</f>
        <v/>
      </c>
      <c r="Q426" t="str">
        <f>IF(AND(All_Rosters[[#This Row],[Designation]]="Taxi Squad",TeamSelection=All_Rosters[[#This Row],[Team Name]],All_Rosters[[#This Row],[Keeper Years]]&gt;0),All_Rosters[[#This Row],[Index]],"")</f>
        <v/>
      </c>
      <c r="R426" t="str">
        <f>IFERROR(SMALL($Q$2:$Q$1000,ROWS($Q$2:Q426)),"")</f>
        <v/>
      </c>
    </row>
    <row r="427" spans="1:18" x14ac:dyDescent="0.45">
      <c r="A427" t="s">
        <v>647</v>
      </c>
      <c r="B427" t="s">
        <v>588</v>
      </c>
      <c r="C427" t="s">
        <v>165</v>
      </c>
      <c r="D427" t="s">
        <v>130</v>
      </c>
      <c r="E427">
        <v>35</v>
      </c>
      <c r="G427">
        <v>35</v>
      </c>
      <c r="H427" t="s">
        <v>7</v>
      </c>
      <c r="I427" t="s">
        <v>42</v>
      </c>
      <c r="K427">
        <v>44</v>
      </c>
      <c r="L427">
        <v>3</v>
      </c>
      <c r="M427">
        <v>12</v>
      </c>
      <c r="N427">
        <v>426</v>
      </c>
      <c r="O427" t="str">
        <f>IF(All_Rosters[[#This Row],[Designation]]="Taxi Squad","",
IF(AND(TeamSelection=All_Rosters[[#This Row],[Team Name]],All_Rosters[[#This Row],[Keeper Years]]&gt;0),All_Rosters[[#This Row],[Index]],""))</f>
        <v/>
      </c>
      <c r="P427" t="str">
        <f>IFERROR(SMALL($O$2:$O$1000,ROWS($O$2:O427)),"")</f>
        <v/>
      </c>
      <c r="Q427" t="str">
        <f>IF(AND(All_Rosters[[#This Row],[Designation]]="Taxi Squad",TeamSelection=All_Rosters[[#This Row],[Team Name]],All_Rosters[[#This Row],[Keeper Years]]&gt;0),All_Rosters[[#This Row],[Index]],"")</f>
        <v/>
      </c>
      <c r="R427" t="str">
        <f>IFERROR(SMALL($Q$2:$Q$1000,ROWS($Q$2:Q427)),"")</f>
        <v/>
      </c>
    </row>
    <row r="428" spans="1:18" x14ac:dyDescent="0.45">
      <c r="A428" t="s">
        <v>647</v>
      </c>
      <c r="B428" t="s">
        <v>589</v>
      </c>
      <c r="C428" t="s">
        <v>134</v>
      </c>
      <c r="D428" t="s">
        <v>130</v>
      </c>
      <c r="E428">
        <v>16</v>
      </c>
      <c r="G428">
        <v>16</v>
      </c>
      <c r="H428" t="s">
        <v>7</v>
      </c>
      <c r="I428" t="s">
        <v>40</v>
      </c>
      <c r="K428">
        <v>20</v>
      </c>
      <c r="L428">
        <v>3</v>
      </c>
      <c r="M428">
        <v>12</v>
      </c>
      <c r="N428">
        <v>427</v>
      </c>
      <c r="O428" t="str">
        <f>IF(All_Rosters[[#This Row],[Designation]]="Taxi Squad","",
IF(AND(TeamSelection=All_Rosters[[#This Row],[Team Name]],All_Rosters[[#This Row],[Keeper Years]]&gt;0),All_Rosters[[#This Row],[Index]],""))</f>
        <v/>
      </c>
      <c r="P428" t="str">
        <f>IFERROR(SMALL($O$2:$O$1000,ROWS($O$2:O428)),"")</f>
        <v/>
      </c>
      <c r="Q428" t="str">
        <f>IF(AND(All_Rosters[[#This Row],[Designation]]="Taxi Squad",TeamSelection=All_Rosters[[#This Row],[Team Name]],All_Rosters[[#This Row],[Keeper Years]]&gt;0),All_Rosters[[#This Row],[Index]],"")</f>
        <v/>
      </c>
      <c r="R428" t="str">
        <f>IFERROR(SMALL($Q$2:$Q$1000,ROWS($Q$2:Q428)),"")</f>
        <v/>
      </c>
    </row>
    <row r="429" spans="1:18" x14ac:dyDescent="0.45">
      <c r="A429" t="s">
        <v>647</v>
      </c>
      <c r="B429" t="s">
        <v>590</v>
      </c>
      <c r="C429" t="s">
        <v>138</v>
      </c>
      <c r="D429" t="s">
        <v>141</v>
      </c>
      <c r="E429">
        <v>101</v>
      </c>
      <c r="G429">
        <v>101</v>
      </c>
      <c r="H429" t="s">
        <v>7</v>
      </c>
      <c r="I429" t="s">
        <v>43</v>
      </c>
      <c r="K429">
        <v>127</v>
      </c>
      <c r="L429">
        <v>3</v>
      </c>
      <c r="M429">
        <v>12</v>
      </c>
      <c r="N429">
        <v>428</v>
      </c>
      <c r="O429" t="str">
        <f>IF(All_Rosters[[#This Row],[Designation]]="Taxi Squad","",
IF(AND(TeamSelection=All_Rosters[[#This Row],[Team Name]],All_Rosters[[#This Row],[Keeper Years]]&gt;0),All_Rosters[[#This Row],[Index]],""))</f>
        <v/>
      </c>
      <c r="P429" t="str">
        <f>IFERROR(SMALL($O$2:$O$1000,ROWS($O$2:O429)),"")</f>
        <v/>
      </c>
      <c r="Q429" t="str">
        <f>IF(AND(All_Rosters[[#This Row],[Designation]]="Taxi Squad",TeamSelection=All_Rosters[[#This Row],[Team Name]],All_Rosters[[#This Row],[Keeper Years]]&gt;0),All_Rosters[[#This Row],[Index]],"")</f>
        <v/>
      </c>
      <c r="R429" t="str">
        <f>IFERROR(SMALL($Q$2:$Q$1000,ROWS($Q$2:Q429)),"")</f>
        <v/>
      </c>
    </row>
    <row r="430" spans="1:18" x14ac:dyDescent="0.45">
      <c r="A430" t="s">
        <v>647</v>
      </c>
      <c r="B430" t="s">
        <v>591</v>
      </c>
      <c r="C430" t="s">
        <v>134</v>
      </c>
      <c r="D430" t="s">
        <v>141</v>
      </c>
      <c r="E430">
        <v>58</v>
      </c>
      <c r="G430">
        <v>58</v>
      </c>
      <c r="H430" t="s">
        <v>7</v>
      </c>
      <c r="I430" t="s">
        <v>46</v>
      </c>
      <c r="K430">
        <v>73</v>
      </c>
      <c r="L430">
        <v>3</v>
      </c>
      <c r="M430">
        <v>12</v>
      </c>
      <c r="N430">
        <v>429</v>
      </c>
      <c r="O430" t="str">
        <f>IF(All_Rosters[[#This Row],[Designation]]="Taxi Squad","",
IF(AND(TeamSelection=All_Rosters[[#This Row],[Team Name]],All_Rosters[[#This Row],[Keeper Years]]&gt;0),All_Rosters[[#This Row],[Index]],""))</f>
        <v/>
      </c>
      <c r="P430" t="str">
        <f>IFERROR(SMALL($O$2:$O$1000,ROWS($O$2:O430)),"")</f>
        <v/>
      </c>
      <c r="Q430" t="str">
        <f>IF(AND(All_Rosters[[#This Row],[Designation]]="Taxi Squad",TeamSelection=All_Rosters[[#This Row],[Team Name]],All_Rosters[[#This Row],[Keeper Years]]&gt;0),All_Rosters[[#This Row],[Index]],"")</f>
        <v/>
      </c>
      <c r="R430" t="str">
        <f>IFERROR(SMALL($Q$2:$Q$1000,ROWS($Q$2:Q430)),"")</f>
        <v/>
      </c>
    </row>
    <row r="431" spans="1:18" x14ac:dyDescent="0.45">
      <c r="A431" t="s">
        <v>647</v>
      </c>
      <c r="B431" t="s">
        <v>592</v>
      </c>
      <c r="C431" t="s">
        <v>183</v>
      </c>
      <c r="D431" t="s">
        <v>141</v>
      </c>
      <c r="E431">
        <v>57</v>
      </c>
      <c r="G431">
        <v>57</v>
      </c>
      <c r="H431" t="s">
        <v>7</v>
      </c>
      <c r="I431" t="s">
        <v>44</v>
      </c>
      <c r="K431">
        <v>72</v>
      </c>
      <c r="L431">
        <v>3</v>
      </c>
      <c r="M431">
        <v>12</v>
      </c>
      <c r="N431">
        <v>430</v>
      </c>
      <c r="O431" t="str">
        <f>IF(All_Rosters[[#This Row],[Designation]]="Taxi Squad","",
IF(AND(TeamSelection=All_Rosters[[#This Row],[Team Name]],All_Rosters[[#This Row],[Keeper Years]]&gt;0),All_Rosters[[#This Row],[Index]],""))</f>
        <v/>
      </c>
      <c r="P431" t="str">
        <f>IFERROR(SMALL($O$2:$O$1000,ROWS($O$2:O431)),"")</f>
        <v/>
      </c>
      <c r="Q431" t="str">
        <f>IF(AND(All_Rosters[[#This Row],[Designation]]="Taxi Squad",TeamSelection=All_Rosters[[#This Row],[Team Name]],All_Rosters[[#This Row],[Keeper Years]]&gt;0),All_Rosters[[#This Row],[Index]],"")</f>
        <v/>
      </c>
      <c r="R431" t="str">
        <f>IFERROR(SMALL($Q$2:$Q$1000,ROWS($Q$2:Q431)),"")</f>
        <v/>
      </c>
    </row>
    <row r="432" spans="1:18" x14ac:dyDescent="0.45">
      <c r="A432" t="s">
        <v>647</v>
      </c>
      <c r="B432" t="s">
        <v>593</v>
      </c>
      <c r="C432" t="s">
        <v>278</v>
      </c>
      <c r="D432" t="s">
        <v>141</v>
      </c>
      <c r="E432">
        <v>5</v>
      </c>
      <c r="G432">
        <v>5</v>
      </c>
      <c r="H432" t="s">
        <v>7</v>
      </c>
      <c r="I432" t="s">
        <v>45</v>
      </c>
      <c r="K432">
        <v>10</v>
      </c>
      <c r="L432">
        <v>3</v>
      </c>
      <c r="M432">
        <v>12</v>
      </c>
      <c r="N432">
        <v>431</v>
      </c>
      <c r="O432" t="str">
        <f>IF(All_Rosters[[#This Row],[Designation]]="Taxi Squad","",
IF(AND(TeamSelection=All_Rosters[[#This Row],[Team Name]],All_Rosters[[#This Row],[Keeper Years]]&gt;0),All_Rosters[[#This Row],[Index]],""))</f>
        <v/>
      </c>
      <c r="P432" t="str">
        <f>IFERROR(SMALL($O$2:$O$1000,ROWS($O$2:O432)),"")</f>
        <v/>
      </c>
      <c r="Q432" t="str">
        <f>IF(AND(All_Rosters[[#This Row],[Designation]]="Taxi Squad",TeamSelection=All_Rosters[[#This Row],[Team Name]],All_Rosters[[#This Row],[Keeper Years]]&gt;0),All_Rosters[[#This Row],[Index]],"")</f>
        <v/>
      </c>
      <c r="R432" t="str">
        <f>IFERROR(SMALL($Q$2:$Q$1000,ROWS($Q$2:Q432)),"")</f>
        <v/>
      </c>
    </row>
    <row r="433" spans="1:18" x14ac:dyDescent="0.45">
      <c r="A433" t="s">
        <v>647</v>
      </c>
      <c r="B433" t="s">
        <v>594</v>
      </c>
      <c r="C433" t="s">
        <v>200</v>
      </c>
      <c r="D433" t="s">
        <v>141</v>
      </c>
      <c r="E433">
        <v>5</v>
      </c>
      <c r="G433">
        <v>5</v>
      </c>
      <c r="H433" t="s">
        <v>7</v>
      </c>
      <c r="I433" t="s">
        <v>45</v>
      </c>
      <c r="K433">
        <v>10</v>
      </c>
      <c r="L433">
        <v>3</v>
      </c>
      <c r="M433">
        <v>12</v>
      </c>
      <c r="N433">
        <v>432</v>
      </c>
      <c r="O433" t="str">
        <f>IF(All_Rosters[[#This Row],[Designation]]="Taxi Squad","",
IF(AND(TeamSelection=All_Rosters[[#This Row],[Team Name]],All_Rosters[[#This Row],[Keeper Years]]&gt;0),All_Rosters[[#This Row],[Index]],""))</f>
        <v/>
      </c>
      <c r="P433" t="str">
        <f>IFERROR(SMALL($O$2:$O$1000,ROWS($O$2:O433)),"")</f>
        <v/>
      </c>
      <c r="Q433" t="str">
        <f>IF(AND(All_Rosters[[#This Row],[Designation]]="Taxi Squad",TeamSelection=All_Rosters[[#This Row],[Team Name]],All_Rosters[[#This Row],[Keeper Years]]&gt;0),All_Rosters[[#This Row],[Index]],"")</f>
        <v/>
      </c>
      <c r="R433" t="str">
        <f>IFERROR(SMALL($Q$2:$Q$1000,ROWS($Q$2:Q433)),"")</f>
        <v/>
      </c>
    </row>
    <row r="434" spans="1:18" x14ac:dyDescent="0.45">
      <c r="A434" t="s">
        <v>647</v>
      </c>
      <c r="B434" t="s">
        <v>595</v>
      </c>
      <c r="C434" t="s">
        <v>129</v>
      </c>
      <c r="D434" t="s">
        <v>141</v>
      </c>
      <c r="E434">
        <v>3</v>
      </c>
      <c r="G434">
        <v>0</v>
      </c>
      <c r="H434" t="s">
        <v>7</v>
      </c>
      <c r="I434" t="s">
        <v>15</v>
      </c>
      <c r="K434">
        <v>10</v>
      </c>
      <c r="L434">
        <v>3</v>
      </c>
      <c r="M434">
        <v>12</v>
      </c>
      <c r="N434">
        <v>433</v>
      </c>
      <c r="O434" t="str">
        <f>IF(All_Rosters[[#This Row],[Designation]]="Taxi Squad","",
IF(AND(TeamSelection=All_Rosters[[#This Row],[Team Name]],All_Rosters[[#This Row],[Keeper Years]]&gt;0),All_Rosters[[#This Row],[Index]],""))</f>
        <v/>
      </c>
      <c r="P434" t="str">
        <f>IFERROR(SMALL($O$2:$O$1000,ROWS($O$2:O434)),"")</f>
        <v/>
      </c>
      <c r="Q434" t="str">
        <f>IF(AND(All_Rosters[[#This Row],[Designation]]="Taxi Squad",TeamSelection=All_Rosters[[#This Row],[Team Name]],All_Rosters[[#This Row],[Keeper Years]]&gt;0),All_Rosters[[#This Row],[Index]],"")</f>
        <v/>
      </c>
      <c r="R434" t="str">
        <f>IFERROR(SMALL($Q$2:$Q$1000,ROWS($Q$2:Q434)),"")</f>
        <v/>
      </c>
    </row>
    <row r="435" spans="1:18" x14ac:dyDescent="0.45">
      <c r="A435" t="s">
        <v>647</v>
      </c>
      <c r="B435" t="s">
        <v>596</v>
      </c>
      <c r="C435" t="s">
        <v>129</v>
      </c>
      <c r="D435" t="s">
        <v>150</v>
      </c>
      <c r="E435">
        <v>3</v>
      </c>
      <c r="G435">
        <v>0</v>
      </c>
      <c r="I435" t="s">
        <v>15</v>
      </c>
      <c r="K435">
        <v>10</v>
      </c>
      <c r="L435">
        <v>3</v>
      </c>
      <c r="M435">
        <v>12</v>
      </c>
      <c r="N435">
        <v>434</v>
      </c>
      <c r="O435" t="str">
        <f>IF(All_Rosters[[#This Row],[Designation]]="Taxi Squad","",
IF(AND(TeamSelection=All_Rosters[[#This Row],[Team Name]],All_Rosters[[#This Row],[Keeper Years]]&gt;0),All_Rosters[[#This Row],[Index]],""))</f>
        <v/>
      </c>
      <c r="P435" t="str">
        <f>IFERROR(SMALL($O$2:$O$1000,ROWS($O$2:O435)),"")</f>
        <v/>
      </c>
      <c r="Q435" t="str">
        <f>IF(AND(All_Rosters[[#This Row],[Designation]]="Taxi Squad",TeamSelection=All_Rosters[[#This Row],[Team Name]],All_Rosters[[#This Row],[Keeper Years]]&gt;0),All_Rosters[[#This Row],[Index]],"")</f>
        <v/>
      </c>
      <c r="R435" t="str">
        <f>IFERROR(SMALL($Q$2:$Q$1000,ROWS($Q$2:Q435)),"")</f>
        <v/>
      </c>
    </row>
    <row r="436" spans="1:18" x14ac:dyDescent="0.45">
      <c r="A436" t="s">
        <v>647</v>
      </c>
      <c r="B436" t="s">
        <v>597</v>
      </c>
      <c r="C436" t="s">
        <v>203</v>
      </c>
      <c r="D436" t="s">
        <v>153</v>
      </c>
      <c r="E436">
        <v>1</v>
      </c>
      <c r="G436">
        <v>0</v>
      </c>
      <c r="H436" t="s">
        <v>7</v>
      </c>
      <c r="I436" t="s">
        <v>9</v>
      </c>
      <c r="K436">
        <v>3</v>
      </c>
      <c r="L436">
        <v>3</v>
      </c>
      <c r="M436">
        <v>12</v>
      </c>
      <c r="N436">
        <v>435</v>
      </c>
      <c r="O436" t="str">
        <f>IF(All_Rosters[[#This Row],[Designation]]="Taxi Squad","",
IF(AND(TeamSelection=All_Rosters[[#This Row],[Team Name]],All_Rosters[[#This Row],[Keeper Years]]&gt;0),All_Rosters[[#This Row],[Index]],""))</f>
        <v/>
      </c>
      <c r="P436" t="str">
        <f>IFERROR(SMALL($O$2:$O$1000,ROWS($O$2:O436)),"")</f>
        <v/>
      </c>
      <c r="Q436" t="str">
        <f>IF(AND(All_Rosters[[#This Row],[Designation]]="Taxi Squad",TeamSelection=All_Rosters[[#This Row],[Team Name]],All_Rosters[[#This Row],[Keeper Years]]&gt;0),All_Rosters[[#This Row],[Index]],"")</f>
        <v/>
      </c>
      <c r="R436" t="str">
        <f>IFERROR(SMALL($Q$2:$Q$1000,ROWS($Q$2:Q436)),"")</f>
        <v/>
      </c>
    </row>
    <row r="437" spans="1:18" x14ac:dyDescent="0.45">
      <c r="A437" t="s">
        <v>647</v>
      </c>
      <c r="B437" t="s">
        <v>598</v>
      </c>
      <c r="C437" t="s">
        <v>177</v>
      </c>
      <c r="D437" t="s">
        <v>156</v>
      </c>
      <c r="E437">
        <v>10</v>
      </c>
      <c r="G437">
        <v>10</v>
      </c>
      <c r="H437" t="s">
        <v>7</v>
      </c>
      <c r="I437" t="s">
        <v>6</v>
      </c>
      <c r="K437">
        <v>13</v>
      </c>
      <c r="L437">
        <v>3</v>
      </c>
      <c r="M437">
        <v>12</v>
      </c>
      <c r="N437">
        <v>436</v>
      </c>
      <c r="O437" t="str">
        <f>IF(All_Rosters[[#This Row],[Designation]]="Taxi Squad","",
IF(AND(TeamSelection=All_Rosters[[#This Row],[Team Name]],All_Rosters[[#This Row],[Keeper Years]]&gt;0),All_Rosters[[#This Row],[Index]],""))</f>
        <v/>
      </c>
      <c r="P437" t="str">
        <f>IFERROR(SMALL($O$2:$O$1000,ROWS($O$2:O437)),"")</f>
        <v/>
      </c>
      <c r="Q437" t="str">
        <f>IF(AND(All_Rosters[[#This Row],[Designation]]="Taxi Squad",TeamSelection=All_Rosters[[#This Row],[Team Name]],All_Rosters[[#This Row],[Keeper Years]]&gt;0),All_Rosters[[#This Row],[Index]],"")</f>
        <v/>
      </c>
      <c r="R437" t="str">
        <f>IFERROR(SMALL($Q$2:$Q$1000,ROWS($Q$2:Q437)),"")</f>
        <v/>
      </c>
    </row>
    <row r="438" spans="1:18" x14ac:dyDescent="0.45">
      <c r="A438" t="s">
        <v>647</v>
      </c>
      <c r="B438" t="s">
        <v>599</v>
      </c>
      <c r="C438" t="s">
        <v>134</v>
      </c>
      <c r="D438" t="s">
        <v>156</v>
      </c>
      <c r="E438">
        <v>8</v>
      </c>
      <c r="G438">
        <v>0</v>
      </c>
      <c r="I438" t="s">
        <v>20</v>
      </c>
      <c r="K438">
        <v>10</v>
      </c>
      <c r="L438">
        <v>3</v>
      </c>
      <c r="M438">
        <v>12</v>
      </c>
      <c r="N438">
        <v>437</v>
      </c>
      <c r="O438" t="str">
        <f>IF(All_Rosters[[#This Row],[Designation]]="Taxi Squad","",
IF(AND(TeamSelection=All_Rosters[[#This Row],[Team Name]],All_Rosters[[#This Row],[Keeper Years]]&gt;0),All_Rosters[[#This Row],[Index]],""))</f>
        <v/>
      </c>
      <c r="P438" t="str">
        <f>IFERROR(SMALL($O$2:$O$1000,ROWS($O$2:O438)),"")</f>
        <v/>
      </c>
      <c r="Q438" t="str">
        <f>IF(AND(All_Rosters[[#This Row],[Designation]]="Taxi Squad",TeamSelection=All_Rosters[[#This Row],[Team Name]],All_Rosters[[#This Row],[Keeper Years]]&gt;0),All_Rosters[[#This Row],[Index]],"")</f>
        <v/>
      </c>
      <c r="R438" t="str">
        <f>IFERROR(SMALL($Q$2:$Q$1000,ROWS($Q$2:Q438)),"")</f>
        <v/>
      </c>
    </row>
    <row r="439" spans="1:18" x14ac:dyDescent="0.45">
      <c r="A439" t="s">
        <v>647</v>
      </c>
      <c r="B439" t="s">
        <v>600</v>
      </c>
      <c r="C439" t="s">
        <v>183</v>
      </c>
      <c r="D439" t="s">
        <v>159</v>
      </c>
      <c r="E439">
        <v>6</v>
      </c>
      <c r="G439">
        <v>6</v>
      </c>
      <c r="H439" t="s">
        <v>7</v>
      </c>
      <c r="I439" t="s">
        <v>38</v>
      </c>
      <c r="K439">
        <v>10</v>
      </c>
      <c r="L439">
        <v>3</v>
      </c>
      <c r="M439">
        <v>12</v>
      </c>
      <c r="N439">
        <v>438</v>
      </c>
      <c r="O439" t="str">
        <f>IF(All_Rosters[[#This Row],[Designation]]="Taxi Squad","",
IF(AND(TeamSelection=All_Rosters[[#This Row],[Team Name]],All_Rosters[[#This Row],[Keeper Years]]&gt;0),All_Rosters[[#This Row],[Index]],""))</f>
        <v/>
      </c>
      <c r="P439" t="str">
        <f>IFERROR(SMALL($O$2:$O$1000,ROWS($O$2:O439)),"")</f>
        <v/>
      </c>
      <c r="Q439" t="str">
        <f>IF(AND(All_Rosters[[#This Row],[Designation]]="Taxi Squad",TeamSelection=All_Rosters[[#This Row],[Team Name]],All_Rosters[[#This Row],[Keeper Years]]&gt;0),All_Rosters[[#This Row],[Index]],"")</f>
        <v/>
      </c>
      <c r="R439" t="str">
        <f>IFERROR(SMALL($Q$2:$Q$1000,ROWS($Q$2:Q439)),"")</f>
        <v/>
      </c>
    </row>
    <row r="440" spans="1:18" x14ac:dyDescent="0.45">
      <c r="A440" t="s">
        <v>647</v>
      </c>
      <c r="B440" t="s">
        <v>601</v>
      </c>
      <c r="C440" t="s">
        <v>149</v>
      </c>
      <c r="D440" t="s">
        <v>159</v>
      </c>
      <c r="E440">
        <v>5</v>
      </c>
      <c r="F440">
        <v>5</v>
      </c>
      <c r="G440">
        <v>5</v>
      </c>
      <c r="H440" t="s">
        <v>5</v>
      </c>
      <c r="I440" t="s">
        <v>45</v>
      </c>
      <c r="K440">
        <v>10</v>
      </c>
      <c r="L440">
        <v>4</v>
      </c>
      <c r="M440">
        <v>12</v>
      </c>
      <c r="N440">
        <v>439</v>
      </c>
      <c r="O440" t="str">
        <f>IF(All_Rosters[[#This Row],[Designation]]="Taxi Squad","",
IF(AND(TeamSelection=All_Rosters[[#This Row],[Team Name]],All_Rosters[[#This Row],[Keeper Years]]&gt;0),All_Rosters[[#This Row],[Index]],""))</f>
        <v/>
      </c>
      <c r="P440" t="str">
        <f>IFERROR(SMALL($O$2:$O$1000,ROWS($O$2:O440)),"")</f>
        <v/>
      </c>
      <c r="Q440" t="str">
        <f>IF(AND(All_Rosters[[#This Row],[Designation]]="Taxi Squad",TeamSelection=All_Rosters[[#This Row],[Team Name]],All_Rosters[[#This Row],[Keeper Years]]&gt;0),All_Rosters[[#This Row],[Index]],"")</f>
        <v/>
      </c>
      <c r="R440" t="str">
        <f>IFERROR(SMALL($Q$2:$Q$1000,ROWS($Q$2:Q440)),"")</f>
        <v/>
      </c>
    </row>
    <row r="441" spans="1:18" x14ac:dyDescent="0.45">
      <c r="A441" t="s">
        <v>647</v>
      </c>
      <c r="B441" t="s">
        <v>399</v>
      </c>
      <c r="C441" t="s">
        <v>146</v>
      </c>
      <c r="D441" t="s">
        <v>159</v>
      </c>
      <c r="E441">
        <v>1</v>
      </c>
      <c r="G441">
        <v>0</v>
      </c>
      <c r="I441" t="s">
        <v>9</v>
      </c>
      <c r="K441">
        <v>10</v>
      </c>
      <c r="L441">
        <v>3</v>
      </c>
      <c r="M441">
        <v>12</v>
      </c>
      <c r="N441">
        <v>440</v>
      </c>
      <c r="O441" t="str">
        <f>IF(All_Rosters[[#This Row],[Designation]]="Taxi Squad","",
IF(AND(TeamSelection=All_Rosters[[#This Row],[Team Name]],All_Rosters[[#This Row],[Keeper Years]]&gt;0),All_Rosters[[#This Row],[Index]],""))</f>
        <v/>
      </c>
      <c r="P441" t="str">
        <f>IFERROR(SMALL($O$2:$O$1000,ROWS($O$2:O441)),"")</f>
        <v/>
      </c>
      <c r="Q441" t="str">
        <f>IF(AND(All_Rosters[[#This Row],[Designation]]="Taxi Squad",TeamSelection=All_Rosters[[#This Row],[Team Name]],All_Rosters[[#This Row],[Keeper Years]]&gt;0),All_Rosters[[#This Row],[Index]],"")</f>
        <v/>
      </c>
      <c r="R441" t="str">
        <f>IFERROR(SMALL($Q$2:$Q$1000,ROWS($Q$2:Q441)),"")</f>
        <v/>
      </c>
    </row>
    <row r="442" spans="1:18" x14ac:dyDescent="0.45">
      <c r="A442" t="s">
        <v>647</v>
      </c>
      <c r="B442" t="s">
        <v>602</v>
      </c>
      <c r="C442" t="s">
        <v>149</v>
      </c>
      <c r="D442" t="s">
        <v>159</v>
      </c>
      <c r="E442">
        <v>1</v>
      </c>
      <c r="G442">
        <v>0</v>
      </c>
      <c r="I442" t="s">
        <v>19</v>
      </c>
      <c r="K442">
        <v>10</v>
      </c>
      <c r="L442">
        <v>3</v>
      </c>
      <c r="M442">
        <v>12</v>
      </c>
      <c r="N442">
        <v>441</v>
      </c>
      <c r="O442" t="str">
        <f>IF(All_Rosters[[#This Row],[Designation]]="Taxi Squad","",
IF(AND(TeamSelection=All_Rosters[[#This Row],[Team Name]],All_Rosters[[#This Row],[Keeper Years]]&gt;0),All_Rosters[[#This Row],[Index]],""))</f>
        <v/>
      </c>
      <c r="P442" t="str">
        <f>IFERROR(SMALL($O$2:$O$1000,ROWS($O$2:O442)),"")</f>
        <v/>
      </c>
      <c r="Q442" t="str">
        <f>IF(AND(All_Rosters[[#This Row],[Designation]]="Taxi Squad",TeamSelection=All_Rosters[[#This Row],[Team Name]],All_Rosters[[#This Row],[Keeper Years]]&gt;0),All_Rosters[[#This Row],[Index]],"")</f>
        <v/>
      </c>
      <c r="R442" t="str">
        <f>IFERROR(SMALL($Q$2:$Q$1000,ROWS($Q$2:Q442)),"")</f>
        <v/>
      </c>
    </row>
    <row r="443" spans="1:18" x14ac:dyDescent="0.45">
      <c r="A443" t="s">
        <v>647</v>
      </c>
      <c r="B443" t="s">
        <v>603</v>
      </c>
      <c r="C443" t="s">
        <v>165</v>
      </c>
      <c r="D443" t="s">
        <v>163</v>
      </c>
      <c r="E443">
        <v>28</v>
      </c>
      <c r="G443">
        <v>28</v>
      </c>
      <c r="H443" t="s">
        <v>7</v>
      </c>
      <c r="I443" t="s">
        <v>27</v>
      </c>
      <c r="K443">
        <v>35</v>
      </c>
      <c r="L443">
        <v>3</v>
      </c>
      <c r="M443">
        <v>12</v>
      </c>
      <c r="N443">
        <v>442</v>
      </c>
      <c r="O443" t="str">
        <f>IF(All_Rosters[[#This Row],[Designation]]="Taxi Squad","",
IF(AND(TeamSelection=All_Rosters[[#This Row],[Team Name]],All_Rosters[[#This Row],[Keeper Years]]&gt;0),All_Rosters[[#This Row],[Index]],""))</f>
        <v/>
      </c>
      <c r="P443" t="str">
        <f>IFERROR(SMALL($O$2:$O$1000,ROWS($O$2:O443)),"")</f>
        <v/>
      </c>
      <c r="Q443" t="str">
        <f>IF(AND(All_Rosters[[#This Row],[Designation]]="Taxi Squad",TeamSelection=All_Rosters[[#This Row],[Team Name]],All_Rosters[[#This Row],[Keeper Years]]&gt;0),All_Rosters[[#This Row],[Index]],"")</f>
        <v/>
      </c>
      <c r="R443" t="str">
        <f>IFERROR(SMALL($Q$2:$Q$1000,ROWS($Q$2:Q443)),"")</f>
        <v/>
      </c>
    </row>
    <row r="444" spans="1:18" x14ac:dyDescent="0.45">
      <c r="A444" t="s">
        <v>647</v>
      </c>
      <c r="B444" t="s">
        <v>604</v>
      </c>
      <c r="C444" t="s">
        <v>125</v>
      </c>
      <c r="D444" t="s">
        <v>163</v>
      </c>
      <c r="E444">
        <v>4</v>
      </c>
      <c r="G444">
        <v>4</v>
      </c>
      <c r="H444" t="s">
        <v>7</v>
      </c>
      <c r="I444" t="s">
        <v>51</v>
      </c>
      <c r="K444">
        <v>10</v>
      </c>
      <c r="L444">
        <v>3</v>
      </c>
      <c r="M444">
        <v>12</v>
      </c>
      <c r="N444">
        <v>443</v>
      </c>
      <c r="O444" t="str">
        <f>IF(All_Rosters[[#This Row],[Designation]]="Taxi Squad","",
IF(AND(TeamSelection=All_Rosters[[#This Row],[Team Name]],All_Rosters[[#This Row],[Keeper Years]]&gt;0),All_Rosters[[#This Row],[Index]],""))</f>
        <v/>
      </c>
      <c r="P444" t="str">
        <f>IFERROR(SMALL($O$2:$O$1000,ROWS($O$2:O444)),"")</f>
        <v/>
      </c>
      <c r="Q444" t="str">
        <f>IF(AND(All_Rosters[[#This Row],[Designation]]="Taxi Squad",TeamSelection=All_Rosters[[#This Row],[Team Name]],All_Rosters[[#This Row],[Keeper Years]]&gt;0),All_Rosters[[#This Row],[Index]],"")</f>
        <v/>
      </c>
      <c r="R444" t="str">
        <f>IFERROR(SMALL($Q$2:$Q$1000,ROWS($Q$2:Q444)),"")</f>
        <v/>
      </c>
    </row>
    <row r="445" spans="1:18" x14ac:dyDescent="0.45">
      <c r="A445" t="s">
        <v>647</v>
      </c>
      <c r="B445" t="s">
        <v>605</v>
      </c>
      <c r="C445" t="s">
        <v>211</v>
      </c>
      <c r="D445" t="s">
        <v>163</v>
      </c>
      <c r="E445">
        <v>6</v>
      </c>
      <c r="G445">
        <v>0</v>
      </c>
      <c r="I445" t="s">
        <v>22</v>
      </c>
      <c r="K445">
        <v>10</v>
      </c>
      <c r="L445">
        <v>3</v>
      </c>
      <c r="M445">
        <v>12</v>
      </c>
      <c r="N445">
        <v>444</v>
      </c>
      <c r="O445" t="str">
        <f>IF(All_Rosters[[#This Row],[Designation]]="Taxi Squad","",
IF(AND(TeamSelection=All_Rosters[[#This Row],[Team Name]],All_Rosters[[#This Row],[Keeper Years]]&gt;0),All_Rosters[[#This Row],[Index]],""))</f>
        <v/>
      </c>
      <c r="P445" t="str">
        <f>IFERROR(SMALL($O$2:$O$1000,ROWS($O$2:O445)),"")</f>
        <v/>
      </c>
      <c r="Q445" t="str">
        <f>IF(AND(All_Rosters[[#This Row],[Designation]]="Taxi Squad",TeamSelection=All_Rosters[[#This Row],[Team Name]],All_Rosters[[#This Row],[Keeper Years]]&gt;0),All_Rosters[[#This Row],[Index]],"")</f>
        <v/>
      </c>
      <c r="R445" t="str">
        <f>IFERROR(SMALL($Q$2:$Q$1000,ROWS($Q$2:Q445)),"")</f>
        <v/>
      </c>
    </row>
    <row r="446" spans="1:18" x14ac:dyDescent="0.45">
      <c r="A446" t="s">
        <v>647</v>
      </c>
      <c r="B446" t="s">
        <v>606</v>
      </c>
      <c r="C446" t="s">
        <v>158</v>
      </c>
      <c r="D446" t="s">
        <v>163</v>
      </c>
      <c r="E446">
        <v>6</v>
      </c>
      <c r="G446">
        <v>0</v>
      </c>
      <c r="I446" t="s">
        <v>22</v>
      </c>
      <c r="K446">
        <v>10</v>
      </c>
      <c r="L446">
        <v>3</v>
      </c>
      <c r="M446">
        <v>12</v>
      </c>
      <c r="N446">
        <v>445</v>
      </c>
      <c r="O446" t="str">
        <f>IF(All_Rosters[[#This Row],[Designation]]="Taxi Squad","",
IF(AND(TeamSelection=All_Rosters[[#This Row],[Team Name]],All_Rosters[[#This Row],[Keeper Years]]&gt;0),All_Rosters[[#This Row],[Index]],""))</f>
        <v/>
      </c>
      <c r="P446" t="str">
        <f>IFERROR(SMALL($O$2:$O$1000,ROWS($O$2:O446)),"")</f>
        <v/>
      </c>
      <c r="Q446" t="str">
        <f>IF(AND(All_Rosters[[#This Row],[Designation]]="Taxi Squad",TeamSelection=All_Rosters[[#This Row],[Team Name]],All_Rosters[[#This Row],[Keeper Years]]&gt;0),All_Rosters[[#This Row],[Index]],"")</f>
        <v/>
      </c>
      <c r="R446" t="str">
        <f>IFERROR(SMALL($Q$2:$Q$1000,ROWS($Q$2:Q446)),"")</f>
        <v/>
      </c>
    </row>
    <row r="447" spans="1:18" x14ac:dyDescent="0.45">
      <c r="A447" t="s">
        <v>647</v>
      </c>
      <c r="B447" t="s">
        <v>607</v>
      </c>
      <c r="C447" t="s">
        <v>149</v>
      </c>
      <c r="D447" t="s">
        <v>163</v>
      </c>
      <c r="E447">
        <v>1</v>
      </c>
      <c r="G447">
        <v>0</v>
      </c>
      <c r="H447" t="s">
        <v>7</v>
      </c>
      <c r="I447" t="s">
        <v>9</v>
      </c>
      <c r="K447">
        <v>10</v>
      </c>
      <c r="L447">
        <v>3</v>
      </c>
      <c r="M447">
        <v>12</v>
      </c>
      <c r="N447">
        <v>446</v>
      </c>
      <c r="O447" t="str">
        <f>IF(All_Rosters[[#This Row],[Designation]]="Taxi Squad","",
IF(AND(TeamSelection=All_Rosters[[#This Row],[Team Name]],All_Rosters[[#This Row],[Keeper Years]]&gt;0),All_Rosters[[#This Row],[Index]],""))</f>
        <v/>
      </c>
      <c r="P447" t="str">
        <f>IFERROR(SMALL($O$2:$O$1000,ROWS($O$2:O447)),"")</f>
        <v/>
      </c>
      <c r="Q447" t="str">
        <f>IF(AND(All_Rosters[[#This Row],[Designation]]="Taxi Squad",TeamSelection=All_Rosters[[#This Row],[Team Name]],All_Rosters[[#This Row],[Keeper Years]]&gt;0),All_Rosters[[#This Row],[Index]],"")</f>
        <v/>
      </c>
      <c r="R447" t="str">
        <f>IFERROR(SMALL($Q$2:$Q$1000,ROWS($Q$2:Q447)),"")</f>
        <v/>
      </c>
    </row>
    <row r="448" spans="1:18" x14ac:dyDescent="0.45">
      <c r="A448" t="s">
        <v>647</v>
      </c>
      <c r="B448" t="s">
        <v>608</v>
      </c>
      <c r="C448" t="s">
        <v>143</v>
      </c>
      <c r="D448" t="s">
        <v>163</v>
      </c>
      <c r="E448">
        <v>8</v>
      </c>
      <c r="G448">
        <v>8</v>
      </c>
      <c r="H448" t="s">
        <v>7</v>
      </c>
      <c r="I448" t="s">
        <v>47</v>
      </c>
      <c r="K448">
        <v>10</v>
      </c>
      <c r="L448">
        <v>3</v>
      </c>
      <c r="M448">
        <v>12</v>
      </c>
      <c r="N448">
        <v>447</v>
      </c>
      <c r="O448" t="str">
        <f>IF(All_Rosters[[#This Row],[Designation]]="Taxi Squad","",
IF(AND(TeamSelection=All_Rosters[[#This Row],[Team Name]],All_Rosters[[#This Row],[Keeper Years]]&gt;0),All_Rosters[[#This Row],[Index]],""))</f>
        <v/>
      </c>
      <c r="P448" t="str">
        <f>IFERROR(SMALL($O$2:$O$1000,ROWS($O$2:O448)),"")</f>
        <v/>
      </c>
      <c r="Q448" t="str">
        <f>IF(AND(All_Rosters[[#This Row],[Designation]]="Taxi Squad",TeamSelection=All_Rosters[[#This Row],[Team Name]],All_Rosters[[#This Row],[Keeper Years]]&gt;0),All_Rosters[[#This Row],[Index]],"")</f>
        <v/>
      </c>
      <c r="R448" t="str">
        <f>IFERROR(SMALL($Q$2:$Q$1000,ROWS($Q$2:Q448)),"")</f>
        <v/>
      </c>
    </row>
    <row r="449" spans="1:18" x14ac:dyDescent="0.45">
      <c r="A449" t="s">
        <v>647</v>
      </c>
      <c r="B449" t="s">
        <v>609</v>
      </c>
      <c r="C449" t="s">
        <v>211</v>
      </c>
      <c r="D449" t="s">
        <v>175</v>
      </c>
      <c r="E449">
        <v>3</v>
      </c>
      <c r="F449">
        <v>5</v>
      </c>
      <c r="G449">
        <v>3</v>
      </c>
      <c r="H449" t="s">
        <v>5</v>
      </c>
      <c r="I449" t="s">
        <v>8</v>
      </c>
      <c r="K449">
        <v>10</v>
      </c>
      <c r="L449">
        <v>4</v>
      </c>
      <c r="M449">
        <v>12</v>
      </c>
      <c r="N449">
        <v>448</v>
      </c>
      <c r="O449" t="str">
        <f>IF(All_Rosters[[#This Row],[Designation]]="Taxi Squad","",
IF(AND(TeamSelection=All_Rosters[[#This Row],[Team Name]],All_Rosters[[#This Row],[Keeper Years]]&gt;0),All_Rosters[[#This Row],[Index]],""))</f>
        <v/>
      </c>
      <c r="P449" t="str">
        <f>IFERROR(SMALL($O$2:$O$1000,ROWS($O$2:O449)),"")</f>
        <v/>
      </c>
      <c r="Q449" t="str">
        <f>IF(AND(All_Rosters[[#This Row],[Designation]]="Taxi Squad",TeamSelection=All_Rosters[[#This Row],[Team Name]],All_Rosters[[#This Row],[Keeper Years]]&gt;0),All_Rosters[[#This Row],[Index]],"")</f>
        <v/>
      </c>
      <c r="R449" t="str">
        <f>IFERROR(SMALL($Q$2:$Q$1000,ROWS($Q$2:Q449)),"")</f>
        <v/>
      </c>
    </row>
    <row r="450" spans="1:18" x14ac:dyDescent="0.45">
      <c r="A450" t="s">
        <v>647</v>
      </c>
      <c r="B450" t="s">
        <v>610</v>
      </c>
      <c r="C450" t="s">
        <v>200</v>
      </c>
      <c r="D450" t="s">
        <v>179</v>
      </c>
      <c r="E450">
        <v>18</v>
      </c>
      <c r="G450">
        <v>18</v>
      </c>
      <c r="H450" t="s">
        <v>7</v>
      </c>
      <c r="I450" t="s">
        <v>23</v>
      </c>
      <c r="K450">
        <v>23</v>
      </c>
      <c r="L450">
        <v>3</v>
      </c>
      <c r="M450">
        <v>12</v>
      </c>
      <c r="N450">
        <v>449</v>
      </c>
      <c r="O450" t="str">
        <f>IF(All_Rosters[[#This Row],[Designation]]="Taxi Squad","",
IF(AND(TeamSelection=All_Rosters[[#This Row],[Team Name]],All_Rosters[[#This Row],[Keeper Years]]&gt;0),All_Rosters[[#This Row],[Index]],""))</f>
        <v/>
      </c>
      <c r="P450" t="str">
        <f>IFERROR(SMALL($O$2:$O$1000,ROWS($O$2:O450)),"")</f>
        <v/>
      </c>
      <c r="Q450" t="str">
        <f>IF(AND(All_Rosters[[#This Row],[Designation]]="Taxi Squad",TeamSelection=All_Rosters[[#This Row],[Team Name]],All_Rosters[[#This Row],[Keeper Years]]&gt;0),All_Rosters[[#This Row],[Index]],"")</f>
        <v/>
      </c>
      <c r="R450" t="str">
        <f>IFERROR(SMALL($Q$2:$Q$1000,ROWS($Q$2:Q450)),"")</f>
        <v/>
      </c>
    </row>
    <row r="451" spans="1:18" x14ac:dyDescent="0.45">
      <c r="A451" t="s">
        <v>647</v>
      </c>
      <c r="B451" t="s">
        <v>611</v>
      </c>
      <c r="C451" t="s">
        <v>187</v>
      </c>
      <c r="D451" t="s">
        <v>179</v>
      </c>
      <c r="E451">
        <v>17</v>
      </c>
      <c r="G451">
        <v>0</v>
      </c>
      <c r="I451" t="s">
        <v>50</v>
      </c>
      <c r="K451">
        <v>22</v>
      </c>
      <c r="L451">
        <v>3</v>
      </c>
      <c r="M451">
        <v>12</v>
      </c>
      <c r="N451">
        <v>450</v>
      </c>
      <c r="O451" t="str">
        <f>IF(All_Rosters[[#This Row],[Designation]]="Taxi Squad","",
IF(AND(TeamSelection=All_Rosters[[#This Row],[Team Name]],All_Rosters[[#This Row],[Keeper Years]]&gt;0),All_Rosters[[#This Row],[Index]],""))</f>
        <v/>
      </c>
      <c r="P451" t="str">
        <f>IFERROR(SMALL($O$2:$O$1000,ROWS($O$2:O451)),"")</f>
        <v/>
      </c>
      <c r="Q451" t="str">
        <f>IF(AND(All_Rosters[[#This Row],[Designation]]="Taxi Squad",TeamSelection=All_Rosters[[#This Row],[Team Name]],All_Rosters[[#This Row],[Keeper Years]]&gt;0),All_Rosters[[#This Row],[Index]],"")</f>
        <v/>
      </c>
      <c r="R451" t="str">
        <f>IFERROR(SMALL($Q$2:$Q$1000,ROWS($Q$2:Q451)),"")</f>
        <v/>
      </c>
    </row>
    <row r="452" spans="1:18" x14ac:dyDescent="0.45">
      <c r="A452" t="s">
        <v>647</v>
      </c>
      <c r="B452" t="s">
        <v>612</v>
      </c>
      <c r="C452" t="s">
        <v>125</v>
      </c>
      <c r="D452" t="s">
        <v>179</v>
      </c>
      <c r="E452">
        <v>17</v>
      </c>
      <c r="G452">
        <v>0</v>
      </c>
      <c r="I452" t="s">
        <v>50</v>
      </c>
      <c r="K452">
        <v>22</v>
      </c>
      <c r="L452">
        <v>3</v>
      </c>
      <c r="M452">
        <v>12</v>
      </c>
      <c r="N452">
        <v>451</v>
      </c>
      <c r="O452" t="str">
        <f>IF(All_Rosters[[#This Row],[Designation]]="Taxi Squad","",
IF(AND(TeamSelection=All_Rosters[[#This Row],[Team Name]],All_Rosters[[#This Row],[Keeper Years]]&gt;0),All_Rosters[[#This Row],[Index]],""))</f>
        <v/>
      </c>
      <c r="P452" t="str">
        <f>IFERROR(SMALL($O$2:$O$1000,ROWS($O$2:O452)),"")</f>
        <v/>
      </c>
      <c r="Q452" t="str">
        <f>IF(AND(All_Rosters[[#This Row],[Designation]]="Taxi Squad",TeamSelection=All_Rosters[[#This Row],[Team Name]],All_Rosters[[#This Row],[Keeper Years]]&gt;0),All_Rosters[[#This Row],[Index]],"")</f>
        <v/>
      </c>
      <c r="R452" t="str">
        <f>IFERROR(SMALL($Q$2:$Q$1000,ROWS($Q$2:Q452)),"")</f>
        <v/>
      </c>
    </row>
    <row r="453" spans="1:18" x14ac:dyDescent="0.45">
      <c r="A453" t="s">
        <v>647</v>
      </c>
      <c r="B453" t="s">
        <v>613</v>
      </c>
      <c r="C453" t="s">
        <v>283</v>
      </c>
      <c r="D453" t="s">
        <v>179</v>
      </c>
      <c r="E453">
        <v>13</v>
      </c>
      <c r="G453">
        <v>13</v>
      </c>
      <c r="H453" t="s">
        <v>7</v>
      </c>
      <c r="I453" t="s">
        <v>48</v>
      </c>
      <c r="K453">
        <v>17</v>
      </c>
      <c r="L453">
        <v>3</v>
      </c>
      <c r="M453">
        <v>12</v>
      </c>
      <c r="N453">
        <v>452</v>
      </c>
      <c r="O453" t="str">
        <f>IF(All_Rosters[[#This Row],[Designation]]="Taxi Squad","",
IF(AND(TeamSelection=All_Rosters[[#This Row],[Team Name]],All_Rosters[[#This Row],[Keeper Years]]&gt;0),All_Rosters[[#This Row],[Index]],""))</f>
        <v/>
      </c>
      <c r="P453" t="str">
        <f>IFERROR(SMALL($O$2:$O$1000,ROWS($O$2:O453)),"")</f>
        <v/>
      </c>
      <c r="Q453" t="str">
        <f>IF(AND(All_Rosters[[#This Row],[Designation]]="Taxi Squad",TeamSelection=All_Rosters[[#This Row],[Team Name]],All_Rosters[[#This Row],[Keeper Years]]&gt;0),All_Rosters[[#This Row],[Index]],"")</f>
        <v/>
      </c>
      <c r="R453" t="str">
        <f>IFERROR(SMALL($Q$2:$Q$1000,ROWS($Q$2:Q453)),"")</f>
        <v/>
      </c>
    </row>
    <row r="454" spans="1:18" x14ac:dyDescent="0.45">
      <c r="A454" t="s">
        <v>647</v>
      </c>
      <c r="B454" t="s">
        <v>614</v>
      </c>
      <c r="C454" t="s">
        <v>134</v>
      </c>
      <c r="D454" t="s">
        <v>179</v>
      </c>
      <c r="E454">
        <v>9</v>
      </c>
      <c r="G454">
        <v>9</v>
      </c>
      <c r="H454" t="s">
        <v>7</v>
      </c>
      <c r="I454" t="s">
        <v>49</v>
      </c>
      <c r="K454">
        <v>12</v>
      </c>
      <c r="L454">
        <v>3</v>
      </c>
      <c r="M454">
        <v>12</v>
      </c>
      <c r="N454">
        <v>453</v>
      </c>
      <c r="O454" t="str">
        <f>IF(All_Rosters[[#This Row],[Designation]]="Taxi Squad","",
IF(AND(TeamSelection=All_Rosters[[#This Row],[Team Name]],All_Rosters[[#This Row],[Keeper Years]]&gt;0),All_Rosters[[#This Row],[Index]],""))</f>
        <v/>
      </c>
      <c r="P454" t="str">
        <f>IFERROR(SMALL($O$2:$O$1000,ROWS($O$2:O454)),"")</f>
        <v/>
      </c>
      <c r="Q454" t="str">
        <f>IF(AND(All_Rosters[[#This Row],[Designation]]="Taxi Squad",TeamSelection=All_Rosters[[#This Row],[Team Name]],All_Rosters[[#This Row],[Keeper Years]]&gt;0),All_Rosters[[#This Row],[Index]],"")</f>
        <v/>
      </c>
      <c r="R454" t="str">
        <f>IFERROR(SMALL($Q$2:$Q$1000,ROWS($Q$2:Q454)),"")</f>
        <v/>
      </c>
    </row>
    <row r="455" spans="1:18" x14ac:dyDescent="0.45">
      <c r="A455" t="s">
        <v>647</v>
      </c>
      <c r="B455" t="s">
        <v>615</v>
      </c>
      <c r="C455" t="s">
        <v>283</v>
      </c>
      <c r="D455" t="s">
        <v>179</v>
      </c>
      <c r="E455">
        <v>5</v>
      </c>
      <c r="G455">
        <v>5</v>
      </c>
      <c r="H455" t="s">
        <v>7</v>
      </c>
      <c r="I455" t="s">
        <v>45</v>
      </c>
      <c r="K455">
        <v>10</v>
      </c>
      <c r="L455">
        <v>3</v>
      </c>
      <c r="M455">
        <v>12</v>
      </c>
      <c r="N455">
        <v>454</v>
      </c>
      <c r="O455" t="str">
        <f>IF(All_Rosters[[#This Row],[Designation]]="Taxi Squad","",
IF(AND(TeamSelection=All_Rosters[[#This Row],[Team Name]],All_Rosters[[#This Row],[Keeper Years]]&gt;0),All_Rosters[[#This Row],[Index]],""))</f>
        <v/>
      </c>
      <c r="P455" t="str">
        <f>IFERROR(SMALL($O$2:$O$1000,ROWS($O$2:O455)),"")</f>
        <v/>
      </c>
      <c r="Q455" t="str">
        <f>IF(AND(All_Rosters[[#This Row],[Designation]]="Taxi Squad",TeamSelection=All_Rosters[[#This Row],[Team Name]],All_Rosters[[#This Row],[Keeper Years]]&gt;0),All_Rosters[[#This Row],[Index]],"")</f>
        <v/>
      </c>
      <c r="R455" t="str">
        <f>IFERROR(SMALL($Q$2:$Q$1000,ROWS($Q$2:Q455)),"")</f>
        <v/>
      </c>
    </row>
    <row r="456" spans="1:18" x14ac:dyDescent="0.45">
      <c r="A456" t="s">
        <v>647</v>
      </c>
      <c r="B456" t="s">
        <v>616</v>
      </c>
      <c r="C456" t="s">
        <v>122</v>
      </c>
      <c r="D456" t="s">
        <v>156</v>
      </c>
      <c r="E456">
        <v>1</v>
      </c>
      <c r="F456">
        <v>5</v>
      </c>
      <c r="G456">
        <v>1</v>
      </c>
      <c r="H456" t="s">
        <v>5</v>
      </c>
      <c r="I456" t="s">
        <v>9</v>
      </c>
      <c r="J456" t="s">
        <v>33</v>
      </c>
      <c r="K456">
        <v>1</v>
      </c>
      <c r="L456">
        <v>4</v>
      </c>
      <c r="M456">
        <v>12</v>
      </c>
      <c r="N456">
        <v>455</v>
      </c>
      <c r="O456" t="str">
        <f>IF(All_Rosters[[#This Row],[Designation]]="Taxi Squad","",
IF(AND(TeamSelection=All_Rosters[[#This Row],[Team Name]],All_Rosters[[#This Row],[Keeper Years]]&gt;0),All_Rosters[[#This Row],[Index]],""))</f>
        <v/>
      </c>
      <c r="P456" t="str">
        <f>IFERROR(SMALL($O$2:$O$1000,ROWS($O$2:O456)),"")</f>
        <v/>
      </c>
      <c r="Q456" t="str">
        <f>IF(AND(All_Rosters[[#This Row],[Designation]]="Taxi Squad",TeamSelection=All_Rosters[[#This Row],[Team Name]],All_Rosters[[#This Row],[Keeper Years]]&gt;0),All_Rosters[[#This Row],[Index]],"")</f>
        <v/>
      </c>
      <c r="R456" t="str">
        <f>IFERROR(SMALL($Q$2:$Q$1000,ROWS($Q$2:Q456)),"")</f>
        <v/>
      </c>
    </row>
    <row r="457" spans="1:18" x14ac:dyDescent="0.45">
      <c r="A457" t="s">
        <v>647</v>
      </c>
      <c r="B457" t="s">
        <v>617</v>
      </c>
      <c r="C457" t="s">
        <v>134</v>
      </c>
      <c r="D457" t="s">
        <v>175</v>
      </c>
      <c r="E457">
        <v>2</v>
      </c>
      <c r="F457">
        <v>5</v>
      </c>
      <c r="G457">
        <v>2</v>
      </c>
      <c r="H457" t="s">
        <v>5</v>
      </c>
      <c r="I457" t="s">
        <v>28</v>
      </c>
      <c r="J457" t="s">
        <v>33</v>
      </c>
      <c r="K457">
        <v>2</v>
      </c>
      <c r="L457">
        <v>4</v>
      </c>
      <c r="M457">
        <v>12</v>
      </c>
      <c r="N457">
        <v>456</v>
      </c>
      <c r="O457" t="str">
        <f>IF(All_Rosters[[#This Row],[Designation]]="Taxi Squad","",
IF(AND(TeamSelection=All_Rosters[[#This Row],[Team Name]],All_Rosters[[#This Row],[Keeper Years]]&gt;0),All_Rosters[[#This Row],[Index]],""))</f>
        <v/>
      </c>
      <c r="P457" t="str">
        <f>IFERROR(SMALL($O$2:$O$1000,ROWS($O$2:O457)),"")</f>
        <v/>
      </c>
      <c r="Q457" t="str">
        <f>IF(AND(All_Rosters[[#This Row],[Designation]]="Taxi Squad",TeamSelection=All_Rosters[[#This Row],[Team Name]],All_Rosters[[#This Row],[Keeper Years]]&gt;0),All_Rosters[[#This Row],[Index]],"")</f>
        <v/>
      </c>
      <c r="R457" t="str">
        <f>IFERROR(SMALL($Q$2:$Q$1000,ROWS($Q$2:Q457)),"")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5E5-291E-427E-B655-65D356565056}">
  <sheetPr>
    <tabColor rgb="FF9600E1"/>
  </sheetPr>
  <dimension ref="A1:A529"/>
  <sheetViews>
    <sheetView workbookViewId="0">
      <selection activeCell="I26" sqref="I26"/>
    </sheetView>
  </sheetViews>
  <sheetFormatPr defaultRowHeight="14.25" x14ac:dyDescent="0.45"/>
  <cols>
    <col min="1" max="1" width="45.9296875" bestFit="1" customWidth="1"/>
  </cols>
  <sheetData>
    <row r="1" spans="1:1" x14ac:dyDescent="0.45">
      <c r="A1" t="s">
        <v>618</v>
      </c>
    </row>
    <row r="2" spans="1:1" x14ac:dyDescent="0.45">
      <c r="A2" s="1" t="str">
        <f>'Fat Guy in a Little Coat'!N2</f>
        <v>Jackson, Lamar;213;3;$213;</v>
      </c>
    </row>
    <row r="3" spans="1:1" x14ac:dyDescent="0.45">
      <c r="A3" s="1" t="str">
        <f>'Fat Guy in a Little Coat'!N3</f>
        <v>Howell, Sam;17;3;$17;</v>
      </c>
    </row>
    <row r="4" spans="1:1" x14ac:dyDescent="0.45">
      <c r="A4" s="1" t="str">
        <f>'Fat Guy in a Little Coat'!N4</f>
        <v>Robinson, Bijan;138;4;$138;</v>
      </c>
    </row>
    <row r="5" spans="1:1" x14ac:dyDescent="0.45">
      <c r="A5" s="1" t="str">
        <f>'Fat Guy in a Little Coat'!N5</f>
        <v>Barkley, Saquon;93;3;$93;</v>
      </c>
    </row>
    <row r="6" spans="1:1" x14ac:dyDescent="0.45">
      <c r="A6" s="1" t="str">
        <f>'Fat Guy in a Little Coat'!N6</f>
        <v>Stevenson, Rhamondre;65;3;$65;</v>
      </c>
    </row>
    <row r="7" spans="1:1" x14ac:dyDescent="0.45">
      <c r="A7" s="1" t="str">
        <f>'Fat Guy in a Little Coat'!N7</f>
        <v>Mixon, Joe;50;3;$50;</v>
      </c>
    </row>
    <row r="8" spans="1:1" x14ac:dyDescent="0.45">
      <c r="A8" s="1" t="str">
        <f>'Fat Guy in a Little Coat'!N8</f>
        <v>Wilson, Jeffery;14;3;$14;</v>
      </c>
    </row>
    <row r="9" spans="1:1" x14ac:dyDescent="0.45">
      <c r="A9" s="1" t="str">
        <f>'Fat Guy in a Little Coat'!N9</f>
        <v>Kupp, Cooper;125;3;$125;</v>
      </c>
    </row>
    <row r="10" spans="1:1" x14ac:dyDescent="0.45">
      <c r="A10" s="1" t="str">
        <f>'Fat Guy in a Little Coat'!N10</f>
        <v>Metcalf, DK;100;3;$100;</v>
      </c>
    </row>
    <row r="11" spans="1:1" x14ac:dyDescent="0.45">
      <c r="A11" s="1" t="str">
        <f>'Fat Guy in a Little Coat'!N11</f>
        <v>Johnson, Diontae;58;3;$58;</v>
      </c>
    </row>
    <row r="12" spans="1:1" x14ac:dyDescent="0.45">
      <c r="A12" s="1" t="str">
        <f>'Fat Guy in a Little Coat'!N12</f>
        <v>Kirk, Christian;57;3;$57;</v>
      </c>
    </row>
    <row r="13" spans="1:1" x14ac:dyDescent="0.45">
      <c r="A13" s="1" t="str">
        <f>'Fat Guy in a Little Coat'!N13</f>
        <v>Thielen, Adam;23;3;$23;</v>
      </c>
    </row>
    <row r="14" spans="1:1" x14ac:dyDescent="0.45">
      <c r="A14" s="1" t="str">
        <f>'Fat Guy in a Little Coat'!N14</f>
        <v>Freiermuth, Pat;34;3;$34;</v>
      </c>
    </row>
    <row r="15" spans="1:1" x14ac:dyDescent="0.45">
      <c r="A15" s="1" t="str">
        <f>'Fat Guy in a Little Coat'!N15</f>
        <v>Smith, Jonnu;10;3;$10;</v>
      </c>
    </row>
    <row r="16" spans="1:1" x14ac:dyDescent="0.45">
      <c r="A16" s="1" t="str">
        <f>'Fat Guy in a Little Coat'!N16</f>
        <v>Aubrey, Brandon;3;3;$3;</v>
      </c>
    </row>
    <row r="17" spans="1:1" x14ac:dyDescent="0.45">
      <c r="A17" s="1" t="str">
        <f>'Fat Guy in a Little Coat'!N17</f>
        <v>Karlaftis, George;10;3;$10;</v>
      </c>
    </row>
    <row r="18" spans="1:1" x14ac:dyDescent="0.45">
      <c r="A18" s="1" t="str">
        <f>'Fat Guy in a Little Coat'!N18</f>
        <v>Sweat, Josh;10;3;$10;</v>
      </c>
    </row>
    <row r="19" spans="1:1" x14ac:dyDescent="0.45">
      <c r="A19" s="1" t="str">
        <f>'Fat Guy in a Little Coat'!N19</f>
        <v>Sweat, Montez;10;3;$10;</v>
      </c>
    </row>
    <row r="20" spans="1:1" x14ac:dyDescent="0.45">
      <c r="A20" s="1" t="str">
        <f>'Fat Guy in a Little Coat'!N20</f>
        <v>Bonitto, Nik;10;3;$10;</v>
      </c>
    </row>
    <row r="21" spans="1:1" x14ac:dyDescent="0.45">
      <c r="A21" s="1" t="str">
        <f>'Fat Guy in a Little Coat'!N21</f>
        <v>Huff, Bryce;10;3;$10;</v>
      </c>
    </row>
    <row r="22" spans="1:1" x14ac:dyDescent="0.45">
      <c r="A22" s="1" t="str">
        <f>'Fat Guy in a Little Coat'!N22</f>
        <v>Johnson, Jermaine;10;3;$10;</v>
      </c>
    </row>
    <row r="23" spans="1:1" x14ac:dyDescent="0.45">
      <c r="A23" s="1" t="str">
        <f>'Fat Guy in a Little Coat'!N23</f>
        <v>Long, David;28;3;$28;</v>
      </c>
    </row>
    <row r="24" spans="1:1" x14ac:dyDescent="0.45">
      <c r="A24" s="1" t="str">
        <f>'Fat Guy in a Little Coat'!N24</f>
        <v>Mosley, C.J.;28;3;$28;</v>
      </c>
    </row>
    <row r="25" spans="1:1" x14ac:dyDescent="0.45">
      <c r="A25" s="1" t="str">
        <f>'Fat Guy in a Little Coat'!N25</f>
        <v>Holcomb, Cole;25;3;$25;</v>
      </c>
    </row>
    <row r="26" spans="1:1" x14ac:dyDescent="0.45">
      <c r="A26" s="1" t="str">
        <f>'Fat Guy in a Little Coat'!N26</f>
        <v>Campbell, De'Vondre;24;3;$24;</v>
      </c>
    </row>
    <row r="27" spans="1:1" x14ac:dyDescent="0.45">
      <c r="A27" s="1" t="str">
        <f>'Fat Guy in a Little Coat'!N27</f>
        <v>Al-Shaair, Azeez;17;3;$17;</v>
      </c>
    </row>
    <row r="28" spans="1:1" x14ac:dyDescent="0.45">
      <c r="A28" s="1" t="str">
        <f>'Fat Guy in a Little Coat'!N28</f>
        <v>To'oTo'o, Henry;10;3;$10;</v>
      </c>
    </row>
    <row r="29" spans="1:1" x14ac:dyDescent="0.45">
      <c r="A29" s="1" t="str">
        <f>'Fat Guy in a Little Coat'!N29</f>
        <v>Landman, Nate;10;3;$10;</v>
      </c>
    </row>
    <row r="30" spans="1:1" x14ac:dyDescent="0.45">
      <c r="A30" s="1" t="str">
        <f>'Fat Guy in a Little Coat'!N30</f>
        <v>Whitehead, Jordan;14;3;$14;</v>
      </c>
    </row>
    <row r="31" spans="1:1" x14ac:dyDescent="0.45">
      <c r="A31" s="1" t="str">
        <f>'Fat Guy in a Little Coat'!N31</f>
        <v>Reid, Justin;10;3;$10;</v>
      </c>
    </row>
    <row r="32" spans="1:1" x14ac:dyDescent="0.45">
      <c r="A32" s="1" t="str">
        <f>'Fat Guy in a Little Coat'!N32</f>
        <v>Delpit, Grant;10;3;$10;</v>
      </c>
    </row>
    <row r="33" spans="1:1" x14ac:dyDescent="0.45">
      <c r="A33" s="1" t="str">
        <f>'Fat Guy in a Little Coat'!N33</f>
        <v>Grant, Richie;10;3;$10;</v>
      </c>
    </row>
    <row r="34" spans="1:1" x14ac:dyDescent="0.45">
      <c r="A34" s="1" t="str">
        <f>'Fat Guy in a Little Coat'!N34</f>
        <v>Pinnock, Jason;10;3;$10;</v>
      </c>
    </row>
    <row r="35" spans="1:1" x14ac:dyDescent="0.45">
      <c r="A35" s="1" t="str">
        <f>'Fat Guy in a Little Coat'!N35</f>
        <v>Hull, Evan;1;4;$1;</v>
      </c>
    </row>
    <row r="36" spans="1:1" x14ac:dyDescent="0.45">
      <c r="A36" s="1" t="str">
        <f>'Fat Guy in a Little Coat'!N36</f>
        <v>Wilson, Tyree;15;4;$15;</v>
      </c>
    </row>
    <row r="37" spans="1:1" x14ac:dyDescent="0.45">
      <c r="A37" s="1" t="str">
        <f>'Fat Guy in a Little Coat'!N37</f>
        <v>Van Ness, Lukas;3;4;$3;</v>
      </c>
    </row>
    <row r="38" spans="1:1" x14ac:dyDescent="0.45">
      <c r="A38" s="1" t="str">
        <f>'Fat Guy in a Little Coat'!N38</f>
        <v>Overshown, DeMarvion;2;4;$2;</v>
      </c>
    </row>
    <row r="39" spans="1:1" x14ac:dyDescent="0.45">
      <c r="A39" s="1" t="str">
        <f>'Fat Guy in a Little Coat'!N39</f>
        <v>Dennis, SirVocea;1;4;$1;</v>
      </c>
    </row>
    <row r="40" spans="1:1" x14ac:dyDescent="0.45">
      <c r="A40" s="1" t="str">
        <f>'Fat Guy in a Little Coat'!N40</f>
        <v/>
      </c>
    </row>
    <row r="41" spans="1:1" x14ac:dyDescent="0.45">
      <c r="A41" s="1" t="str">
        <f>'Fat Guy in a Little Coat'!N41</f>
        <v/>
      </c>
    </row>
    <row r="42" spans="1:1" x14ac:dyDescent="0.45">
      <c r="A42" s="1" t="str">
        <f>'Fat Guy in a Little Coat'!N42</f>
        <v/>
      </c>
    </row>
    <row r="43" spans="1:1" x14ac:dyDescent="0.45">
      <c r="A43" s="1" t="str">
        <f>'Fat Guy in a Little Coat'!N43</f>
        <v/>
      </c>
    </row>
    <row r="44" spans="1:1" x14ac:dyDescent="0.45">
      <c r="A44" s="1" t="str">
        <f>'Fat Guy in a Little Coat'!N44</f>
        <v/>
      </c>
    </row>
    <row r="45" spans="1:1" x14ac:dyDescent="0.45">
      <c r="A45" s="1" t="str">
        <f>'Fat Guy in a Little Coat'!N45</f>
        <v/>
      </c>
    </row>
    <row r="46" spans="1:1" x14ac:dyDescent="0.45">
      <c r="A46" s="2" t="str">
        <f>'Tenacious D'!N2</f>
        <v>Smith, Geno;139;3;$139;</v>
      </c>
    </row>
    <row r="47" spans="1:1" x14ac:dyDescent="0.45">
      <c r="A47" s="2" t="str">
        <f>'Tenacious D'!N3</f>
        <v>Tagovailoa, Tua;113;3;$113;</v>
      </c>
    </row>
    <row r="48" spans="1:1" x14ac:dyDescent="0.45">
      <c r="A48" s="2" t="str">
        <f>'Tenacious D'!N4</f>
        <v>Lock, Drew;10;3;$10;</v>
      </c>
    </row>
    <row r="49" spans="1:1" x14ac:dyDescent="0.45">
      <c r="A49" s="2" t="str">
        <f>'Tenacious D'!N5</f>
        <v>Pollard, Tony;73;3;$73;</v>
      </c>
    </row>
    <row r="50" spans="1:1" x14ac:dyDescent="0.45">
      <c r="A50" s="2" t="str">
        <f>'Tenacious D'!N6</f>
        <v>Williams, Kyren;69;3;$69;</v>
      </c>
    </row>
    <row r="51" spans="1:1" x14ac:dyDescent="0.45">
      <c r="A51" s="2" t="str">
        <f>'Tenacious D'!N7</f>
        <v>White, Rachaad;57;3;$57;</v>
      </c>
    </row>
    <row r="52" spans="1:1" x14ac:dyDescent="0.45">
      <c r="A52" s="2" t="str">
        <f>'Tenacious D'!N8</f>
        <v>Conner, James;25;3;$25;</v>
      </c>
    </row>
    <row r="53" spans="1:1" x14ac:dyDescent="0.45">
      <c r="A53" s="2" t="str">
        <f>'Tenacious D'!N9</f>
        <v>Achane, De'Von;24;4;$24;</v>
      </c>
    </row>
    <row r="54" spans="1:1" x14ac:dyDescent="0.45">
      <c r="A54" s="2" t="str">
        <f>'Tenacious D'!N10</f>
        <v>Hill, Tyreek;125;3;$125;</v>
      </c>
    </row>
    <row r="55" spans="1:1" x14ac:dyDescent="0.45">
      <c r="A55" s="2" t="str">
        <f>'Tenacious D'!N11</f>
        <v>Cooper, Amari;57;3;$57;</v>
      </c>
    </row>
    <row r="56" spans="1:1" x14ac:dyDescent="0.45">
      <c r="A56" s="2" t="str">
        <f>'Tenacious D'!N12</f>
        <v>Bourne, Kendrick;33;3;$33;</v>
      </c>
    </row>
    <row r="57" spans="1:1" x14ac:dyDescent="0.45">
      <c r="A57" s="2" t="str">
        <f>'Tenacious D'!N13</f>
        <v>Samuel, Curtis;25;3;$25;</v>
      </c>
    </row>
    <row r="58" spans="1:1" x14ac:dyDescent="0.45">
      <c r="A58" s="2" t="str">
        <f>'Tenacious D'!N14</f>
        <v>Sutton, Courtland;15;3;$15;</v>
      </c>
    </row>
    <row r="59" spans="1:1" x14ac:dyDescent="0.45">
      <c r="A59" s="2" t="str">
        <f>'Tenacious D'!N15</f>
        <v>Lockett, Tyler;13;3;$13;</v>
      </c>
    </row>
    <row r="60" spans="1:1" x14ac:dyDescent="0.45">
      <c r="A60" s="2" t="str">
        <f>'Tenacious D'!N16</f>
        <v>Shaheed, Rashid;10;3;$10;</v>
      </c>
    </row>
    <row r="61" spans="1:1" x14ac:dyDescent="0.45">
      <c r="A61" s="2" t="str">
        <f>'Tenacious D'!N17</f>
        <v>Kmet, Cole;20;3;$20;</v>
      </c>
    </row>
    <row r="62" spans="1:1" x14ac:dyDescent="0.45">
      <c r="A62" s="2" t="str">
        <f>'Tenacious D'!N18</f>
        <v>Schultz, Dalton;15;3;$15;</v>
      </c>
    </row>
    <row r="63" spans="1:1" x14ac:dyDescent="0.45">
      <c r="A63" s="2" t="str">
        <f>'Tenacious D'!N19</f>
        <v>Hill, Taysom;10;3;$10;</v>
      </c>
    </row>
    <row r="64" spans="1:1" x14ac:dyDescent="0.45">
      <c r="A64" s="2" t="str">
        <f>'Tenacious D'!N20</f>
        <v>Myers, Jason;4;3;$4;</v>
      </c>
    </row>
    <row r="65" spans="1:1" x14ac:dyDescent="0.45">
      <c r="A65" s="2" t="str">
        <f>'Tenacious D'!N21</f>
        <v>Autry, Denico;19;3;$19;</v>
      </c>
    </row>
    <row r="66" spans="1:1" x14ac:dyDescent="0.45">
      <c r="A66" s="2" t="str">
        <f>'Tenacious D'!N22</f>
        <v>Madubuike, Justin;10;3;$10;</v>
      </c>
    </row>
    <row r="67" spans="1:1" x14ac:dyDescent="0.45">
      <c r="A67" s="2" t="str">
        <f>'Tenacious D'!N23</f>
        <v>Crosby, Maxx;44;3;$44;</v>
      </c>
    </row>
    <row r="68" spans="1:1" x14ac:dyDescent="0.45">
      <c r="A68" s="2" t="str">
        <f>'Tenacious D'!N24</f>
        <v>Hunter, Danielle;19;3;$19;</v>
      </c>
    </row>
    <row r="69" spans="1:1" x14ac:dyDescent="0.45">
      <c r="A69" s="2" t="str">
        <f>'Tenacious D'!N25</f>
        <v>Bolton, Nick;69;3;$69;</v>
      </c>
    </row>
    <row r="70" spans="1:1" x14ac:dyDescent="0.45">
      <c r="A70" s="2" t="str">
        <f>'Tenacious D'!N26</f>
        <v>Warner, Fred;40;3;$40;</v>
      </c>
    </row>
    <row r="71" spans="1:1" x14ac:dyDescent="0.45">
      <c r="A71" s="2" t="str">
        <f>'Tenacious D'!N27</f>
        <v>Andersen, Troy;28;3;$28;</v>
      </c>
    </row>
    <row r="72" spans="1:1" x14ac:dyDescent="0.45">
      <c r="A72" s="2" t="str">
        <f>'Tenacious D'!N28</f>
        <v>Queen, Patrick;25;3;$25;</v>
      </c>
    </row>
    <row r="73" spans="1:1" x14ac:dyDescent="0.45">
      <c r="A73" s="2" t="str">
        <f>'Tenacious D'!N29</f>
        <v>Pratt, Germaine;10;3;$10;</v>
      </c>
    </row>
    <row r="74" spans="1:1" x14ac:dyDescent="0.45">
      <c r="A74" s="2" t="str">
        <f>'Tenacious D'!N30</f>
        <v>Hudson, Khaleke;10;3;$10;</v>
      </c>
    </row>
    <row r="75" spans="1:1" x14ac:dyDescent="0.45">
      <c r="A75" s="2" t="str">
        <f>'Tenacious D'!N31</f>
        <v>Hobbs, Nate;19;3;$19;</v>
      </c>
    </row>
    <row r="76" spans="1:1" x14ac:dyDescent="0.45">
      <c r="A76" s="2" t="str">
        <f>'Tenacious D'!N32</f>
        <v>Bland, DaRon;10;3;$10;</v>
      </c>
    </row>
    <row r="77" spans="1:1" x14ac:dyDescent="0.45">
      <c r="A77" s="2" t="str">
        <f>'Tenacious D'!N33</f>
        <v>Winfield, Antoine;27;3;$27;</v>
      </c>
    </row>
    <row r="78" spans="1:1" x14ac:dyDescent="0.45">
      <c r="A78" s="2" t="str">
        <f>'Tenacious D'!N34</f>
        <v>Melifonwu, Ifeatu;19;3;$19;</v>
      </c>
    </row>
    <row r="79" spans="1:1" x14ac:dyDescent="0.45">
      <c r="A79" s="2" t="str">
        <f>'Tenacious D'!N35</f>
        <v>Battle, Jordan;10;4;$10;</v>
      </c>
    </row>
    <row r="80" spans="1:1" x14ac:dyDescent="0.45">
      <c r="A80" s="2" t="str">
        <f>'Tenacious D'!N36</f>
        <v>Smith-Njigba, Jaxon;69;4;$69;</v>
      </c>
    </row>
    <row r="81" spans="1:1" x14ac:dyDescent="0.45">
      <c r="A81" s="2" t="str">
        <f>'Tenacious D'!N37</f>
        <v>Kincaid, Dalton;35;4;$35;</v>
      </c>
    </row>
    <row r="82" spans="1:1" x14ac:dyDescent="0.45">
      <c r="A82" s="2" t="str">
        <f>'Tenacious D'!N38</f>
        <v>Murphy, Myles;10;4;$10;</v>
      </c>
    </row>
    <row r="83" spans="1:1" x14ac:dyDescent="0.45">
      <c r="A83" s="2" t="str">
        <f>'Tenacious D'!N39</f>
        <v>Henley, Daiyan;21;4;$21;</v>
      </c>
    </row>
    <row r="84" spans="1:1" x14ac:dyDescent="0.45">
      <c r="A84" s="2" t="str">
        <f>'Tenacious D'!N40</f>
        <v>Branch, Brian;25;4;$25;</v>
      </c>
    </row>
    <row r="85" spans="1:1" x14ac:dyDescent="0.45">
      <c r="A85" s="2">
        <f>'Tenacious D'!N41</f>
        <v>0</v>
      </c>
    </row>
    <row r="86" spans="1:1" x14ac:dyDescent="0.45">
      <c r="A86" s="2">
        <f>'Tenacious D'!N42</f>
        <v>0</v>
      </c>
    </row>
    <row r="87" spans="1:1" x14ac:dyDescent="0.45">
      <c r="A87" s="2">
        <f>'Tenacious D'!N43</f>
        <v>0</v>
      </c>
    </row>
    <row r="88" spans="1:1" x14ac:dyDescent="0.45">
      <c r="A88" s="2">
        <f>'Tenacious D'!N44</f>
        <v>0</v>
      </c>
    </row>
    <row r="89" spans="1:1" x14ac:dyDescent="0.45">
      <c r="A89" s="2">
        <f>'Tenacious D'!N45</f>
        <v>0</v>
      </c>
    </row>
    <row r="90" spans="1:1" x14ac:dyDescent="0.45">
      <c r="A90" s="1" t="str">
        <f>thinkfloyd13!N2</f>
        <v>Watson, Deshaun;158;3;$158;</v>
      </c>
    </row>
    <row r="91" spans="1:1" x14ac:dyDescent="0.45">
      <c r="A91" s="1" t="str">
        <f>thinkfloyd13!N3</f>
        <v>Prescott, Dak;150;3;$150;</v>
      </c>
    </row>
    <row r="92" spans="1:1" x14ac:dyDescent="0.45">
      <c r="A92" s="1" t="str">
        <f>thinkfloyd13!N4</f>
        <v>Goff, Jared;108;3;$108;</v>
      </c>
    </row>
    <row r="93" spans="1:1" x14ac:dyDescent="0.45">
      <c r="A93" s="1" t="str">
        <f>thinkfloyd13!N5</f>
        <v>Heinicke, Taylor;10;3;$10;</v>
      </c>
    </row>
    <row r="94" spans="1:1" x14ac:dyDescent="0.45">
      <c r="A94" s="1" t="str">
        <f>thinkfloyd13!N6</f>
        <v>Winston, Jameis;10;3;$10;</v>
      </c>
    </row>
    <row r="95" spans="1:1" x14ac:dyDescent="0.45">
      <c r="A95" s="1" t="str">
        <f>thinkfloyd13!N7</f>
        <v>Chubb, Nick;80;3;$80;</v>
      </c>
    </row>
    <row r="96" spans="1:1" x14ac:dyDescent="0.45">
      <c r="A96" s="1" t="str">
        <f>thinkfloyd13!N8</f>
        <v>Jones, Aaron;43;3;$43;</v>
      </c>
    </row>
    <row r="97" spans="1:1" x14ac:dyDescent="0.45">
      <c r="A97" s="1" t="str">
        <f>thinkfloyd13!N9</f>
        <v>Perine, Samaje;10;3;$10;</v>
      </c>
    </row>
    <row r="98" spans="1:1" x14ac:dyDescent="0.45">
      <c r="A98" s="1" t="str">
        <f>thinkfloyd13!N10</f>
        <v>Dowdle, Rico;10;3;$10;</v>
      </c>
    </row>
    <row r="99" spans="1:1" x14ac:dyDescent="0.45">
      <c r="A99" s="1" t="str">
        <f>thinkfloyd13!N11</f>
        <v>Chandler, Ty;10;3;$10;</v>
      </c>
    </row>
    <row r="100" spans="1:1" x14ac:dyDescent="0.45">
      <c r="A100" s="1" t="str">
        <f>thinkfloyd13!N12</f>
        <v>Johnson, D'Ernest;10;3;$10;</v>
      </c>
    </row>
    <row r="101" spans="1:1" x14ac:dyDescent="0.45">
      <c r="A101" s="1" t="str">
        <f>thinkfloyd13!N13</f>
        <v>Edwards-Helaire, Clyde;10;3;$10;</v>
      </c>
    </row>
    <row r="102" spans="1:1" x14ac:dyDescent="0.45">
      <c r="A102" s="1" t="str">
        <f>thinkfloyd13!N14</f>
        <v>Waddle, Jaylen;117;3;$117;</v>
      </c>
    </row>
    <row r="103" spans="1:1" x14ac:dyDescent="0.45">
      <c r="A103" s="1" t="str">
        <f>thinkfloyd13!N15</f>
        <v>Watson, Christian;69;3;$69;</v>
      </c>
    </row>
    <row r="104" spans="1:1" x14ac:dyDescent="0.45">
      <c r="A104" s="1" t="str">
        <f>thinkfloyd13!N16</f>
        <v>Collins, Nico;23;3;$23;</v>
      </c>
    </row>
    <row r="105" spans="1:1" x14ac:dyDescent="0.45">
      <c r="A105" s="1" t="str">
        <f>thinkfloyd13!N17</f>
        <v>Meyers, Jakobi;10;3;$10;</v>
      </c>
    </row>
    <row r="106" spans="1:1" x14ac:dyDescent="0.45">
      <c r="A106" s="1" t="str">
        <f>thinkfloyd13!N18</f>
        <v>Wicks, Dontayvion;10;3;$10;</v>
      </c>
    </row>
    <row r="107" spans="1:1" x14ac:dyDescent="0.45">
      <c r="A107" s="1" t="str">
        <f>thinkfloyd13!N19</f>
        <v>Andrews, Mark;125;3;$125;</v>
      </c>
    </row>
    <row r="108" spans="1:1" x14ac:dyDescent="0.45">
      <c r="A108" s="1" t="str">
        <f>thinkfloyd13!N20</f>
        <v>Woods, Jelani;10;3;$10;</v>
      </c>
    </row>
    <row r="109" spans="1:1" x14ac:dyDescent="0.45">
      <c r="A109" s="1" t="str">
        <f>thinkfloyd13!N21</f>
        <v>Ruckert, Jeremy;10;3;$10;</v>
      </c>
    </row>
    <row r="110" spans="1:1" x14ac:dyDescent="0.45">
      <c r="A110" s="1" t="str">
        <f>thinkfloyd13!N22</f>
        <v>Likely, Isaiah;10;3;$10;</v>
      </c>
    </row>
    <row r="111" spans="1:1" x14ac:dyDescent="0.45">
      <c r="A111" s="1" t="str">
        <f>thinkfloyd13!N23</f>
        <v>Henry, Hunter;10;3;$10;</v>
      </c>
    </row>
    <row r="112" spans="1:1" x14ac:dyDescent="0.45">
      <c r="A112" s="1" t="str">
        <f>thinkfloyd13!N24</f>
        <v>Hopkins, Dustin;3;3;$3;</v>
      </c>
    </row>
    <row r="113" spans="1:1" x14ac:dyDescent="0.45">
      <c r="A113" s="1" t="str">
        <f>thinkfloyd13!N25</f>
        <v>Hutchinson, Aidan;35;3;$35;</v>
      </c>
    </row>
    <row r="114" spans="1:1" x14ac:dyDescent="0.45">
      <c r="A114" s="1" t="str">
        <f>thinkfloyd13!N26</f>
        <v>Burns, Brian;28;3;$28;</v>
      </c>
    </row>
    <row r="115" spans="1:1" x14ac:dyDescent="0.45">
      <c r="A115" s="1" t="str">
        <f>thinkfloyd13!N27</f>
        <v>Rousseau, Gregory;10;3;$10;</v>
      </c>
    </row>
    <row r="116" spans="1:1" x14ac:dyDescent="0.45">
      <c r="A116" s="1" t="str">
        <f>thinkfloyd13!N28</f>
        <v>Oluokun, Foyesade;69;3;$69;</v>
      </c>
    </row>
    <row r="117" spans="1:1" x14ac:dyDescent="0.45">
      <c r="A117" s="1" t="str">
        <f>thinkfloyd13!N29</f>
        <v>Okereke, Bobby;44;3;$44;</v>
      </c>
    </row>
    <row r="118" spans="1:1" x14ac:dyDescent="0.45">
      <c r="A118" s="1" t="str">
        <f>thinkfloyd13!N30</f>
        <v>Wilson, Logan;38;3;$38;</v>
      </c>
    </row>
    <row r="119" spans="1:1" x14ac:dyDescent="0.45">
      <c r="A119" s="1" t="str">
        <f>thinkfloyd13!N31</f>
        <v>Greenlaw, Dre;28;3;$28;</v>
      </c>
    </row>
    <row r="120" spans="1:1" x14ac:dyDescent="0.45">
      <c r="A120" s="1" t="str">
        <f>thinkfloyd13!N32</f>
        <v>Deablo, Divine;20;3;$20;</v>
      </c>
    </row>
    <row r="121" spans="1:1" x14ac:dyDescent="0.45">
      <c r="A121" s="1" t="str">
        <f>thinkfloyd13!N33</f>
        <v>Owusu-Koramoah, Jeremiah;10;3;$10;</v>
      </c>
    </row>
    <row r="122" spans="1:1" x14ac:dyDescent="0.45">
      <c r="A122" s="1" t="str">
        <f>thinkfloyd13!N34</f>
        <v>Witherspoon, Devon;10;4;$10;</v>
      </c>
    </row>
    <row r="123" spans="1:1" x14ac:dyDescent="0.45">
      <c r="A123" s="1" t="str">
        <f>thinkfloyd13!N35</f>
        <v>James, Derwin;27;3;$27;</v>
      </c>
    </row>
    <row r="124" spans="1:1" x14ac:dyDescent="0.45">
      <c r="A124" s="1" t="str">
        <f>thinkfloyd13!N36</f>
        <v>Blackmon, Julian;10;3;$10;</v>
      </c>
    </row>
    <row r="125" spans="1:1" x14ac:dyDescent="0.45">
      <c r="A125" s="1" t="str">
        <f>thinkfloyd13!N37</f>
        <v>Dugger, Kyle;10;3;$10;</v>
      </c>
    </row>
    <row r="126" spans="1:1" x14ac:dyDescent="0.45">
      <c r="A126" s="1" t="str">
        <f>thinkfloyd13!N38</f>
        <v>Bigsby, Tank;31;4;$31;</v>
      </c>
    </row>
    <row r="127" spans="1:1" x14ac:dyDescent="0.45">
      <c r="A127" s="1" t="str">
        <f>thinkfloyd13!N39</f>
        <v>Bresee, Bryan;2;4;$2;</v>
      </c>
    </row>
    <row r="128" spans="1:1" x14ac:dyDescent="0.45">
      <c r="A128" s="1" t="str">
        <f>thinkfloyd13!N40</f>
        <v>Simpson, Trenton;11;4;$11;</v>
      </c>
    </row>
    <row r="129" spans="1:1" x14ac:dyDescent="0.45">
      <c r="A129" s="1">
        <f>thinkfloyd13!N41</f>
        <v>0</v>
      </c>
    </row>
    <row r="130" spans="1:1" x14ac:dyDescent="0.45">
      <c r="A130" s="1">
        <f>thinkfloyd13!N42</f>
        <v>0</v>
      </c>
    </row>
    <row r="131" spans="1:1" x14ac:dyDescent="0.45">
      <c r="A131" s="1">
        <f>thinkfloyd13!N43</f>
        <v>0</v>
      </c>
    </row>
    <row r="132" spans="1:1" x14ac:dyDescent="0.45">
      <c r="A132" s="1">
        <f>thinkfloyd13!N44</f>
        <v>0</v>
      </c>
    </row>
    <row r="133" spans="1:1" x14ac:dyDescent="0.45">
      <c r="A133" s="1">
        <f>thinkfloyd13!N45</f>
        <v>0</v>
      </c>
    </row>
    <row r="134" spans="1:1" x14ac:dyDescent="0.45">
      <c r="A134" s="2" t="str">
        <f>BreakTables!N2</f>
        <v>Allen, Josh;269;3;$269;</v>
      </c>
    </row>
    <row r="135" spans="1:1" x14ac:dyDescent="0.45">
      <c r="A135" s="2" t="str">
        <f>BreakTables!N3</f>
        <v>Richardson, Anthony;162;4;$162;</v>
      </c>
    </row>
    <row r="136" spans="1:1" x14ac:dyDescent="0.45">
      <c r="A136" s="2" t="str">
        <f>BreakTables!N4</f>
        <v>Rudolph, Mason;10;3;$10;</v>
      </c>
    </row>
    <row r="137" spans="1:1" x14ac:dyDescent="0.45">
      <c r="A137" s="2" t="str">
        <f>BreakTables!N5</f>
        <v>Cook, James;37;3;$37;</v>
      </c>
    </row>
    <row r="138" spans="1:1" x14ac:dyDescent="0.45">
      <c r="A138" s="2" t="str">
        <f>BreakTables!N6</f>
        <v>Singletary, Devin;10;3;$10;</v>
      </c>
    </row>
    <row r="139" spans="1:1" x14ac:dyDescent="0.45">
      <c r="A139" s="2" t="str">
        <f>BreakTables!N7</f>
        <v>Harris, Damien;10;3;$10;</v>
      </c>
    </row>
    <row r="140" spans="1:1" x14ac:dyDescent="0.45">
      <c r="A140" s="2" t="str">
        <f>BreakTables!N8</f>
        <v>Foreman, D'Onta;10;3;$10;</v>
      </c>
    </row>
    <row r="141" spans="1:1" x14ac:dyDescent="0.45">
      <c r="A141" s="2" t="str">
        <f>BreakTables!N9</f>
        <v>Demercado, Emari;10;3;$10;</v>
      </c>
    </row>
    <row r="142" spans="1:1" x14ac:dyDescent="0.45">
      <c r="A142" s="2" t="str">
        <f>BreakTables!N10</f>
        <v>Allgeier, Tyler;10;3;$10;</v>
      </c>
    </row>
    <row r="143" spans="1:1" x14ac:dyDescent="0.45">
      <c r="A143" s="2" t="str">
        <f>BreakTables!N11</f>
        <v>Edwards, Gus;10;3;$10;</v>
      </c>
    </row>
    <row r="144" spans="1:1" x14ac:dyDescent="0.45">
      <c r="A144" s="2" t="str">
        <f>BreakTables!N12</f>
        <v>St. Brown, Amon-Ra;149;3;$149;</v>
      </c>
    </row>
    <row r="145" spans="1:1" x14ac:dyDescent="0.45">
      <c r="A145" s="2" t="str">
        <f>BreakTables!N13</f>
        <v>Diggs, Stefon;138;3;$138;</v>
      </c>
    </row>
    <row r="146" spans="1:1" x14ac:dyDescent="0.45">
      <c r="A146" s="2" t="str">
        <f>BreakTables!N14</f>
        <v>Ridley, Calvin;90;3;$90;</v>
      </c>
    </row>
    <row r="147" spans="1:1" x14ac:dyDescent="0.45">
      <c r="A147" s="2" t="str">
        <f>BreakTables!N15</f>
        <v>Cooks, Brandin;32;3;$32;</v>
      </c>
    </row>
    <row r="148" spans="1:1" x14ac:dyDescent="0.45">
      <c r="A148" s="2" t="str">
        <f>BreakTables!N16</f>
        <v>Downs, Josh;29;4;$29;</v>
      </c>
    </row>
    <row r="149" spans="1:1" x14ac:dyDescent="0.45">
      <c r="A149" s="2" t="str">
        <f>BreakTables!N17</f>
        <v>Mingo, Jonathan;23;4;$23;</v>
      </c>
    </row>
    <row r="150" spans="1:1" x14ac:dyDescent="0.45">
      <c r="A150" s="2" t="str">
        <f>BreakTables!N18</f>
        <v>Douglas, Demario;10;3;$10;</v>
      </c>
    </row>
    <row r="151" spans="1:1" x14ac:dyDescent="0.45">
      <c r="A151" s="2" t="str">
        <f>BreakTables!N19</f>
        <v>Kelce, Travis;109;3;$109;</v>
      </c>
    </row>
    <row r="152" spans="1:1" x14ac:dyDescent="0.45">
      <c r="A152" s="2" t="str">
        <f>BreakTables!N20</f>
        <v>Mayer, Michael;33;4;$33;</v>
      </c>
    </row>
    <row r="153" spans="1:1" x14ac:dyDescent="0.45">
      <c r="A153" s="2" t="str">
        <f>BreakTables!N21</f>
        <v>Otton, Cade;10;3;$10;</v>
      </c>
    </row>
    <row r="154" spans="1:1" x14ac:dyDescent="0.45">
      <c r="A154" s="2" t="str">
        <f>BreakTables!N22</f>
        <v>Santos, Cairo;3;3;$3;</v>
      </c>
    </row>
    <row r="155" spans="1:1" x14ac:dyDescent="0.45">
      <c r="A155" s="2" t="str">
        <f>BreakTables!N23</f>
        <v>Donald, Aaron;13;3;$13;</v>
      </c>
    </row>
    <row r="156" spans="1:1" x14ac:dyDescent="0.45">
      <c r="A156" s="2" t="str">
        <f>BreakTables!N24</f>
        <v>Williams, Quinnen;10;3;$10;</v>
      </c>
    </row>
    <row r="157" spans="1:1" x14ac:dyDescent="0.45">
      <c r="A157" s="2" t="str">
        <f>BreakTables!N25</f>
        <v>Watt, T.J.;52;3;$52;</v>
      </c>
    </row>
    <row r="158" spans="1:1" x14ac:dyDescent="0.45">
      <c r="A158" s="2" t="str">
        <f>BreakTables!N26</f>
        <v>Landry, Harold;19;3;$19;</v>
      </c>
    </row>
    <row r="159" spans="1:1" x14ac:dyDescent="0.45">
      <c r="A159" s="2" t="str">
        <f>BreakTables!N27</f>
        <v>Nwosu, Uchenna;10;3;$10;</v>
      </c>
    </row>
    <row r="160" spans="1:1" x14ac:dyDescent="0.45">
      <c r="A160" s="2" t="str">
        <f>BreakTables!N28</f>
        <v>Smith, Roquan;73;3;$73;</v>
      </c>
    </row>
    <row r="161" spans="1:1" x14ac:dyDescent="0.45">
      <c r="A161" s="2" t="str">
        <f>BreakTables!N29</f>
        <v>Clark, Damone;13;3;$13;</v>
      </c>
    </row>
    <row r="162" spans="1:1" x14ac:dyDescent="0.45">
      <c r="A162" s="2" t="str">
        <f>BreakTables!N30</f>
        <v>Anzalone, Alex;10;3;$10;</v>
      </c>
    </row>
    <row r="163" spans="1:1" x14ac:dyDescent="0.45">
      <c r="A163" s="2" t="str">
        <f>BreakTables!N31</f>
        <v>Roberts, Elandon;10;3;$10;</v>
      </c>
    </row>
    <row r="164" spans="1:1" x14ac:dyDescent="0.45">
      <c r="A164" s="2" t="str">
        <f>BreakTables!N32</f>
        <v>Barton, Cody;10;3;$10;</v>
      </c>
    </row>
    <row r="165" spans="1:1" x14ac:dyDescent="0.45">
      <c r="A165" s="2" t="str">
        <f>BreakTables!N33</f>
        <v>Bernard, Terrel;10;3;$10;</v>
      </c>
    </row>
    <row r="166" spans="1:1" x14ac:dyDescent="0.45">
      <c r="A166" s="2" t="str">
        <f>BreakTables!N34</f>
        <v>Pitre, Jalen;32;3;$32;</v>
      </c>
    </row>
    <row r="167" spans="1:1" x14ac:dyDescent="0.45">
      <c r="A167" s="2" t="str">
        <f>BreakTables!N35</f>
        <v>Hufanga, Talanoa;20;3;$20;</v>
      </c>
    </row>
    <row r="168" spans="1:1" x14ac:dyDescent="0.45">
      <c r="A168" s="2" t="str">
        <f>BreakTables!N36</f>
        <v>Williams, Marcus;10;3;$10;</v>
      </c>
    </row>
    <row r="169" spans="1:1" x14ac:dyDescent="0.45">
      <c r="A169" s="2" t="str">
        <f>BreakTables!N37</f>
        <v>Hooker, Amani;10;3;$10;</v>
      </c>
    </row>
    <row r="170" spans="1:1" x14ac:dyDescent="0.45">
      <c r="A170" s="2" t="str">
        <f>BreakTables!N38</f>
        <v>Bynum, Camryn;10;3;$10;</v>
      </c>
    </row>
    <row r="171" spans="1:1" x14ac:dyDescent="0.45">
      <c r="A171" s="2" t="str">
        <f>BreakTables!N39</f>
        <v>Rodriguez, Chris;1;4;$1;</v>
      </c>
    </row>
    <row r="172" spans="1:1" x14ac:dyDescent="0.45">
      <c r="A172" s="2" t="str">
        <f>BreakTables!N40</f>
        <v>Strange, Brenton;3;4;$3;</v>
      </c>
    </row>
    <row r="173" spans="1:1" x14ac:dyDescent="0.45">
      <c r="A173" s="2" t="str">
        <f>BreakTables!N41</f>
        <v>Washington, Darnell;1;4;$1;</v>
      </c>
    </row>
    <row r="174" spans="1:1" x14ac:dyDescent="0.45">
      <c r="A174" s="2" t="str">
        <f>BreakTables!N42</f>
        <v>Carter, Jalen;14;4;$14;</v>
      </c>
    </row>
    <row r="175" spans="1:1" x14ac:dyDescent="0.45">
      <c r="A175" s="2" t="str">
        <f>BreakTables!N43</f>
        <v>Smith, Mazi;1;4;$1;</v>
      </c>
    </row>
    <row r="176" spans="1:1" x14ac:dyDescent="0.45">
      <c r="A176" s="2" t="str">
        <f>BreakTables!N44</f>
        <v>Brown, Ji'Ayir;1;4;$1;</v>
      </c>
    </row>
    <row r="177" spans="1:1" x14ac:dyDescent="0.45">
      <c r="A177" s="2">
        <f>BreakTables!N45</f>
        <v>0</v>
      </c>
    </row>
    <row r="178" spans="1:1" x14ac:dyDescent="0.45">
      <c r="A178" s="1" t="str">
        <f>'Stephen Grigg'!N2</f>
        <v>Fields, Justin;204;3;$204;</v>
      </c>
    </row>
    <row r="179" spans="1:1" x14ac:dyDescent="0.45">
      <c r="A179" s="1" t="str">
        <f>'Stephen Grigg'!N3</f>
        <v>Wilson, Russell;89;3;$89;</v>
      </c>
    </row>
    <row r="180" spans="1:1" x14ac:dyDescent="0.45">
      <c r="A180" s="1" t="str">
        <f>'Stephen Grigg'!N4</f>
        <v>Levis, Will;65;4;$65;</v>
      </c>
    </row>
    <row r="181" spans="1:1" x14ac:dyDescent="0.45">
      <c r="A181" s="1" t="str">
        <f>'Stephen Grigg'!N5</f>
        <v>Hooker, Hendon;52;4;$52;</v>
      </c>
    </row>
    <row r="182" spans="1:1" x14ac:dyDescent="0.45">
      <c r="A182" s="1" t="str">
        <f>'Stephen Grigg'!N6</f>
        <v>White, Mike;10;3;$10;</v>
      </c>
    </row>
    <row r="183" spans="1:1" x14ac:dyDescent="0.45">
      <c r="A183" s="1" t="str">
        <f>'Stephen Grigg'!N7</f>
        <v>Williams, Javonte;67;3;$67;</v>
      </c>
    </row>
    <row r="184" spans="1:1" x14ac:dyDescent="0.45">
      <c r="A184" s="1" t="str">
        <f>'Stephen Grigg'!N8</f>
        <v>Sanders, Miles;63;3;$63;</v>
      </c>
    </row>
    <row r="185" spans="1:1" x14ac:dyDescent="0.45">
      <c r="A185" s="1" t="str">
        <f>'Stephen Grigg'!N9</f>
        <v>Charbonnet, Zach;52;4;$52;</v>
      </c>
    </row>
    <row r="186" spans="1:1" x14ac:dyDescent="0.45">
      <c r="A186" s="1" t="str">
        <f>'Stephen Grigg'!N10</f>
        <v>Johnson, Roschon;44;4;$44;</v>
      </c>
    </row>
    <row r="187" spans="1:1" x14ac:dyDescent="0.45">
      <c r="A187" s="1" t="str">
        <f>'Stephen Grigg'!N11</f>
        <v>McLaughlin, Jaleel;10;3;$10;</v>
      </c>
    </row>
    <row r="188" spans="1:1" x14ac:dyDescent="0.45">
      <c r="A188" s="1" t="str">
        <f>'Stephen Grigg'!N12</f>
        <v>Williams, Jamaal;10;3;$10;</v>
      </c>
    </row>
    <row r="189" spans="1:1" x14ac:dyDescent="0.45">
      <c r="A189" s="1" t="str">
        <f>'Stephen Grigg'!N13</f>
        <v>Jefferson, Justin;212;3;$212;</v>
      </c>
    </row>
    <row r="190" spans="1:1" x14ac:dyDescent="0.45">
      <c r="A190" s="1" t="str">
        <f>'Stephen Grigg'!N14</f>
        <v>Jeudy, Jerry;65;3;$65;</v>
      </c>
    </row>
    <row r="191" spans="1:1" x14ac:dyDescent="0.45">
      <c r="A191" s="1" t="str">
        <f>'Stephen Grigg'!N15</f>
        <v>Williams, Mike;57;3;$57;</v>
      </c>
    </row>
    <row r="192" spans="1:1" x14ac:dyDescent="0.45">
      <c r="A192" s="1" t="str">
        <f>'Stephen Grigg'!N16</f>
        <v>Pickens, George;52;3;$52;</v>
      </c>
    </row>
    <row r="193" spans="1:1" x14ac:dyDescent="0.45">
      <c r="A193" s="1" t="str">
        <f>'Stephen Grigg'!N17</f>
        <v>Rice, Rashee;32;4;$32;</v>
      </c>
    </row>
    <row r="194" spans="1:1" x14ac:dyDescent="0.45">
      <c r="A194" s="1" t="str">
        <f>'Stephen Grigg'!N18</f>
        <v>Davis, Gabriel;25;3;$25;</v>
      </c>
    </row>
    <row r="195" spans="1:1" x14ac:dyDescent="0.45">
      <c r="A195" s="1" t="str">
        <f>'Stephen Grigg'!N19</f>
        <v>Tillman, Cedric;19;3;$19;</v>
      </c>
    </row>
    <row r="196" spans="1:1" x14ac:dyDescent="0.45">
      <c r="A196" s="1" t="str">
        <f>'Stephen Grigg'!N20</f>
        <v>Musgrave, Luke;33;4;$33;</v>
      </c>
    </row>
    <row r="197" spans="1:1" x14ac:dyDescent="0.45">
      <c r="A197" s="1" t="str">
        <f>'Stephen Grigg'!N21</f>
        <v>Everett, Gerald;10;3;$10;</v>
      </c>
    </row>
    <row r="198" spans="1:1" x14ac:dyDescent="0.45">
      <c r="A198" s="1" t="str">
        <f>'Stephen Grigg'!N22</f>
        <v>Higbee, Tyler;10;3;$10;</v>
      </c>
    </row>
    <row r="199" spans="1:1" x14ac:dyDescent="0.45">
      <c r="A199" s="1" t="str">
        <f>'Stephen Grigg'!N23</f>
        <v>Sanders, Jason;3;3;$3;</v>
      </c>
    </row>
    <row r="200" spans="1:1" x14ac:dyDescent="0.45">
      <c r="A200" s="1" t="str">
        <f>'Stephen Grigg'!N24</f>
        <v>Judon, Matt;20;3;$20;</v>
      </c>
    </row>
    <row r="201" spans="1:1" x14ac:dyDescent="0.45">
      <c r="A201" s="1" t="str">
        <f>'Stephen Grigg'!N25</f>
        <v>Greenard, Jonathan;10;3;$10;</v>
      </c>
    </row>
    <row r="202" spans="1:1" x14ac:dyDescent="0.45">
      <c r="A202" s="1" t="str">
        <f>'Stephen Grigg'!N26</f>
        <v>Paye, Kwity;10;3;$10;</v>
      </c>
    </row>
    <row r="203" spans="1:1" x14ac:dyDescent="0.45">
      <c r="A203" s="1" t="str">
        <f>'Stephen Grigg'!N27</f>
        <v>Chubb, Bradley;10;3;$10;</v>
      </c>
    </row>
    <row r="204" spans="1:1" x14ac:dyDescent="0.45">
      <c r="A204" s="1" t="str">
        <f>'Stephen Grigg'!N28</f>
        <v>Jewell, Josey;28;3;$28;</v>
      </c>
    </row>
    <row r="205" spans="1:1" x14ac:dyDescent="0.45">
      <c r="A205" s="1" t="str">
        <f>'Stephen Grigg'!N29</f>
        <v>Baker, Jerome;10;3;$10;</v>
      </c>
    </row>
    <row r="206" spans="1:1" x14ac:dyDescent="0.45">
      <c r="A206" s="1" t="str">
        <f>'Stephen Grigg'!N30</f>
        <v>Gibbens, Jack;10;3;$10;</v>
      </c>
    </row>
    <row r="207" spans="1:1" x14ac:dyDescent="0.45">
      <c r="A207" s="1" t="str">
        <f>'Stephen Grigg'!N31</f>
        <v>Bell, Vonn;10;3;$10;</v>
      </c>
    </row>
    <row r="208" spans="1:1" x14ac:dyDescent="0.45">
      <c r="A208" s="1" t="str">
        <f>'Stephen Grigg'!N32</f>
        <v>Neal, Ryan;10;3;$10;</v>
      </c>
    </row>
    <row r="209" spans="1:1" x14ac:dyDescent="0.45">
      <c r="A209" s="1" t="str">
        <f>'Stephen Grigg'!N33</f>
        <v>Edmunds, Terrell;10;3;$10;</v>
      </c>
    </row>
    <row r="210" spans="1:1" x14ac:dyDescent="0.45">
      <c r="A210" s="1" t="str">
        <f>'Stephen Grigg'!N34</f>
        <v>Walker, Tracy;10;3;$10;</v>
      </c>
    </row>
    <row r="211" spans="1:1" x14ac:dyDescent="0.45">
      <c r="A211" s="1" t="str">
        <f>'Stephen Grigg'!N35</f>
        <v>Hyde, Micah;10;3;$10;</v>
      </c>
    </row>
    <row r="212" spans="1:1" x14ac:dyDescent="0.45">
      <c r="A212" s="1" t="str">
        <f>'Stephen Grigg'!N36</f>
        <v>Evans, Zach;16;4;$16;</v>
      </c>
    </row>
    <row r="213" spans="1:1" x14ac:dyDescent="0.45">
      <c r="A213" s="1" t="str">
        <f>'Stephen Grigg'!N37</f>
        <v>Hyatt, Jalin;21;4;$21;</v>
      </c>
    </row>
    <row r="214" spans="1:1" x14ac:dyDescent="0.45">
      <c r="A214" s="1" t="str">
        <f>'Stephen Grigg'!N38</f>
        <v>Smith, Nolan;8;4;$8;</v>
      </c>
    </row>
    <row r="215" spans="1:1" x14ac:dyDescent="0.45">
      <c r="A215" s="1" t="str">
        <f>'Stephen Grigg'!N39</f>
        <v>Brown, Sydney;3;4;$3;</v>
      </c>
    </row>
    <row r="216" spans="1:1" x14ac:dyDescent="0.45">
      <c r="A216" s="1">
        <f>'Stephen Grigg'!N40</f>
        <v>0</v>
      </c>
    </row>
    <row r="217" spans="1:1" x14ac:dyDescent="0.45">
      <c r="A217" s="1">
        <f>'Stephen Grigg'!N41</f>
        <v>0</v>
      </c>
    </row>
    <row r="218" spans="1:1" x14ac:dyDescent="0.45">
      <c r="A218" s="1">
        <f>'Stephen Grigg'!N42</f>
        <v>0</v>
      </c>
    </row>
    <row r="219" spans="1:1" x14ac:dyDescent="0.45">
      <c r="A219" s="1">
        <f>'Stephen Grigg'!N43</f>
        <v>0</v>
      </c>
    </row>
    <row r="220" spans="1:1" x14ac:dyDescent="0.45">
      <c r="A220" s="1">
        <f>'Stephen Grigg'!N44</f>
        <v>0</v>
      </c>
    </row>
    <row r="221" spans="1:1" x14ac:dyDescent="0.45">
      <c r="A221" s="1">
        <f>'Stephen Grigg'!N45</f>
        <v>0</v>
      </c>
    </row>
    <row r="222" spans="1:1" x14ac:dyDescent="0.45">
      <c r="A222" s="2" t="str">
        <f>Breezus!N2</f>
        <v>Stafford, Matthew;63;3;$63;</v>
      </c>
    </row>
    <row r="223" spans="1:1" x14ac:dyDescent="0.45">
      <c r="A223" s="2" t="str">
        <f>Breezus!N3</f>
        <v>Carr, Derek;59;3;$59;</v>
      </c>
    </row>
    <row r="224" spans="1:1" x14ac:dyDescent="0.45">
      <c r="A224" s="2" t="str">
        <f>Breezus!N4</f>
        <v>Minshew, Gardner;10;3;$10;</v>
      </c>
    </row>
    <row r="225" spans="1:1" x14ac:dyDescent="0.45">
      <c r="A225" s="2" t="str">
        <f>Breezus!N5</f>
        <v>Henry, Derrick;102;3;$102;</v>
      </c>
    </row>
    <row r="226" spans="1:1" x14ac:dyDescent="0.45">
      <c r="A226" s="2" t="str">
        <f>Breezus!N6</f>
        <v>Harris, Najee;82;3;$82;</v>
      </c>
    </row>
    <row r="227" spans="1:1" x14ac:dyDescent="0.45">
      <c r="A227" s="2" t="str">
        <f>Breezus!N7</f>
        <v>Kamara, Alvin;34;3;$34;</v>
      </c>
    </row>
    <row r="228" spans="1:1" x14ac:dyDescent="0.45">
      <c r="A228" s="2" t="str">
        <f>Breezus!N8</f>
        <v>Edmonds, Chase;10;3;$10;</v>
      </c>
    </row>
    <row r="229" spans="1:1" x14ac:dyDescent="0.45">
      <c r="A229" s="2" t="str">
        <f>Breezus!N9</f>
        <v>Hubbard, Chuba;10;3;$10;</v>
      </c>
    </row>
    <row r="230" spans="1:1" x14ac:dyDescent="0.45">
      <c r="A230" s="2" t="str">
        <f>Breezus!N10</f>
        <v>Chase, Ja'Marr;198;3;$198;</v>
      </c>
    </row>
    <row r="231" spans="1:1" x14ac:dyDescent="0.45">
      <c r="A231" s="2" t="str">
        <f>Breezus!N11</f>
        <v>Olave, Chris;117;3;$117;</v>
      </c>
    </row>
    <row r="232" spans="1:1" x14ac:dyDescent="0.45">
      <c r="A232" s="2" t="str">
        <f>Breezus!N12</f>
        <v>Addison, Jordan;78;4;$78;</v>
      </c>
    </row>
    <row r="233" spans="1:1" x14ac:dyDescent="0.45">
      <c r="A233" s="2" t="str">
        <f>Breezus!N13</f>
        <v>Johnston, Quentin;70;4;$70;</v>
      </c>
    </row>
    <row r="234" spans="1:1" x14ac:dyDescent="0.45">
      <c r="A234" s="2" t="str">
        <f>Breezus!N14</f>
        <v>Valdes-Scantling, Marquez;10;3;$10;</v>
      </c>
    </row>
    <row r="235" spans="1:1" x14ac:dyDescent="0.45">
      <c r="A235" s="2" t="str">
        <f>Breezus!N15</f>
        <v>Robinson, Wan'Dale;10;3;$10;</v>
      </c>
    </row>
    <row r="236" spans="1:1" x14ac:dyDescent="0.45">
      <c r="A236" s="2" t="str">
        <f>Breezus!N16</f>
        <v>Parker, DeVante;10;3;$10;</v>
      </c>
    </row>
    <row r="237" spans="1:1" x14ac:dyDescent="0.45">
      <c r="A237" s="2" t="str">
        <f>Breezus!N17</f>
        <v>Waller, Darren;50;3;$50;</v>
      </c>
    </row>
    <row r="238" spans="1:1" x14ac:dyDescent="0.45">
      <c r="A238" s="2" t="str">
        <f>Breezus!N18</f>
        <v>Fant, Noah;10;3;$10;</v>
      </c>
    </row>
    <row r="239" spans="1:1" x14ac:dyDescent="0.45">
      <c r="A239" s="2" t="str">
        <f>Breezus!N19</f>
        <v>Lutz, Wil;5;3;$5;</v>
      </c>
    </row>
    <row r="240" spans="1:1" x14ac:dyDescent="0.45">
      <c r="A240" s="2" t="str">
        <f>Breezus!N20</f>
        <v>Maher, Brett;3;3;$3;</v>
      </c>
    </row>
    <row r="241" spans="1:1" x14ac:dyDescent="0.45">
      <c r="A241" s="2" t="str">
        <f>Breezus!N21</f>
        <v>Jordan, Cameron;15;3;$15;</v>
      </c>
    </row>
    <row r="242" spans="1:1" x14ac:dyDescent="0.45">
      <c r="A242" s="2" t="str">
        <f>Breezus!N22</f>
        <v>Mack, Khalil;10;3;$10;</v>
      </c>
    </row>
    <row r="243" spans="1:1" x14ac:dyDescent="0.45">
      <c r="A243" s="2" t="str">
        <f>Breezus!N23</f>
        <v>Lawrence, Demarcus;10;3;$10;</v>
      </c>
    </row>
    <row r="244" spans="1:1" x14ac:dyDescent="0.45">
      <c r="A244" s="2" t="str">
        <f>Breezus!N24</f>
        <v>Barrett, Shaq;10;3;$10;</v>
      </c>
    </row>
    <row r="245" spans="1:1" x14ac:dyDescent="0.45">
      <c r="A245" s="2" t="str">
        <f>Breezus!N25</f>
        <v>Hendrickson, Trey;10;3;$10;</v>
      </c>
    </row>
    <row r="246" spans="1:1" x14ac:dyDescent="0.45">
      <c r="A246" s="2" t="str">
        <f>Breezus!N26</f>
        <v>White, Devin;63;3;$63;</v>
      </c>
    </row>
    <row r="247" spans="1:1" x14ac:dyDescent="0.45">
      <c r="A247" s="2" t="str">
        <f>Breezus!N27</f>
        <v>Werner, Pete;27;3;$27;</v>
      </c>
    </row>
    <row r="248" spans="1:1" x14ac:dyDescent="0.45">
      <c r="A248" s="2" t="str">
        <f>Breezus!N28</f>
        <v>Davis, Demario;10;3;$10;</v>
      </c>
    </row>
    <row r="249" spans="1:1" x14ac:dyDescent="0.45">
      <c r="A249" s="2" t="str">
        <f>Breezus!N29</f>
        <v>Pappoe, Owen;10;3;$10;</v>
      </c>
    </row>
    <row r="250" spans="1:1" x14ac:dyDescent="0.45">
      <c r="A250" s="2" t="str">
        <f>Breezus!N30</f>
        <v>Gardner-Johnson, Chauncey;24;3;$24;</v>
      </c>
    </row>
    <row r="251" spans="1:1" x14ac:dyDescent="0.45">
      <c r="A251" s="2" t="str">
        <f>Breezus!N31</f>
        <v>Brisker, Jaquan;23;3;$23;</v>
      </c>
    </row>
    <row r="252" spans="1:1" x14ac:dyDescent="0.45">
      <c r="A252" s="2" t="str">
        <f>Breezus!N32</f>
        <v>Mathieu, Tyrann;10;3;$10;</v>
      </c>
    </row>
    <row r="253" spans="1:1" x14ac:dyDescent="0.45">
      <c r="A253" s="2" t="str">
        <f>Breezus!N33</f>
        <v>Amos, Adrian;10;3;$10;</v>
      </c>
    </row>
    <row r="254" spans="1:1" x14ac:dyDescent="0.45">
      <c r="A254" s="2" t="str">
        <f>Breezus!N34</f>
        <v>Spears, Tyjae;32;4;$32;</v>
      </c>
    </row>
    <row r="255" spans="1:1" x14ac:dyDescent="0.45">
      <c r="A255" s="2">
        <f>Breezus!N35</f>
        <v>0</v>
      </c>
    </row>
    <row r="256" spans="1:1" x14ac:dyDescent="0.45">
      <c r="A256" s="2">
        <f>Breezus!N36</f>
        <v>0</v>
      </c>
    </row>
    <row r="257" spans="1:1" x14ac:dyDescent="0.45">
      <c r="A257" s="2">
        <f>Breezus!N37</f>
        <v>0</v>
      </c>
    </row>
    <row r="258" spans="1:1" x14ac:dyDescent="0.45">
      <c r="A258" s="2">
        <f>Breezus!N38</f>
        <v>0</v>
      </c>
    </row>
    <row r="259" spans="1:1" x14ac:dyDescent="0.45">
      <c r="A259" s="2">
        <f>Breezus!N39</f>
        <v>0</v>
      </c>
    </row>
    <row r="260" spans="1:1" x14ac:dyDescent="0.45">
      <c r="A260" s="2">
        <f>Breezus!N40</f>
        <v>0</v>
      </c>
    </row>
    <row r="261" spans="1:1" x14ac:dyDescent="0.45">
      <c r="A261" s="2">
        <f>Breezus!N41</f>
        <v>0</v>
      </c>
    </row>
    <row r="262" spans="1:1" x14ac:dyDescent="0.45">
      <c r="A262" s="2">
        <f>Breezus!N42</f>
        <v>0</v>
      </c>
    </row>
    <row r="263" spans="1:1" x14ac:dyDescent="0.45">
      <c r="A263" s="2">
        <f>Breezus!N43</f>
        <v>0</v>
      </c>
    </row>
    <row r="264" spans="1:1" x14ac:dyDescent="0.45">
      <c r="A264" s="2">
        <f>Breezus!N44</f>
        <v>0</v>
      </c>
    </row>
    <row r="265" spans="1:1" x14ac:dyDescent="0.45">
      <c r="A265" s="2">
        <f>Breezus!N45</f>
        <v>0</v>
      </c>
    </row>
    <row r="266" spans="1:1" x14ac:dyDescent="0.45">
      <c r="A266" s="1" t="str">
        <f>BodyBaggers!N2</f>
        <v>Rodgers, Aaron;128;3;$128;</v>
      </c>
    </row>
    <row r="267" spans="1:1" x14ac:dyDescent="0.45">
      <c r="A267" s="1" t="str">
        <f>BodyBaggers!N3</f>
        <v>Cousins, Kirk;110;3;$110;</v>
      </c>
    </row>
    <row r="268" spans="1:1" x14ac:dyDescent="0.45">
      <c r="A268" s="1" t="str">
        <f>BodyBaggers!N4</f>
        <v>Love, Jordan;75;3;$75;</v>
      </c>
    </row>
    <row r="269" spans="1:1" x14ac:dyDescent="0.45">
      <c r="A269" s="1" t="str">
        <f>BodyBaggers!N5</f>
        <v>O'Connell, Aidan;10;3;$10;</v>
      </c>
    </row>
    <row r="270" spans="1:1" x14ac:dyDescent="0.45">
      <c r="A270" s="1" t="str">
        <f>BodyBaggers!N6</f>
        <v>McCaffrey, Christian;128;3;$128;</v>
      </c>
    </row>
    <row r="271" spans="1:1" x14ac:dyDescent="0.45">
      <c r="A271" s="1" t="str">
        <f>BodyBaggers!N7</f>
        <v>Dillon, AJ;40;3;$40;</v>
      </c>
    </row>
    <row r="272" spans="1:1" x14ac:dyDescent="0.45">
      <c r="A272" s="1" t="str">
        <f>BodyBaggers!N8</f>
        <v>Moss, Zack;32;3;$32;</v>
      </c>
    </row>
    <row r="273" spans="1:1" x14ac:dyDescent="0.45">
      <c r="A273" s="1" t="str">
        <f>BodyBaggers!N9</f>
        <v>Herbert, Khalil;24;3;$24;</v>
      </c>
    </row>
    <row r="274" spans="1:1" x14ac:dyDescent="0.45">
      <c r="A274" s="1" t="str">
        <f>BodyBaggers!N10</f>
        <v>Mitchell, Keaton;10;3;$10;</v>
      </c>
    </row>
    <row r="275" spans="1:1" x14ac:dyDescent="0.45">
      <c r="A275" s="1" t="str">
        <f>BodyBaggers!N11</f>
        <v>Flowers, Zay;54;4;$54;</v>
      </c>
    </row>
    <row r="276" spans="1:1" x14ac:dyDescent="0.45">
      <c r="A276" s="1" t="str">
        <f>BodyBaggers!N12</f>
        <v>Evans, Mike;32;3;$32;</v>
      </c>
    </row>
    <row r="277" spans="1:1" x14ac:dyDescent="0.45">
      <c r="A277" s="1" t="str">
        <f>BodyBaggers!N13</f>
        <v>Hopkins, DeAndre;25;3;$25;</v>
      </c>
    </row>
    <row r="278" spans="1:1" x14ac:dyDescent="0.45">
      <c r="A278" s="1" t="str">
        <f>BodyBaggers!N14</f>
        <v>Kittle, George;69;3;$69;</v>
      </c>
    </row>
    <row r="279" spans="1:1" x14ac:dyDescent="0.45">
      <c r="A279" s="1" t="str">
        <f>BodyBaggers!N15</f>
        <v>LaPorta, Sam;53;4;$53;</v>
      </c>
    </row>
    <row r="280" spans="1:1" x14ac:dyDescent="0.45">
      <c r="A280" s="1" t="str">
        <f>BodyBaggers!N16</f>
        <v>Njoku, David;30;3;$30;</v>
      </c>
    </row>
    <row r="281" spans="1:1" x14ac:dyDescent="0.45">
      <c r="A281" s="1" t="str">
        <f>BodyBaggers!N17</f>
        <v>Thomas, Logan;13;3;$13;</v>
      </c>
    </row>
    <row r="282" spans="1:1" x14ac:dyDescent="0.45">
      <c r="A282" s="1" t="str">
        <f>BodyBaggers!N18</f>
        <v>Elliott, Jake;5;3;$5;</v>
      </c>
    </row>
    <row r="283" spans="1:1" x14ac:dyDescent="0.45">
      <c r="A283" s="1" t="str">
        <f>BodyBaggers!N19</f>
        <v>Gay, Matt;3;3;$3;</v>
      </c>
    </row>
    <row r="284" spans="1:1" x14ac:dyDescent="0.45">
      <c r="A284" s="1" t="str">
        <f>BodyBaggers!N20</f>
        <v>Wilkins, Christian;25;3;$25;</v>
      </c>
    </row>
    <row r="285" spans="1:1" x14ac:dyDescent="0.45">
      <c r="A285" s="1" t="str">
        <f>BodyBaggers!N21</f>
        <v>Allen, Jonathan;10;3;$10;</v>
      </c>
    </row>
    <row r="286" spans="1:1" x14ac:dyDescent="0.45">
      <c r="A286" s="1" t="str">
        <f>BodyBaggers!N22</f>
        <v>Thibodeaux, Kayvon;19;3;$19;</v>
      </c>
    </row>
    <row r="287" spans="1:1" x14ac:dyDescent="0.45">
      <c r="A287" s="1" t="str">
        <f>BodyBaggers!N23</f>
        <v>Cooper, Jonathon;13;3;$13;</v>
      </c>
    </row>
    <row r="288" spans="1:1" x14ac:dyDescent="0.45">
      <c r="A288" s="1" t="str">
        <f>BodyBaggers!N24</f>
        <v>Van Ginkel, Andrew;13;3;$13;</v>
      </c>
    </row>
    <row r="289" spans="1:1" x14ac:dyDescent="0.45">
      <c r="A289" s="1" t="str">
        <f>BodyBaggers!N25</f>
        <v>Milano, Matt;25;3;$25;</v>
      </c>
    </row>
    <row r="290" spans="1:1" x14ac:dyDescent="0.45">
      <c r="A290" s="1" t="str">
        <f>BodyBaggers!N26</f>
        <v>Luvu, Frankie;25;3;$25;</v>
      </c>
    </row>
    <row r="291" spans="1:1" x14ac:dyDescent="0.45">
      <c r="A291" s="1" t="str">
        <f>BodyBaggers!N27</f>
        <v>Dean, Nakobe;23;3;$23;</v>
      </c>
    </row>
    <row r="292" spans="1:1" x14ac:dyDescent="0.45">
      <c r="A292" s="1" t="str">
        <f>BodyBaggers!N28</f>
        <v>Speed, E.J.;13;3;$13;</v>
      </c>
    </row>
    <row r="293" spans="1:1" x14ac:dyDescent="0.45">
      <c r="A293" s="1" t="str">
        <f>BodyBaggers!N29</f>
        <v>Kendricks, Eric;10;3;$10;</v>
      </c>
    </row>
    <row r="294" spans="1:1" x14ac:dyDescent="0.45">
      <c r="A294" s="1" t="str">
        <f>BodyBaggers!N30</f>
        <v>Dodson, Tyrel;10;3;$10;</v>
      </c>
    </row>
    <row r="295" spans="1:1" x14ac:dyDescent="0.45">
      <c r="A295" s="1" t="str">
        <f>BodyBaggers!N31</f>
        <v>Tavai, Jahlani;10;3;$10;</v>
      </c>
    </row>
    <row r="296" spans="1:1" x14ac:dyDescent="0.45">
      <c r="A296" s="1" t="str">
        <f>BodyBaggers!N32</f>
        <v>McFadden, Micah;10;3;$10;</v>
      </c>
    </row>
    <row r="297" spans="1:1" x14ac:dyDescent="0.45">
      <c r="A297" s="1" t="str">
        <f>BodyBaggers!N33</f>
        <v>Brown, Tre;19;3;$19;</v>
      </c>
    </row>
    <row r="298" spans="1:1" x14ac:dyDescent="0.45">
      <c r="A298" s="1" t="str">
        <f>BodyBaggers!N34</f>
        <v>Lenoir, Deommodore;19;3;$19;</v>
      </c>
    </row>
    <row r="299" spans="1:1" x14ac:dyDescent="0.45">
      <c r="A299" s="1" t="str">
        <f>BodyBaggers!N35</f>
        <v>Taylor, Alontae;13;3;$13;</v>
      </c>
    </row>
    <row r="300" spans="1:1" x14ac:dyDescent="0.45">
      <c r="A300" s="1" t="str">
        <f>BodyBaggers!N36</f>
        <v>Ford, Rudy;10;3;$10;</v>
      </c>
    </row>
    <row r="301" spans="1:1" x14ac:dyDescent="0.45">
      <c r="A301" s="1" t="str">
        <f>BodyBaggers!N37</f>
        <v>Poyer, Jordan;10;3;$10;</v>
      </c>
    </row>
    <row r="302" spans="1:1" x14ac:dyDescent="0.45">
      <c r="A302" s="1">
        <f>BodyBaggers!N38</f>
        <v>0</v>
      </c>
    </row>
    <row r="303" spans="1:1" x14ac:dyDescent="0.45">
      <c r="A303" s="1">
        <f>BodyBaggers!N39</f>
        <v>0</v>
      </c>
    </row>
    <row r="304" spans="1:1" x14ac:dyDescent="0.45">
      <c r="A304" s="1">
        <f>BodyBaggers!N40</f>
        <v>0</v>
      </c>
    </row>
    <row r="305" spans="1:1" x14ac:dyDescent="0.45">
      <c r="A305" s="1">
        <f>BodyBaggers!N41</f>
        <v>0</v>
      </c>
    </row>
    <row r="306" spans="1:1" x14ac:dyDescent="0.45">
      <c r="A306" s="1">
        <f>BodyBaggers!N42</f>
        <v>0</v>
      </c>
    </row>
    <row r="307" spans="1:1" x14ac:dyDescent="0.45">
      <c r="A307" s="1">
        <f>BodyBaggers!N43</f>
        <v>0</v>
      </c>
    </row>
    <row r="308" spans="1:1" x14ac:dyDescent="0.45">
      <c r="A308" s="1">
        <f>BodyBaggers!N44</f>
        <v>0</v>
      </c>
    </row>
    <row r="309" spans="1:1" x14ac:dyDescent="0.45">
      <c r="A309" s="1">
        <f>BodyBaggers!N45</f>
        <v>0</v>
      </c>
    </row>
    <row r="310" spans="1:1" x14ac:dyDescent="0.45">
      <c r="A310" s="2" t="str">
        <f>Beetlejuice!N2</f>
        <v>Burrow, Joe;253;3;$253;</v>
      </c>
    </row>
    <row r="311" spans="1:1" x14ac:dyDescent="0.45">
      <c r="A311" s="2" t="str">
        <f>Beetlejuice!N3</f>
        <v>Herbert, Justin;238;3;$238;</v>
      </c>
    </row>
    <row r="312" spans="1:1" x14ac:dyDescent="0.45">
      <c r="A312" s="2" t="str">
        <f>Beetlejuice!N4</f>
        <v>Jones, Daniel;115;3;$115;</v>
      </c>
    </row>
    <row r="313" spans="1:1" x14ac:dyDescent="0.45">
      <c r="A313" s="2" t="str">
        <f>Beetlejuice!N5</f>
        <v>Mullens, Nick;72;3;$72;</v>
      </c>
    </row>
    <row r="314" spans="1:1" x14ac:dyDescent="0.45">
      <c r="A314" s="2" t="str">
        <f>Beetlejuice!N6</f>
        <v>Flacco, Joe;67;3;$67;</v>
      </c>
    </row>
    <row r="315" spans="1:1" x14ac:dyDescent="0.45">
      <c r="A315" s="2" t="str">
        <f>Beetlejuice!N7</f>
        <v>Zappe, Bailey;47;3;$47;</v>
      </c>
    </row>
    <row r="316" spans="1:1" x14ac:dyDescent="0.45">
      <c r="A316" s="2" t="str">
        <f>Beetlejuice!N8</f>
        <v>Gibson, Antonio;22;3;$22;</v>
      </c>
    </row>
    <row r="317" spans="1:1" x14ac:dyDescent="0.45">
      <c r="A317" s="2" t="str">
        <f>Beetlejuice!N9</f>
        <v>Montgomery, David;14;3;$14;</v>
      </c>
    </row>
    <row r="318" spans="1:1" x14ac:dyDescent="0.45">
      <c r="A318" s="2" t="str">
        <f>Beetlejuice!N10</f>
        <v>Brown, Chase;13;4;$13;</v>
      </c>
    </row>
    <row r="319" spans="1:1" x14ac:dyDescent="0.45">
      <c r="A319" s="2" t="str">
        <f>Beetlejuice!N11</f>
        <v>Brooks, Chris;10;3;$10;</v>
      </c>
    </row>
    <row r="320" spans="1:1" x14ac:dyDescent="0.45">
      <c r="A320" s="2" t="str">
        <f>Beetlejuice!N12</f>
        <v>Elliott, Ezekiel;10;3;$10;</v>
      </c>
    </row>
    <row r="321" spans="1:1" x14ac:dyDescent="0.45">
      <c r="A321" s="2" t="str">
        <f>Beetlejuice!N13</f>
        <v>White, Zamir;10;3;$10;</v>
      </c>
    </row>
    <row r="322" spans="1:1" x14ac:dyDescent="0.45">
      <c r="A322" s="2" t="str">
        <f>Beetlejuice!N14</f>
        <v>Ford, Jerome;10;3;$10;</v>
      </c>
    </row>
    <row r="323" spans="1:1" x14ac:dyDescent="0.45">
      <c r="A323" s="2" t="str">
        <f>Beetlejuice!N15</f>
        <v>Higgins, Tee;100;3;$100;</v>
      </c>
    </row>
    <row r="324" spans="1:1" x14ac:dyDescent="0.45">
      <c r="A324" s="2" t="str">
        <f>Beetlejuice!N16</f>
        <v>Aiyuk, Brandon;57;3;$57;</v>
      </c>
    </row>
    <row r="325" spans="1:1" x14ac:dyDescent="0.45">
      <c r="A325" s="2" t="str">
        <f>Beetlejuice!N17</f>
        <v>Williams, Jameson;27;3;$27;</v>
      </c>
    </row>
    <row r="326" spans="1:1" x14ac:dyDescent="0.45">
      <c r="A326" s="2" t="str">
        <f>Beetlejuice!N18</f>
        <v>Jones, Zay;10;3;$10;</v>
      </c>
    </row>
    <row r="327" spans="1:1" x14ac:dyDescent="0.45">
      <c r="A327" s="2" t="str">
        <f>Beetlejuice!N19</f>
        <v>Brown, Noah;10;3;$10;</v>
      </c>
    </row>
    <row r="328" spans="1:1" x14ac:dyDescent="0.45">
      <c r="A328" s="2" t="str">
        <f>Beetlejuice!N20</f>
        <v>Engram, Evan;30;3;$30;</v>
      </c>
    </row>
    <row r="329" spans="1:1" x14ac:dyDescent="0.45">
      <c r="A329" s="2" t="str">
        <f>Beetlejuice!N21</f>
        <v>Allen, Davis;10;3;$10;</v>
      </c>
    </row>
    <row r="330" spans="1:1" x14ac:dyDescent="0.45">
      <c r="A330" s="2" t="str">
        <f>Beetlejuice!N22</f>
        <v>McPherson, Evan;9;3;$9;</v>
      </c>
    </row>
    <row r="331" spans="1:1" x14ac:dyDescent="0.45">
      <c r="A331" s="2" t="str">
        <f>Beetlejuice!N23</f>
        <v>Buckner, DeForest;10;3;$10;</v>
      </c>
    </row>
    <row r="332" spans="1:1" x14ac:dyDescent="0.45">
      <c r="A332" s="2" t="str">
        <f>Beetlejuice!N24</f>
        <v>Parsons, Micah;69;3;$69;</v>
      </c>
    </row>
    <row r="333" spans="1:1" x14ac:dyDescent="0.45">
      <c r="A333" s="2" t="str">
        <f>Beetlejuice!N25</f>
        <v>Gary, Rashan;10;3;$10;</v>
      </c>
    </row>
    <row r="334" spans="1:1" x14ac:dyDescent="0.45">
      <c r="A334" s="2" t="str">
        <f>Beetlejuice!N26</f>
        <v>Campbell, Jack;39;4;$39;</v>
      </c>
    </row>
    <row r="335" spans="1:1" x14ac:dyDescent="0.45">
      <c r="A335" s="2" t="str">
        <f>Beetlejuice!N27</f>
        <v>Walker, Quay;35;3;$35;</v>
      </c>
    </row>
    <row r="336" spans="1:1" x14ac:dyDescent="0.45">
      <c r="A336" s="2" t="str">
        <f>Beetlejuice!N28</f>
        <v>Jones, Ernest;32;3;$32;</v>
      </c>
    </row>
    <row r="337" spans="1:1" x14ac:dyDescent="0.45">
      <c r="A337" s="2" t="str">
        <f>Beetlejuice!N29</f>
        <v>Edwards, T.J.;24;3;$24;</v>
      </c>
    </row>
    <row r="338" spans="1:1" x14ac:dyDescent="0.45">
      <c r="A338" s="2" t="str">
        <f>Beetlejuice!N30</f>
        <v>Brooks, Jordyn;23;3;$23;</v>
      </c>
    </row>
    <row r="339" spans="1:1" x14ac:dyDescent="0.45">
      <c r="A339" s="2" t="str">
        <f>Beetlejuice!N31</f>
        <v>Pace, Ivan;10;3;$10;</v>
      </c>
    </row>
    <row r="340" spans="1:1" x14ac:dyDescent="0.45">
      <c r="A340" s="2" t="str">
        <f>Beetlejuice!N32</f>
        <v>Bentley, Ja'Whaun;10;3;$10;</v>
      </c>
    </row>
    <row r="341" spans="1:1" x14ac:dyDescent="0.45">
      <c r="A341" s="2" t="str">
        <f>Beetlejuice!N33</f>
        <v>Cunningham, Zach;10;3;$10;</v>
      </c>
    </row>
    <row r="342" spans="1:1" x14ac:dyDescent="0.45">
      <c r="A342" s="2" t="str">
        <f>Beetlejuice!N34</f>
        <v>Sneed, L'Jarius;10;3;$10;</v>
      </c>
    </row>
    <row r="343" spans="1:1" x14ac:dyDescent="0.45">
      <c r="A343" s="2" t="str">
        <f>Beetlejuice!N35</f>
        <v>Moore, Kenny;10;3;$10;</v>
      </c>
    </row>
    <row r="344" spans="1:1" x14ac:dyDescent="0.45">
      <c r="A344" s="2" t="str">
        <f>Beetlejuice!N36</f>
        <v>Jenkins, Rayshawn;13;3;$13;</v>
      </c>
    </row>
    <row r="345" spans="1:1" x14ac:dyDescent="0.45">
      <c r="A345" s="2" t="str">
        <f>Beetlejuice!N37</f>
        <v>Moehrig, Trevon;10;3;$10;</v>
      </c>
    </row>
    <row r="346" spans="1:1" x14ac:dyDescent="0.45">
      <c r="A346" s="2" t="str">
        <f>Beetlejuice!N38</f>
        <v>Wilson, Emanuel;1;3;$1;</v>
      </c>
    </row>
    <row r="347" spans="1:1" x14ac:dyDescent="0.45">
      <c r="A347" s="2" t="str">
        <f>Beetlejuice!N39</f>
        <v>Mims, Marvin;20;4;$20;</v>
      </c>
    </row>
    <row r="348" spans="1:1" x14ac:dyDescent="0.45">
      <c r="A348" s="2" t="str">
        <f>Beetlejuice!N40</f>
        <v>Jones, Charlie;1;3;$1;</v>
      </c>
    </row>
    <row r="349" spans="1:1" x14ac:dyDescent="0.45">
      <c r="A349" s="2" t="str">
        <f>Beetlejuice!N41</f>
        <v>Iosivas, Andrei;1;3;$1;</v>
      </c>
    </row>
    <row r="350" spans="1:1" x14ac:dyDescent="0.45">
      <c r="A350" s="2" t="str">
        <f>Beetlejuice!N42</f>
        <v>Anderson, Will;27;4;$27;</v>
      </c>
    </row>
    <row r="351" spans="1:1" x14ac:dyDescent="0.45">
      <c r="A351" s="2">
        <f>Beetlejuice!N43</f>
        <v>0</v>
      </c>
    </row>
    <row r="352" spans="1:1" x14ac:dyDescent="0.45">
      <c r="A352" s="2">
        <f>Beetlejuice!N44</f>
        <v>0</v>
      </c>
    </row>
    <row r="353" spans="1:1" x14ac:dyDescent="0.45">
      <c r="A353" s="2">
        <f>Beetlejuice!N45</f>
        <v>0</v>
      </c>
    </row>
    <row r="354" spans="1:1" x14ac:dyDescent="0.45">
      <c r="A354" s="1" t="str">
        <f>'Pigskin Reapers'!N2</f>
        <v>Hurts, Jalen;234;3;$234;</v>
      </c>
    </row>
    <row r="355" spans="1:1" x14ac:dyDescent="0.45">
      <c r="A355" s="1" t="str">
        <f>'Pigskin Reapers'!N3</f>
        <v>Murray, Kyler;94;3;$94;</v>
      </c>
    </row>
    <row r="356" spans="1:1" x14ac:dyDescent="0.45">
      <c r="A356" s="1" t="str">
        <f>'Pigskin Reapers'!N4</f>
        <v>Jones, Mac;13;3;$13;</v>
      </c>
    </row>
    <row r="357" spans="1:1" x14ac:dyDescent="0.45">
      <c r="A357" s="1" t="str">
        <f>'Pigskin Reapers'!N5</f>
        <v>Hall, Breece;82;3;$82;</v>
      </c>
    </row>
    <row r="358" spans="1:1" x14ac:dyDescent="0.45">
      <c r="A358" s="1" t="str">
        <f>'Pigskin Reapers'!N6</f>
        <v>Jacobs, Josh;77;3;$77;</v>
      </c>
    </row>
    <row r="359" spans="1:1" x14ac:dyDescent="0.45">
      <c r="A359" s="1" t="str">
        <f>'Pigskin Reapers'!N7</f>
        <v>Etienne, Travis;57;3;$57;</v>
      </c>
    </row>
    <row r="360" spans="1:1" x14ac:dyDescent="0.45">
      <c r="A360" s="1" t="str">
        <f>'Pigskin Reapers'!N8</f>
        <v>Dobbins, J.K.;44;3;$44;</v>
      </c>
    </row>
    <row r="361" spans="1:1" x14ac:dyDescent="0.45">
      <c r="A361" s="1" t="str">
        <f>'Pigskin Reapers'!N9</f>
        <v>Moore, D.J.;75;3;$75;</v>
      </c>
    </row>
    <row r="362" spans="1:1" x14ac:dyDescent="0.45">
      <c r="A362" s="1" t="str">
        <f>'Pigskin Reapers'!N10</f>
        <v>Pittman, Michael;57;3;$57;</v>
      </c>
    </row>
    <row r="363" spans="1:1" x14ac:dyDescent="0.45">
      <c r="A363" s="1" t="str">
        <f>'Pigskin Reapers'!N11</f>
        <v>Godwin, Chris;50;3;$50;</v>
      </c>
    </row>
    <row r="364" spans="1:1" x14ac:dyDescent="0.45">
      <c r="A364" s="1" t="str">
        <f>'Pigskin Reapers'!N12</f>
        <v>Burks, Treylon;33;3;$33;</v>
      </c>
    </row>
    <row r="365" spans="1:1" x14ac:dyDescent="0.45">
      <c r="A365" s="1" t="str">
        <f>'Pigskin Reapers'!N13</f>
        <v>Brown, Marquise;33;3;$33;</v>
      </c>
    </row>
    <row r="366" spans="1:1" x14ac:dyDescent="0.45">
      <c r="A366" s="1" t="str">
        <f>'Pigskin Reapers'!N14</f>
        <v>Reed, Jayden;24;4;$24;</v>
      </c>
    </row>
    <row r="367" spans="1:1" x14ac:dyDescent="0.45">
      <c r="A367" s="1" t="str">
        <f>'Pigskin Reapers'!N15</f>
        <v>Nacua, Puka;10;4;$10;</v>
      </c>
    </row>
    <row r="368" spans="1:1" x14ac:dyDescent="0.45">
      <c r="A368" s="1" t="str">
        <f>'Pigskin Reapers'!N16</f>
        <v>Dell, Tank;10;4;$10;</v>
      </c>
    </row>
    <row r="369" spans="1:1" x14ac:dyDescent="0.45">
      <c r="A369" s="1" t="str">
        <f>'Pigskin Reapers'!N17</f>
        <v>Pitts, Kyle;90;3;$90;</v>
      </c>
    </row>
    <row r="370" spans="1:1" x14ac:dyDescent="0.45">
      <c r="A370" s="1" t="str">
        <f>'Pigskin Reapers'!N18</f>
        <v>Hockenson, T.J.;89;3;$89;</v>
      </c>
    </row>
    <row r="371" spans="1:1" x14ac:dyDescent="0.45">
      <c r="A371" s="1" t="str">
        <f>'Pigskin Reapers'!N19</f>
        <v>McBride, Trey;10;3;$10;</v>
      </c>
    </row>
    <row r="372" spans="1:1" x14ac:dyDescent="0.45">
      <c r="A372" s="1" t="str">
        <f>'Pigskin Reapers'!N20</f>
        <v>Moody, Jake;8;4;$8;</v>
      </c>
    </row>
    <row r="373" spans="1:1" x14ac:dyDescent="0.45">
      <c r="A373" s="1" t="str">
        <f>'Pigskin Reapers'!N21</f>
        <v>Bass, Tyler;5;3;$5;</v>
      </c>
    </row>
    <row r="374" spans="1:1" x14ac:dyDescent="0.45">
      <c r="A374" s="1" t="str">
        <f>'Pigskin Reapers'!N22</f>
        <v>Simmons, Jeffery;10;3;$10;</v>
      </c>
    </row>
    <row r="375" spans="1:1" x14ac:dyDescent="0.45">
      <c r="A375" s="1" t="str">
        <f>'Pigskin Reapers'!N23</f>
        <v>Brown, Derrick;10;3;$10;</v>
      </c>
    </row>
    <row r="376" spans="1:1" x14ac:dyDescent="0.45">
      <c r="A376" s="1" t="str">
        <f>'Pigskin Reapers'!N24</f>
        <v>Garrett, Myles;33;3;$33;</v>
      </c>
    </row>
    <row r="377" spans="1:1" x14ac:dyDescent="0.45">
      <c r="A377" s="1" t="str">
        <f>'Pigskin Reapers'!N25</f>
        <v>Reddick, Haason;27;3;$27;</v>
      </c>
    </row>
    <row r="378" spans="1:1" x14ac:dyDescent="0.45">
      <c r="A378" s="1" t="str">
        <f>'Pigskin Reapers'!N26</f>
        <v>Collins, Zaven;23;3;$23;</v>
      </c>
    </row>
    <row r="379" spans="1:1" x14ac:dyDescent="0.45">
      <c r="A379" s="1" t="str">
        <f>'Pigskin Reapers'!N27</f>
        <v>Edmunds, Tremaine;33;3;$33;</v>
      </c>
    </row>
    <row r="380" spans="1:1" x14ac:dyDescent="0.45">
      <c r="A380" s="1" t="str">
        <f>'Pigskin Reapers'!N28</f>
        <v>Davis, Jamin;22;3;$22;</v>
      </c>
    </row>
    <row r="381" spans="1:1" x14ac:dyDescent="0.45">
      <c r="A381" s="1" t="str">
        <f>'Pigskin Reapers'!N29</f>
        <v>David, Lavonte;14;3;$14;</v>
      </c>
    </row>
    <row r="382" spans="1:1" x14ac:dyDescent="0.45">
      <c r="A382" s="1" t="str">
        <f>'Pigskin Reapers'!N30</f>
        <v>Thompson, Shaq;10;3;$10;</v>
      </c>
    </row>
    <row r="383" spans="1:1" x14ac:dyDescent="0.45">
      <c r="A383" s="1" t="str">
        <f>'Pigskin Reapers'!N31</f>
        <v>Lloyd, Devin;10;3;$10;</v>
      </c>
    </row>
    <row r="384" spans="1:1" x14ac:dyDescent="0.45">
      <c r="A384" s="1" t="str">
        <f>'Pigskin Reapers'!N32</f>
        <v>Fitzpatrick, Minkah;29;3;$29;</v>
      </c>
    </row>
    <row r="385" spans="1:1" x14ac:dyDescent="0.45">
      <c r="A385" s="1" t="str">
        <f>'Pigskin Reapers'!N33</f>
        <v>Chinn, Jeremy;20;3;$20;</v>
      </c>
    </row>
    <row r="386" spans="1:1" x14ac:dyDescent="0.45">
      <c r="A386" s="1" t="str">
        <f>'Pigskin Reapers'!N34</f>
        <v>McKinney, Xavier;10;3;$10;</v>
      </c>
    </row>
    <row r="387" spans="1:1" x14ac:dyDescent="0.45">
      <c r="A387" s="1" t="str">
        <f>'Pigskin Reapers'!N35</f>
        <v>Love, Julian;10;3;$10;</v>
      </c>
    </row>
    <row r="388" spans="1:1" x14ac:dyDescent="0.45">
      <c r="A388" s="1" t="str">
        <f>'Pigskin Reapers'!N36</f>
        <v>Byard, Kevin;10;3;$10;</v>
      </c>
    </row>
    <row r="389" spans="1:1" x14ac:dyDescent="0.45">
      <c r="A389" s="1" t="str">
        <f>'Pigskin Reapers'!N37</f>
        <v>Bates, Jessie;10;3;$10;</v>
      </c>
    </row>
    <row r="390" spans="1:1" x14ac:dyDescent="0.45">
      <c r="A390" s="1" t="str">
        <f>'Pigskin Reapers'!N38</f>
        <v>Bennett, Stetson;2;4;$2;</v>
      </c>
    </row>
    <row r="391" spans="1:1" x14ac:dyDescent="0.45">
      <c r="A391" s="1" t="str">
        <f>'Pigskin Reapers'!N39</f>
        <v>Tune, Clayton;1;4;$1;</v>
      </c>
    </row>
    <row r="392" spans="1:1" x14ac:dyDescent="0.45">
      <c r="A392" s="1" t="str">
        <f>'Pigskin Reapers'!N40</f>
        <v>Boutte, Kayshon;2;4;$2;</v>
      </c>
    </row>
    <row r="393" spans="1:1" x14ac:dyDescent="0.45">
      <c r="A393" s="1" t="str">
        <f>'Pigskin Reapers'!N41</f>
        <v>Williams, Dorian;3;4;$3;</v>
      </c>
    </row>
    <row r="394" spans="1:1" x14ac:dyDescent="0.45">
      <c r="A394" s="1">
        <f>'Pigskin Reapers'!N42</f>
        <v>0</v>
      </c>
    </row>
    <row r="395" spans="1:1" x14ac:dyDescent="0.45">
      <c r="A395" s="1">
        <f>'Pigskin Reapers'!N43</f>
        <v>0</v>
      </c>
    </row>
    <row r="396" spans="1:1" x14ac:dyDescent="0.45">
      <c r="A396" s="1">
        <f>'Pigskin Reapers'!N44</f>
        <v>0</v>
      </c>
    </row>
    <row r="397" spans="1:1" x14ac:dyDescent="0.45">
      <c r="A397" s="1">
        <f>'Pigskin Reapers'!N45</f>
        <v>0</v>
      </c>
    </row>
    <row r="398" spans="1:1" x14ac:dyDescent="0.45">
      <c r="A398" s="2" t="str">
        <f>'Gridiron Bisons'!N2</f>
        <v>Lawrence, Trevor;212;3;$212;</v>
      </c>
    </row>
    <row r="399" spans="1:1" x14ac:dyDescent="0.45">
      <c r="A399" s="2" t="str">
        <f>'Gridiron Bisons'!N3</f>
        <v>Young, Bryce;89;4;$89;</v>
      </c>
    </row>
    <row r="400" spans="1:1" x14ac:dyDescent="0.45">
      <c r="A400" s="2" t="str">
        <f>'Gridiron Bisons'!N4</f>
        <v>Pickett, Kenny;57;3;$57;</v>
      </c>
    </row>
    <row r="401" spans="1:1" x14ac:dyDescent="0.45">
      <c r="A401" s="2" t="str">
        <f>'Gridiron Bisons'!N5</f>
        <v>Lance, Trey;17;3;$17;</v>
      </c>
    </row>
    <row r="402" spans="1:1" x14ac:dyDescent="0.45">
      <c r="A402" s="2" t="str">
        <f>'Gridiron Bisons'!N6</f>
        <v>Miller, Kendre;49;4;$49;</v>
      </c>
    </row>
    <row r="403" spans="1:1" x14ac:dyDescent="0.45">
      <c r="A403" s="2" t="str">
        <f>'Gridiron Bisons'!N7</f>
        <v>Pierce, Dameon;32;3;$32;</v>
      </c>
    </row>
    <row r="404" spans="1:1" x14ac:dyDescent="0.45">
      <c r="A404" s="2" t="str">
        <f>'Gridiron Bisons'!N8</f>
        <v>Mattison, Alexander;25;3;$25;</v>
      </c>
    </row>
    <row r="405" spans="1:1" x14ac:dyDescent="0.45">
      <c r="A405" s="2" t="str">
        <f>'Gridiron Bisons'!N9</f>
        <v>Akers, Cam;23;3;$23;</v>
      </c>
    </row>
    <row r="406" spans="1:1" x14ac:dyDescent="0.45">
      <c r="A406" s="2" t="str">
        <f>'Gridiron Bisons'!N10</f>
        <v>Mostert, Raheem;10;3;$10;</v>
      </c>
    </row>
    <row r="407" spans="1:1" x14ac:dyDescent="0.45">
      <c r="A407" s="2" t="str">
        <f>'Gridiron Bisons'!N11</f>
        <v>Lamb, CeeDee;149;3;$149;</v>
      </c>
    </row>
    <row r="408" spans="1:1" x14ac:dyDescent="0.45">
      <c r="A408" s="2" t="str">
        <f>'Gridiron Bisons'!N12</f>
        <v>Wilson, Garrett;112;3;$112;</v>
      </c>
    </row>
    <row r="409" spans="1:1" x14ac:dyDescent="0.45">
      <c r="A409" s="2" t="str">
        <f>'Gridiron Bisons'!N13</f>
        <v>London, Drake;98;3;$98;</v>
      </c>
    </row>
    <row r="410" spans="1:1" x14ac:dyDescent="0.45">
      <c r="A410" s="2" t="str">
        <f>'Gridiron Bisons'!N14</f>
        <v>Smith, DeVonta;93;3;$93;</v>
      </c>
    </row>
    <row r="411" spans="1:1" x14ac:dyDescent="0.45">
      <c r="A411" s="2" t="str">
        <f>'Gridiron Bisons'!N15</f>
        <v>Dotson, Jahan;57;3;$57;</v>
      </c>
    </row>
    <row r="412" spans="1:1" x14ac:dyDescent="0.45">
      <c r="A412" s="2" t="str">
        <f>'Gridiron Bisons'!N16</f>
        <v>Moore, Elijah;30;3;$30;</v>
      </c>
    </row>
    <row r="413" spans="1:1" x14ac:dyDescent="0.45">
      <c r="A413" s="2" t="str">
        <f>'Gridiron Bisons'!N17</f>
        <v>Wilson, Michael;10;4;$10;</v>
      </c>
    </row>
    <row r="414" spans="1:1" x14ac:dyDescent="0.45">
      <c r="A414" s="2" t="str">
        <f>'Gridiron Bisons'!N18</f>
        <v>Chark, D.J.;10;3;$10;</v>
      </c>
    </row>
    <row r="415" spans="1:1" x14ac:dyDescent="0.45">
      <c r="A415" s="2" t="str">
        <f>'Gridiron Bisons'!N19</f>
        <v>Moore, Rondale;10;3;$10;</v>
      </c>
    </row>
    <row r="416" spans="1:1" x14ac:dyDescent="0.45">
      <c r="A416" s="2" t="str">
        <f>'Gridiron Bisons'!N20</f>
        <v>Dulcich, Greg;32;3;$32;</v>
      </c>
    </row>
    <row r="417" spans="1:1" x14ac:dyDescent="0.45">
      <c r="A417" s="2" t="str">
        <f>'Gridiron Bisons'!N21</f>
        <v>Okonkwo, Chigoziem;20;3;$20;</v>
      </c>
    </row>
    <row r="418" spans="1:1" x14ac:dyDescent="0.45">
      <c r="A418" s="2" t="str">
        <f>'Gridiron Bisons'!N22</f>
        <v>Boswell, Chris;3;3;$3;</v>
      </c>
    </row>
    <row r="419" spans="1:1" x14ac:dyDescent="0.45">
      <c r="A419" s="2" t="str">
        <f>'Gridiron Bisons'!N23</f>
        <v>Phillips, Jaelan;17;3;$17;</v>
      </c>
    </row>
    <row r="420" spans="1:1" x14ac:dyDescent="0.45">
      <c r="A420" s="2" t="str">
        <f>'Gridiron Bisons'!N24</f>
        <v>Hubbard, Sam;10;3;$10;</v>
      </c>
    </row>
    <row r="421" spans="1:1" x14ac:dyDescent="0.45">
      <c r="A421" s="2" t="str">
        <f>'Gridiron Bisons'!N25</f>
        <v>Granderson, Carl;10;3;$10;</v>
      </c>
    </row>
    <row r="422" spans="1:1" x14ac:dyDescent="0.45">
      <c r="A422" s="2" t="str">
        <f>'Gridiron Bisons'!N26</f>
        <v>Singleton, Alex;25;3;$25;</v>
      </c>
    </row>
    <row r="423" spans="1:1" x14ac:dyDescent="0.45">
      <c r="A423" s="2" t="str">
        <f>'Gridiron Bisons'!N27</f>
        <v>Williams, Quincy;10;3;$10;</v>
      </c>
    </row>
    <row r="424" spans="1:1" x14ac:dyDescent="0.45">
      <c r="A424" s="2" t="str">
        <f>'Gridiron Bisons'!N28</f>
        <v>Vander Esch, Leighton;10;3;$10;</v>
      </c>
    </row>
    <row r="425" spans="1:1" x14ac:dyDescent="0.45">
      <c r="A425" s="2" t="str">
        <f>'Gridiron Bisons'!N29</f>
        <v>White, Kyzir;10;3;$10;</v>
      </c>
    </row>
    <row r="426" spans="1:1" x14ac:dyDescent="0.45">
      <c r="A426" s="2" t="str">
        <f>'Gridiron Bisons'!N30</f>
        <v>Gay, Willie;10;3;$10;</v>
      </c>
    </row>
    <row r="427" spans="1:1" x14ac:dyDescent="0.45">
      <c r="A427" s="2" t="str">
        <f>'Gridiron Bisons'!N31</f>
        <v>Tranquill, Drue;10;3;$10;</v>
      </c>
    </row>
    <row r="428" spans="1:1" x14ac:dyDescent="0.45">
      <c r="A428" s="2" t="str">
        <f>'Gridiron Bisons'!N32</f>
        <v>Smith, Harrison;10;3;$10;</v>
      </c>
    </row>
    <row r="429" spans="1:1" x14ac:dyDescent="0.45">
      <c r="A429" s="2" t="str">
        <f>'Gridiron Bisons'!N33</f>
        <v>Elliott, DeShon;10;3;$10;</v>
      </c>
    </row>
    <row r="430" spans="1:1" x14ac:dyDescent="0.45">
      <c r="A430" s="2" t="str">
        <f>'Gridiron Bisons'!N34</f>
        <v>Hill, Daxton;10;3;$10;</v>
      </c>
    </row>
    <row r="431" spans="1:1" x14ac:dyDescent="0.45">
      <c r="A431" s="2" t="str">
        <f>'Gridiron Bisons'!N35</f>
        <v>Hutchinson, Xavier;1;4;$1;</v>
      </c>
    </row>
    <row r="432" spans="1:1" x14ac:dyDescent="0.45">
      <c r="A432" s="2">
        <f>'Gridiron Bisons'!N36</f>
        <v>0</v>
      </c>
    </row>
    <row r="433" spans="1:1" x14ac:dyDescent="0.45">
      <c r="A433" s="2">
        <f>'Gridiron Bisons'!N37</f>
        <v>0</v>
      </c>
    </row>
    <row r="434" spans="1:1" x14ac:dyDescent="0.45">
      <c r="A434" s="2">
        <f>'Gridiron Bisons'!N38</f>
        <v>0</v>
      </c>
    </row>
    <row r="435" spans="1:1" x14ac:dyDescent="0.45">
      <c r="A435" s="2">
        <f>'Gridiron Bisons'!N39</f>
        <v>0</v>
      </c>
    </row>
    <row r="436" spans="1:1" x14ac:dyDescent="0.45">
      <c r="A436" s="2">
        <f>'Gridiron Bisons'!N40</f>
        <v>0</v>
      </c>
    </row>
    <row r="437" spans="1:1" x14ac:dyDescent="0.45">
      <c r="A437" s="2">
        <f>'Gridiron Bisons'!N41</f>
        <v>0</v>
      </c>
    </row>
    <row r="438" spans="1:1" x14ac:dyDescent="0.45">
      <c r="A438" s="2">
        <f>'Gridiron Bisons'!N42</f>
        <v>0</v>
      </c>
    </row>
    <row r="439" spans="1:1" x14ac:dyDescent="0.45">
      <c r="A439" s="2">
        <f>'Gridiron Bisons'!N43</f>
        <v>0</v>
      </c>
    </row>
    <row r="440" spans="1:1" x14ac:dyDescent="0.45">
      <c r="A440" s="2">
        <f>'Gridiron Bisons'!N44</f>
        <v>0</v>
      </c>
    </row>
    <row r="441" spans="1:1" x14ac:dyDescent="0.45">
      <c r="A441" s="2">
        <f>'Gridiron Bisons'!N45</f>
        <v>0</v>
      </c>
    </row>
    <row r="442" spans="1:1" x14ac:dyDescent="0.45">
      <c r="A442" s="1" t="str">
        <f>'Twisters Auction'!N2</f>
        <v>Mahomes, Patrick;382;3;$382;</v>
      </c>
    </row>
    <row r="443" spans="1:1" x14ac:dyDescent="0.45">
      <c r="A443" s="1" t="str">
        <f>'Twisters Auction'!N3</f>
        <v>Stroud, C.J.;93;4;$93;</v>
      </c>
    </row>
    <row r="444" spans="1:1" x14ac:dyDescent="0.45">
      <c r="A444" s="1" t="str">
        <f>'Twisters Auction'!N4</f>
        <v>Purdy, Brock;75;3;$75;</v>
      </c>
    </row>
    <row r="445" spans="1:1" x14ac:dyDescent="0.45">
      <c r="A445" s="1" t="str">
        <f>'Twisters Auction'!N5</f>
        <v>Gibbs, Jahmyr;110;4;$110;</v>
      </c>
    </row>
    <row r="446" spans="1:1" x14ac:dyDescent="0.45">
      <c r="A446" s="1" t="str">
        <f>'Twisters Auction'!N6</f>
        <v>Swift, D'Andre;42;3;$42;</v>
      </c>
    </row>
    <row r="447" spans="1:1" x14ac:dyDescent="0.45">
      <c r="A447" s="1" t="str">
        <f>'Twisters Auction'!N7</f>
        <v>Warren, Jaylen;32;3;$32;</v>
      </c>
    </row>
    <row r="448" spans="1:1" x14ac:dyDescent="0.45">
      <c r="A448" s="1" t="str">
        <f>'Twisters Auction'!N8</f>
        <v>Hunt, Kareem;32;3;$32;</v>
      </c>
    </row>
    <row r="449" spans="1:1" x14ac:dyDescent="0.45">
      <c r="A449" s="1" t="str">
        <f>'Twisters Auction'!N9</f>
        <v>Pacheco, Isiah;32;3;$32;</v>
      </c>
    </row>
    <row r="450" spans="1:1" x14ac:dyDescent="0.45">
      <c r="A450" s="1" t="str">
        <f>'Twisters Auction'!N10</f>
        <v>Brown, A.J.;118;3;$118;</v>
      </c>
    </row>
    <row r="451" spans="1:1" x14ac:dyDescent="0.45">
      <c r="A451" s="1" t="str">
        <f>'Twisters Auction'!N11</f>
        <v>Samuel, Deebo;57;3;$57;</v>
      </c>
    </row>
    <row r="452" spans="1:1" x14ac:dyDescent="0.45">
      <c r="A452" s="1" t="str">
        <f>'Twisters Auction'!N12</f>
        <v>Palmer, Josh;20;3;$20;</v>
      </c>
    </row>
    <row r="453" spans="1:1" x14ac:dyDescent="0.45">
      <c r="A453" s="1" t="str">
        <f>'Twisters Auction'!N13</f>
        <v>Doubs, Romeo;15;3;$15;</v>
      </c>
    </row>
    <row r="454" spans="1:1" x14ac:dyDescent="0.45">
      <c r="A454" s="1" t="str">
        <f>'Twisters Auction'!N14</f>
        <v>Osborn, K.J.;10;3;$10;</v>
      </c>
    </row>
    <row r="455" spans="1:1" x14ac:dyDescent="0.45">
      <c r="A455" s="1" t="str">
        <f>'Twisters Auction'!N15</f>
        <v>Goedert, Dallas;43;3;$43;</v>
      </c>
    </row>
    <row r="456" spans="1:1" x14ac:dyDescent="0.45">
      <c r="A456" s="1" t="str">
        <f>'Twisters Auction'!N16</f>
        <v>Gray, Noah;17;3;$17;</v>
      </c>
    </row>
    <row r="457" spans="1:1" x14ac:dyDescent="0.45">
      <c r="A457" s="1" t="str">
        <f>'Twisters Auction'!N17</f>
        <v>Smartt, Stone;10;3;$10;</v>
      </c>
    </row>
    <row r="458" spans="1:1" x14ac:dyDescent="0.45">
      <c r="A458" s="1" t="str">
        <f>'Twisters Auction'!N18</f>
        <v>Conklin, Tyler;10;3;$10;</v>
      </c>
    </row>
    <row r="459" spans="1:1" x14ac:dyDescent="0.45">
      <c r="A459" s="1" t="str">
        <f>'Twisters Auction'!N19</f>
        <v>Ferguson, Jake;10;3;$10;</v>
      </c>
    </row>
    <row r="460" spans="1:1" x14ac:dyDescent="0.45">
      <c r="A460" s="1" t="str">
        <f>'Twisters Auction'!N20</f>
        <v>Tucker, Justin;8;3;$8;</v>
      </c>
    </row>
    <row r="461" spans="1:1" x14ac:dyDescent="0.45">
      <c r="A461" s="1" t="str">
        <f>'Twisters Auction'!N21</f>
        <v>Bosa, Nick;40;3;$40;</v>
      </c>
    </row>
    <row r="462" spans="1:1" x14ac:dyDescent="0.45">
      <c r="A462" s="1" t="str">
        <f>'Twisters Auction'!N22</f>
        <v>Highsmith, Alex;27;3;$27;</v>
      </c>
    </row>
    <row r="463" spans="1:1" x14ac:dyDescent="0.45">
      <c r="A463" s="1" t="str">
        <f>'Twisters Auction'!N23</f>
        <v>Tuipulotu, Tuli;10;3;$10;</v>
      </c>
    </row>
    <row r="464" spans="1:1" x14ac:dyDescent="0.45">
      <c r="A464" s="1" t="str">
        <f>'Twisters Auction'!N24</f>
        <v>Franklin, Zaire;32;3;$32;</v>
      </c>
    </row>
    <row r="465" spans="1:1" x14ac:dyDescent="0.45">
      <c r="A465" s="1" t="str">
        <f>'Twisters Auction'!N25</f>
        <v>Perryman, Denzel;10;3;$10;</v>
      </c>
    </row>
    <row r="466" spans="1:1" x14ac:dyDescent="0.45">
      <c r="A466" s="1" t="str">
        <f>'Twisters Auction'!N26</f>
        <v>Spillane, Robert;10;3;$10;</v>
      </c>
    </row>
    <row r="467" spans="1:1" x14ac:dyDescent="0.45">
      <c r="A467" s="1" t="str">
        <f>'Twisters Auction'!N27</f>
        <v>Elliss, Kaden;10;3;$10;</v>
      </c>
    </row>
    <row r="468" spans="1:1" x14ac:dyDescent="0.45">
      <c r="A468" s="1" t="str">
        <f>'Twisters Auction'!N28</f>
        <v>Murray, Kenneth;10;3;$10;</v>
      </c>
    </row>
    <row r="469" spans="1:1" x14ac:dyDescent="0.45">
      <c r="A469" s="1" t="str">
        <f>'Twisters Auction'!N29</f>
        <v>McDuffie, Trent;10;3;$10;</v>
      </c>
    </row>
    <row r="470" spans="1:1" x14ac:dyDescent="0.45">
      <c r="A470" s="1" t="str">
        <f>'Twisters Auction'!N30</f>
        <v>Ward, Charvarius;10;3;$10;</v>
      </c>
    </row>
    <row r="471" spans="1:1" x14ac:dyDescent="0.45">
      <c r="A471" s="1" t="str">
        <f>'Twisters Auction'!N31</f>
        <v>Banks, Deonte;10;3;$10;</v>
      </c>
    </row>
    <row r="472" spans="1:1" x14ac:dyDescent="0.45">
      <c r="A472" s="1" t="str">
        <f>'Twisters Auction'!N32</f>
        <v>Douglas, Rasul;10;3;$10;</v>
      </c>
    </row>
    <row r="473" spans="1:1" x14ac:dyDescent="0.45">
      <c r="A473" s="1" t="str">
        <f>'Twisters Auction'!N33</f>
        <v>Blankenship, Reed;10;3;$10;</v>
      </c>
    </row>
    <row r="474" spans="1:1" x14ac:dyDescent="0.45">
      <c r="A474" s="1" t="str">
        <f>'Twisters Auction'!N34</f>
        <v>Thompson-Robinson, Dorian;1;3;$1;</v>
      </c>
    </row>
    <row r="475" spans="1:1" x14ac:dyDescent="0.45">
      <c r="A475" s="1" t="str">
        <f>'Twisters Auction'!N35</f>
        <v>Kraft, Tucker;12;4;$12;</v>
      </c>
    </row>
    <row r="476" spans="1:1" x14ac:dyDescent="0.45">
      <c r="A476" s="1" t="str">
        <f>'Twisters Auction'!N36</f>
        <v>Anudike-Uzomah, Felix;4;4;$4;</v>
      </c>
    </row>
    <row r="477" spans="1:1" x14ac:dyDescent="0.45">
      <c r="A477" s="1">
        <f>'Twisters Auction'!N37</f>
        <v>0</v>
      </c>
    </row>
    <row r="478" spans="1:1" x14ac:dyDescent="0.45">
      <c r="A478" s="1">
        <f>'Twisters Auction'!N38</f>
        <v>0</v>
      </c>
    </row>
    <row r="479" spans="1:1" x14ac:dyDescent="0.45">
      <c r="A479" s="1">
        <f>'Twisters Auction'!N39</f>
        <v>0</v>
      </c>
    </row>
    <row r="480" spans="1:1" x14ac:dyDescent="0.45">
      <c r="A480" s="1">
        <f>'Twisters Auction'!N40</f>
        <v>0</v>
      </c>
    </row>
    <row r="481" spans="1:1" x14ac:dyDescent="0.45">
      <c r="A481" s="1">
        <f>'Twisters Auction'!N41</f>
        <v>0</v>
      </c>
    </row>
    <row r="482" spans="1:1" x14ac:dyDescent="0.45">
      <c r="A482" s="1">
        <f>'Twisters Auction'!N42</f>
        <v>0</v>
      </c>
    </row>
    <row r="483" spans="1:1" x14ac:dyDescent="0.45">
      <c r="A483" s="1">
        <f>'Twisters Auction'!N43</f>
        <v>0</v>
      </c>
    </row>
    <row r="484" spans="1:1" x14ac:dyDescent="0.45">
      <c r="A484" s="1">
        <f>'Twisters Auction'!N44</f>
        <v>0</v>
      </c>
    </row>
    <row r="485" spans="1:1" x14ac:dyDescent="0.45">
      <c r="A485" s="1">
        <f>'Twisters Auction'!N45</f>
        <v>0</v>
      </c>
    </row>
    <row r="486" spans="1:1" x14ac:dyDescent="0.45">
      <c r="A486" s="2" t="str">
        <f>'I''m Drunk Bitches!!'!N2</f>
        <v>Browning, Jake;108;3;$108;</v>
      </c>
    </row>
    <row r="487" spans="1:1" x14ac:dyDescent="0.45">
      <c r="A487" s="2" t="str">
        <f>'I''m Drunk Bitches!!'!N3</f>
        <v>Wilson, Zach;14;3;$14;</v>
      </c>
    </row>
    <row r="488" spans="1:1" x14ac:dyDescent="0.45">
      <c r="A488" s="2" t="str">
        <f>'I''m Drunk Bitches!!'!N4</f>
        <v>Dobbs, Joshua;14;3;$14;</v>
      </c>
    </row>
    <row r="489" spans="1:1" x14ac:dyDescent="0.45">
      <c r="A489" s="2" t="str">
        <f>'I''m Drunk Bitches!!'!N5</f>
        <v>Mayfield, Baker;10;3;$10;</v>
      </c>
    </row>
    <row r="490" spans="1:1" x14ac:dyDescent="0.45">
      <c r="A490" s="2" t="str">
        <f>'I''m Drunk Bitches!!'!N6</f>
        <v>Taylor, Jonathan;109;3;$109;</v>
      </c>
    </row>
    <row r="491" spans="1:1" x14ac:dyDescent="0.45">
      <c r="A491" s="2" t="str">
        <f>'I''m Drunk Bitches!!'!N7</f>
        <v>Ekeler, Austin;103;3;$103;</v>
      </c>
    </row>
    <row r="492" spans="1:1" x14ac:dyDescent="0.45">
      <c r="A492" s="2" t="str">
        <f>'I''m Drunk Bitches!!'!N8</f>
        <v>Walker III, Kenneth;44;3;$44;</v>
      </c>
    </row>
    <row r="493" spans="1:1" x14ac:dyDescent="0.45">
      <c r="A493" s="2" t="str">
        <f>'I''m Drunk Bitches!!'!N9</f>
        <v>Robinson, Brian;20;3;$20;</v>
      </c>
    </row>
    <row r="494" spans="1:1" x14ac:dyDescent="0.45">
      <c r="A494" s="2" t="str">
        <f>'I''m Drunk Bitches!!'!N10</f>
        <v>Adams, Davante;127;3;$127;</v>
      </c>
    </row>
    <row r="495" spans="1:1" x14ac:dyDescent="0.45">
      <c r="A495" s="2" t="str">
        <f>'I''m Drunk Bitches!!'!N11</f>
        <v>McLaurin, Terry;73;3;$73;</v>
      </c>
    </row>
    <row r="496" spans="1:1" x14ac:dyDescent="0.45">
      <c r="A496" s="2" t="str">
        <f>'I''m Drunk Bitches!!'!N12</f>
        <v>Allen, Keenan;72;3;$72;</v>
      </c>
    </row>
    <row r="497" spans="1:1" x14ac:dyDescent="0.45">
      <c r="A497" s="2" t="str">
        <f>'I''m Drunk Bitches!!'!N13</f>
        <v>Thomas, Michael;10;3;$10;</v>
      </c>
    </row>
    <row r="498" spans="1:1" x14ac:dyDescent="0.45">
      <c r="A498" s="2" t="str">
        <f>'I''m Drunk Bitches!!'!N14</f>
        <v>Beckham, Odell;10;3;$10;</v>
      </c>
    </row>
    <row r="499" spans="1:1" x14ac:dyDescent="0.45">
      <c r="A499" s="2" t="str">
        <f>'I''m Drunk Bitches!!'!N15</f>
        <v>Boyd, Tyler;10;3;$10;</v>
      </c>
    </row>
    <row r="500" spans="1:1" x14ac:dyDescent="0.45">
      <c r="A500" s="2" t="str">
        <f>'I''m Drunk Bitches!!'!N16</f>
        <v>Hudson, Tanner;10;3;$10;</v>
      </c>
    </row>
    <row r="501" spans="1:1" x14ac:dyDescent="0.45">
      <c r="A501" s="2" t="str">
        <f>'I''m Drunk Bitches!!'!N17</f>
        <v>Koo, Younghoe;3;3;$3;</v>
      </c>
    </row>
    <row r="502" spans="1:1" x14ac:dyDescent="0.45">
      <c r="A502" s="2" t="str">
        <f>'I''m Drunk Bitches!!'!N18</f>
        <v>Jones, Chris;13;3;$13;</v>
      </c>
    </row>
    <row r="503" spans="1:1" x14ac:dyDescent="0.45">
      <c r="A503" s="2" t="str">
        <f>'I''m Drunk Bitches!!'!N19</f>
        <v>Payne, Da'Ron;10;3;$10;</v>
      </c>
    </row>
    <row r="504" spans="1:1" x14ac:dyDescent="0.45">
      <c r="A504" s="2" t="str">
        <f>'I''m Drunk Bitches!!'!N20</f>
        <v>Bosa, Joey;10;3;$10;</v>
      </c>
    </row>
    <row r="505" spans="1:1" x14ac:dyDescent="0.45">
      <c r="A505" s="2" t="str">
        <f>'I''m Drunk Bitches!!'!N21</f>
        <v>Young, Byron;10;4;$10;</v>
      </c>
    </row>
    <row r="506" spans="1:1" x14ac:dyDescent="0.45">
      <c r="A506" s="2" t="str">
        <f>'I''m Drunk Bitches!!'!N22</f>
        <v>Allen, Josh;10;3;$10;</v>
      </c>
    </row>
    <row r="507" spans="1:1" x14ac:dyDescent="0.45">
      <c r="A507" s="2" t="str">
        <f>'I''m Drunk Bitches!!'!N23</f>
        <v>Hoecht, Michael;10;3;$10;</v>
      </c>
    </row>
    <row r="508" spans="1:1" x14ac:dyDescent="0.45">
      <c r="A508" s="2" t="str">
        <f>'I''m Drunk Bitches!!'!N24</f>
        <v>Wagner, Bobby;35;3;$35;</v>
      </c>
    </row>
    <row r="509" spans="1:1" x14ac:dyDescent="0.45">
      <c r="A509" s="2" t="str">
        <f>'I''m Drunk Bitches!!'!N25</f>
        <v>Hicks, Jordan;10;3;$10;</v>
      </c>
    </row>
    <row r="510" spans="1:1" x14ac:dyDescent="0.45">
      <c r="A510" s="2" t="str">
        <f>'I''m Drunk Bitches!!'!N26</f>
        <v>Alexander, Kwon;10;3;$10;</v>
      </c>
    </row>
    <row r="511" spans="1:1" x14ac:dyDescent="0.45">
      <c r="A511" s="2" t="str">
        <f>'I''m Drunk Bitches!!'!N27</f>
        <v>McDuffie, Isaiah;10;3;$10;</v>
      </c>
    </row>
    <row r="512" spans="1:1" x14ac:dyDescent="0.45">
      <c r="A512" s="2" t="str">
        <f>'I''m Drunk Bitches!!'!N28</f>
        <v>Rozeboom, Christian;10;3;$10;</v>
      </c>
    </row>
    <row r="513" spans="1:1" x14ac:dyDescent="0.45">
      <c r="A513" s="2" t="str">
        <f>'I''m Drunk Bitches!!'!N29</f>
        <v>Harris, Christian;10;3;$10;</v>
      </c>
    </row>
    <row r="514" spans="1:1" x14ac:dyDescent="0.45">
      <c r="A514" s="2" t="str">
        <f>'I''m Drunk Bitches!!'!N30</f>
        <v>Porter Jr., Joey;10;4;$10;</v>
      </c>
    </row>
    <row r="515" spans="1:1" x14ac:dyDescent="0.45">
      <c r="A515" s="2" t="str">
        <f>'I''m Drunk Bitches!!'!N31</f>
        <v>Hamilton, Kyle;23;3;$23;</v>
      </c>
    </row>
    <row r="516" spans="1:1" x14ac:dyDescent="0.45">
      <c r="A516" s="2" t="str">
        <f>'I''m Drunk Bitches!!'!N32</f>
        <v>Holland, Jevon;22;3;$22;</v>
      </c>
    </row>
    <row r="517" spans="1:1" x14ac:dyDescent="0.45">
      <c r="A517" s="2" t="str">
        <f>'I''m Drunk Bitches!!'!N33</f>
        <v>Metellus, Josh;22;3;$22;</v>
      </c>
    </row>
    <row r="518" spans="1:1" x14ac:dyDescent="0.45">
      <c r="A518" s="2" t="str">
        <f>'I''m Drunk Bitches!!'!N34</f>
        <v>Baker, Budda;17;3;$17;</v>
      </c>
    </row>
    <row r="519" spans="1:1" x14ac:dyDescent="0.45">
      <c r="A519" s="2" t="str">
        <f>'I''m Drunk Bitches!!'!N35</f>
        <v>Curl, Kamren;12;3;$12;</v>
      </c>
    </row>
    <row r="520" spans="1:1" x14ac:dyDescent="0.45">
      <c r="A520" s="2" t="str">
        <f>'I''m Drunk Bitches!!'!N36</f>
        <v>Thompson, Jalen;10;3;$10;</v>
      </c>
    </row>
    <row r="521" spans="1:1" x14ac:dyDescent="0.45">
      <c r="A521" s="2" t="str">
        <f>'I''m Drunk Bitches!!'!N37</f>
        <v>Ika, Siaki;1;4;$1;</v>
      </c>
    </row>
    <row r="522" spans="1:1" x14ac:dyDescent="0.45">
      <c r="A522" s="2" t="str">
        <f>'I''m Drunk Bitches!!'!N38</f>
        <v>Forbes, Emmanuel;2;4;$2;</v>
      </c>
    </row>
    <row r="523" spans="1:1" x14ac:dyDescent="0.45">
      <c r="A523" s="2">
        <f>'I''m Drunk Bitches!!'!N39</f>
        <v>0</v>
      </c>
    </row>
    <row r="524" spans="1:1" x14ac:dyDescent="0.45">
      <c r="A524" s="2">
        <f>'I''m Drunk Bitches!!'!N40</f>
        <v>0</v>
      </c>
    </row>
    <row r="525" spans="1:1" x14ac:dyDescent="0.45">
      <c r="A525" s="2">
        <f>'I''m Drunk Bitches!!'!N41</f>
        <v>0</v>
      </c>
    </row>
    <row r="526" spans="1:1" x14ac:dyDescent="0.45">
      <c r="A526" s="2">
        <f>'I''m Drunk Bitches!!'!N42</f>
        <v>0</v>
      </c>
    </row>
    <row r="527" spans="1:1" x14ac:dyDescent="0.45">
      <c r="A527" s="2">
        <f>'I''m Drunk Bitches!!'!N43</f>
        <v>0</v>
      </c>
    </row>
    <row r="528" spans="1:1" x14ac:dyDescent="0.45">
      <c r="A528" s="2">
        <f>'I''m Drunk Bitches!!'!N44</f>
        <v>0</v>
      </c>
    </row>
    <row r="529" spans="1:1" x14ac:dyDescent="0.45">
      <c r="A529" s="2">
        <f>'I''m Drunk Bitches!!'!N45</f>
        <v>0</v>
      </c>
    </row>
  </sheetData>
  <autoFilter ref="A1:A530" xr:uid="{2483C5E5-291E-427E-B655-65D35656505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ACF9-116B-4287-BF10-14116E99BE0C}">
  <dimension ref="A1:N45"/>
  <sheetViews>
    <sheetView workbookViewId="0">
      <selection activeCell="M2" sqref="M2:M45"/>
    </sheetView>
  </sheetViews>
  <sheetFormatPr defaultRowHeight="14.25" x14ac:dyDescent="0.45"/>
  <cols>
    <col min="1" max="1" width="18.1328125" bestFit="1" customWidth="1"/>
    <col min="2" max="2" width="18.92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644</v>
      </c>
      <c r="B2" t="s">
        <v>199</v>
      </c>
      <c r="C2" t="s">
        <v>200</v>
      </c>
      <c r="D2" t="s">
        <v>123</v>
      </c>
      <c r="E2">
        <v>170</v>
      </c>
      <c r="G2">
        <v>170</v>
      </c>
      <c r="H2" t="s">
        <v>7</v>
      </c>
      <c r="I2" t="s">
        <v>111</v>
      </c>
      <c r="K2">
        <v>213</v>
      </c>
      <c r="L2">
        <v>3</v>
      </c>
      <c r="N2" t="str">
        <f t="shared" ref="N2:N39" si="0">IF(ISBLANK(B2),"",
_xlfn.CONCAT(B2,";",K2,";",L2,";","$",K2,";"))</f>
        <v>Jackson, Lamar;213;3;$213;</v>
      </c>
    </row>
    <row r="3" spans="1:14" x14ac:dyDescent="0.45">
      <c r="A3" t="s">
        <v>644</v>
      </c>
      <c r="B3" t="s">
        <v>201</v>
      </c>
      <c r="C3" t="s">
        <v>134</v>
      </c>
      <c r="D3" t="s">
        <v>123</v>
      </c>
      <c r="E3">
        <v>13</v>
      </c>
      <c r="G3">
        <v>13</v>
      </c>
      <c r="H3" t="s">
        <v>7</v>
      </c>
      <c r="I3" t="s">
        <v>48</v>
      </c>
      <c r="K3">
        <v>17</v>
      </c>
      <c r="L3">
        <v>3</v>
      </c>
      <c r="N3" t="str">
        <f t="shared" si="0"/>
        <v>Howell, Sam;17;3;$17;</v>
      </c>
    </row>
    <row r="4" spans="1:14" x14ac:dyDescent="0.45">
      <c r="A4" t="s">
        <v>644</v>
      </c>
      <c r="B4" t="s">
        <v>202</v>
      </c>
      <c r="C4" t="s">
        <v>203</v>
      </c>
      <c r="D4" t="s">
        <v>130</v>
      </c>
      <c r="E4">
        <v>110</v>
      </c>
      <c r="F4">
        <v>5</v>
      </c>
      <c r="G4">
        <v>110</v>
      </c>
      <c r="H4" t="s">
        <v>5</v>
      </c>
      <c r="I4" t="s">
        <v>102</v>
      </c>
      <c r="K4">
        <v>138</v>
      </c>
      <c r="L4">
        <v>4</v>
      </c>
      <c r="N4" t="str">
        <f t="shared" si="0"/>
        <v>Robinson, Bijan;138;4;$138;</v>
      </c>
    </row>
    <row r="5" spans="1:14" x14ac:dyDescent="0.45">
      <c r="A5" t="s">
        <v>644</v>
      </c>
      <c r="B5" t="s">
        <v>204</v>
      </c>
      <c r="C5" t="s">
        <v>185</v>
      </c>
      <c r="D5" t="s">
        <v>130</v>
      </c>
      <c r="E5">
        <v>74</v>
      </c>
      <c r="G5">
        <v>74</v>
      </c>
      <c r="H5" t="s">
        <v>7</v>
      </c>
      <c r="I5" t="s">
        <v>90</v>
      </c>
      <c r="K5">
        <v>93</v>
      </c>
      <c r="L5">
        <v>3</v>
      </c>
      <c r="N5" t="str">
        <f t="shared" si="0"/>
        <v>Barkley, Saquon;93;3;$93;</v>
      </c>
    </row>
    <row r="6" spans="1:14" x14ac:dyDescent="0.45">
      <c r="A6" t="s">
        <v>644</v>
      </c>
      <c r="B6" t="s">
        <v>205</v>
      </c>
      <c r="C6" t="s">
        <v>127</v>
      </c>
      <c r="D6" t="s">
        <v>130</v>
      </c>
      <c r="E6">
        <v>52</v>
      </c>
      <c r="G6">
        <v>52</v>
      </c>
      <c r="H6" t="s">
        <v>7</v>
      </c>
      <c r="I6" t="s">
        <v>64</v>
      </c>
      <c r="K6">
        <v>65</v>
      </c>
      <c r="L6">
        <v>3</v>
      </c>
      <c r="N6" t="str">
        <f t="shared" si="0"/>
        <v>Stevenson, Rhamondre;65;3;$65;</v>
      </c>
    </row>
    <row r="7" spans="1:14" x14ac:dyDescent="0.45">
      <c r="A7" t="s">
        <v>644</v>
      </c>
      <c r="B7" t="s">
        <v>206</v>
      </c>
      <c r="C7" t="s">
        <v>129</v>
      </c>
      <c r="D7" t="s">
        <v>130</v>
      </c>
      <c r="E7">
        <v>40</v>
      </c>
      <c r="G7">
        <v>40</v>
      </c>
      <c r="H7" t="s">
        <v>7</v>
      </c>
      <c r="I7" t="s">
        <v>57</v>
      </c>
      <c r="K7">
        <v>50</v>
      </c>
      <c r="L7">
        <v>3</v>
      </c>
      <c r="N7" t="str">
        <f t="shared" si="0"/>
        <v>Mixon, Joe;50;3;$50;</v>
      </c>
    </row>
    <row r="8" spans="1:14" x14ac:dyDescent="0.45">
      <c r="A8" t="s">
        <v>644</v>
      </c>
      <c r="B8" t="s">
        <v>207</v>
      </c>
      <c r="C8" t="s">
        <v>187</v>
      </c>
      <c r="D8" t="s">
        <v>130</v>
      </c>
      <c r="E8">
        <v>11</v>
      </c>
      <c r="G8">
        <v>0</v>
      </c>
      <c r="H8" t="s">
        <v>7</v>
      </c>
      <c r="I8" t="s">
        <v>37</v>
      </c>
      <c r="K8">
        <v>14</v>
      </c>
      <c r="L8">
        <v>3</v>
      </c>
      <c r="N8" t="str">
        <f t="shared" si="0"/>
        <v>Wilson, Jeffery;14;3;$14;</v>
      </c>
    </row>
    <row r="9" spans="1:14" x14ac:dyDescent="0.45">
      <c r="A9" t="s">
        <v>644</v>
      </c>
      <c r="B9" t="s">
        <v>208</v>
      </c>
      <c r="C9" t="s">
        <v>149</v>
      </c>
      <c r="D9" t="s">
        <v>141</v>
      </c>
      <c r="E9">
        <v>100</v>
      </c>
      <c r="G9">
        <v>100</v>
      </c>
      <c r="H9" t="s">
        <v>7</v>
      </c>
      <c r="I9" t="s">
        <v>74</v>
      </c>
      <c r="K9">
        <v>125</v>
      </c>
      <c r="L9">
        <v>3</v>
      </c>
      <c r="N9" t="str">
        <f t="shared" si="0"/>
        <v>Kupp, Cooper;125;3;$125;</v>
      </c>
    </row>
    <row r="10" spans="1:14" x14ac:dyDescent="0.45">
      <c r="A10" t="s">
        <v>644</v>
      </c>
      <c r="B10" t="s">
        <v>209</v>
      </c>
      <c r="C10" t="s">
        <v>165</v>
      </c>
      <c r="D10" t="s">
        <v>141</v>
      </c>
      <c r="E10">
        <v>80</v>
      </c>
      <c r="G10">
        <v>80</v>
      </c>
      <c r="H10" t="s">
        <v>7</v>
      </c>
      <c r="I10" t="s">
        <v>14</v>
      </c>
      <c r="K10">
        <v>100</v>
      </c>
      <c r="L10">
        <v>3</v>
      </c>
      <c r="N10" t="str">
        <f t="shared" si="0"/>
        <v>Metcalf, DK;100;3;$100;</v>
      </c>
    </row>
    <row r="11" spans="1:14" x14ac:dyDescent="0.45">
      <c r="A11" t="s">
        <v>644</v>
      </c>
      <c r="B11" t="s">
        <v>210</v>
      </c>
      <c r="C11" t="s">
        <v>211</v>
      </c>
      <c r="D11" t="s">
        <v>141</v>
      </c>
      <c r="E11">
        <v>46</v>
      </c>
      <c r="G11">
        <v>46</v>
      </c>
      <c r="H11" t="s">
        <v>7</v>
      </c>
      <c r="I11" t="s">
        <v>112</v>
      </c>
      <c r="K11">
        <v>58</v>
      </c>
      <c r="L11">
        <v>3</v>
      </c>
      <c r="N11" t="str">
        <f t="shared" si="0"/>
        <v>Johnson, Diontae;58;3;$58;</v>
      </c>
    </row>
    <row r="12" spans="1:14" x14ac:dyDescent="0.45">
      <c r="A12" t="s">
        <v>644</v>
      </c>
      <c r="B12" t="s">
        <v>212</v>
      </c>
      <c r="C12" t="s">
        <v>146</v>
      </c>
      <c r="D12" t="s">
        <v>141</v>
      </c>
      <c r="E12">
        <v>45</v>
      </c>
      <c r="G12">
        <v>45</v>
      </c>
      <c r="H12" t="s">
        <v>7</v>
      </c>
      <c r="I12" t="s">
        <v>13</v>
      </c>
      <c r="K12">
        <v>57</v>
      </c>
      <c r="L12">
        <v>3</v>
      </c>
      <c r="N12" t="str">
        <f t="shared" si="0"/>
        <v>Kirk, Christian;57;3;$57;</v>
      </c>
    </row>
    <row r="13" spans="1:14" x14ac:dyDescent="0.45">
      <c r="A13" t="s">
        <v>644</v>
      </c>
      <c r="B13" t="s">
        <v>213</v>
      </c>
      <c r="C13" t="s">
        <v>214</v>
      </c>
      <c r="D13" t="s">
        <v>141</v>
      </c>
      <c r="E13">
        <v>18</v>
      </c>
      <c r="G13">
        <v>2</v>
      </c>
      <c r="I13" t="s">
        <v>113</v>
      </c>
      <c r="K13">
        <v>23</v>
      </c>
      <c r="L13">
        <v>3</v>
      </c>
      <c r="N13" t="str">
        <f t="shared" si="0"/>
        <v>Thielen, Adam;23;3;$23;</v>
      </c>
    </row>
    <row r="14" spans="1:14" x14ac:dyDescent="0.45">
      <c r="A14" t="s">
        <v>644</v>
      </c>
      <c r="B14" t="s">
        <v>215</v>
      </c>
      <c r="C14" t="s">
        <v>211</v>
      </c>
      <c r="D14" t="s">
        <v>150</v>
      </c>
      <c r="E14">
        <v>27</v>
      </c>
      <c r="G14">
        <v>27</v>
      </c>
      <c r="H14" t="s">
        <v>7</v>
      </c>
      <c r="I14" t="s">
        <v>35</v>
      </c>
      <c r="K14">
        <v>34</v>
      </c>
      <c r="L14">
        <v>3</v>
      </c>
      <c r="N14" t="str">
        <f t="shared" si="0"/>
        <v>Freiermuth, Pat;34;3;$34;</v>
      </c>
    </row>
    <row r="15" spans="1:14" x14ac:dyDescent="0.45">
      <c r="A15" t="s">
        <v>644</v>
      </c>
      <c r="B15" t="s">
        <v>216</v>
      </c>
      <c r="C15" t="s">
        <v>203</v>
      </c>
      <c r="D15" t="s">
        <v>150</v>
      </c>
      <c r="E15">
        <v>2</v>
      </c>
      <c r="G15">
        <v>0</v>
      </c>
      <c r="I15" t="s">
        <v>84</v>
      </c>
      <c r="K15">
        <v>10</v>
      </c>
      <c r="L15">
        <v>3</v>
      </c>
      <c r="N15" t="str">
        <f t="shared" si="0"/>
        <v>Smith, Jonnu;10;3;$10;</v>
      </c>
    </row>
    <row r="16" spans="1:14" x14ac:dyDescent="0.45">
      <c r="A16" t="s">
        <v>644</v>
      </c>
      <c r="B16" t="s">
        <v>217</v>
      </c>
      <c r="C16" t="s">
        <v>161</v>
      </c>
      <c r="D16" t="s">
        <v>153</v>
      </c>
      <c r="E16">
        <v>1</v>
      </c>
      <c r="G16">
        <v>0</v>
      </c>
      <c r="I16" t="s">
        <v>19</v>
      </c>
      <c r="K16">
        <v>3</v>
      </c>
      <c r="L16">
        <v>3</v>
      </c>
      <c r="N16" t="str">
        <f t="shared" si="0"/>
        <v>Aubrey, Brandon;3;3;$3;</v>
      </c>
    </row>
    <row r="17" spans="1:14" x14ac:dyDescent="0.45">
      <c r="A17" t="s">
        <v>644</v>
      </c>
      <c r="B17" t="s">
        <v>218</v>
      </c>
      <c r="C17" t="s">
        <v>177</v>
      </c>
      <c r="D17" t="s">
        <v>159</v>
      </c>
      <c r="E17">
        <v>8</v>
      </c>
      <c r="G17">
        <v>0</v>
      </c>
      <c r="I17" t="s">
        <v>20</v>
      </c>
      <c r="K17">
        <v>10</v>
      </c>
      <c r="L17">
        <v>3</v>
      </c>
      <c r="N17" t="str">
        <f t="shared" si="0"/>
        <v>Karlaftis, George;10;3;$10;</v>
      </c>
    </row>
    <row r="18" spans="1:14" x14ac:dyDescent="0.45">
      <c r="A18" t="s">
        <v>644</v>
      </c>
      <c r="B18" t="s">
        <v>219</v>
      </c>
      <c r="C18" t="s">
        <v>168</v>
      </c>
      <c r="D18" t="s">
        <v>159</v>
      </c>
      <c r="E18">
        <v>6</v>
      </c>
      <c r="G18">
        <v>6</v>
      </c>
      <c r="H18" t="s">
        <v>7</v>
      </c>
      <c r="I18" t="s">
        <v>38</v>
      </c>
      <c r="K18">
        <v>10</v>
      </c>
      <c r="L18">
        <v>3</v>
      </c>
      <c r="N18" t="str">
        <f t="shared" si="0"/>
        <v>Sweat, Josh;10;3;$10;</v>
      </c>
    </row>
    <row r="19" spans="1:14" x14ac:dyDescent="0.45">
      <c r="A19" t="s">
        <v>644</v>
      </c>
      <c r="B19" t="s">
        <v>220</v>
      </c>
      <c r="C19" t="s">
        <v>170</v>
      </c>
      <c r="D19" t="s">
        <v>159</v>
      </c>
      <c r="E19">
        <v>8</v>
      </c>
      <c r="G19">
        <v>0</v>
      </c>
      <c r="I19" t="s">
        <v>20</v>
      </c>
      <c r="K19">
        <v>10</v>
      </c>
      <c r="L19">
        <v>3</v>
      </c>
      <c r="N19" t="str">
        <f t="shared" si="0"/>
        <v>Sweat, Montez;10;3;$10;</v>
      </c>
    </row>
    <row r="20" spans="1:14" x14ac:dyDescent="0.45">
      <c r="A20" t="s">
        <v>644</v>
      </c>
      <c r="B20" t="s">
        <v>221</v>
      </c>
      <c r="C20" t="s">
        <v>192</v>
      </c>
      <c r="D20" t="s">
        <v>159</v>
      </c>
      <c r="E20">
        <v>1</v>
      </c>
      <c r="G20">
        <v>0</v>
      </c>
      <c r="I20" t="s">
        <v>19</v>
      </c>
      <c r="K20">
        <v>10</v>
      </c>
      <c r="L20">
        <v>3</v>
      </c>
      <c r="N20" t="str">
        <f t="shared" si="0"/>
        <v>Bonitto, Nik;10;3;$10;</v>
      </c>
    </row>
    <row r="21" spans="1:14" x14ac:dyDescent="0.45">
      <c r="A21" t="s">
        <v>644</v>
      </c>
      <c r="B21" t="s">
        <v>222</v>
      </c>
      <c r="C21" t="s">
        <v>223</v>
      </c>
      <c r="D21" t="s">
        <v>159</v>
      </c>
      <c r="E21">
        <v>3</v>
      </c>
      <c r="G21">
        <v>0</v>
      </c>
      <c r="I21" t="s">
        <v>15</v>
      </c>
      <c r="K21">
        <v>10</v>
      </c>
      <c r="L21">
        <v>3</v>
      </c>
      <c r="N21" t="str">
        <f t="shared" si="0"/>
        <v>Huff, Bryce;10;3;$10;</v>
      </c>
    </row>
    <row r="22" spans="1:14" x14ac:dyDescent="0.45">
      <c r="A22" t="s">
        <v>644</v>
      </c>
      <c r="B22" t="s">
        <v>224</v>
      </c>
      <c r="C22" t="s">
        <v>223</v>
      </c>
      <c r="D22" t="s">
        <v>159</v>
      </c>
      <c r="E22">
        <v>2</v>
      </c>
      <c r="G22">
        <v>0</v>
      </c>
      <c r="I22" t="s">
        <v>84</v>
      </c>
      <c r="K22">
        <v>10</v>
      </c>
      <c r="L22">
        <v>3</v>
      </c>
      <c r="N22" t="str">
        <f t="shared" si="0"/>
        <v>Johnson, Jermaine;10;3;$10;</v>
      </c>
    </row>
    <row r="23" spans="1:14" x14ac:dyDescent="0.45">
      <c r="A23" t="s">
        <v>644</v>
      </c>
      <c r="B23" t="s">
        <v>225</v>
      </c>
      <c r="C23" t="s">
        <v>187</v>
      </c>
      <c r="D23" t="s">
        <v>163</v>
      </c>
      <c r="E23">
        <v>22</v>
      </c>
      <c r="G23">
        <v>22</v>
      </c>
      <c r="H23" t="s">
        <v>7</v>
      </c>
      <c r="I23" t="s">
        <v>70</v>
      </c>
      <c r="K23">
        <v>28</v>
      </c>
      <c r="L23">
        <v>3</v>
      </c>
      <c r="N23" t="str">
        <f t="shared" si="0"/>
        <v>Long, David;28;3;$28;</v>
      </c>
    </row>
    <row r="24" spans="1:14" x14ac:dyDescent="0.45">
      <c r="A24" t="s">
        <v>644</v>
      </c>
      <c r="B24" t="s">
        <v>226</v>
      </c>
      <c r="C24" t="s">
        <v>223</v>
      </c>
      <c r="D24" t="s">
        <v>163</v>
      </c>
      <c r="E24">
        <v>22</v>
      </c>
      <c r="G24">
        <v>22</v>
      </c>
      <c r="H24" t="s">
        <v>7</v>
      </c>
      <c r="I24" t="s">
        <v>70</v>
      </c>
      <c r="K24">
        <v>28</v>
      </c>
      <c r="L24">
        <v>3</v>
      </c>
      <c r="N24" t="str">
        <f t="shared" si="0"/>
        <v>Mosley, C.J.;28;3;$28;</v>
      </c>
    </row>
    <row r="25" spans="1:14" x14ac:dyDescent="0.45">
      <c r="A25" t="s">
        <v>644</v>
      </c>
      <c r="B25" t="s">
        <v>227</v>
      </c>
      <c r="C25" t="s">
        <v>211</v>
      </c>
      <c r="D25" t="s">
        <v>163</v>
      </c>
      <c r="E25">
        <v>20</v>
      </c>
      <c r="G25">
        <v>20</v>
      </c>
      <c r="H25" t="s">
        <v>7</v>
      </c>
      <c r="I25" t="s">
        <v>34</v>
      </c>
      <c r="K25">
        <v>25</v>
      </c>
      <c r="L25">
        <v>3</v>
      </c>
      <c r="N25" t="str">
        <f t="shared" si="0"/>
        <v>Holcomb, Cole;25;3;$25;</v>
      </c>
    </row>
    <row r="26" spans="1:14" x14ac:dyDescent="0.45">
      <c r="A26" t="s">
        <v>644</v>
      </c>
      <c r="B26" t="s">
        <v>228</v>
      </c>
      <c r="C26" t="s">
        <v>158</v>
      </c>
      <c r="D26" t="s">
        <v>163</v>
      </c>
      <c r="E26">
        <v>19</v>
      </c>
      <c r="G26">
        <v>19</v>
      </c>
      <c r="H26" t="s">
        <v>7</v>
      </c>
      <c r="I26" t="s">
        <v>25</v>
      </c>
      <c r="K26">
        <v>24</v>
      </c>
      <c r="L26">
        <v>3</v>
      </c>
      <c r="N26" t="str">
        <f t="shared" si="0"/>
        <v>Campbell, De'Vondre;24;3;$24;</v>
      </c>
    </row>
    <row r="27" spans="1:14" x14ac:dyDescent="0.45">
      <c r="A27" t="s">
        <v>644</v>
      </c>
      <c r="B27" t="s">
        <v>229</v>
      </c>
      <c r="C27" t="s">
        <v>230</v>
      </c>
      <c r="D27" t="s">
        <v>163</v>
      </c>
      <c r="E27">
        <v>13</v>
      </c>
      <c r="G27">
        <v>13</v>
      </c>
      <c r="H27" t="s">
        <v>7</v>
      </c>
      <c r="I27" t="s">
        <v>48</v>
      </c>
      <c r="K27">
        <v>17</v>
      </c>
      <c r="L27">
        <v>3</v>
      </c>
      <c r="N27" t="str">
        <f t="shared" si="0"/>
        <v>Al-Shaair, Azeez;17;3;$17;</v>
      </c>
    </row>
    <row r="28" spans="1:14" x14ac:dyDescent="0.45">
      <c r="A28" t="s">
        <v>644</v>
      </c>
      <c r="B28" t="s">
        <v>231</v>
      </c>
      <c r="C28" t="s">
        <v>143</v>
      </c>
      <c r="D28" t="s">
        <v>163</v>
      </c>
      <c r="E28">
        <v>6</v>
      </c>
      <c r="G28">
        <v>0</v>
      </c>
      <c r="I28" t="s">
        <v>22</v>
      </c>
      <c r="K28">
        <v>10</v>
      </c>
      <c r="L28">
        <v>3</v>
      </c>
      <c r="N28" t="str">
        <f t="shared" si="0"/>
        <v>To'oTo'o, Henry;10;3;$10;</v>
      </c>
    </row>
    <row r="29" spans="1:14" x14ac:dyDescent="0.45">
      <c r="A29" t="s">
        <v>644</v>
      </c>
      <c r="B29" t="s">
        <v>232</v>
      </c>
      <c r="C29" t="s">
        <v>203</v>
      </c>
      <c r="D29" t="s">
        <v>163</v>
      </c>
      <c r="E29">
        <v>7</v>
      </c>
      <c r="G29">
        <v>0</v>
      </c>
      <c r="I29" t="s">
        <v>10</v>
      </c>
      <c r="K29">
        <v>10</v>
      </c>
      <c r="L29">
        <v>3</v>
      </c>
      <c r="N29" t="str">
        <f t="shared" si="0"/>
        <v>Landman, Nate;10;3;$10;</v>
      </c>
    </row>
    <row r="30" spans="1:14" x14ac:dyDescent="0.45">
      <c r="A30" t="s">
        <v>644</v>
      </c>
      <c r="B30" t="s">
        <v>233</v>
      </c>
      <c r="C30" t="s">
        <v>223</v>
      </c>
      <c r="D30" t="s">
        <v>179</v>
      </c>
      <c r="E30">
        <v>11</v>
      </c>
      <c r="G30">
        <v>0</v>
      </c>
      <c r="I30" t="s">
        <v>37</v>
      </c>
      <c r="K30">
        <v>14</v>
      </c>
      <c r="L30">
        <v>3</v>
      </c>
      <c r="N30" t="str">
        <f t="shared" si="0"/>
        <v>Whitehead, Jordan;14;3;$14;</v>
      </c>
    </row>
    <row r="31" spans="1:14" x14ac:dyDescent="0.45">
      <c r="A31" t="s">
        <v>644</v>
      </c>
      <c r="B31" t="s">
        <v>234</v>
      </c>
      <c r="C31" t="s">
        <v>177</v>
      </c>
      <c r="D31" t="s">
        <v>179</v>
      </c>
      <c r="E31">
        <v>2</v>
      </c>
      <c r="G31">
        <v>0</v>
      </c>
      <c r="I31" t="s">
        <v>84</v>
      </c>
      <c r="K31">
        <v>10</v>
      </c>
      <c r="L31">
        <v>3</v>
      </c>
      <c r="N31" t="str">
        <f t="shared" si="0"/>
        <v>Reid, Justin;10;3;$10;</v>
      </c>
    </row>
    <row r="32" spans="1:14" x14ac:dyDescent="0.45">
      <c r="A32" t="s">
        <v>644</v>
      </c>
      <c r="B32" t="s">
        <v>235</v>
      </c>
      <c r="C32" t="s">
        <v>122</v>
      </c>
      <c r="D32" t="s">
        <v>179</v>
      </c>
      <c r="E32">
        <v>4</v>
      </c>
      <c r="G32">
        <v>4</v>
      </c>
      <c r="H32" t="s">
        <v>7</v>
      </c>
      <c r="I32" t="s">
        <v>51</v>
      </c>
      <c r="K32">
        <v>10</v>
      </c>
      <c r="L32">
        <v>3</v>
      </c>
      <c r="N32" t="str">
        <f t="shared" si="0"/>
        <v>Delpit, Grant;10;3;$10;</v>
      </c>
    </row>
    <row r="33" spans="1:14" x14ac:dyDescent="0.45">
      <c r="A33" t="s">
        <v>644</v>
      </c>
      <c r="B33" t="s">
        <v>236</v>
      </c>
      <c r="C33" t="s">
        <v>203</v>
      </c>
      <c r="D33" t="s">
        <v>179</v>
      </c>
      <c r="E33">
        <v>1</v>
      </c>
      <c r="G33">
        <v>3</v>
      </c>
      <c r="H33" t="s">
        <v>7</v>
      </c>
      <c r="I33" t="s">
        <v>19</v>
      </c>
      <c r="K33">
        <v>10</v>
      </c>
      <c r="L33">
        <v>3</v>
      </c>
      <c r="N33" t="str">
        <f t="shared" si="0"/>
        <v>Grant, Richie;10;3;$10;</v>
      </c>
    </row>
    <row r="34" spans="1:14" x14ac:dyDescent="0.45">
      <c r="A34" t="s">
        <v>644</v>
      </c>
      <c r="B34" t="s">
        <v>237</v>
      </c>
      <c r="C34" t="s">
        <v>185</v>
      </c>
      <c r="D34" t="s">
        <v>179</v>
      </c>
      <c r="E34">
        <v>3</v>
      </c>
      <c r="G34">
        <v>0</v>
      </c>
      <c r="I34" t="s">
        <v>15</v>
      </c>
      <c r="K34">
        <v>10</v>
      </c>
      <c r="L34">
        <v>3</v>
      </c>
      <c r="N34" t="str">
        <f t="shared" si="0"/>
        <v>Pinnock, Jason;10;3;$10;</v>
      </c>
    </row>
    <row r="35" spans="1:14" x14ac:dyDescent="0.45">
      <c r="A35" t="s">
        <v>644</v>
      </c>
      <c r="B35" t="s">
        <v>238</v>
      </c>
      <c r="C35" t="s">
        <v>155</v>
      </c>
      <c r="D35" t="s">
        <v>130</v>
      </c>
      <c r="E35">
        <v>1</v>
      </c>
      <c r="F35">
        <v>5</v>
      </c>
      <c r="G35">
        <v>1</v>
      </c>
      <c r="H35" t="s">
        <v>5</v>
      </c>
      <c r="I35" t="s">
        <v>9</v>
      </c>
      <c r="J35" t="s">
        <v>33</v>
      </c>
      <c r="K35">
        <v>1</v>
      </c>
      <c r="L35">
        <v>4</v>
      </c>
      <c r="N35" t="str">
        <f t="shared" si="0"/>
        <v>Hull, Evan;1;4;$1;</v>
      </c>
    </row>
    <row r="36" spans="1:14" x14ac:dyDescent="0.45">
      <c r="A36" t="s">
        <v>644</v>
      </c>
      <c r="B36" t="s">
        <v>239</v>
      </c>
      <c r="C36" t="s">
        <v>138</v>
      </c>
      <c r="D36" t="s">
        <v>159</v>
      </c>
      <c r="E36">
        <v>15</v>
      </c>
      <c r="F36">
        <v>5</v>
      </c>
      <c r="G36">
        <v>15</v>
      </c>
      <c r="H36" t="s">
        <v>5</v>
      </c>
      <c r="I36" t="s">
        <v>69</v>
      </c>
      <c r="J36" t="s">
        <v>33</v>
      </c>
      <c r="K36">
        <v>15</v>
      </c>
      <c r="L36">
        <v>4</v>
      </c>
      <c r="N36" t="str">
        <f t="shared" si="0"/>
        <v>Wilson, Tyree;15;4;$15;</v>
      </c>
    </row>
    <row r="37" spans="1:14" x14ac:dyDescent="0.45">
      <c r="A37" t="s">
        <v>644</v>
      </c>
      <c r="B37" t="s">
        <v>240</v>
      </c>
      <c r="C37" t="s">
        <v>158</v>
      </c>
      <c r="D37" t="s">
        <v>159</v>
      </c>
      <c r="E37">
        <v>3</v>
      </c>
      <c r="F37">
        <v>5</v>
      </c>
      <c r="G37">
        <v>3</v>
      </c>
      <c r="H37" t="s">
        <v>5</v>
      </c>
      <c r="I37" t="s">
        <v>8</v>
      </c>
      <c r="J37" t="s">
        <v>33</v>
      </c>
      <c r="K37">
        <v>3</v>
      </c>
      <c r="L37">
        <v>4</v>
      </c>
      <c r="N37" t="str">
        <f t="shared" si="0"/>
        <v>Van Ness, Lukas;3;4;$3;</v>
      </c>
    </row>
    <row r="38" spans="1:14" x14ac:dyDescent="0.45">
      <c r="A38" t="s">
        <v>644</v>
      </c>
      <c r="B38" t="s">
        <v>619</v>
      </c>
      <c r="C38" t="s">
        <v>161</v>
      </c>
      <c r="D38" t="s">
        <v>163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N38" t="str">
        <f t="shared" si="0"/>
        <v>Overshown, DeMarvion;2;4;$2;</v>
      </c>
    </row>
    <row r="39" spans="1:14" x14ac:dyDescent="0.45">
      <c r="A39" t="s">
        <v>644</v>
      </c>
      <c r="B39" t="s">
        <v>241</v>
      </c>
      <c r="C39" t="s">
        <v>242</v>
      </c>
      <c r="D39" t="s">
        <v>163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N39" t="str">
        <f t="shared" si="0"/>
        <v>Dennis, SirVocea;1;4;$1;</v>
      </c>
    </row>
    <row r="40" spans="1:14" x14ac:dyDescent="0.45">
      <c r="N40" t="str">
        <f t="shared" ref="N40:N45" si="1">IF(ISBLANK(A40),"",
_xlfn.CONCAT(A40,";",J40,";",K40,";","$",J40,";"))</f>
        <v/>
      </c>
    </row>
    <row r="41" spans="1:14" x14ac:dyDescent="0.45">
      <c r="N41" t="str">
        <f t="shared" si="1"/>
        <v/>
      </c>
    </row>
    <row r="42" spans="1:14" x14ac:dyDescent="0.45">
      <c r="N42" t="str">
        <f t="shared" si="1"/>
        <v/>
      </c>
    </row>
    <row r="43" spans="1:14" x14ac:dyDescent="0.45">
      <c r="N43" t="str">
        <f t="shared" si="1"/>
        <v/>
      </c>
    </row>
    <row r="44" spans="1:14" x14ac:dyDescent="0.45">
      <c r="N44" t="str">
        <f t="shared" si="1"/>
        <v/>
      </c>
    </row>
    <row r="45" spans="1:14" x14ac:dyDescent="0.45"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1A4D-D444-4747-B0E2-C068C1F39C14}">
  <dimension ref="A1:N40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6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651</v>
      </c>
      <c r="B2" t="s">
        <v>322</v>
      </c>
      <c r="C2" t="s">
        <v>165</v>
      </c>
      <c r="D2" t="s">
        <v>123</v>
      </c>
      <c r="E2">
        <v>111</v>
      </c>
      <c r="G2">
        <v>111</v>
      </c>
      <c r="H2" t="s">
        <v>7</v>
      </c>
      <c r="I2" t="s">
        <v>71</v>
      </c>
      <c r="K2">
        <v>139</v>
      </c>
      <c r="L2">
        <v>3</v>
      </c>
      <c r="N2" t="str">
        <f>_xlfn.CONCAT(B2,";",K2,";",L2,";","$",K2,";")</f>
        <v>Smith, Geno;139;3;$139;</v>
      </c>
    </row>
    <row r="3" spans="1:14" x14ac:dyDescent="0.45">
      <c r="A3" t="s">
        <v>651</v>
      </c>
      <c r="B3" t="s">
        <v>323</v>
      </c>
      <c r="C3" t="s">
        <v>187</v>
      </c>
      <c r="D3" t="s">
        <v>123</v>
      </c>
      <c r="E3">
        <v>90</v>
      </c>
      <c r="G3">
        <v>90</v>
      </c>
      <c r="H3" t="s">
        <v>7</v>
      </c>
      <c r="I3" t="s">
        <v>72</v>
      </c>
      <c r="K3">
        <v>113</v>
      </c>
      <c r="L3">
        <v>3</v>
      </c>
      <c r="N3" t="str">
        <f t="shared" ref="N3:N40" si="0">_xlfn.CONCAT(B3,";",K3,";",L3,";","$",K3,";")</f>
        <v>Tagovailoa, Tua;113;3;$113;</v>
      </c>
    </row>
    <row r="4" spans="1:14" x14ac:dyDescent="0.45">
      <c r="A4" t="s">
        <v>651</v>
      </c>
      <c r="B4" t="s">
        <v>324</v>
      </c>
      <c r="C4" t="s">
        <v>165</v>
      </c>
      <c r="D4" t="s">
        <v>123</v>
      </c>
      <c r="E4">
        <v>4</v>
      </c>
      <c r="G4">
        <v>0</v>
      </c>
      <c r="I4" t="s">
        <v>12</v>
      </c>
      <c r="K4">
        <v>10</v>
      </c>
      <c r="L4">
        <v>3</v>
      </c>
      <c r="N4" t="str">
        <f t="shared" si="0"/>
        <v>Lock, Drew;10;3;$10;</v>
      </c>
    </row>
    <row r="5" spans="1:14" x14ac:dyDescent="0.45">
      <c r="A5" t="s">
        <v>651</v>
      </c>
      <c r="B5" t="s">
        <v>325</v>
      </c>
      <c r="C5" t="s">
        <v>161</v>
      </c>
      <c r="D5" t="s">
        <v>130</v>
      </c>
      <c r="E5">
        <v>58</v>
      </c>
      <c r="G5">
        <v>58</v>
      </c>
      <c r="H5" t="s">
        <v>7</v>
      </c>
      <c r="I5" t="s">
        <v>46</v>
      </c>
      <c r="K5">
        <v>73</v>
      </c>
      <c r="L5">
        <v>3</v>
      </c>
      <c r="N5" t="str">
        <f t="shared" si="0"/>
        <v>Pollard, Tony;73;3;$73;</v>
      </c>
    </row>
    <row r="6" spans="1:14" x14ac:dyDescent="0.45">
      <c r="A6" t="s">
        <v>651</v>
      </c>
      <c r="B6" t="s">
        <v>326</v>
      </c>
      <c r="C6" t="s">
        <v>149</v>
      </c>
      <c r="D6" t="s">
        <v>130</v>
      </c>
      <c r="E6">
        <v>55</v>
      </c>
      <c r="G6">
        <v>0</v>
      </c>
      <c r="I6" t="s">
        <v>73</v>
      </c>
      <c r="K6">
        <v>69</v>
      </c>
      <c r="L6">
        <v>3</v>
      </c>
      <c r="N6" t="str">
        <f t="shared" si="0"/>
        <v>Williams, Kyren;69;3;$69;</v>
      </c>
    </row>
    <row r="7" spans="1:14" x14ac:dyDescent="0.45">
      <c r="A7" t="s">
        <v>651</v>
      </c>
      <c r="B7" t="s">
        <v>327</v>
      </c>
      <c r="C7" t="s">
        <v>242</v>
      </c>
      <c r="D7" t="s">
        <v>130</v>
      </c>
      <c r="E7">
        <v>45</v>
      </c>
      <c r="G7">
        <v>45</v>
      </c>
      <c r="H7" t="s">
        <v>7</v>
      </c>
      <c r="I7" t="s">
        <v>13</v>
      </c>
      <c r="K7">
        <v>57</v>
      </c>
      <c r="L7">
        <v>3</v>
      </c>
      <c r="N7" t="str">
        <f t="shared" si="0"/>
        <v>White, Rachaad;57;3;$57;</v>
      </c>
    </row>
    <row r="8" spans="1:14" x14ac:dyDescent="0.45">
      <c r="A8" t="s">
        <v>651</v>
      </c>
      <c r="B8" t="s">
        <v>328</v>
      </c>
      <c r="C8" t="s">
        <v>283</v>
      </c>
      <c r="D8" t="s">
        <v>130</v>
      </c>
      <c r="E8">
        <v>20</v>
      </c>
      <c r="G8">
        <v>20</v>
      </c>
      <c r="H8" t="s">
        <v>7</v>
      </c>
      <c r="I8" t="s">
        <v>34</v>
      </c>
      <c r="K8">
        <v>25</v>
      </c>
      <c r="L8">
        <v>3</v>
      </c>
      <c r="N8" t="str">
        <f t="shared" si="0"/>
        <v>Conner, James;25;3;$25;</v>
      </c>
    </row>
    <row r="9" spans="1:14" x14ac:dyDescent="0.45">
      <c r="A9" t="s">
        <v>651</v>
      </c>
      <c r="B9" t="s">
        <v>329</v>
      </c>
      <c r="C9" t="s">
        <v>187</v>
      </c>
      <c r="D9" t="s">
        <v>130</v>
      </c>
      <c r="E9">
        <v>19</v>
      </c>
      <c r="F9">
        <v>5</v>
      </c>
      <c r="G9">
        <v>19</v>
      </c>
      <c r="H9" t="s">
        <v>5</v>
      </c>
      <c r="I9" t="s">
        <v>25</v>
      </c>
      <c r="K9">
        <v>24</v>
      </c>
      <c r="L9">
        <v>4</v>
      </c>
      <c r="N9" t="str">
        <f t="shared" si="0"/>
        <v>Achane, De'Von;24;4;$24;</v>
      </c>
    </row>
    <row r="10" spans="1:14" x14ac:dyDescent="0.45">
      <c r="A10" t="s">
        <v>651</v>
      </c>
      <c r="B10" t="s">
        <v>330</v>
      </c>
      <c r="C10" t="s">
        <v>187</v>
      </c>
      <c r="D10" t="s">
        <v>141</v>
      </c>
      <c r="E10">
        <v>100</v>
      </c>
      <c r="G10">
        <v>100</v>
      </c>
      <c r="H10" t="s">
        <v>7</v>
      </c>
      <c r="I10" t="s">
        <v>74</v>
      </c>
      <c r="K10">
        <v>125</v>
      </c>
      <c r="L10">
        <v>3</v>
      </c>
      <c r="N10" t="str">
        <f t="shared" si="0"/>
        <v>Hill, Tyreek;125;3;$125;</v>
      </c>
    </row>
    <row r="11" spans="1:14" x14ac:dyDescent="0.45">
      <c r="A11" t="s">
        <v>651</v>
      </c>
      <c r="B11" t="s">
        <v>331</v>
      </c>
      <c r="C11" t="s">
        <v>122</v>
      </c>
      <c r="D11" t="s">
        <v>141</v>
      </c>
      <c r="E11">
        <v>45</v>
      </c>
      <c r="G11">
        <v>45</v>
      </c>
      <c r="H11" t="s">
        <v>7</v>
      </c>
      <c r="I11" t="s">
        <v>13</v>
      </c>
      <c r="K11">
        <v>57</v>
      </c>
      <c r="L11">
        <v>3</v>
      </c>
      <c r="N11" t="str">
        <f t="shared" si="0"/>
        <v>Cooper, Amari;57;3;$57;</v>
      </c>
    </row>
    <row r="12" spans="1:14" x14ac:dyDescent="0.45">
      <c r="A12" t="s">
        <v>651</v>
      </c>
      <c r="B12" t="s">
        <v>332</v>
      </c>
      <c r="C12" t="s">
        <v>127</v>
      </c>
      <c r="D12" t="s">
        <v>141</v>
      </c>
      <c r="E12">
        <v>26</v>
      </c>
      <c r="G12">
        <v>0</v>
      </c>
      <c r="I12" t="s">
        <v>80</v>
      </c>
      <c r="K12">
        <v>33</v>
      </c>
      <c r="L12">
        <v>3</v>
      </c>
      <c r="N12" t="str">
        <f t="shared" si="0"/>
        <v>Bourne, Kendrick;33;3;$33;</v>
      </c>
    </row>
    <row r="13" spans="1:14" x14ac:dyDescent="0.45">
      <c r="A13" t="s">
        <v>651</v>
      </c>
      <c r="B13" t="s">
        <v>333</v>
      </c>
      <c r="C13" t="s">
        <v>134</v>
      </c>
      <c r="D13" t="s">
        <v>141</v>
      </c>
      <c r="E13">
        <v>20</v>
      </c>
      <c r="G13">
        <v>0</v>
      </c>
      <c r="I13" t="s">
        <v>75</v>
      </c>
      <c r="K13">
        <v>25</v>
      </c>
      <c r="L13">
        <v>3</v>
      </c>
      <c r="N13" t="str">
        <f t="shared" si="0"/>
        <v>Samuel, Curtis;25;3;$25;</v>
      </c>
    </row>
    <row r="14" spans="1:14" x14ac:dyDescent="0.45">
      <c r="A14" t="s">
        <v>651</v>
      </c>
      <c r="B14" t="s">
        <v>334</v>
      </c>
      <c r="C14" t="s">
        <v>192</v>
      </c>
      <c r="D14" t="s">
        <v>141</v>
      </c>
      <c r="E14">
        <v>12</v>
      </c>
      <c r="G14">
        <v>12</v>
      </c>
      <c r="H14" t="s">
        <v>7</v>
      </c>
      <c r="I14" t="s">
        <v>76</v>
      </c>
      <c r="K14">
        <v>15</v>
      </c>
      <c r="L14">
        <v>3</v>
      </c>
      <c r="N14" t="str">
        <f t="shared" si="0"/>
        <v>Sutton, Courtland;15;3;$15;</v>
      </c>
    </row>
    <row r="15" spans="1:14" x14ac:dyDescent="0.45">
      <c r="A15" t="s">
        <v>651</v>
      </c>
      <c r="B15" t="s">
        <v>335</v>
      </c>
      <c r="C15" t="s">
        <v>165</v>
      </c>
      <c r="D15" t="s">
        <v>141</v>
      </c>
      <c r="E15">
        <v>10</v>
      </c>
      <c r="G15">
        <v>10</v>
      </c>
      <c r="H15" t="s">
        <v>7</v>
      </c>
      <c r="I15" t="s">
        <v>6</v>
      </c>
      <c r="K15">
        <v>13</v>
      </c>
      <c r="L15">
        <v>3</v>
      </c>
      <c r="N15" t="str">
        <f t="shared" si="0"/>
        <v>Lockett, Tyler;13;3;$13;</v>
      </c>
    </row>
    <row r="16" spans="1:14" x14ac:dyDescent="0.45">
      <c r="A16" t="s">
        <v>651</v>
      </c>
      <c r="B16" t="s">
        <v>336</v>
      </c>
      <c r="C16" t="s">
        <v>278</v>
      </c>
      <c r="D16" t="s">
        <v>141</v>
      </c>
      <c r="E16">
        <v>1</v>
      </c>
      <c r="G16">
        <v>0</v>
      </c>
      <c r="I16" t="s">
        <v>19</v>
      </c>
      <c r="K16">
        <v>10</v>
      </c>
      <c r="L16">
        <v>3</v>
      </c>
      <c r="N16" t="str">
        <f t="shared" si="0"/>
        <v>Shaheed, Rashid;10;3;$10;</v>
      </c>
    </row>
    <row r="17" spans="1:14" x14ac:dyDescent="0.45">
      <c r="A17" t="s">
        <v>651</v>
      </c>
      <c r="B17" t="s">
        <v>337</v>
      </c>
      <c r="C17" t="s">
        <v>170</v>
      </c>
      <c r="D17" t="s">
        <v>150</v>
      </c>
      <c r="E17">
        <v>16</v>
      </c>
      <c r="G17">
        <v>16</v>
      </c>
      <c r="H17" t="s">
        <v>7</v>
      </c>
      <c r="I17" t="s">
        <v>40</v>
      </c>
      <c r="K17">
        <v>20</v>
      </c>
      <c r="L17">
        <v>3</v>
      </c>
      <c r="N17" t="str">
        <f t="shared" si="0"/>
        <v>Kmet, Cole;20;3;$20;</v>
      </c>
    </row>
    <row r="18" spans="1:14" x14ac:dyDescent="0.45">
      <c r="A18" t="s">
        <v>651</v>
      </c>
      <c r="B18" t="s">
        <v>338</v>
      </c>
      <c r="C18" t="s">
        <v>143</v>
      </c>
      <c r="D18" t="s">
        <v>150</v>
      </c>
      <c r="E18">
        <v>12</v>
      </c>
      <c r="G18">
        <v>12</v>
      </c>
      <c r="H18" t="s">
        <v>7</v>
      </c>
      <c r="I18" t="s">
        <v>76</v>
      </c>
      <c r="K18">
        <v>15</v>
      </c>
      <c r="L18">
        <v>3</v>
      </c>
      <c r="N18" t="str">
        <f t="shared" si="0"/>
        <v>Schultz, Dalton;15;3;$15;</v>
      </c>
    </row>
    <row r="19" spans="1:14" x14ac:dyDescent="0.45">
      <c r="A19" t="s">
        <v>651</v>
      </c>
      <c r="B19" t="s">
        <v>339</v>
      </c>
      <c r="C19" t="s">
        <v>278</v>
      </c>
      <c r="D19" t="s">
        <v>150</v>
      </c>
      <c r="E19">
        <v>8</v>
      </c>
      <c r="G19">
        <v>0</v>
      </c>
      <c r="I19" t="s">
        <v>20</v>
      </c>
      <c r="K19">
        <v>10</v>
      </c>
      <c r="L19">
        <v>3</v>
      </c>
      <c r="N19" t="str">
        <f t="shared" si="0"/>
        <v>Hill, Taysom;10;3;$10;</v>
      </c>
    </row>
    <row r="20" spans="1:14" x14ac:dyDescent="0.45">
      <c r="A20" t="s">
        <v>651</v>
      </c>
      <c r="B20" t="s">
        <v>340</v>
      </c>
      <c r="C20" t="s">
        <v>165</v>
      </c>
      <c r="D20" t="s">
        <v>153</v>
      </c>
      <c r="E20">
        <v>3</v>
      </c>
      <c r="G20">
        <v>3</v>
      </c>
      <c r="H20" t="s">
        <v>7</v>
      </c>
      <c r="I20" t="s">
        <v>8</v>
      </c>
      <c r="K20">
        <v>4</v>
      </c>
      <c r="L20">
        <v>3</v>
      </c>
      <c r="N20" t="str">
        <f t="shared" si="0"/>
        <v>Myers, Jason;4;3;$4;</v>
      </c>
    </row>
    <row r="21" spans="1:14" x14ac:dyDescent="0.45">
      <c r="A21" t="s">
        <v>651</v>
      </c>
      <c r="B21" t="s">
        <v>341</v>
      </c>
      <c r="C21" t="s">
        <v>230</v>
      </c>
      <c r="D21" t="s">
        <v>156</v>
      </c>
      <c r="E21">
        <v>15</v>
      </c>
      <c r="G21">
        <v>0</v>
      </c>
      <c r="I21" t="s">
        <v>77</v>
      </c>
      <c r="K21">
        <v>19</v>
      </c>
      <c r="L21">
        <v>3</v>
      </c>
      <c r="N21" t="str">
        <f t="shared" si="0"/>
        <v>Autry, Denico;19;3;$19;</v>
      </c>
    </row>
    <row r="22" spans="1:14" x14ac:dyDescent="0.45">
      <c r="A22" t="s">
        <v>651</v>
      </c>
      <c r="B22" t="s">
        <v>342</v>
      </c>
      <c r="C22" t="s">
        <v>200</v>
      </c>
      <c r="D22" t="s">
        <v>156</v>
      </c>
      <c r="E22">
        <v>1</v>
      </c>
      <c r="G22">
        <v>0</v>
      </c>
      <c r="I22" t="s">
        <v>19</v>
      </c>
      <c r="K22">
        <v>10</v>
      </c>
      <c r="L22">
        <v>3</v>
      </c>
      <c r="N22" t="str">
        <f t="shared" si="0"/>
        <v>Madubuike, Justin;10;3;$10;</v>
      </c>
    </row>
    <row r="23" spans="1:14" x14ac:dyDescent="0.45">
      <c r="A23" t="s">
        <v>651</v>
      </c>
      <c r="B23" t="s">
        <v>343</v>
      </c>
      <c r="C23" t="s">
        <v>138</v>
      </c>
      <c r="D23" t="s">
        <v>159</v>
      </c>
      <c r="E23">
        <v>35</v>
      </c>
      <c r="G23">
        <v>35</v>
      </c>
      <c r="H23" t="s">
        <v>7</v>
      </c>
      <c r="I23" t="s">
        <v>42</v>
      </c>
      <c r="K23">
        <v>44</v>
      </c>
      <c r="L23">
        <v>3</v>
      </c>
      <c r="N23" t="str">
        <f t="shared" si="0"/>
        <v>Crosby, Maxx;44;3;$44;</v>
      </c>
    </row>
    <row r="24" spans="1:14" x14ac:dyDescent="0.45">
      <c r="A24" t="s">
        <v>651</v>
      </c>
      <c r="B24" t="s">
        <v>344</v>
      </c>
      <c r="C24" t="s">
        <v>125</v>
      </c>
      <c r="D24" t="s">
        <v>159</v>
      </c>
      <c r="E24">
        <v>15</v>
      </c>
      <c r="G24">
        <v>15</v>
      </c>
      <c r="H24" t="s">
        <v>7</v>
      </c>
      <c r="I24" t="s">
        <v>69</v>
      </c>
      <c r="K24">
        <v>19</v>
      </c>
      <c r="L24">
        <v>3</v>
      </c>
      <c r="N24" t="str">
        <f t="shared" si="0"/>
        <v>Hunter, Danielle;19;3;$19;</v>
      </c>
    </row>
    <row r="25" spans="1:14" x14ac:dyDescent="0.45">
      <c r="A25" t="s">
        <v>651</v>
      </c>
      <c r="B25" t="s">
        <v>345</v>
      </c>
      <c r="C25" t="s">
        <v>177</v>
      </c>
      <c r="D25" t="s">
        <v>163</v>
      </c>
      <c r="E25">
        <v>55</v>
      </c>
      <c r="G25">
        <v>55</v>
      </c>
      <c r="H25" t="s">
        <v>7</v>
      </c>
      <c r="I25" t="s">
        <v>21</v>
      </c>
      <c r="K25">
        <v>69</v>
      </c>
      <c r="L25">
        <v>3</v>
      </c>
      <c r="N25" t="str">
        <f t="shared" si="0"/>
        <v>Bolton, Nick;69;3;$69;</v>
      </c>
    </row>
    <row r="26" spans="1:14" x14ac:dyDescent="0.45">
      <c r="A26" t="s">
        <v>651</v>
      </c>
      <c r="B26" t="s">
        <v>346</v>
      </c>
      <c r="C26" t="s">
        <v>140</v>
      </c>
      <c r="D26" t="s">
        <v>163</v>
      </c>
      <c r="E26">
        <v>32</v>
      </c>
      <c r="G26">
        <v>32</v>
      </c>
      <c r="H26" t="s">
        <v>7</v>
      </c>
      <c r="I26" t="s">
        <v>78</v>
      </c>
      <c r="K26">
        <v>40</v>
      </c>
      <c r="L26">
        <v>3</v>
      </c>
      <c r="N26" t="str">
        <f t="shared" si="0"/>
        <v>Warner, Fred;40;3;$40;</v>
      </c>
    </row>
    <row r="27" spans="1:14" x14ac:dyDescent="0.45">
      <c r="A27" t="s">
        <v>651</v>
      </c>
      <c r="B27" t="s">
        <v>347</v>
      </c>
      <c r="C27" t="s">
        <v>203</v>
      </c>
      <c r="D27" t="s">
        <v>163</v>
      </c>
      <c r="E27">
        <v>22</v>
      </c>
      <c r="G27">
        <v>22</v>
      </c>
      <c r="H27" t="s">
        <v>7</v>
      </c>
      <c r="I27" t="s">
        <v>70</v>
      </c>
      <c r="K27">
        <v>28</v>
      </c>
      <c r="L27">
        <v>3</v>
      </c>
      <c r="N27" t="str">
        <f t="shared" si="0"/>
        <v>Andersen, Troy;28;3;$28;</v>
      </c>
    </row>
    <row r="28" spans="1:14" x14ac:dyDescent="0.45">
      <c r="A28" t="s">
        <v>651</v>
      </c>
      <c r="B28" t="s">
        <v>348</v>
      </c>
      <c r="C28" t="s">
        <v>200</v>
      </c>
      <c r="D28" t="s">
        <v>163</v>
      </c>
      <c r="E28">
        <v>20</v>
      </c>
      <c r="G28">
        <v>20</v>
      </c>
      <c r="H28" t="s">
        <v>7</v>
      </c>
      <c r="I28" t="s">
        <v>34</v>
      </c>
      <c r="K28">
        <v>25</v>
      </c>
      <c r="L28">
        <v>3</v>
      </c>
      <c r="N28" t="str">
        <f t="shared" si="0"/>
        <v>Queen, Patrick;25;3;$25;</v>
      </c>
    </row>
    <row r="29" spans="1:14" x14ac:dyDescent="0.45">
      <c r="A29" t="s">
        <v>651</v>
      </c>
      <c r="B29" t="s">
        <v>349</v>
      </c>
      <c r="C29" t="s">
        <v>129</v>
      </c>
      <c r="D29" t="s">
        <v>163</v>
      </c>
      <c r="E29">
        <v>5</v>
      </c>
      <c r="G29">
        <v>5</v>
      </c>
      <c r="H29" t="s">
        <v>7</v>
      </c>
      <c r="I29" t="s">
        <v>45</v>
      </c>
      <c r="K29">
        <v>10</v>
      </c>
      <c r="L29">
        <v>3</v>
      </c>
      <c r="N29" t="str">
        <f t="shared" si="0"/>
        <v>Pratt, Germaine;10;3;$10;</v>
      </c>
    </row>
    <row r="30" spans="1:14" x14ac:dyDescent="0.45">
      <c r="A30" t="s">
        <v>651</v>
      </c>
      <c r="B30" t="s">
        <v>350</v>
      </c>
      <c r="C30" t="s">
        <v>134</v>
      </c>
      <c r="D30" t="s">
        <v>163</v>
      </c>
      <c r="E30">
        <v>3</v>
      </c>
      <c r="G30">
        <v>0</v>
      </c>
      <c r="I30" t="s">
        <v>15</v>
      </c>
      <c r="K30">
        <v>10</v>
      </c>
      <c r="L30">
        <v>3</v>
      </c>
      <c r="N30" t="str">
        <f t="shared" si="0"/>
        <v>Hudson, Khaleke;10;3;$10;</v>
      </c>
    </row>
    <row r="31" spans="1:14" x14ac:dyDescent="0.45">
      <c r="A31" t="s">
        <v>651</v>
      </c>
      <c r="B31" t="s">
        <v>351</v>
      </c>
      <c r="C31" t="s">
        <v>138</v>
      </c>
      <c r="D31" t="s">
        <v>175</v>
      </c>
      <c r="E31">
        <v>15</v>
      </c>
      <c r="G31">
        <v>0</v>
      </c>
      <c r="I31" t="s">
        <v>77</v>
      </c>
      <c r="K31">
        <v>19</v>
      </c>
      <c r="L31">
        <v>3</v>
      </c>
      <c r="N31" t="str">
        <f t="shared" si="0"/>
        <v>Hobbs, Nate;19;3;$19;</v>
      </c>
    </row>
    <row r="32" spans="1:14" x14ac:dyDescent="0.45">
      <c r="A32" t="s">
        <v>651</v>
      </c>
      <c r="B32" t="s">
        <v>352</v>
      </c>
      <c r="C32" t="s">
        <v>161</v>
      </c>
      <c r="D32" t="s">
        <v>175</v>
      </c>
      <c r="E32">
        <v>5</v>
      </c>
      <c r="G32">
        <v>0</v>
      </c>
      <c r="I32" t="s">
        <v>79</v>
      </c>
      <c r="K32">
        <v>10</v>
      </c>
      <c r="L32">
        <v>3</v>
      </c>
      <c r="N32" t="str">
        <f t="shared" si="0"/>
        <v>Bland, DaRon;10;3;$10;</v>
      </c>
    </row>
    <row r="33" spans="1:14" x14ac:dyDescent="0.45">
      <c r="A33" t="s">
        <v>651</v>
      </c>
      <c r="B33" t="s">
        <v>353</v>
      </c>
      <c r="C33" t="s">
        <v>242</v>
      </c>
      <c r="D33" t="s">
        <v>179</v>
      </c>
      <c r="E33">
        <v>21</v>
      </c>
      <c r="G33">
        <v>21</v>
      </c>
      <c r="H33" t="s">
        <v>7</v>
      </c>
      <c r="I33" t="s">
        <v>16</v>
      </c>
      <c r="K33">
        <v>27</v>
      </c>
      <c r="L33">
        <v>3</v>
      </c>
      <c r="N33" t="str">
        <f t="shared" si="0"/>
        <v>Winfield, Antoine;27;3;$27;</v>
      </c>
    </row>
    <row r="34" spans="1:14" x14ac:dyDescent="0.45">
      <c r="A34" t="s">
        <v>651</v>
      </c>
      <c r="B34" t="s">
        <v>354</v>
      </c>
      <c r="C34" t="s">
        <v>136</v>
      </c>
      <c r="D34" t="s">
        <v>179</v>
      </c>
      <c r="E34">
        <v>15</v>
      </c>
      <c r="G34">
        <v>0</v>
      </c>
      <c r="I34" t="s">
        <v>77</v>
      </c>
      <c r="K34">
        <v>19</v>
      </c>
      <c r="L34">
        <v>3</v>
      </c>
      <c r="N34" t="str">
        <f t="shared" si="0"/>
        <v>Melifonwu, Ifeatu;19;3;$19;</v>
      </c>
    </row>
    <row r="35" spans="1:14" x14ac:dyDescent="0.45">
      <c r="A35" t="s">
        <v>651</v>
      </c>
      <c r="B35" t="s">
        <v>355</v>
      </c>
      <c r="C35" t="s">
        <v>129</v>
      </c>
      <c r="D35" t="s">
        <v>179</v>
      </c>
      <c r="E35">
        <v>1</v>
      </c>
      <c r="F35">
        <v>5</v>
      </c>
      <c r="G35">
        <v>8</v>
      </c>
      <c r="H35" t="s">
        <v>5</v>
      </c>
      <c r="I35" t="s">
        <v>19</v>
      </c>
      <c r="K35">
        <v>10</v>
      </c>
      <c r="L35">
        <v>4</v>
      </c>
      <c r="N35" t="str">
        <f t="shared" si="0"/>
        <v>Battle, Jordan;10;4;$10;</v>
      </c>
    </row>
    <row r="36" spans="1:14" x14ac:dyDescent="0.45">
      <c r="A36" t="s">
        <v>651</v>
      </c>
      <c r="B36" t="s">
        <v>356</v>
      </c>
      <c r="C36" t="s">
        <v>165</v>
      </c>
      <c r="D36" t="s">
        <v>141</v>
      </c>
      <c r="E36">
        <v>69</v>
      </c>
      <c r="F36">
        <v>5</v>
      </c>
      <c r="G36">
        <v>69</v>
      </c>
      <c r="H36" t="s">
        <v>5</v>
      </c>
      <c r="I36" t="s">
        <v>81</v>
      </c>
      <c r="J36" t="s">
        <v>33</v>
      </c>
      <c r="K36">
        <v>69</v>
      </c>
      <c r="L36">
        <v>4</v>
      </c>
      <c r="N36" t="str">
        <f t="shared" si="0"/>
        <v>Smith-Njigba, Jaxon;69;4;$69;</v>
      </c>
    </row>
    <row r="37" spans="1:14" x14ac:dyDescent="0.45">
      <c r="A37" t="s">
        <v>651</v>
      </c>
      <c r="B37" t="s">
        <v>357</v>
      </c>
      <c r="C37" t="s">
        <v>267</v>
      </c>
      <c r="D37" t="s">
        <v>150</v>
      </c>
      <c r="E37">
        <v>35</v>
      </c>
      <c r="F37">
        <v>5</v>
      </c>
      <c r="G37">
        <v>35</v>
      </c>
      <c r="H37" t="s">
        <v>5</v>
      </c>
      <c r="I37" t="s">
        <v>42</v>
      </c>
      <c r="J37" t="s">
        <v>33</v>
      </c>
      <c r="K37">
        <v>35</v>
      </c>
      <c r="L37">
        <v>4</v>
      </c>
      <c r="N37" t="str">
        <f t="shared" si="0"/>
        <v>Kincaid, Dalton;35;4;$35;</v>
      </c>
    </row>
    <row r="38" spans="1:14" x14ac:dyDescent="0.45">
      <c r="A38" t="s">
        <v>651</v>
      </c>
      <c r="B38" t="s">
        <v>358</v>
      </c>
      <c r="C38" t="s">
        <v>129</v>
      </c>
      <c r="D38" t="s">
        <v>159</v>
      </c>
      <c r="E38">
        <v>10</v>
      </c>
      <c r="F38">
        <v>5</v>
      </c>
      <c r="G38">
        <v>10</v>
      </c>
      <c r="H38" t="s">
        <v>5</v>
      </c>
      <c r="I38" t="s">
        <v>6</v>
      </c>
      <c r="J38" t="s">
        <v>33</v>
      </c>
      <c r="K38">
        <v>10</v>
      </c>
      <c r="L38">
        <v>4</v>
      </c>
      <c r="N38" t="str">
        <f t="shared" si="0"/>
        <v>Murphy, Myles;10;4;$10;</v>
      </c>
    </row>
    <row r="39" spans="1:14" x14ac:dyDescent="0.45">
      <c r="A39" t="s">
        <v>651</v>
      </c>
      <c r="B39" t="s">
        <v>359</v>
      </c>
      <c r="C39" t="s">
        <v>183</v>
      </c>
      <c r="D39" t="s">
        <v>163</v>
      </c>
      <c r="E39">
        <v>21</v>
      </c>
      <c r="F39">
        <v>5</v>
      </c>
      <c r="G39">
        <v>21</v>
      </c>
      <c r="H39" t="s">
        <v>5</v>
      </c>
      <c r="I39" t="s">
        <v>16</v>
      </c>
      <c r="J39" t="s">
        <v>33</v>
      </c>
      <c r="K39">
        <v>21</v>
      </c>
      <c r="L39">
        <v>4</v>
      </c>
      <c r="N39" t="str">
        <f t="shared" si="0"/>
        <v>Henley, Daiyan;21;4;$21;</v>
      </c>
    </row>
    <row r="40" spans="1:14" x14ac:dyDescent="0.45">
      <c r="A40" t="s">
        <v>651</v>
      </c>
      <c r="B40" t="s">
        <v>360</v>
      </c>
      <c r="C40" t="s">
        <v>136</v>
      </c>
      <c r="D40" t="s">
        <v>179</v>
      </c>
      <c r="E40">
        <v>25</v>
      </c>
      <c r="F40">
        <v>5</v>
      </c>
      <c r="G40">
        <v>25</v>
      </c>
      <c r="H40" t="s">
        <v>5</v>
      </c>
      <c r="I40" t="s">
        <v>26</v>
      </c>
      <c r="J40" t="s">
        <v>33</v>
      </c>
      <c r="K40">
        <v>25</v>
      </c>
      <c r="L40">
        <v>4</v>
      </c>
      <c r="N40" t="str">
        <f t="shared" si="0"/>
        <v>Branch, Brian;25;4;$25;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92FC-863C-49F8-ABEE-4B124ED421D2}">
  <dimension ref="A1:N40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22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649</v>
      </c>
      <c r="B2" t="s">
        <v>361</v>
      </c>
      <c r="C2" t="s">
        <v>122</v>
      </c>
      <c r="D2" t="s">
        <v>123</v>
      </c>
      <c r="E2">
        <v>126</v>
      </c>
      <c r="G2">
        <v>126</v>
      </c>
      <c r="H2" t="s">
        <v>7</v>
      </c>
      <c r="I2" t="s">
        <v>88</v>
      </c>
      <c r="K2">
        <v>158</v>
      </c>
      <c r="L2">
        <v>3</v>
      </c>
      <c r="N2" t="str">
        <f>_xlfn.CONCAT(B2,";",K2,";",L2,";","$",K2,";")</f>
        <v>Watson, Deshaun;158;3;$158;</v>
      </c>
    </row>
    <row r="3" spans="1:14" x14ac:dyDescent="0.45">
      <c r="A3" t="s">
        <v>649</v>
      </c>
      <c r="B3" t="s">
        <v>362</v>
      </c>
      <c r="C3" t="s">
        <v>161</v>
      </c>
      <c r="D3" t="s">
        <v>123</v>
      </c>
      <c r="E3">
        <v>120</v>
      </c>
      <c r="G3">
        <v>120</v>
      </c>
      <c r="H3" t="s">
        <v>7</v>
      </c>
      <c r="I3" t="s">
        <v>83</v>
      </c>
      <c r="K3">
        <v>150</v>
      </c>
      <c r="L3">
        <v>3</v>
      </c>
      <c r="N3" t="str">
        <f t="shared" ref="N3:N40" si="0">_xlfn.CONCAT(B3,";",K3,";",L3,";","$",K3,";")</f>
        <v>Prescott, Dak;150;3;$150;</v>
      </c>
    </row>
    <row r="4" spans="1:14" x14ac:dyDescent="0.45">
      <c r="A4" t="s">
        <v>649</v>
      </c>
      <c r="B4" t="s">
        <v>363</v>
      </c>
      <c r="C4" t="s">
        <v>136</v>
      </c>
      <c r="D4" t="s">
        <v>123</v>
      </c>
      <c r="E4">
        <v>86</v>
      </c>
      <c r="G4">
        <v>86</v>
      </c>
      <c r="H4" t="s">
        <v>7</v>
      </c>
      <c r="I4" t="s">
        <v>82</v>
      </c>
      <c r="K4">
        <v>108</v>
      </c>
      <c r="L4">
        <v>3</v>
      </c>
      <c r="N4" t="str">
        <f t="shared" si="0"/>
        <v>Goff, Jared;108;3;$108;</v>
      </c>
    </row>
    <row r="5" spans="1:14" x14ac:dyDescent="0.45">
      <c r="A5" t="s">
        <v>649</v>
      </c>
      <c r="B5" t="s">
        <v>364</v>
      </c>
      <c r="C5" t="s">
        <v>203</v>
      </c>
      <c r="D5" t="s">
        <v>123</v>
      </c>
      <c r="E5">
        <v>1</v>
      </c>
      <c r="G5">
        <v>0</v>
      </c>
      <c r="I5" t="s">
        <v>19</v>
      </c>
      <c r="K5">
        <v>10</v>
      </c>
      <c r="L5">
        <v>3</v>
      </c>
      <c r="N5" t="str">
        <f t="shared" si="0"/>
        <v>Heinicke, Taylor;10;3;$10;</v>
      </c>
    </row>
    <row r="6" spans="1:14" x14ac:dyDescent="0.45">
      <c r="A6" t="s">
        <v>649</v>
      </c>
      <c r="B6" t="s">
        <v>365</v>
      </c>
      <c r="C6" t="s">
        <v>278</v>
      </c>
      <c r="D6" t="s">
        <v>123</v>
      </c>
      <c r="E6">
        <v>5</v>
      </c>
      <c r="G6">
        <v>0</v>
      </c>
      <c r="I6" t="s">
        <v>79</v>
      </c>
      <c r="K6">
        <v>10</v>
      </c>
      <c r="L6">
        <v>3</v>
      </c>
      <c r="N6" t="str">
        <f t="shared" si="0"/>
        <v>Winston, Jameis;10;3;$10;</v>
      </c>
    </row>
    <row r="7" spans="1:14" x14ac:dyDescent="0.45">
      <c r="A7" t="s">
        <v>649</v>
      </c>
      <c r="B7" t="s">
        <v>366</v>
      </c>
      <c r="C7" t="s">
        <v>122</v>
      </c>
      <c r="D7" t="s">
        <v>130</v>
      </c>
      <c r="E7">
        <v>1</v>
      </c>
      <c r="G7">
        <v>64</v>
      </c>
      <c r="I7" t="s">
        <v>19</v>
      </c>
      <c r="K7">
        <v>80</v>
      </c>
      <c r="L7">
        <v>3</v>
      </c>
      <c r="N7" t="str">
        <f t="shared" si="0"/>
        <v>Chubb, Nick;80;3;$80;</v>
      </c>
    </row>
    <row r="8" spans="1:14" x14ac:dyDescent="0.45">
      <c r="A8" t="s">
        <v>649</v>
      </c>
      <c r="B8" t="s">
        <v>367</v>
      </c>
      <c r="C8" t="s">
        <v>158</v>
      </c>
      <c r="D8" t="s">
        <v>130</v>
      </c>
      <c r="E8">
        <v>34</v>
      </c>
      <c r="G8">
        <v>34</v>
      </c>
      <c r="H8" t="s">
        <v>7</v>
      </c>
      <c r="I8" t="s">
        <v>85</v>
      </c>
      <c r="K8">
        <v>43</v>
      </c>
      <c r="L8">
        <v>3</v>
      </c>
      <c r="N8" t="str">
        <f t="shared" si="0"/>
        <v>Jones, Aaron;43;3;$43;</v>
      </c>
    </row>
    <row r="9" spans="1:14" x14ac:dyDescent="0.45">
      <c r="A9" t="s">
        <v>649</v>
      </c>
      <c r="B9" t="s">
        <v>370</v>
      </c>
      <c r="C9" t="s">
        <v>192</v>
      </c>
      <c r="D9" t="s">
        <v>130</v>
      </c>
      <c r="E9">
        <v>1</v>
      </c>
      <c r="G9">
        <v>6</v>
      </c>
      <c r="H9" t="s">
        <v>7</v>
      </c>
      <c r="I9" t="s">
        <v>19</v>
      </c>
      <c r="K9">
        <v>10</v>
      </c>
      <c r="L9">
        <v>3</v>
      </c>
      <c r="N9" t="str">
        <f t="shared" si="0"/>
        <v>Perine, Samaje;10;3;$10;</v>
      </c>
    </row>
    <row r="10" spans="1:14" x14ac:dyDescent="0.45">
      <c r="A10" t="s">
        <v>649</v>
      </c>
      <c r="B10" t="s">
        <v>368</v>
      </c>
      <c r="C10" t="s">
        <v>161</v>
      </c>
      <c r="D10" t="s">
        <v>130</v>
      </c>
      <c r="E10">
        <v>3</v>
      </c>
      <c r="G10">
        <v>0</v>
      </c>
      <c r="I10" t="s">
        <v>15</v>
      </c>
      <c r="K10">
        <v>10</v>
      </c>
      <c r="L10">
        <v>3</v>
      </c>
      <c r="N10" t="str">
        <f t="shared" si="0"/>
        <v>Dowdle, Rico;10;3;$10;</v>
      </c>
    </row>
    <row r="11" spans="1:14" x14ac:dyDescent="0.45">
      <c r="A11" t="s">
        <v>649</v>
      </c>
      <c r="B11" t="s">
        <v>369</v>
      </c>
      <c r="C11" t="s">
        <v>125</v>
      </c>
      <c r="D11" t="s">
        <v>130</v>
      </c>
      <c r="E11">
        <v>2</v>
      </c>
      <c r="G11">
        <v>0</v>
      </c>
      <c r="I11" t="s">
        <v>84</v>
      </c>
      <c r="K11">
        <v>10</v>
      </c>
      <c r="L11">
        <v>3</v>
      </c>
      <c r="N11" t="str">
        <f t="shared" si="0"/>
        <v>Chandler, Ty;10;3;$10;</v>
      </c>
    </row>
    <row r="12" spans="1:14" x14ac:dyDescent="0.45">
      <c r="A12" t="s">
        <v>649</v>
      </c>
      <c r="B12" t="s">
        <v>371</v>
      </c>
      <c r="C12" t="s">
        <v>146</v>
      </c>
      <c r="D12" t="s">
        <v>130</v>
      </c>
      <c r="E12">
        <v>1</v>
      </c>
      <c r="G12">
        <v>0</v>
      </c>
      <c r="I12" t="s">
        <v>19</v>
      </c>
      <c r="K12">
        <v>10</v>
      </c>
      <c r="L12">
        <v>3</v>
      </c>
      <c r="N12" t="str">
        <f t="shared" si="0"/>
        <v>Johnson, D'Ernest;10;3;$10;</v>
      </c>
    </row>
    <row r="13" spans="1:14" x14ac:dyDescent="0.45">
      <c r="A13" t="s">
        <v>649</v>
      </c>
      <c r="B13" t="s">
        <v>372</v>
      </c>
      <c r="C13" t="s">
        <v>177</v>
      </c>
      <c r="D13" t="s">
        <v>130</v>
      </c>
      <c r="E13">
        <v>2</v>
      </c>
      <c r="G13">
        <v>2</v>
      </c>
      <c r="H13" t="s">
        <v>7</v>
      </c>
      <c r="I13" t="s">
        <v>28</v>
      </c>
      <c r="K13">
        <v>10</v>
      </c>
      <c r="L13">
        <v>3</v>
      </c>
      <c r="N13" t="str">
        <f t="shared" si="0"/>
        <v>Edwards-Helaire, Clyde;10;3;$10;</v>
      </c>
    </row>
    <row r="14" spans="1:14" x14ac:dyDescent="0.45">
      <c r="A14" t="s">
        <v>649</v>
      </c>
      <c r="B14" t="s">
        <v>373</v>
      </c>
      <c r="C14" t="s">
        <v>187</v>
      </c>
      <c r="D14" t="s">
        <v>141</v>
      </c>
      <c r="E14">
        <v>93</v>
      </c>
      <c r="G14">
        <v>93</v>
      </c>
      <c r="H14" t="s">
        <v>7</v>
      </c>
      <c r="I14" t="s">
        <v>86</v>
      </c>
      <c r="K14">
        <v>117</v>
      </c>
      <c r="L14">
        <v>3</v>
      </c>
      <c r="N14" t="str">
        <f t="shared" si="0"/>
        <v>Waddle, Jaylen;117;3;$117;</v>
      </c>
    </row>
    <row r="15" spans="1:14" x14ac:dyDescent="0.45">
      <c r="A15" t="s">
        <v>649</v>
      </c>
      <c r="B15" t="s">
        <v>374</v>
      </c>
      <c r="C15" t="s">
        <v>158</v>
      </c>
      <c r="D15" t="s">
        <v>141</v>
      </c>
      <c r="E15">
        <v>55</v>
      </c>
      <c r="G15">
        <v>55</v>
      </c>
      <c r="H15" t="s">
        <v>7</v>
      </c>
      <c r="I15" t="s">
        <v>21</v>
      </c>
      <c r="K15">
        <v>69</v>
      </c>
      <c r="L15">
        <v>3</v>
      </c>
      <c r="N15" t="str">
        <f t="shared" si="0"/>
        <v>Watson, Christian;69;3;$69;</v>
      </c>
    </row>
    <row r="16" spans="1:14" x14ac:dyDescent="0.45">
      <c r="A16" t="s">
        <v>649</v>
      </c>
      <c r="B16" t="s">
        <v>375</v>
      </c>
      <c r="C16" t="s">
        <v>143</v>
      </c>
      <c r="D16" t="s">
        <v>141</v>
      </c>
      <c r="E16">
        <v>18</v>
      </c>
      <c r="G16">
        <v>18</v>
      </c>
      <c r="H16" t="s">
        <v>7</v>
      </c>
      <c r="I16" t="s">
        <v>23</v>
      </c>
      <c r="K16">
        <v>23</v>
      </c>
      <c r="L16">
        <v>3</v>
      </c>
      <c r="N16" t="str">
        <f t="shared" si="0"/>
        <v>Collins, Nico;23;3;$23;</v>
      </c>
    </row>
    <row r="17" spans="1:14" x14ac:dyDescent="0.45">
      <c r="A17" t="s">
        <v>649</v>
      </c>
      <c r="B17" t="s">
        <v>376</v>
      </c>
      <c r="C17" t="s">
        <v>138</v>
      </c>
      <c r="D17" t="s">
        <v>141</v>
      </c>
      <c r="E17">
        <v>5</v>
      </c>
      <c r="G17">
        <v>5</v>
      </c>
      <c r="H17" t="s">
        <v>7</v>
      </c>
      <c r="I17" t="s">
        <v>45</v>
      </c>
      <c r="K17">
        <v>10</v>
      </c>
      <c r="L17">
        <v>3</v>
      </c>
      <c r="N17" t="str">
        <f t="shared" si="0"/>
        <v>Meyers, Jakobi;10;3;$10;</v>
      </c>
    </row>
    <row r="18" spans="1:14" x14ac:dyDescent="0.45">
      <c r="A18" t="s">
        <v>649</v>
      </c>
      <c r="B18" t="s">
        <v>377</v>
      </c>
      <c r="C18" t="s">
        <v>158</v>
      </c>
      <c r="D18" t="s">
        <v>141</v>
      </c>
      <c r="E18">
        <v>1</v>
      </c>
      <c r="G18">
        <v>0</v>
      </c>
      <c r="I18" t="s">
        <v>19</v>
      </c>
      <c r="K18">
        <v>10</v>
      </c>
      <c r="L18">
        <v>3</v>
      </c>
      <c r="N18" t="str">
        <f t="shared" si="0"/>
        <v>Wicks, Dontayvion;10;3;$10;</v>
      </c>
    </row>
    <row r="19" spans="1:14" x14ac:dyDescent="0.45">
      <c r="A19" t="s">
        <v>649</v>
      </c>
      <c r="B19" t="s">
        <v>378</v>
      </c>
      <c r="C19" t="s">
        <v>200</v>
      </c>
      <c r="D19" t="s">
        <v>150</v>
      </c>
      <c r="E19">
        <v>100</v>
      </c>
      <c r="G19">
        <v>100</v>
      </c>
      <c r="H19" t="s">
        <v>7</v>
      </c>
      <c r="I19" t="s">
        <v>74</v>
      </c>
      <c r="K19">
        <v>125</v>
      </c>
      <c r="L19">
        <v>3</v>
      </c>
      <c r="N19" t="str">
        <f t="shared" si="0"/>
        <v>Andrews, Mark;125;3;$125;</v>
      </c>
    </row>
    <row r="20" spans="1:14" x14ac:dyDescent="0.45">
      <c r="A20" t="s">
        <v>649</v>
      </c>
      <c r="B20" t="s">
        <v>623</v>
      </c>
      <c r="C20" t="s">
        <v>155</v>
      </c>
      <c r="D20" t="s">
        <v>150</v>
      </c>
      <c r="E20">
        <v>6</v>
      </c>
      <c r="G20">
        <v>0</v>
      </c>
      <c r="I20" t="s">
        <v>22</v>
      </c>
      <c r="K20">
        <v>10</v>
      </c>
      <c r="L20">
        <v>3</v>
      </c>
      <c r="N20" t="str">
        <f t="shared" si="0"/>
        <v>Woods, Jelani;10;3;$10;</v>
      </c>
    </row>
    <row r="21" spans="1:14" x14ac:dyDescent="0.45">
      <c r="A21" t="s">
        <v>649</v>
      </c>
      <c r="B21" t="s">
        <v>379</v>
      </c>
      <c r="C21" t="s">
        <v>223</v>
      </c>
      <c r="D21" t="s">
        <v>150</v>
      </c>
      <c r="E21">
        <v>4</v>
      </c>
      <c r="G21">
        <v>0</v>
      </c>
      <c r="I21" t="s">
        <v>12</v>
      </c>
      <c r="K21">
        <v>10</v>
      </c>
      <c r="L21">
        <v>3</v>
      </c>
      <c r="N21" t="str">
        <f t="shared" si="0"/>
        <v>Ruckert, Jeremy;10;3;$10;</v>
      </c>
    </row>
    <row r="22" spans="1:14" x14ac:dyDescent="0.45">
      <c r="A22" t="s">
        <v>649</v>
      </c>
      <c r="B22" t="s">
        <v>381</v>
      </c>
      <c r="C22" t="s">
        <v>200</v>
      </c>
      <c r="D22" t="s">
        <v>150</v>
      </c>
      <c r="E22">
        <v>1</v>
      </c>
      <c r="G22">
        <v>2</v>
      </c>
      <c r="H22" t="s">
        <v>7</v>
      </c>
      <c r="I22" t="s">
        <v>19</v>
      </c>
      <c r="K22">
        <v>10</v>
      </c>
      <c r="L22">
        <v>3</v>
      </c>
      <c r="N22" t="str">
        <f t="shared" si="0"/>
        <v>Likely, Isaiah;10;3;$10;</v>
      </c>
    </row>
    <row r="23" spans="1:14" x14ac:dyDescent="0.45">
      <c r="A23" t="s">
        <v>649</v>
      </c>
      <c r="B23" t="s">
        <v>380</v>
      </c>
      <c r="C23" t="s">
        <v>127</v>
      </c>
      <c r="D23" t="s">
        <v>150</v>
      </c>
      <c r="E23">
        <v>1</v>
      </c>
      <c r="G23">
        <v>2</v>
      </c>
      <c r="H23" t="s">
        <v>7</v>
      </c>
      <c r="I23" t="s">
        <v>19</v>
      </c>
      <c r="K23">
        <v>10</v>
      </c>
      <c r="L23">
        <v>3</v>
      </c>
      <c r="N23" t="str">
        <f t="shared" si="0"/>
        <v>Henry, Hunter;10;3;$10;</v>
      </c>
    </row>
    <row r="24" spans="1:14" x14ac:dyDescent="0.45">
      <c r="A24" t="s">
        <v>649</v>
      </c>
      <c r="B24" t="s">
        <v>382</v>
      </c>
      <c r="C24" t="s">
        <v>122</v>
      </c>
      <c r="D24" t="s">
        <v>153</v>
      </c>
      <c r="E24">
        <v>1</v>
      </c>
      <c r="G24">
        <v>0</v>
      </c>
      <c r="I24" t="s">
        <v>19</v>
      </c>
      <c r="K24">
        <v>3</v>
      </c>
      <c r="L24">
        <v>3</v>
      </c>
      <c r="N24" t="str">
        <f t="shared" si="0"/>
        <v>Hopkins, Dustin;3;3;$3;</v>
      </c>
    </row>
    <row r="25" spans="1:14" x14ac:dyDescent="0.45">
      <c r="A25" t="s">
        <v>649</v>
      </c>
      <c r="B25" t="s">
        <v>383</v>
      </c>
      <c r="C25" t="s">
        <v>136</v>
      </c>
      <c r="D25" t="s">
        <v>159</v>
      </c>
      <c r="E25">
        <v>28</v>
      </c>
      <c r="G25">
        <v>28</v>
      </c>
      <c r="H25" t="s">
        <v>7</v>
      </c>
      <c r="I25" t="s">
        <v>27</v>
      </c>
      <c r="K25">
        <v>35</v>
      </c>
      <c r="L25">
        <v>3</v>
      </c>
      <c r="N25" t="str">
        <f t="shared" si="0"/>
        <v>Hutchinson, Aidan;35;3;$35;</v>
      </c>
    </row>
    <row r="26" spans="1:14" x14ac:dyDescent="0.45">
      <c r="A26" t="s">
        <v>649</v>
      </c>
      <c r="B26" t="s">
        <v>384</v>
      </c>
      <c r="C26" t="s">
        <v>214</v>
      </c>
      <c r="D26" t="s">
        <v>159</v>
      </c>
      <c r="E26">
        <v>22</v>
      </c>
      <c r="G26">
        <v>22</v>
      </c>
      <c r="H26" t="s">
        <v>7</v>
      </c>
      <c r="I26" t="s">
        <v>70</v>
      </c>
      <c r="K26">
        <v>28</v>
      </c>
      <c r="L26">
        <v>3</v>
      </c>
      <c r="N26" t="str">
        <f t="shared" si="0"/>
        <v>Burns, Brian;28;3;$28;</v>
      </c>
    </row>
    <row r="27" spans="1:14" x14ac:dyDescent="0.45">
      <c r="A27" t="s">
        <v>649</v>
      </c>
      <c r="B27" t="s">
        <v>385</v>
      </c>
      <c r="C27" t="s">
        <v>267</v>
      </c>
      <c r="D27" t="s">
        <v>159</v>
      </c>
      <c r="E27">
        <v>7</v>
      </c>
      <c r="G27">
        <v>7</v>
      </c>
      <c r="H27" t="s">
        <v>7</v>
      </c>
      <c r="I27" t="s">
        <v>18</v>
      </c>
      <c r="K27">
        <v>10</v>
      </c>
      <c r="L27">
        <v>3</v>
      </c>
      <c r="N27" t="str">
        <f t="shared" si="0"/>
        <v>Rousseau, Gregory;10;3;$10;</v>
      </c>
    </row>
    <row r="28" spans="1:14" x14ac:dyDescent="0.45">
      <c r="A28" t="s">
        <v>649</v>
      </c>
      <c r="B28" t="s">
        <v>386</v>
      </c>
      <c r="C28" t="s">
        <v>146</v>
      </c>
      <c r="D28" t="s">
        <v>163</v>
      </c>
      <c r="E28">
        <v>55</v>
      </c>
      <c r="G28">
        <v>55</v>
      </c>
      <c r="H28" t="s">
        <v>7</v>
      </c>
      <c r="I28" t="s">
        <v>21</v>
      </c>
      <c r="K28">
        <v>69</v>
      </c>
      <c r="L28">
        <v>3</v>
      </c>
      <c r="N28" t="str">
        <f t="shared" si="0"/>
        <v>Oluokun, Foyesade;69;3;$69;</v>
      </c>
    </row>
    <row r="29" spans="1:14" x14ac:dyDescent="0.45">
      <c r="A29" t="s">
        <v>649</v>
      </c>
      <c r="B29" t="s">
        <v>387</v>
      </c>
      <c r="C29" t="s">
        <v>185</v>
      </c>
      <c r="D29" t="s">
        <v>163</v>
      </c>
      <c r="E29">
        <v>35</v>
      </c>
      <c r="G29">
        <v>35</v>
      </c>
      <c r="H29" t="s">
        <v>7</v>
      </c>
      <c r="I29" t="s">
        <v>42</v>
      </c>
      <c r="K29">
        <v>44</v>
      </c>
      <c r="L29">
        <v>3</v>
      </c>
      <c r="N29" t="str">
        <f t="shared" si="0"/>
        <v>Okereke, Bobby;44;3;$44;</v>
      </c>
    </row>
    <row r="30" spans="1:14" x14ac:dyDescent="0.45">
      <c r="A30" t="s">
        <v>649</v>
      </c>
      <c r="B30" t="s">
        <v>388</v>
      </c>
      <c r="C30" t="s">
        <v>129</v>
      </c>
      <c r="D30" t="s">
        <v>163</v>
      </c>
      <c r="E30">
        <v>30</v>
      </c>
      <c r="G30">
        <v>30</v>
      </c>
      <c r="H30" t="s">
        <v>7</v>
      </c>
      <c r="I30" t="s">
        <v>87</v>
      </c>
      <c r="K30">
        <v>38</v>
      </c>
      <c r="L30">
        <v>3</v>
      </c>
      <c r="N30" t="str">
        <f t="shared" si="0"/>
        <v>Wilson, Logan;38;3;$38;</v>
      </c>
    </row>
    <row r="31" spans="1:14" x14ac:dyDescent="0.45">
      <c r="A31" t="s">
        <v>649</v>
      </c>
      <c r="B31" t="s">
        <v>389</v>
      </c>
      <c r="C31" t="s">
        <v>140</v>
      </c>
      <c r="D31" t="s">
        <v>163</v>
      </c>
      <c r="E31">
        <v>22</v>
      </c>
      <c r="G31">
        <v>22</v>
      </c>
      <c r="H31" t="s">
        <v>7</v>
      </c>
      <c r="I31" t="s">
        <v>70</v>
      </c>
      <c r="K31">
        <v>28</v>
      </c>
      <c r="L31">
        <v>3</v>
      </c>
      <c r="N31" t="str">
        <f t="shared" si="0"/>
        <v>Greenlaw, Dre;28;3;$28;</v>
      </c>
    </row>
    <row r="32" spans="1:14" x14ac:dyDescent="0.45">
      <c r="A32" t="s">
        <v>649</v>
      </c>
      <c r="B32" t="s">
        <v>390</v>
      </c>
      <c r="C32" t="s">
        <v>138</v>
      </c>
      <c r="D32" t="s">
        <v>163</v>
      </c>
      <c r="E32">
        <v>16</v>
      </c>
      <c r="G32">
        <v>16</v>
      </c>
      <c r="H32" t="s">
        <v>7</v>
      </c>
      <c r="I32" t="s">
        <v>40</v>
      </c>
      <c r="K32">
        <v>20</v>
      </c>
      <c r="L32">
        <v>3</v>
      </c>
      <c r="N32" t="str">
        <f t="shared" si="0"/>
        <v>Deablo, Divine;20;3;$20;</v>
      </c>
    </row>
    <row r="33" spans="1:14" x14ac:dyDescent="0.45">
      <c r="A33" t="s">
        <v>649</v>
      </c>
      <c r="B33" t="s">
        <v>391</v>
      </c>
      <c r="C33" t="s">
        <v>122</v>
      </c>
      <c r="D33" t="s">
        <v>163</v>
      </c>
      <c r="E33">
        <v>8</v>
      </c>
      <c r="G33">
        <v>8</v>
      </c>
      <c r="H33" t="s">
        <v>7</v>
      </c>
      <c r="I33" t="s">
        <v>47</v>
      </c>
      <c r="K33">
        <v>10</v>
      </c>
      <c r="L33">
        <v>3</v>
      </c>
      <c r="N33" t="str">
        <f t="shared" si="0"/>
        <v>Owusu-Koramoah, Jeremiah;10;3;$10;</v>
      </c>
    </row>
    <row r="34" spans="1:14" x14ac:dyDescent="0.45">
      <c r="A34" t="s">
        <v>649</v>
      </c>
      <c r="B34" t="s">
        <v>392</v>
      </c>
      <c r="C34" t="s">
        <v>165</v>
      </c>
      <c r="D34" t="s">
        <v>175</v>
      </c>
      <c r="E34">
        <v>3</v>
      </c>
      <c r="F34">
        <v>5</v>
      </c>
      <c r="G34">
        <v>3</v>
      </c>
      <c r="H34" t="s">
        <v>5</v>
      </c>
      <c r="I34" t="s">
        <v>8</v>
      </c>
      <c r="K34">
        <v>10</v>
      </c>
      <c r="L34">
        <v>4</v>
      </c>
      <c r="N34" t="str">
        <f t="shared" si="0"/>
        <v>Witherspoon, Devon;10;4;$10;</v>
      </c>
    </row>
    <row r="35" spans="1:14" x14ac:dyDescent="0.45">
      <c r="A35" t="s">
        <v>649</v>
      </c>
      <c r="B35" t="s">
        <v>393</v>
      </c>
      <c r="C35" t="s">
        <v>183</v>
      </c>
      <c r="D35" t="s">
        <v>179</v>
      </c>
      <c r="E35">
        <v>21</v>
      </c>
      <c r="G35">
        <v>21</v>
      </c>
      <c r="H35" t="s">
        <v>7</v>
      </c>
      <c r="I35" t="s">
        <v>16</v>
      </c>
      <c r="K35">
        <v>27</v>
      </c>
      <c r="L35">
        <v>3</v>
      </c>
      <c r="N35" t="str">
        <f t="shared" si="0"/>
        <v>James, Derwin;27;3;$27;</v>
      </c>
    </row>
    <row r="36" spans="1:14" x14ac:dyDescent="0.45">
      <c r="A36" t="s">
        <v>649</v>
      </c>
      <c r="B36" t="s">
        <v>394</v>
      </c>
      <c r="C36" t="s">
        <v>155</v>
      </c>
      <c r="D36" t="s">
        <v>179</v>
      </c>
      <c r="E36">
        <v>1</v>
      </c>
      <c r="G36">
        <v>0</v>
      </c>
      <c r="I36" t="s">
        <v>19</v>
      </c>
      <c r="K36">
        <v>10</v>
      </c>
      <c r="L36">
        <v>3</v>
      </c>
      <c r="N36" t="str">
        <f t="shared" si="0"/>
        <v>Blackmon, Julian;10;3;$10;</v>
      </c>
    </row>
    <row r="37" spans="1:14" x14ac:dyDescent="0.45">
      <c r="A37" t="s">
        <v>649</v>
      </c>
      <c r="B37" t="s">
        <v>395</v>
      </c>
      <c r="C37" t="s">
        <v>127</v>
      </c>
      <c r="D37" t="s">
        <v>179</v>
      </c>
      <c r="E37">
        <v>6</v>
      </c>
      <c r="G37">
        <v>6</v>
      </c>
      <c r="H37" t="s">
        <v>7</v>
      </c>
      <c r="I37" t="s">
        <v>38</v>
      </c>
      <c r="K37">
        <v>10</v>
      </c>
      <c r="L37">
        <v>3</v>
      </c>
      <c r="N37" t="str">
        <f t="shared" si="0"/>
        <v>Dugger, Kyle;10;3;$10;</v>
      </c>
    </row>
    <row r="38" spans="1:14" x14ac:dyDescent="0.45">
      <c r="A38" t="s">
        <v>649</v>
      </c>
      <c r="B38" t="s">
        <v>396</v>
      </c>
      <c r="C38" t="s">
        <v>146</v>
      </c>
      <c r="D38" t="s">
        <v>130</v>
      </c>
      <c r="E38">
        <v>31</v>
      </c>
      <c r="F38">
        <v>5</v>
      </c>
      <c r="G38">
        <v>31</v>
      </c>
      <c r="H38" t="s">
        <v>5</v>
      </c>
      <c r="I38" t="s">
        <v>24</v>
      </c>
      <c r="J38" t="s">
        <v>33</v>
      </c>
      <c r="K38">
        <v>31</v>
      </c>
      <c r="L38">
        <v>4</v>
      </c>
      <c r="N38" t="str">
        <f t="shared" si="0"/>
        <v>Bigsby, Tank;31;4;$31;</v>
      </c>
    </row>
    <row r="39" spans="1:14" x14ac:dyDescent="0.45">
      <c r="A39" t="s">
        <v>649</v>
      </c>
      <c r="B39" t="s">
        <v>397</v>
      </c>
      <c r="C39" t="s">
        <v>278</v>
      </c>
      <c r="D39" t="s">
        <v>156</v>
      </c>
      <c r="E39">
        <v>2</v>
      </c>
      <c r="F39">
        <v>5</v>
      </c>
      <c r="G39">
        <v>2</v>
      </c>
      <c r="H39" t="s">
        <v>5</v>
      </c>
      <c r="I39" t="s">
        <v>28</v>
      </c>
      <c r="J39" t="s">
        <v>33</v>
      </c>
      <c r="K39">
        <v>2</v>
      </c>
      <c r="L39">
        <v>4</v>
      </c>
      <c r="N39" t="str">
        <f t="shared" si="0"/>
        <v>Bresee, Bryan;2;4;$2;</v>
      </c>
    </row>
    <row r="40" spans="1:14" x14ac:dyDescent="0.45">
      <c r="A40" t="s">
        <v>649</v>
      </c>
      <c r="B40" t="s">
        <v>398</v>
      </c>
      <c r="C40" t="s">
        <v>200</v>
      </c>
      <c r="D40" t="s">
        <v>163</v>
      </c>
      <c r="E40">
        <v>11</v>
      </c>
      <c r="F40">
        <v>5</v>
      </c>
      <c r="G40">
        <v>11</v>
      </c>
      <c r="H40" t="s">
        <v>5</v>
      </c>
      <c r="I40" t="s">
        <v>11</v>
      </c>
      <c r="J40" t="s">
        <v>33</v>
      </c>
      <c r="K40">
        <v>11</v>
      </c>
      <c r="L40">
        <v>4</v>
      </c>
      <c r="N40" t="str">
        <f t="shared" si="0"/>
        <v>Simpson, Trenton;11;4;$11;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FEB-9902-4485-B31E-373E0D28C995}">
  <dimension ref="A1:N44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7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652</v>
      </c>
      <c r="B2" t="s">
        <v>399</v>
      </c>
      <c r="C2" t="s">
        <v>267</v>
      </c>
      <c r="D2" t="s">
        <v>123</v>
      </c>
      <c r="E2">
        <v>215</v>
      </c>
      <c r="G2">
        <v>215</v>
      </c>
      <c r="H2" t="s">
        <v>7</v>
      </c>
      <c r="I2" t="s">
        <v>100</v>
      </c>
      <c r="K2">
        <v>269</v>
      </c>
      <c r="L2">
        <v>3</v>
      </c>
      <c r="N2" t="str">
        <f>_xlfn.CONCAT(B2,";",K2,";",L2,";","$",K2,";")</f>
        <v>Allen, Josh;269;3;$269;</v>
      </c>
    </row>
    <row r="3" spans="1:14" x14ac:dyDescent="0.45">
      <c r="A3" t="s">
        <v>652</v>
      </c>
      <c r="B3" t="s">
        <v>400</v>
      </c>
      <c r="C3" t="s">
        <v>155</v>
      </c>
      <c r="D3" t="s">
        <v>123</v>
      </c>
      <c r="E3">
        <v>129</v>
      </c>
      <c r="F3">
        <v>5</v>
      </c>
      <c r="G3">
        <v>129</v>
      </c>
      <c r="H3" t="s">
        <v>5</v>
      </c>
      <c r="I3" t="s">
        <v>104</v>
      </c>
      <c r="K3">
        <v>162</v>
      </c>
      <c r="L3">
        <v>4</v>
      </c>
      <c r="N3" t="str">
        <f t="shared" ref="N3:N44" si="0">_xlfn.CONCAT(B3,";",K3,";",L3,";","$",K3,";")</f>
        <v>Richardson, Anthony;162;4;$162;</v>
      </c>
    </row>
    <row r="4" spans="1:14" x14ac:dyDescent="0.45">
      <c r="A4" t="s">
        <v>652</v>
      </c>
      <c r="B4" t="s">
        <v>401</v>
      </c>
      <c r="C4" t="s">
        <v>211</v>
      </c>
      <c r="D4" t="s">
        <v>123</v>
      </c>
      <c r="E4">
        <v>5</v>
      </c>
      <c r="G4">
        <v>0</v>
      </c>
      <c r="I4" t="s">
        <v>79</v>
      </c>
      <c r="K4">
        <v>10</v>
      </c>
      <c r="L4">
        <v>3</v>
      </c>
      <c r="N4" t="str">
        <f t="shared" si="0"/>
        <v>Rudolph, Mason;10;3;$10;</v>
      </c>
    </row>
    <row r="5" spans="1:14" x14ac:dyDescent="0.45">
      <c r="A5" t="s">
        <v>652</v>
      </c>
      <c r="B5" t="s">
        <v>402</v>
      </c>
      <c r="C5" t="s">
        <v>267</v>
      </c>
      <c r="D5" t="s">
        <v>130</v>
      </c>
      <c r="E5">
        <v>29</v>
      </c>
      <c r="G5">
        <v>29</v>
      </c>
      <c r="H5" t="s">
        <v>7</v>
      </c>
      <c r="I5" t="s">
        <v>101</v>
      </c>
      <c r="K5">
        <v>37</v>
      </c>
      <c r="L5">
        <v>3</v>
      </c>
      <c r="N5" t="str">
        <f t="shared" si="0"/>
        <v>Cook, James;37;3;$37;</v>
      </c>
    </row>
    <row r="6" spans="1:14" x14ac:dyDescent="0.45">
      <c r="A6" t="s">
        <v>652</v>
      </c>
      <c r="B6" t="s">
        <v>403</v>
      </c>
      <c r="C6" t="s">
        <v>143</v>
      </c>
      <c r="D6" t="s">
        <v>130</v>
      </c>
      <c r="E6">
        <v>1</v>
      </c>
      <c r="G6">
        <v>0</v>
      </c>
      <c r="H6" t="s">
        <v>7</v>
      </c>
      <c r="I6" t="s">
        <v>9</v>
      </c>
      <c r="K6">
        <v>10</v>
      </c>
      <c r="L6">
        <v>3</v>
      </c>
      <c r="N6" t="str">
        <f t="shared" si="0"/>
        <v>Singletary, Devin;10;3;$10;</v>
      </c>
    </row>
    <row r="7" spans="1:14" x14ac:dyDescent="0.45">
      <c r="A7" t="s">
        <v>652</v>
      </c>
      <c r="B7" t="s">
        <v>404</v>
      </c>
      <c r="C7" t="s">
        <v>267</v>
      </c>
      <c r="D7" t="s">
        <v>130</v>
      </c>
      <c r="E7">
        <v>1</v>
      </c>
      <c r="G7">
        <v>0</v>
      </c>
      <c r="H7" t="s">
        <v>7</v>
      </c>
      <c r="I7" t="s">
        <v>9</v>
      </c>
      <c r="K7">
        <v>10</v>
      </c>
      <c r="L7">
        <v>3</v>
      </c>
      <c r="N7" t="str">
        <f t="shared" si="0"/>
        <v>Harris, Damien;10;3;$10;</v>
      </c>
    </row>
    <row r="8" spans="1:14" x14ac:dyDescent="0.45">
      <c r="A8" t="s">
        <v>652</v>
      </c>
      <c r="B8" t="s">
        <v>405</v>
      </c>
      <c r="C8" t="s">
        <v>170</v>
      </c>
      <c r="D8" t="s">
        <v>130</v>
      </c>
      <c r="E8">
        <v>1</v>
      </c>
      <c r="G8">
        <v>5</v>
      </c>
      <c r="I8" t="s">
        <v>19</v>
      </c>
      <c r="K8">
        <v>10</v>
      </c>
      <c r="L8">
        <v>3</v>
      </c>
      <c r="N8" t="str">
        <f t="shared" si="0"/>
        <v>Foreman, D'Onta;10;3;$10;</v>
      </c>
    </row>
    <row r="9" spans="1:14" x14ac:dyDescent="0.45">
      <c r="A9" t="s">
        <v>652</v>
      </c>
      <c r="B9" t="s">
        <v>406</v>
      </c>
      <c r="C9" t="s">
        <v>283</v>
      </c>
      <c r="D9" t="s">
        <v>130</v>
      </c>
      <c r="E9">
        <v>1</v>
      </c>
      <c r="G9">
        <v>0</v>
      </c>
      <c r="I9" t="s">
        <v>19</v>
      </c>
      <c r="K9">
        <v>10</v>
      </c>
      <c r="L9">
        <v>3</v>
      </c>
      <c r="N9" t="str">
        <f t="shared" si="0"/>
        <v>Demercado, Emari;10;3;$10;</v>
      </c>
    </row>
    <row r="10" spans="1:14" x14ac:dyDescent="0.45">
      <c r="A10" t="s">
        <v>652</v>
      </c>
      <c r="B10" t="s">
        <v>407</v>
      </c>
      <c r="C10" t="s">
        <v>203</v>
      </c>
      <c r="D10" t="s">
        <v>130</v>
      </c>
      <c r="E10">
        <v>1</v>
      </c>
      <c r="G10">
        <v>0</v>
      </c>
      <c r="H10" t="s">
        <v>7</v>
      </c>
      <c r="I10" t="s">
        <v>19</v>
      </c>
      <c r="K10">
        <v>10</v>
      </c>
      <c r="L10">
        <v>3</v>
      </c>
      <c r="N10" t="str">
        <f t="shared" si="0"/>
        <v>Allgeier, Tyler;10;3;$10;</v>
      </c>
    </row>
    <row r="11" spans="1:14" x14ac:dyDescent="0.45">
      <c r="A11" t="s">
        <v>652</v>
      </c>
      <c r="B11" t="s">
        <v>408</v>
      </c>
      <c r="C11" t="s">
        <v>200</v>
      </c>
      <c r="D11" t="s">
        <v>130</v>
      </c>
      <c r="E11">
        <v>3</v>
      </c>
      <c r="G11">
        <v>7</v>
      </c>
      <c r="H11" t="s">
        <v>7</v>
      </c>
      <c r="I11" t="s">
        <v>15</v>
      </c>
      <c r="K11">
        <v>10</v>
      </c>
      <c r="L11">
        <v>3</v>
      </c>
      <c r="N11" t="str">
        <f t="shared" si="0"/>
        <v>Edwards, Gus;10;3;$10;</v>
      </c>
    </row>
    <row r="12" spans="1:14" x14ac:dyDescent="0.45">
      <c r="A12" t="s">
        <v>652</v>
      </c>
      <c r="B12" t="s">
        <v>409</v>
      </c>
      <c r="C12" t="s">
        <v>136</v>
      </c>
      <c r="D12" t="s">
        <v>141</v>
      </c>
      <c r="E12">
        <v>119</v>
      </c>
      <c r="G12">
        <v>119</v>
      </c>
      <c r="H12" t="s">
        <v>7</v>
      </c>
      <c r="I12" t="s">
        <v>103</v>
      </c>
      <c r="K12">
        <v>149</v>
      </c>
      <c r="L12">
        <v>3</v>
      </c>
      <c r="N12" t="str">
        <f t="shared" si="0"/>
        <v>St. Brown, Amon-Ra;149;3;$149;</v>
      </c>
    </row>
    <row r="13" spans="1:14" x14ac:dyDescent="0.45">
      <c r="A13" t="s">
        <v>652</v>
      </c>
      <c r="B13" t="s">
        <v>410</v>
      </c>
      <c r="C13" t="s">
        <v>267</v>
      </c>
      <c r="D13" t="s">
        <v>141</v>
      </c>
      <c r="E13">
        <v>110</v>
      </c>
      <c r="G13">
        <v>110</v>
      </c>
      <c r="H13" t="s">
        <v>7</v>
      </c>
      <c r="I13" t="s">
        <v>102</v>
      </c>
      <c r="K13">
        <v>138</v>
      </c>
      <c r="L13">
        <v>3</v>
      </c>
      <c r="N13" t="str">
        <f t="shared" si="0"/>
        <v>Diggs, Stefon;138;3;$138;</v>
      </c>
    </row>
    <row r="14" spans="1:14" x14ac:dyDescent="0.45">
      <c r="A14" t="s">
        <v>652</v>
      </c>
      <c r="B14" t="s">
        <v>411</v>
      </c>
      <c r="C14" t="s">
        <v>146</v>
      </c>
      <c r="D14" t="s">
        <v>141</v>
      </c>
      <c r="E14">
        <v>72</v>
      </c>
      <c r="G14">
        <v>72</v>
      </c>
      <c r="H14" t="s">
        <v>7</v>
      </c>
      <c r="I14" t="s">
        <v>60</v>
      </c>
      <c r="K14">
        <v>90</v>
      </c>
      <c r="L14">
        <v>3</v>
      </c>
      <c r="N14" t="str">
        <f t="shared" si="0"/>
        <v>Ridley, Calvin;90;3;$90;</v>
      </c>
    </row>
    <row r="15" spans="1:14" x14ac:dyDescent="0.45">
      <c r="A15" t="s">
        <v>652</v>
      </c>
      <c r="B15" t="s">
        <v>412</v>
      </c>
      <c r="C15" t="s">
        <v>161</v>
      </c>
      <c r="D15" t="s">
        <v>141</v>
      </c>
      <c r="E15">
        <v>1</v>
      </c>
      <c r="G15">
        <v>25</v>
      </c>
      <c r="H15" t="s">
        <v>7</v>
      </c>
      <c r="I15" t="s">
        <v>19</v>
      </c>
      <c r="K15">
        <v>32</v>
      </c>
      <c r="L15">
        <v>3</v>
      </c>
      <c r="N15" t="str">
        <f t="shared" si="0"/>
        <v>Cooks, Brandin;32;3;$32;</v>
      </c>
    </row>
    <row r="16" spans="1:14" x14ac:dyDescent="0.45">
      <c r="A16" t="s">
        <v>652</v>
      </c>
      <c r="B16" t="s">
        <v>413</v>
      </c>
      <c r="C16" t="s">
        <v>155</v>
      </c>
      <c r="D16" t="s">
        <v>141</v>
      </c>
      <c r="E16">
        <v>23</v>
      </c>
      <c r="F16">
        <v>5</v>
      </c>
      <c r="G16">
        <v>23</v>
      </c>
      <c r="H16" t="s">
        <v>5</v>
      </c>
      <c r="I16" t="s">
        <v>61</v>
      </c>
      <c r="K16">
        <v>29</v>
      </c>
      <c r="L16">
        <v>4</v>
      </c>
      <c r="N16" t="str">
        <f t="shared" si="0"/>
        <v>Downs, Josh;29;4;$29;</v>
      </c>
    </row>
    <row r="17" spans="1:14" x14ac:dyDescent="0.45">
      <c r="A17" t="s">
        <v>652</v>
      </c>
      <c r="B17" t="s">
        <v>414</v>
      </c>
      <c r="C17" t="s">
        <v>214</v>
      </c>
      <c r="D17" t="s">
        <v>141</v>
      </c>
      <c r="E17">
        <v>2</v>
      </c>
      <c r="F17">
        <v>5</v>
      </c>
      <c r="G17">
        <v>18</v>
      </c>
      <c r="H17" t="s">
        <v>5</v>
      </c>
      <c r="I17" t="s">
        <v>84</v>
      </c>
      <c r="K17">
        <v>23</v>
      </c>
      <c r="L17">
        <v>4</v>
      </c>
      <c r="N17" t="str">
        <f t="shared" si="0"/>
        <v>Mingo, Jonathan;23;4;$23;</v>
      </c>
    </row>
    <row r="18" spans="1:14" x14ac:dyDescent="0.45">
      <c r="A18" t="s">
        <v>652</v>
      </c>
      <c r="B18" t="s">
        <v>415</v>
      </c>
      <c r="C18" t="s">
        <v>127</v>
      </c>
      <c r="D18" t="s">
        <v>141</v>
      </c>
      <c r="E18">
        <v>1</v>
      </c>
      <c r="G18">
        <v>0</v>
      </c>
      <c r="I18" t="s">
        <v>19</v>
      </c>
      <c r="K18">
        <v>10</v>
      </c>
      <c r="L18">
        <v>3</v>
      </c>
      <c r="N18" t="str">
        <f t="shared" si="0"/>
        <v>Douglas, Demario;10;3;$10;</v>
      </c>
    </row>
    <row r="19" spans="1:14" x14ac:dyDescent="0.45">
      <c r="A19" t="s">
        <v>652</v>
      </c>
      <c r="B19" t="s">
        <v>416</v>
      </c>
      <c r="C19" t="s">
        <v>177</v>
      </c>
      <c r="D19" t="s">
        <v>150</v>
      </c>
      <c r="E19">
        <v>87</v>
      </c>
      <c r="G19">
        <v>87</v>
      </c>
      <c r="H19" t="s">
        <v>7</v>
      </c>
      <c r="I19" t="s">
        <v>41</v>
      </c>
      <c r="K19">
        <v>109</v>
      </c>
      <c r="L19">
        <v>3</v>
      </c>
      <c r="N19" t="str">
        <f t="shared" si="0"/>
        <v>Kelce, Travis;109;3;$109;</v>
      </c>
    </row>
    <row r="20" spans="1:14" x14ac:dyDescent="0.45">
      <c r="A20" t="s">
        <v>652</v>
      </c>
      <c r="B20" t="s">
        <v>417</v>
      </c>
      <c r="C20" t="s">
        <v>138</v>
      </c>
      <c r="D20" t="s">
        <v>150</v>
      </c>
      <c r="E20">
        <v>26</v>
      </c>
      <c r="F20">
        <v>5</v>
      </c>
      <c r="G20">
        <v>26</v>
      </c>
      <c r="H20" t="s">
        <v>5</v>
      </c>
      <c r="I20" t="s">
        <v>56</v>
      </c>
      <c r="K20">
        <v>33</v>
      </c>
      <c r="L20">
        <v>4</v>
      </c>
      <c r="N20" t="str">
        <f t="shared" si="0"/>
        <v>Mayer, Michael;33;4;$33;</v>
      </c>
    </row>
    <row r="21" spans="1:14" x14ac:dyDescent="0.45">
      <c r="A21" t="s">
        <v>652</v>
      </c>
      <c r="B21" t="s">
        <v>418</v>
      </c>
      <c r="C21" t="s">
        <v>242</v>
      </c>
      <c r="D21" t="s">
        <v>150</v>
      </c>
      <c r="E21">
        <v>1</v>
      </c>
      <c r="G21">
        <v>0</v>
      </c>
      <c r="H21" t="s">
        <v>7</v>
      </c>
      <c r="I21" t="s">
        <v>9</v>
      </c>
      <c r="K21">
        <v>10</v>
      </c>
      <c r="L21">
        <v>3</v>
      </c>
      <c r="N21" t="str">
        <f t="shared" si="0"/>
        <v>Otton, Cade;10;3;$10;</v>
      </c>
    </row>
    <row r="22" spans="1:14" x14ac:dyDescent="0.45">
      <c r="A22" t="s">
        <v>652</v>
      </c>
      <c r="B22" t="s">
        <v>419</v>
      </c>
      <c r="C22" t="s">
        <v>170</v>
      </c>
      <c r="D22" t="s">
        <v>153</v>
      </c>
      <c r="E22">
        <v>1</v>
      </c>
      <c r="G22">
        <v>0</v>
      </c>
      <c r="I22" t="s">
        <v>19</v>
      </c>
      <c r="K22">
        <v>3</v>
      </c>
      <c r="L22">
        <v>3</v>
      </c>
      <c r="N22" t="str">
        <f t="shared" si="0"/>
        <v>Santos, Cairo;3;3;$3;</v>
      </c>
    </row>
    <row r="23" spans="1:14" x14ac:dyDescent="0.45">
      <c r="A23" t="s">
        <v>652</v>
      </c>
      <c r="B23" t="s">
        <v>420</v>
      </c>
      <c r="C23" t="s">
        <v>149</v>
      </c>
      <c r="D23" t="s">
        <v>156</v>
      </c>
      <c r="E23">
        <v>10</v>
      </c>
      <c r="G23">
        <v>10</v>
      </c>
      <c r="H23" t="s">
        <v>7</v>
      </c>
      <c r="I23" t="s">
        <v>6</v>
      </c>
      <c r="K23">
        <v>13</v>
      </c>
      <c r="L23">
        <v>3</v>
      </c>
      <c r="N23" t="str">
        <f t="shared" si="0"/>
        <v>Donald, Aaron;13;3;$13;</v>
      </c>
    </row>
    <row r="24" spans="1:14" x14ac:dyDescent="0.45">
      <c r="A24" t="s">
        <v>652</v>
      </c>
      <c r="B24" t="s">
        <v>421</v>
      </c>
      <c r="C24" t="s">
        <v>223</v>
      </c>
      <c r="D24" t="s">
        <v>156</v>
      </c>
      <c r="E24">
        <v>7</v>
      </c>
      <c r="G24">
        <v>7</v>
      </c>
      <c r="H24" t="s">
        <v>7</v>
      </c>
      <c r="I24" t="s">
        <v>18</v>
      </c>
      <c r="K24">
        <v>10</v>
      </c>
      <c r="L24">
        <v>3</v>
      </c>
      <c r="N24" t="str">
        <f t="shared" si="0"/>
        <v>Williams, Quinnen;10;3;$10;</v>
      </c>
    </row>
    <row r="25" spans="1:14" x14ac:dyDescent="0.45">
      <c r="A25" t="s">
        <v>652</v>
      </c>
      <c r="B25" t="s">
        <v>422</v>
      </c>
      <c r="C25" t="s">
        <v>211</v>
      </c>
      <c r="D25" t="s">
        <v>159</v>
      </c>
      <c r="E25">
        <v>41</v>
      </c>
      <c r="G25">
        <v>41</v>
      </c>
      <c r="H25" t="s">
        <v>7</v>
      </c>
      <c r="I25" t="s">
        <v>65</v>
      </c>
      <c r="K25">
        <v>52</v>
      </c>
      <c r="L25">
        <v>3</v>
      </c>
      <c r="N25" t="str">
        <f t="shared" si="0"/>
        <v>Watt, T.J.;52;3;$52;</v>
      </c>
    </row>
    <row r="26" spans="1:14" x14ac:dyDescent="0.45">
      <c r="A26" t="s">
        <v>652</v>
      </c>
      <c r="B26" t="s">
        <v>423</v>
      </c>
      <c r="C26" t="s">
        <v>230</v>
      </c>
      <c r="D26" t="s">
        <v>159</v>
      </c>
      <c r="E26">
        <v>1</v>
      </c>
      <c r="G26">
        <v>15</v>
      </c>
      <c r="H26" t="s">
        <v>7</v>
      </c>
      <c r="I26" t="s">
        <v>19</v>
      </c>
      <c r="K26">
        <v>19</v>
      </c>
      <c r="L26">
        <v>3</v>
      </c>
      <c r="N26" t="str">
        <f t="shared" si="0"/>
        <v>Landry, Harold;19;3;$19;</v>
      </c>
    </row>
    <row r="27" spans="1:14" x14ac:dyDescent="0.45">
      <c r="A27" t="s">
        <v>652</v>
      </c>
      <c r="B27" t="s">
        <v>424</v>
      </c>
      <c r="C27" t="s">
        <v>165</v>
      </c>
      <c r="D27" t="s">
        <v>159</v>
      </c>
      <c r="E27">
        <v>5</v>
      </c>
      <c r="G27">
        <v>6</v>
      </c>
      <c r="H27" t="s">
        <v>7</v>
      </c>
      <c r="I27" t="s">
        <v>79</v>
      </c>
      <c r="K27">
        <v>10</v>
      </c>
      <c r="L27">
        <v>3</v>
      </c>
      <c r="N27" t="str">
        <f t="shared" si="0"/>
        <v>Nwosu, Uchenna;10;3;$10;</v>
      </c>
    </row>
    <row r="28" spans="1:14" x14ac:dyDescent="0.45">
      <c r="A28" t="s">
        <v>652</v>
      </c>
      <c r="B28" t="s">
        <v>425</v>
      </c>
      <c r="C28" t="s">
        <v>200</v>
      </c>
      <c r="D28" t="s">
        <v>163</v>
      </c>
      <c r="E28">
        <v>58</v>
      </c>
      <c r="G28">
        <v>58</v>
      </c>
      <c r="H28" t="s">
        <v>7</v>
      </c>
      <c r="I28" t="s">
        <v>46</v>
      </c>
      <c r="K28">
        <v>73</v>
      </c>
      <c r="L28">
        <v>3</v>
      </c>
      <c r="N28" t="str">
        <f t="shared" si="0"/>
        <v>Smith, Roquan;73;3;$73;</v>
      </c>
    </row>
    <row r="29" spans="1:14" x14ac:dyDescent="0.45">
      <c r="A29" t="s">
        <v>652</v>
      </c>
      <c r="B29" t="s">
        <v>426</v>
      </c>
      <c r="C29" t="s">
        <v>161</v>
      </c>
      <c r="D29" t="s">
        <v>163</v>
      </c>
      <c r="E29">
        <v>1</v>
      </c>
      <c r="G29">
        <v>10</v>
      </c>
      <c r="H29" t="s">
        <v>7</v>
      </c>
      <c r="I29" t="s">
        <v>19</v>
      </c>
      <c r="K29">
        <v>13</v>
      </c>
      <c r="L29">
        <v>3</v>
      </c>
      <c r="N29" t="str">
        <f t="shared" si="0"/>
        <v>Clark, Damone;13;3;$13;</v>
      </c>
    </row>
    <row r="30" spans="1:14" x14ac:dyDescent="0.45">
      <c r="A30" t="s">
        <v>652</v>
      </c>
      <c r="B30" t="s">
        <v>427</v>
      </c>
      <c r="C30" t="s">
        <v>136</v>
      </c>
      <c r="D30" t="s">
        <v>163</v>
      </c>
      <c r="E30">
        <v>1</v>
      </c>
      <c r="G30">
        <v>0</v>
      </c>
      <c r="I30" t="s">
        <v>19</v>
      </c>
      <c r="K30">
        <v>10</v>
      </c>
      <c r="L30">
        <v>3</v>
      </c>
      <c r="N30" t="str">
        <f t="shared" si="0"/>
        <v>Anzalone, Alex;10;3;$10;</v>
      </c>
    </row>
    <row r="31" spans="1:14" x14ac:dyDescent="0.45">
      <c r="A31" t="s">
        <v>652</v>
      </c>
      <c r="B31" t="s">
        <v>428</v>
      </c>
      <c r="C31" t="s">
        <v>211</v>
      </c>
      <c r="D31" t="s">
        <v>163</v>
      </c>
      <c r="E31">
        <v>1</v>
      </c>
      <c r="G31">
        <v>0</v>
      </c>
      <c r="H31" t="s">
        <v>7</v>
      </c>
      <c r="I31" t="s">
        <v>9</v>
      </c>
      <c r="K31">
        <v>10</v>
      </c>
      <c r="L31">
        <v>3</v>
      </c>
      <c r="N31" t="str">
        <f t="shared" si="0"/>
        <v>Roberts, Elandon;10;3;$10;</v>
      </c>
    </row>
    <row r="32" spans="1:14" x14ac:dyDescent="0.45">
      <c r="A32" t="s">
        <v>652</v>
      </c>
      <c r="B32" t="s">
        <v>429</v>
      </c>
      <c r="C32" t="s">
        <v>134</v>
      </c>
      <c r="D32" t="s">
        <v>163</v>
      </c>
      <c r="E32">
        <v>5</v>
      </c>
      <c r="G32">
        <v>5</v>
      </c>
      <c r="H32" t="s">
        <v>7</v>
      </c>
      <c r="I32" t="s">
        <v>45</v>
      </c>
      <c r="K32">
        <v>10</v>
      </c>
      <c r="L32">
        <v>3</v>
      </c>
      <c r="N32" t="str">
        <f t="shared" si="0"/>
        <v>Barton, Cody;10;3;$10;</v>
      </c>
    </row>
    <row r="33" spans="1:14" x14ac:dyDescent="0.45">
      <c r="A33" t="s">
        <v>652</v>
      </c>
      <c r="B33" t="s">
        <v>430</v>
      </c>
      <c r="C33" t="s">
        <v>267</v>
      </c>
      <c r="D33" t="s">
        <v>163</v>
      </c>
      <c r="E33">
        <v>1</v>
      </c>
      <c r="G33">
        <v>0</v>
      </c>
      <c r="H33" t="s">
        <v>7</v>
      </c>
      <c r="I33" t="s">
        <v>9</v>
      </c>
      <c r="K33">
        <v>10</v>
      </c>
      <c r="L33">
        <v>3</v>
      </c>
      <c r="N33" t="str">
        <f t="shared" si="0"/>
        <v>Bernard, Terrel;10;3;$10;</v>
      </c>
    </row>
    <row r="34" spans="1:14" x14ac:dyDescent="0.45">
      <c r="A34" t="s">
        <v>652</v>
      </c>
      <c r="B34" t="s">
        <v>431</v>
      </c>
      <c r="C34" t="s">
        <v>143</v>
      </c>
      <c r="D34" t="s">
        <v>179</v>
      </c>
      <c r="E34">
        <v>2</v>
      </c>
      <c r="G34">
        <v>25</v>
      </c>
      <c r="H34" t="s">
        <v>7</v>
      </c>
      <c r="I34" t="s">
        <v>84</v>
      </c>
      <c r="K34">
        <v>32</v>
      </c>
      <c r="L34">
        <v>3</v>
      </c>
      <c r="N34" t="str">
        <f t="shared" si="0"/>
        <v>Pitre, Jalen;32;3;$32;</v>
      </c>
    </row>
    <row r="35" spans="1:14" x14ac:dyDescent="0.45">
      <c r="A35" t="s">
        <v>652</v>
      </c>
      <c r="B35" t="s">
        <v>432</v>
      </c>
      <c r="C35" t="s">
        <v>140</v>
      </c>
      <c r="D35" t="s">
        <v>179</v>
      </c>
      <c r="E35">
        <v>1</v>
      </c>
      <c r="G35">
        <v>16</v>
      </c>
      <c r="H35" t="s">
        <v>7</v>
      </c>
      <c r="I35" t="s">
        <v>19</v>
      </c>
      <c r="K35">
        <v>20</v>
      </c>
      <c r="L35">
        <v>3</v>
      </c>
      <c r="N35" t="str">
        <f t="shared" si="0"/>
        <v>Hufanga, Talanoa;20;3;$20;</v>
      </c>
    </row>
    <row r="36" spans="1:14" x14ac:dyDescent="0.45">
      <c r="A36" t="s">
        <v>652</v>
      </c>
      <c r="B36" t="s">
        <v>433</v>
      </c>
      <c r="C36" t="s">
        <v>200</v>
      </c>
      <c r="D36" t="s">
        <v>179</v>
      </c>
      <c r="E36">
        <v>1</v>
      </c>
      <c r="G36">
        <v>0</v>
      </c>
      <c r="I36" t="s">
        <v>19</v>
      </c>
      <c r="K36">
        <v>10</v>
      </c>
      <c r="L36">
        <v>3</v>
      </c>
      <c r="N36" t="str">
        <f t="shared" si="0"/>
        <v>Williams, Marcus;10;3;$10;</v>
      </c>
    </row>
    <row r="37" spans="1:14" x14ac:dyDescent="0.45">
      <c r="A37" t="s">
        <v>652</v>
      </c>
      <c r="B37" t="s">
        <v>434</v>
      </c>
      <c r="C37" t="s">
        <v>230</v>
      </c>
      <c r="D37" t="s">
        <v>179</v>
      </c>
      <c r="E37">
        <v>1</v>
      </c>
      <c r="G37">
        <v>0</v>
      </c>
      <c r="I37" t="s">
        <v>19</v>
      </c>
      <c r="K37">
        <v>10</v>
      </c>
      <c r="L37">
        <v>3</v>
      </c>
      <c r="N37" t="str">
        <f t="shared" si="0"/>
        <v>Hooker, Amani;10;3;$10;</v>
      </c>
    </row>
    <row r="38" spans="1:14" x14ac:dyDescent="0.45">
      <c r="A38" t="s">
        <v>652</v>
      </c>
      <c r="B38" t="s">
        <v>435</v>
      </c>
      <c r="C38" t="s">
        <v>125</v>
      </c>
      <c r="D38" t="s">
        <v>179</v>
      </c>
      <c r="E38">
        <v>1</v>
      </c>
      <c r="G38">
        <v>0</v>
      </c>
      <c r="I38" t="s">
        <v>19</v>
      </c>
      <c r="K38">
        <v>10</v>
      </c>
      <c r="L38">
        <v>3</v>
      </c>
      <c r="N38" t="str">
        <f t="shared" si="0"/>
        <v>Bynum, Camryn;10;3;$10;</v>
      </c>
    </row>
    <row r="39" spans="1:14" x14ac:dyDescent="0.45">
      <c r="A39" t="s">
        <v>652</v>
      </c>
      <c r="B39" t="s">
        <v>436</v>
      </c>
      <c r="C39" t="s">
        <v>134</v>
      </c>
      <c r="D39" t="s">
        <v>130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N39" t="str">
        <f t="shared" si="0"/>
        <v>Rodriguez, Chris;1;4;$1;</v>
      </c>
    </row>
    <row r="40" spans="1:14" x14ac:dyDescent="0.45">
      <c r="A40" t="s">
        <v>652</v>
      </c>
      <c r="B40" t="s">
        <v>437</v>
      </c>
      <c r="C40" t="s">
        <v>146</v>
      </c>
      <c r="D40" t="s">
        <v>150</v>
      </c>
      <c r="E40">
        <v>3</v>
      </c>
      <c r="F40">
        <v>5</v>
      </c>
      <c r="G40">
        <v>3</v>
      </c>
      <c r="H40" t="s">
        <v>5</v>
      </c>
      <c r="I40" t="s">
        <v>8</v>
      </c>
      <c r="J40" t="s">
        <v>33</v>
      </c>
      <c r="K40">
        <v>3</v>
      </c>
      <c r="L40">
        <v>4</v>
      </c>
      <c r="N40" t="str">
        <f t="shared" si="0"/>
        <v>Strange, Brenton;3;4;$3;</v>
      </c>
    </row>
    <row r="41" spans="1:14" x14ac:dyDescent="0.45">
      <c r="A41" t="s">
        <v>652</v>
      </c>
      <c r="B41" t="s">
        <v>438</v>
      </c>
      <c r="C41" t="s">
        <v>211</v>
      </c>
      <c r="D41" t="s">
        <v>150</v>
      </c>
      <c r="E41">
        <v>1</v>
      </c>
      <c r="F41">
        <v>5</v>
      </c>
      <c r="G41">
        <v>1</v>
      </c>
      <c r="H41" t="s">
        <v>5</v>
      </c>
      <c r="I41" t="s">
        <v>9</v>
      </c>
      <c r="J41" t="s">
        <v>33</v>
      </c>
      <c r="K41">
        <v>1</v>
      </c>
      <c r="L41">
        <v>4</v>
      </c>
      <c r="N41" t="str">
        <f t="shared" si="0"/>
        <v>Washington, Darnell;1;4;$1;</v>
      </c>
    </row>
    <row r="42" spans="1:14" x14ac:dyDescent="0.45">
      <c r="A42" t="s">
        <v>652</v>
      </c>
      <c r="B42" t="s">
        <v>439</v>
      </c>
      <c r="C42" t="s">
        <v>168</v>
      </c>
      <c r="D42" t="s">
        <v>156</v>
      </c>
      <c r="E42">
        <v>14</v>
      </c>
      <c r="F42">
        <v>5</v>
      </c>
      <c r="G42">
        <v>14</v>
      </c>
      <c r="H42" t="s">
        <v>5</v>
      </c>
      <c r="I42" t="s">
        <v>105</v>
      </c>
      <c r="J42" t="s">
        <v>33</v>
      </c>
      <c r="K42">
        <v>14</v>
      </c>
      <c r="L42">
        <v>4</v>
      </c>
      <c r="N42" t="str">
        <f t="shared" si="0"/>
        <v>Carter, Jalen;14;4;$14;</v>
      </c>
    </row>
    <row r="43" spans="1:14" x14ac:dyDescent="0.45">
      <c r="A43" t="s">
        <v>652</v>
      </c>
      <c r="B43" t="s">
        <v>440</v>
      </c>
      <c r="C43" t="s">
        <v>161</v>
      </c>
      <c r="D43" t="s">
        <v>156</v>
      </c>
      <c r="E43">
        <v>1</v>
      </c>
      <c r="F43">
        <v>5</v>
      </c>
      <c r="G43">
        <v>1</v>
      </c>
      <c r="H43" t="s">
        <v>5</v>
      </c>
      <c r="I43" t="s">
        <v>9</v>
      </c>
      <c r="J43" t="s">
        <v>33</v>
      </c>
      <c r="K43">
        <v>1</v>
      </c>
      <c r="L43">
        <v>4</v>
      </c>
      <c r="N43" t="str">
        <f t="shared" si="0"/>
        <v>Smith, Mazi;1;4;$1;</v>
      </c>
    </row>
    <row r="44" spans="1:14" x14ac:dyDescent="0.45">
      <c r="A44" t="s">
        <v>652</v>
      </c>
      <c r="B44" t="s">
        <v>441</v>
      </c>
      <c r="C44" t="s">
        <v>140</v>
      </c>
      <c r="D44" t="s">
        <v>179</v>
      </c>
      <c r="E44">
        <v>1</v>
      </c>
      <c r="F44">
        <v>5</v>
      </c>
      <c r="G44">
        <v>1</v>
      </c>
      <c r="H44" t="s">
        <v>5</v>
      </c>
      <c r="I44" t="s">
        <v>9</v>
      </c>
      <c r="J44" t="s">
        <v>33</v>
      </c>
      <c r="K44">
        <v>1</v>
      </c>
      <c r="L44">
        <v>4</v>
      </c>
      <c r="N44" t="str">
        <f t="shared" si="0"/>
        <v>Brown, Ji'Ayir;1;4;$1;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8BE1-D05D-4529-8F3D-919BE4F07142}">
  <dimension ref="A1:N40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6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639</v>
      </c>
      <c r="B2" t="s">
        <v>442</v>
      </c>
      <c r="C2" t="s">
        <v>170</v>
      </c>
      <c r="D2" t="s">
        <v>123</v>
      </c>
      <c r="E2">
        <v>163</v>
      </c>
      <c r="G2">
        <v>163</v>
      </c>
      <c r="H2" t="s">
        <v>7</v>
      </c>
      <c r="I2" t="s">
        <v>63</v>
      </c>
      <c r="K2">
        <v>204</v>
      </c>
      <c r="L2">
        <v>3</v>
      </c>
      <c r="N2" t="str">
        <f>_xlfn.CONCAT(B2,";",K2,";",L2,";","$",K2,";")</f>
        <v>Fields, Justin;204;3;$204;</v>
      </c>
    </row>
    <row r="3" spans="1:14" x14ac:dyDescent="0.45">
      <c r="A3" t="s">
        <v>639</v>
      </c>
      <c r="B3" t="s">
        <v>443</v>
      </c>
      <c r="C3" t="s">
        <v>192</v>
      </c>
      <c r="D3" t="s">
        <v>123</v>
      </c>
      <c r="E3">
        <v>71</v>
      </c>
      <c r="G3">
        <v>71</v>
      </c>
      <c r="H3" t="s">
        <v>7</v>
      </c>
      <c r="I3" t="s">
        <v>59</v>
      </c>
      <c r="K3">
        <v>89</v>
      </c>
      <c r="L3">
        <v>3</v>
      </c>
      <c r="N3" t="str">
        <f t="shared" ref="N3:N38" si="0">_xlfn.CONCAT(B3,";",K3,";",L3,";","$",K3,";")</f>
        <v>Wilson, Russell;89;3;$89;</v>
      </c>
    </row>
    <row r="4" spans="1:14" x14ac:dyDescent="0.45">
      <c r="A4" t="s">
        <v>639</v>
      </c>
      <c r="B4" t="s">
        <v>444</v>
      </c>
      <c r="C4" t="s">
        <v>230</v>
      </c>
      <c r="D4" t="s">
        <v>123</v>
      </c>
      <c r="E4">
        <v>52</v>
      </c>
      <c r="F4">
        <v>5</v>
      </c>
      <c r="G4">
        <v>52</v>
      </c>
      <c r="H4" t="s">
        <v>5</v>
      </c>
      <c r="I4" t="s">
        <v>64</v>
      </c>
      <c r="K4">
        <v>65</v>
      </c>
      <c r="L4">
        <v>4</v>
      </c>
      <c r="N4" t="str">
        <f t="shared" si="0"/>
        <v>Levis, Will;65;4;$65;</v>
      </c>
    </row>
    <row r="5" spans="1:14" x14ac:dyDescent="0.45">
      <c r="A5" t="s">
        <v>639</v>
      </c>
      <c r="B5" t="s">
        <v>622</v>
      </c>
      <c r="C5" t="s">
        <v>136</v>
      </c>
      <c r="D5" t="s">
        <v>123</v>
      </c>
      <c r="E5">
        <v>41</v>
      </c>
      <c r="F5">
        <v>5</v>
      </c>
      <c r="G5">
        <v>41</v>
      </c>
      <c r="H5" t="s">
        <v>5</v>
      </c>
      <c r="I5" t="s">
        <v>65</v>
      </c>
      <c r="K5">
        <v>52</v>
      </c>
      <c r="L5">
        <v>4</v>
      </c>
      <c r="N5" t="str">
        <f t="shared" si="0"/>
        <v>Hooker, Hendon;52;4;$52;</v>
      </c>
    </row>
    <row r="6" spans="1:14" x14ac:dyDescent="0.45">
      <c r="A6" t="s">
        <v>639</v>
      </c>
      <c r="B6" t="s">
        <v>445</v>
      </c>
      <c r="C6" t="s">
        <v>187</v>
      </c>
      <c r="D6" t="s">
        <v>123</v>
      </c>
      <c r="E6">
        <v>1</v>
      </c>
      <c r="G6">
        <v>0</v>
      </c>
      <c r="H6" t="s">
        <v>7</v>
      </c>
      <c r="I6" t="s">
        <v>9</v>
      </c>
      <c r="K6">
        <v>10</v>
      </c>
      <c r="L6">
        <v>3</v>
      </c>
      <c r="N6" t="str">
        <f t="shared" si="0"/>
        <v>White, Mike;10;3;$10;</v>
      </c>
    </row>
    <row r="7" spans="1:14" x14ac:dyDescent="0.45">
      <c r="A7" t="s">
        <v>639</v>
      </c>
      <c r="B7" t="s">
        <v>446</v>
      </c>
      <c r="C7" t="s">
        <v>192</v>
      </c>
      <c r="D7" t="s">
        <v>130</v>
      </c>
      <c r="E7">
        <v>53</v>
      </c>
      <c r="G7">
        <v>53</v>
      </c>
      <c r="H7" t="s">
        <v>7</v>
      </c>
      <c r="I7" t="s">
        <v>67</v>
      </c>
      <c r="K7">
        <v>67</v>
      </c>
      <c r="L7">
        <v>3</v>
      </c>
      <c r="N7" t="str">
        <f t="shared" si="0"/>
        <v>Williams, Javonte;67;3;$67;</v>
      </c>
    </row>
    <row r="8" spans="1:14" x14ac:dyDescent="0.45">
      <c r="A8" t="s">
        <v>639</v>
      </c>
      <c r="B8" t="s">
        <v>447</v>
      </c>
      <c r="C8" t="s">
        <v>214</v>
      </c>
      <c r="D8" t="s">
        <v>130</v>
      </c>
      <c r="E8">
        <v>50</v>
      </c>
      <c r="G8">
        <v>50</v>
      </c>
      <c r="H8" t="s">
        <v>7</v>
      </c>
      <c r="I8" t="s">
        <v>66</v>
      </c>
      <c r="K8">
        <v>63</v>
      </c>
      <c r="L8">
        <v>3</v>
      </c>
      <c r="N8" t="str">
        <f t="shared" si="0"/>
        <v>Sanders, Miles;63;3;$63;</v>
      </c>
    </row>
    <row r="9" spans="1:14" x14ac:dyDescent="0.45">
      <c r="A9" t="s">
        <v>639</v>
      </c>
      <c r="B9" t="s">
        <v>448</v>
      </c>
      <c r="C9" t="s">
        <v>165</v>
      </c>
      <c r="D9" t="s">
        <v>130</v>
      </c>
      <c r="E9">
        <v>41</v>
      </c>
      <c r="F9">
        <v>5</v>
      </c>
      <c r="G9">
        <v>41</v>
      </c>
      <c r="H9" t="s">
        <v>5</v>
      </c>
      <c r="I9" t="s">
        <v>65</v>
      </c>
      <c r="K9">
        <v>52</v>
      </c>
      <c r="L9">
        <v>4</v>
      </c>
      <c r="N9" t="str">
        <f t="shared" si="0"/>
        <v>Charbonnet, Zach;52;4;$52;</v>
      </c>
    </row>
    <row r="10" spans="1:14" x14ac:dyDescent="0.45">
      <c r="A10" t="s">
        <v>639</v>
      </c>
      <c r="B10" t="s">
        <v>449</v>
      </c>
      <c r="C10" t="s">
        <v>170</v>
      </c>
      <c r="D10" t="s">
        <v>130</v>
      </c>
      <c r="E10">
        <v>35</v>
      </c>
      <c r="F10">
        <v>5</v>
      </c>
      <c r="G10">
        <v>35</v>
      </c>
      <c r="H10" t="s">
        <v>5</v>
      </c>
      <c r="I10" t="s">
        <v>42</v>
      </c>
      <c r="K10">
        <v>44</v>
      </c>
      <c r="L10">
        <v>4</v>
      </c>
      <c r="N10" t="str">
        <f t="shared" si="0"/>
        <v>Johnson, Roschon;44;4;$44;</v>
      </c>
    </row>
    <row r="11" spans="1:14" x14ac:dyDescent="0.45">
      <c r="A11" t="s">
        <v>639</v>
      </c>
      <c r="B11" t="s">
        <v>451</v>
      </c>
      <c r="C11" t="s">
        <v>192</v>
      </c>
      <c r="D11" t="s">
        <v>130</v>
      </c>
      <c r="E11">
        <v>3</v>
      </c>
      <c r="G11">
        <v>0</v>
      </c>
      <c r="I11" t="s">
        <v>15</v>
      </c>
      <c r="K11">
        <v>10</v>
      </c>
      <c r="L11">
        <v>3</v>
      </c>
      <c r="N11" t="str">
        <f t="shared" si="0"/>
        <v>McLaughlin, Jaleel;10;3;$10;</v>
      </c>
    </row>
    <row r="12" spans="1:14" x14ac:dyDescent="0.45">
      <c r="A12" t="s">
        <v>639</v>
      </c>
      <c r="B12" t="s">
        <v>450</v>
      </c>
      <c r="C12" t="s">
        <v>278</v>
      </c>
      <c r="D12" t="s">
        <v>130</v>
      </c>
      <c r="E12">
        <v>1</v>
      </c>
      <c r="G12">
        <v>0</v>
      </c>
      <c r="H12" t="s">
        <v>7</v>
      </c>
      <c r="I12" t="s">
        <v>9</v>
      </c>
      <c r="K12">
        <v>10</v>
      </c>
      <c r="L12">
        <v>3</v>
      </c>
      <c r="N12" t="str">
        <f t="shared" si="0"/>
        <v>Williams, Jamaal;10;3;$10;</v>
      </c>
    </row>
    <row r="13" spans="1:14" x14ac:dyDescent="0.45">
      <c r="A13" t="s">
        <v>639</v>
      </c>
      <c r="B13" t="s">
        <v>452</v>
      </c>
      <c r="C13" t="s">
        <v>125</v>
      </c>
      <c r="D13" t="s">
        <v>141</v>
      </c>
      <c r="E13">
        <v>169</v>
      </c>
      <c r="G13">
        <v>169</v>
      </c>
      <c r="H13" t="s">
        <v>7</v>
      </c>
      <c r="I13" t="s">
        <v>68</v>
      </c>
      <c r="K13">
        <v>212</v>
      </c>
      <c r="L13">
        <v>3</v>
      </c>
      <c r="N13" t="str">
        <f t="shared" si="0"/>
        <v>Jefferson, Justin;212;3;$212;</v>
      </c>
    </row>
    <row r="14" spans="1:14" x14ac:dyDescent="0.45">
      <c r="A14" t="s">
        <v>639</v>
      </c>
      <c r="B14" t="s">
        <v>453</v>
      </c>
      <c r="C14" t="s">
        <v>192</v>
      </c>
      <c r="D14" t="s">
        <v>141</v>
      </c>
      <c r="E14">
        <v>52</v>
      </c>
      <c r="G14">
        <v>52</v>
      </c>
      <c r="H14" t="s">
        <v>7</v>
      </c>
      <c r="I14" t="s">
        <v>64</v>
      </c>
      <c r="K14">
        <v>65</v>
      </c>
      <c r="L14">
        <v>3</v>
      </c>
      <c r="N14" t="str">
        <f t="shared" si="0"/>
        <v>Jeudy, Jerry;65;3;$65;</v>
      </c>
    </row>
    <row r="15" spans="1:14" x14ac:dyDescent="0.45">
      <c r="A15" t="s">
        <v>639</v>
      </c>
      <c r="B15" t="s">
        <v>454</v>
      </c>
      <c r="C15" t="s">
        <v>183</v>
      </c>
      <c r="D15" t="s">
        <v>141</v>
      </c>
      <c r="E15">
        <v>45</v>
      </c>
      <c r="G15">
        <v>45</v>
      </c>
      <c r="H15" t="s">
        <v>7</v>
      </c>
      <c r="I15" t="s">
        <v>13</v>
      </c>
      <c r="K15">
        <v>57</v>
      </c>
      <c r="L15">
        <v>3</v>
      </c>
      <c r="N15" t="str">
        <f t="shared" si="0"/>
        <v>Williams, Mike;57;3;$57;</v>
      </c>
    </row>
    <row r="16" spans="1:14" x14ac:dyDescent="0.45">
      <c r="A16" t="s">
        <v>639</v>
      </c>
      <c r="B16" t="s">
        <v>455</v>
      </c>
      <c r="C16" t="s">
        <v>211</v>
      </c>
      <c r="D16" t="s">
        <v>141</v>
      </c>
      <c r="E16">
        <v>41</v>
      </c>
      <c r="G16">
        <v>41</v>
      </c>
      <c r="H16" t="s">
        <v>7</v>
      </c>
      <c r="I16" t="s">
        <v>65</v>
      </c>
      <c r="K16">
        <v>52</v>
      </c>
      <c r="L16">
        <v>3</v>
      </c>
      <c r="N16" t="str">
        <f t="shared" si="0"/>
        <v>Pickens, George;52;3;$52;</v>
      </c>
    </row>
    <row r="17" spans="1:14" x14ac:dyDescent="0.45">
      <c r="A17" t="s">
        <v>639</v>
      </c>
      <c r="B17" t="s">
        <v>456</v>
      </c>
      <c r="C17" t="s">
        <v>177</v>
      </c>
      <c r="D17" t="s">
        <v>141</v>
      </c>
      <c r="E17">
        <v>25</v>
      </c>
      <c r="F17">
        <v>5</v>
      </c>
      <c r="G17">
        <v>25</v>
      </c>
      <c r="H17" t="s">
        <v>5</v>
      </c>
      <c r="I17" t="s">
        <v>26</v>
      </c>
      <c r="K17">
        <v>32</v>
      </c>
      <c r="L17">
        <v>4</v>
      </c>
      <c r="N17" t="str">
        <f t="shared" si="0"/>
        <v>Rice, Rashee;32;4;$32;</v>
      </c>
    </row>
    <row r="18" spans="1:14" x14ac:dyDescent="0.45">
      <c r="A18" t="s">
        <v>639</v>
      </c>
      <c r="B18" t="s">
        <v>457</v>
      </c>
      <c r="C18" t="s">
        <v>267</v>
      </c>
      <c r="D18" t="s">
        <v>141</v>
      </c>
      <c r="E18">
        <v>20</v>
      </c>
      <c r="G18">
        <v>20</v>
      </c>
      <c r="H18" t="s">
        <v>7</v>
      </c>
      <c r="I18" t="s">
        <v>34</v>
      </c>
      <c r="K18">
        <v>25</v>
      </c>
      <c r="L18">
        <v>3</v>
      </c>
      <c r="N18" t="str">
        <f t="shared" si="0"/>
        <v>Davis, Gabriel;25;3;$25;</v>
      </c>
    </row>
    <row r="19" spans="1:14" x14ac:dyDescent="0.45">
      <c r="A19" t="s">
        <v>639</v>
      </c>
      <c r="B19" t="s">
        <v>458</v>
      </c>
      <c r="C19" t="s">
        <v>122</v>
      </c>
      <c r="D19" t="s">
        <v>141</v>
      </c>
      <c r="E19">
        <v>15</v>
      </c>
      <c r="G19">
        <v>15</v>
      </c>
      <c r="H19" t="s">
        <v>7</v>
      </c>
      <c r="I19" t="s">
        <v>69</v>
      </c>
      <c r="K19">
        <v>19</v>
      </c>
      <c r="L19">
        <v>3</v>
      </c>
      <c r="N19" t="str">
        <f t="shared" si="0"/>
        <v>Tillman, Cedric;19;3;$19;</v>
      </c>
    </row>
    <row r="20" spans="1:14" x14ac:dyDescent="0.45">
      <c r="A20" t="s">
        <v>639</v>
      </c>
      <c r="B20" t="s">
        <v>459</v>
      </c>
      <c r="C20" t="s">
        <v>158</v>
      </c>
      <c r="D20" t="s">
        <v>150</v>
      </c>
      <c r="E20">
        <v>26</v>
      </c>
      <c r="F20">
        <v>5</v>
      </c>
      <c r="G20">
        <v>26</v>
      </c>
      <c r="H20" t="s">
        <v>5</v>
      </c>
      <c r="I20" t="s">
        <v>56</v>
      </c>
      <c r="K20">
        <v>33</v>
      </c>
      <c r="L20">
        <v>4</v>
      </c>
      <c r="N20" t="str">
        <f t="shared" si="0"/>
        <v>Musgrave, Luke;33;4;$33;</v>
      </c>
    </row>
    <row r="21" spans="1:14" x14ac:dyDescent="0.45">
      <c r="A21" t="s">
        <v>639</v>
      </c>
      <c r="B21" t="s">
        <v>460</v>
      </c>
      <c r="C21" t="s">
        <v>183</v>
      </c>
      <c r="D21" t="s">
        <v>150</v>
      </c>
      <c r="E21">
        <v>7</v>
      </c>
      <c r="G21">
        <v>7</v>
      </c>
      <c r="H21" t="s">
        <v>7</v>
      </c>
      <c r="I21" t="s">
        <v>18</v>
      </c>
      <c r="K21">
        <v>10</v>
      </c>
      <c r="L21">
        <v>3</v>
      </c>
      <c r="N21" t="str">
        <f t="shared" si="0"/>
        <v>Everett, Gerald;10;3;$10;</v>
      </c>
    </row>
    <row r="22" spans="1:14" x14ac:dyDescent="0.45">
      <c r="A22" t="s">
        <v>639</v>
      </c>
      <c r="B22" t="s">
        <v>461</v>
      </c>
      <c r="C22" t="s">
        <v>149</v>
      </c>
      <c r="D22" t="s">
        <v>150</v>
      </c>
      <c r="E22">
        <v>1</v>
      </c>
      <c r="G22">
        <v>0</v>
      </c>
      <c r="H22" t="s">
        <v>7</v>
      </c>
      <c r="I22" t="s">
        <v>9</v>
      </c>
      <c r="K22">
        <v>10</v>
      </c>
      <c r="L22">
        <v>3</v>
      </c>
      <c r="N22" t="str">
        <f t="shared" si="0"/>
        <v>Higbee, Tyler;10;3;$10;</v>
      </c>
    </row>
    <row r="23" spans="1:14" x14ac:dyDescent="0.45">
      <c r="A23" t="s">
        <v>639</v>
      </c>
      <c r="B23" t="s">
        <v>462</v>
      </c>
      <c r="C23" t="s">
        <v>187</v>
      </c>
      <c r="D23" t="s">
        <v>153</v>
      </c>
      <c r="E23">
        <v>1</v>
      </c>
      <c r="G23">
        <v>0</v>
      </c>
      <c r="H23" t="s">
        <v>7</v>
      </c>
      <c r="I23" t="s">
        <v>9</v>
      </c>
      <c r="K23">
        <v>3</v>
      </c>
      <c r="L23">
        <v>3</v>
      </c>
      <c r="N23" t="str">
        <f t="shared" si="0"/>
        <v>Sanders, Jason;3;3;$3;</v>
      </c>
    </row>
    <row r="24" spans="1:14" x14ac:dyDescent="0.45">
      <c r="A24" t="s">
        <v>639</v>
      </c>
      <c r="B24" t="s">
        <v>463</v>
      </c>
      <c r="C24" t="s">
        <v>127</v>
      </c>
      <c r="D24" t="s">
        <v>159</v>
      </c>
      <c r="E24">
        <v>16</v>
      </c>
      <c r="G24">
        <v>16</v>
      </c>
      <c r="H24" t="s">
        <v>7</v>
      </c>
      <c r="I24" t="s">
        <v>40</v>
      </c>
      <c r="K24">
        <v>20</v>
      </c>
      <c r="L24">
        <v>3</v>
      </c>
      <c r="N24" t="str">
        <f t="shared" si="0"/>
        <v>Judon, Matt;20;3;$20;</v>
      </c>
    </row>
    <row r="25" spans="1:14" x14ac:dyDescent="0.45">
      <c r="A25" t="s">
        <v>639</v>
      </c>
      <c r="B25" t="s">
        <v>464</v>
      </c>
      <c r="C25" t="s">
        <v>143</v>
      </c>
      <c r="D25" t="s">
        <v>159</v>
      </c>
      <c r="E25">
        <v>1</v>
      </c>
      <c r="G25">
        <v>0</v>
      </c>
      <c r="I25" t="s">
        <v>19</v>
      </c>
      <c r="K25">
        <v>10</v>
      </c>
      <c r="L25">
        <v>3</v>
      </c>
      <c r="N25" t="str">
        <f t="shared" si="0"/>
        <v>Greenard, Jonathan;10;3;$10;</v>
      </c>
    </row>
    <row r="26" spans="1:14" x14ac:dyDescent="0.45">
      <c r="A26" t="s">
        <v>639</v>
      </c>
      <c r="B26" t="s">
        <v>465</v>
      </c>
      <c r="C26" t="s">
        <v>155</v>
      </c>
      <c r="D26" t="s">
        <v>159</v>
      </c>
      <c r="E26">
        <v>4</v>
      </c>
      <c r="G26">
        <v>4</v>
      </c>
      <c r="H26" t="s">
        <v>7</v>
      </c>
      <c r="I26" t="s">
        <v>51</v>
      </c>
      <c r="K26">
        <v>10</v>
      </c>
      <c r="L26">
        <v>3</v>
      </c>
      <c r="N26" t="str">
        <f t="shared" si="0"/>
        <v>Paye, Kwity;10;3;$10;</v>
      </c>
    </row>
    <row r="27" spans="1:14" x14ac:dyDescent="0.45">
      <c r="A27" t="s">
        <v>639</v>
      </c>
      <c r="B27" t="s">
        <v>466</v>
      </c>
      <c r="C27" t="s">
        <v>187</v>
      </c>
      <c r="D27" t="s">
        <v>159</v>
      </c>
      <c r="E27">
        <v>1</v>
      </c>
      <c r="G27">
        <v>0</v>
      </c>
      <c r="H27" t="s">
        <v>7</v>
      </c>
      <c r="I27" t="s">
        <v>9</v>
      </c>
      <c r="K27">
        <v>10</v>
      </c>
      <c r="L27">
        <v>3</v>
      </c>
      <c r="N27" t="str">
        <f t="shared" si="0"/>
        <v>Chubb, Bradley;10;3;$10;</v>
      </c>
    </row>
    <row r="28" spans="1:14" x14ac:dyDescent="0.45">
      <c r="A28" t="s">
        <v>639</v>
      </c>
      <c r="B28" t="s">
        <v>467</v>
      </c>
      <c r="C28" t="s">
        <v>192</v>
      </c>
      <c r="D28" t="s">
        <v>163</v>
      </c>
      <c r="E28">
        <v>22</v>
      </c>
      <c r="G28">
        <v>22</v>
      </c>
      <c r="H28" t="s">
        <v>7</v>
      </c>
      <c r="I28" t="s">
        <v>70</v>
      </c>
      <c r="K28">
        <v>28</v>
      </c>
      <c r="L28">
        <v>3</v>
      </c>
      <c r="N28" t="str">
        <f t="shared" si="0"/>
        <v>Jewell, Josey;28;3;$28;</v>
      </c>
    </row>
    <row r="29" spans="1:14" x14ac:dyDescent="0.45">
      <c r="A29" t="s">
        <v>639</v>
      </c>
      <c r="B29" t="s">
        <v>468</v>
      </c>
      <c r="C29" t="s">
        <v>187</v>
      </c>
      <c r="D29" t="s">
        <v>163</v>
      </c>
      <c r="E29">
        <v>4</v>
      </c>
      <c r="G29">
        <v>4</v>
      </c>
      <c r="H29" t="s">
        <v>7</v>
      </c>
      <c r="I29" t="s">
        <v>51</v>
      </c>
      <c r="K29">
        <v>10</v>
      </c>
      <c r="L29">
        <v>3</v>
      </c>
      <c r="N29" t="str">
        <f t="shared" si="0"/>
        <v>Baker, Jerome;10;3;$10;</v>
      </c>
    </row>
    <row r="30" spans="1:14" x14ac:dyDescent="0.45">
      <c r="A30" t="s">
        <v>639</v>
      </c>
      <c r="B30" t="s">
        <v>469</v>
      </c>
      <c r="C30" t="s">
        <v>230</v>
      </c>
      <c r="D30" t="s">
        <v>163</v>
      </c>
      <c r="E30">
        <v>1</v>
      </c>
      <c r="G30">
        <v>0</v>
      </c>
      <c r="I30" t="s">
        <v>19</v>
      </c>
      <c r="K30">
        <v>10</v>
      </c>
      <c r="L30">
        <v>3</v>
      </c>
      <c r="N30" t="str">
        <f t="shared" si="0"/>
        <v>Gibbens, Jack;10;3;$10;</v>
      </c>
    </row>
    <row r="31" spans="1:14" x14ac:dyDescent="0.45">
      <c r="A31" t="s">
        <v>639</v>
      </c>
      <c r="B31" t="s">
        <v>472</v>
      </c>
      <c r="C31" t="s">
        <v>214</v>
      </c>
      <c r="D31" t="s">
        <v>179</v>
      </c>
      <c r="E31">
        <v>2</v>
      </c>
      <c r="G31">
        <v>2</v>
      </c>
      <c r="H31" t="s">
        <v>7</v>
      </c>
      <c r="I31" t="s">
        <v>28</v>
      </c>
      <c r="K31">
        <v>10</v>
      </c>
      <c r="L31">
        <v>3</v>
      </c>
      <c r="N31" t="str">
        <f t="shared" si="0"/>
        <v>Bell, Vonn;10;3;$10;</v>
      </c>
    </row>
    <row r="32" spans="1:14" x14ac:dyDescent="0.45">
      <c r="A32" t="s">
        <v>639</v>
      </c>
      <c r="B32" t="s">
        <v>473</v>
      </c>
      <c r="C32" t="s">
        <v>242</v>
      </c>
      <c r="D32" t="s">
        <v>179</v>
      </c>
      <c r="E32">
        <v>1</v>
      </c>
      <c r="G32">
        <v>0</v>
      </c>
      <c r="I32" t="s">
        <v>19</v>
      </c>
      <c r="K32">
        <v>10</v>
      </c>
      <c r="L32">
        <v>3</v>
      </c>
      <c r="N32" t="str">
        <f t="shared" si="0"/>
        <v>Neal, Ryan;10;3;$10;</v>
      </c>
    </row>
    <row r="33" spans="1:14" x14ac:dyDescent="0.45">
      <c r="A33" t="s">
        <v>639</v>
      </c>
      <c r="B33" t="s">
        <v>471</v>
      </c>
      <c r="C33" t="s">
        <v>230</v>
      </c>
      <c r="D33" t="s">
        <v>179</v>
      </c>
      <c r="E33">
        <v>2</v>
      </c>
      <c r="G33">
        <v>2</v>
      </c>
      <c r="H33" t="s">
        <v>7</v>
      </c>
      <c r="I33" t="s">
        <v>28</v>
      </c>
      <c r="K33">
        <v>10</v>
      </c>
      <c r="L33">
        <v>3</v>
      </c>
      <c r="N33" t="str">
        <f t="shared" si="0"/>
        <v>Edmunds, Terrell;10;3;$10;</v>
      </c>
    </row>
    <row r="34" spans="1:14" x14ac:dyDescent="0.45">
      <c r="A34" t="s">
        <v>639</v>
      </c>
      <c r="B34" t="s">
        <v>470</v>
      </c>
      <c r="C34" t="s">
        <v>136</v>
      </c>
      <c r="D34" t="s">
        <v>179</v>
      </c>
      <c r="E34">
        <v>1</v>
      </c>
      <c r="G34">
        <v>0</v>
      </c>
      <c r="I34" t="s">
        <v>19</v>
      </c>
      <c r="K34">
        <v>10</v>
      </c>
      <c r="L34">
        <v>3</v>
      </c>
      <c r="N34" t="str">
        <f t="shared" si="0"/>
        <v>Walker, Tracy;10;3;$10;</v>
      </c>
    </row>
    <row r="35" spans="1:14" x14ac:dyDescent="0.45">
      <c r="A35" t="s">
        <v>639</v>
      </c>
      <c r="B35" t="s">
        <v>474</v>
      </c>
      <c r="C35" t="s">
        <v>267</v>
      </c>
      <c r="D35" t="s">
        <v>179</v>
      </c>
      <c r="E35">
        <v>1</v>
      </c>
      <c r="G35">
        <v>0</v>
      </c>
      <c r="H35" t="s">
        <v>7</v>
      </c>
      <c r="I35" t="s">
        <v>9</v>
      </c>
      <c r="K35">
        <v>10</v>
      </c>
      <c r="L35">
        <v>3</v>
      </c>
      <c r="N35" t="str">
        <f t="shared" si="0"/>
        <v>Hyde, Micah;10;3;$10;</v>
      </c>
    </row>
    <row r="36" spans="1:14" x14ac:dyDescent="0.45">
      <c r="A36" t="s">
        <v>639</v>
      </c>
      <c r="B36" t="s">
        <v>475</v>
      </c>
      <c r="C36" t="s">
        <v>149</v>
      </c>
      <c r="D36" t="s">
        <v>130</v>
      </c>
      <c r="E36">
        <v>16</v>
      </c>
      <c r="F36">
        <v>5</v>
      </c>
      <c r="G36">
        <v>16</v>
      </c>
      <c r="H36" t="s">
        <v>5</v>
      </c>
      <c r="I36" t="s">
        <v>40</v>
      </c>
      <c r="J36" t="s">
        <v>33</v>
      </c>
      <c r="K36">
        <v>16</v>
      </c>
      <c r="L36">
        <v>4</v>
      </c>
      <c r="N36" t="str">
        <f t="shared" si="0"/>
        <v>Evans, Zach;16;4;$16;</v>
      </c>
    </row>
    <row r="37" spans="1:14" x14ac:dyDescent="0.45">
      <c r="A37" t="s">
        <v>639</v>
      </c>
      <c r="B37" t="s">
        <v>476</v>
      </c>
      <c r="C37" t="s">
        <v>185</v>
      </c>
      <c r="D37" t="s">
        <v>141</v>
      </c>
      <c r="E37">
        <v>21</v>
      </c>
      <c r="F37">
        <v>5</v>
      </c>
      <c r="G37">
        <v>21</v>
      </c>
      <c r="H37" t="s">
        <v>5</v>
      </c>
      <c r="I37" t="s">
        <v>16</v>
      </c>
      <c r="J37" t="s">
        <v>33</v>
      </c>
      <c r="K37">
        <v>21</v>
      </c>
      <c r="L37">
        <v>4</v>
      </c>
      <c r="N37" t="str">
        <f t="shared" si="0"/>
        <v>Hyatt, Jalin;21;4;$21;</v>
      </c>
    </row>
    <row r="38" spans="1:14" x14ac:dyDescent="0.45">
      <c r="A38" t="s">
        <v>639</v>
      </c>
      <c r="B38" t="s">
        <v>477</v>
      </c>
      <c r="C38" t="s">
        <v>168</v>
      </c>
      <c r="D38" t="s">
        <v>159</v>
      </c>
      <c r="E38">
        <v>8</v>
      </c>
      <c r="F38">
        <v>5</v>
      </c>
      <c r="G38">
        <v>8</v>
      </c>
      <c r="H38" t="s">
        <v>5</v>
      </c>
      <c r="I38" t="s">
        <v>47</v>
      </c>
      <c r="J38" t="s">
        <v>33</v>
      </c>
      <c r="K38">
        <v>8</v>
      </c>
      <c r="L38">
        <v>4</v>
      </c>
      <c r="N38" t="str">
        <f t="shared" si="0"/>
        <v>Smith, Nolan;8;4;$8;</v>
      </c>
    </row>
    <row r="39" spans="1:14" x14ac:dyDescent="0.45">
      <c r="A39" t="s">
        <v>639</v>
      </c>
      <c r="B39" t="s">
        <v>478</v>
      </c>
      <c r="C39" t="s">
        <v>192</v>
      </c>
      <c r="D39" t="s">
        <v>163</v>
      </c>
      <c r="E39">
        <v>16</v>
      </c>
      <c r="F39">
        <v>5</v>
      </c>
      <c r="G39">
        <v>16</v>
      </c>
      <c r="H39" t="s">
        <v>5</v>
      </c>
      <c r="I39" t="s">
        <v>40</v>
      </c>
      <c r="J39" t="s">
        <v>33</v>
      </c>
      <c r="K39">
        <v>16</v>
      </c>
      <c r="L39">
        <v>4</v>
      </c>
      <c r="N39" t="str">
        <f>_xlfn.CONCAT(B40,";",K40,";",L40,";","$",K40,";")</f>
        <v>Brown, Sydney;3;4;$3;</v>
      </c>
    </row>
    <row r="40" spans="1:14" x14ac:dyDescent="0.45">
      <c r="A40" t="s">
        <v>639</v>
      </c>
      <c r="B40" t="s">
        <v>479</v>
      </c>
      <c r="C40" t="s">
        <v>168</v>
      </c>
      <c r="D40" t="s">
        <v>179</v>
      </c>
      <c r="E40">
        <v>3</v>
      </c>
      <c r="F40">
        <v>5</v>
      </c>
      <c r="G40">
        <v>3</v>
      </c>
      <c r="H40" t="s">
        <v>5</v>
      </c>
      <c r="I40" t="s">
        <v>8</v>
      </c>
      <c r="J40" t="s">
        <v>33</v>
      </c>
      <c r="K40">
        <v>3</v>
      </c>
      <c r="L4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f 0 5 0 1 e - 0 c 9 b - 4 d 7 e - 8 5 5 5 - 2 8 c d 0 b b a 7 c f 6 "   x m l n s = " h t t p : / / s c h e m a s . m i c r o s o f t . c o m / D a t a M a s h u p " > A A A A A O I N A A B Q S w M E F A A C A A g A w F G H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w F G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h 1 j e K 0 8 7 3 A o A A O E L A Q A T A B w A R m 9 y b X V s Y X M v U 2 V j d G l v b j E u b S C i G A A o o B Q A A A A A A A A A A A A A A A A A A A A A A A A A A A D t n f t u G z c W x v 8 P k H d g p k C r L F T F k u 9 p 3 I X l S + o m s R 1 Z 2 W B h G w t a o i X G o x l 1 L r F V w 0 A f Y Z 9 x n 2 R J z k h D z n A k x 9 m F B O g L E s Q m D 8 n D w 4 + X 8 4 u h h K w T c d 8 j Z 8 n f 9 V + e P 3 v + L O z T g H X J D 8 6 u 6 5 K W H 0 Y s C B 2 y Q 1 w W P X 9 G x K 8 z P w 4 6 T J S 0 6 Z X L a n v + 4 I p 7 r H L / g 3 N I I / I 2 H h H u E U r e 8 y h y G d n z a e R U R X d t 5 t E O 9 + O Q 7 I v v o z 7 3 b q 5 d f 9 S t r 1 Z J M 2 D 0 R n U X S t O z i A 3 7 z C N v A 9 7 r O a q a / R m L q q b f H T V p r y d c E t 8 w J g b 4 E v M O k 4 1 O e S + 8 E S O 3 G B 1 K l 2 W Z 6 K D L A z H D J g 9 9 L y l r 3 3 I 1 J 7 I b q 1 m r w q O f B m Q / i L 0 b Y R l 1 + i x 8 8 c J 5 e F l N J i x C 0 e 2 K k O z 5 X p f L J t Q V X 7 v x w H M m U R A W S V E l C U + V i A n T g Q h W I K f P a K d P + D U 5 V 4 X H d M A u R d P y g I n 4 i P n X C X N D Z m m n x z I x b Z S Z 6 o F O b V f L b L V l S E 3 X y k z N J U q M 1 6 f 0 K 9 c v N d s o N c t W N z X d L D X N 1 j 4 1 3 S o z z e s i M d 8 u M 8 9 L J l 2 J l d K l y M s p b V C 6 d j a p p W 3 S R X Q O g s A P n L z 8 j r w u u z M U p 0 p S 2 U 0 R q d B i 0 r Z K 6 u r 3 k R d t r N X a o y F 7 + f w Z 9 2 z D m E d B u U 5 t 5 8 J n d l U 7 p T 1 W k V 8 I f y L m R W H F 6 U f R M H z 9 6 t X t 7 e 3 a Z m 0 w u q Z e R M O R y 2 g v Z r W O P 3 j V W G m s v v K H 0 v v w 7 + 9 3 N h v b G x s / n u y s b P 5 4 2 j o 6 b h + 0 d u r O y 3 F Y 9 m l E 6 2 K 0 Z N j 7 + s O 5 L L m c B K 3 F h i 7 t C P f / Q d 2 Y Z X F L y 1 V p R X V S d f 7 z 1 7 + d q r P i V N P K w L C q 3 j v S M 3 I a h f q h s N e n X k 9 F X E Y 5 J J F P j u P B F Q u I j G w 2 Y D u g X n j t B 4 P E U F a G l Y J / 1 f t 7 5 9 S l I x b I 0 1 H Y k I j d R Q 9 V o g 2 e V n h q F F X V H D F L 6 R l 1 a T C y V P y T 0 c D a D Q 1 t / Z w I W R b d 2 e 3 8 E X O h C 6 O i c F j u s 5 D 3 P K r u l / L D c m Y U h X a 1 n v S T N A l W s g f p H S d n f 8 S 0 m + 4 k o 0 T t K S 9 2 3 c z F Q + 6 6 0 k f / 1 p v q q L S T R p U p s x L q 0 D 3 U A t F i A / + r a N T y b 0 N y y 6 M + U R s 7 1 L U o L W T 9 Z 1 G d 1 F Z m u m d o 4 s G Y l T i J R M O T O C K J B s h u 9 0 s c R g O x A 6 U b 2 c h n z B W X v h y 5 M s X R N N y V S b D f / E q c Q s / h 6 2 x X i s t 7 6 P K I J A 1 S j 8 n V S M z D 5 Q M u / N N 8 k J Y T I T z C e y G G y R Z R j U W D p J e 2 0 G B z d C C c n Y x T u X c q j h D s x 9 i P 2 F k 0 k k + V 8 G u V X F O h h 5 c y h q m P I s K d g A 9 T f Y 1 H s G z 0 1 F 5 t 4 J n b e 2 Y Y s g 2 f 8 8 D c b Z Y z w S I x Y 5 y 8 v t K t V S m Z S f X e M u d 2 w A e D z F L z s D B I L g C 6 o E y 3 S m c s V 6 8 m R y y Z Z U k s z 4 a 0 w 8 r k N H s C k 7 X O e f M Y Z R G b s q I g L h N W r W 4 f r t a Y I r T x k f h d g k u C Z A + 9 8 s o m t 5 y L J c u S C / E j d D F 1 g l N 8 / B 6 B k N 0 e 5 d 4 j Z T J N G s q T / 4 8 4 S u V R f 5 x A f B W h 7 5 J I G q a y R X i c V O r l Y m m J l K U Q a O M q l P W z p Z J O d a q f 4 x r 5 5 n a m + 6 q y t F I b Z X H q h z y 5 2 i 3 a n x r 3 5 C i 0 z l v z X 3 l Z o n H p l / J w S v 3 E v 9 n 7 R H 9 M y M x 0 6 s v M m K L 5 D i u k t V q d / U W W p j b 1 z J e x 2 7 M d K f N a W x v D I Z H T y P d h W q X 8 + d g 0 U 2 q L S a t p u m o x + d w y M 2 i L S f v A z J w t J q f v z H z Z Y r L f N n N l m 8 m B m S N b T N 4 3 j d z Y Y r H X N N N h i 8 m Z m Q E / f 1 b I T t N E R j z b X T d J Z k K Z K M q c w v I g 0 Z K v E g 1 U 5 V u 9 u l K a i 6 l k R T / 8 k 7 f i p 2 G X R s y u o E e 4 W C W 5 j r 5 F 3 e d J 0 8 u p a 0 6 9 L j m X Q 1 6 S X 7 M W W u n f i D i T 1 s k b I S 9 N Z d / U W + K N 0 d 2 s P s Z N v 2 l 0 c 9 a F k R 4 1 S 6 E o U 1 n W l l N n V P C 9 0 G f O J F P N O 8 a G 4 v B N U 2 W r a v J 6 y L V J B Z J k q 7 W W H 3 v d T 8 P K u d H q U l z 5 e 3 E Q M K 8 z S o B L 3 o E k J b e O n x / O b K L p U x X I t Z E 7 p 8 D 4 0 t o 3 O + L w S 7 L j 4 9 0 0 K x 7 X / a w f z H I v p s m g 9 m o S h Z W c 0 / I O s 1 w K J 0 F X x G M 3 7 D C v y 7 2 e c U d N s 8 l P N 7 G R 1 3 F q Z H l N z H x G 6 J O R / q a k Q / 0 9 H s p k J k 6 y X p F R O w 7 5 p D I p s K V i F p f M J C z v e 3 W M c X T Q Y w t s I Y o 5 h R Y Y z A Q 8 l p 2 K p s d q e m H k D 8 b a m q C 1 r O O D u 6 H Y y / a + k 7 o W 6 / h B N k j e E 3 2 Q e 2 e P J l n X 5 K G T v t n 0 s P p S B / Y R 0 8 o s t h b 3 q n r H u b f h + P 2 n v / K K C i g s e 0 4 / 4 t s x K d P h W A 5 c z d j O D w a K t c 3 a R L L G P w H M l 8 I 2 M g r b M C n s t 2 D Y B j A s M C w w L D A s M C w w L D A s M C w w L D A s M C w w L D A s M C w w L D A s M C w w 7 D J j 2 A Y w 7 K J h W P 2 H q + c M Y V c z C L v 6 5 B + F X Q W D B Y M F g w W D B Y M F g w W D B Y M F g w W D B Y M F g w W D B Y M F g w W D B Y M F g 1 1 m B r s K B r t o D F b 7 0 I o 5 I 9 i 1 D M G u P f 3 n Y N f A Y M F g w W D B Y M F g w W D B Y M F g w W D B Y M F g w W D B Y M F g w W D B Y M F g w W C X m c G u g c E u G o P N f 2 T z n E H s e g Z i 1 5 8 O Y t c B Y g F i A W I B Y g F i A W I B Y g F i A W I B Y g F i A W I B Y g F i A W I B Y g F i A W K X G c S u A 8 Q u G o h N / 6 e 1 O f P X j Y y / b j y d v 2 6 A v 4 K / g r + C v 4 K / g r + C v 4 K / g r + C v 4 K / g r + C v 4 K / g r + C v 4 K / g r 8 u M 3 / d A H 9 d O P 7 q d 0 d N 2 u u x Y N 4 M d j N j s J t P Z 7 C b Y L B g s G C w Y L B g s G C w Y L B g s G C w Y L B g s G C w Y L B g s G C w Y L B g s G C w y 8 x g N 8 F g F 4 7 B M h a 5 7 E v M F X G d J 4 P d y h j s 1 t M Z 7 B Y Y L B g s G C w Y L B g s G C w Y L B g s G C w Y L B g s G C w Y L B g s G C w Y L B g s G O w y M 9 g t M N h F Y 7 D i 6 u S 9 8 E b c Y S 1 G R S f h v D 8 S d j t D s d t P R 7 H b Q L F A s U C x Q L F A s U C x Q L F A s U C x Q L F A s U C x Q L F A s U C x Q L F A s U C x y 4 x i t 4 F i F w / F v g 1 4 l w d C C 0 0 e + t 7 c U a w 4 c C c s t r 7 y d B h b X w G N B Y 0 F j Q W N B Y 0 F j Q W N B Y 0 F j Q W N B Y 0 F j Q W N B Y 0 F j Q W N B Y 0 F j V 1 m G l t f A Y 5 d P B z b v u V h J D 8 g d j f u q B H m z W P r G o + t f w e P r Y P H g s e C x 4 L H g s e C x 4 L H g s e C x 4 L H g s e C x 4 L H g s e C x 4 L H g s e C x y 4 1 j 6 2 D x y 4 e j z 3 6 a U D 2 g 9 i 7 I U 0 e d f o s f P F i 7 k i 2 o S H Z x n c g 2 Q a Q L J A s k C y Q L J A s k C y Q L J A s k C y Q L J A s k C y Q L J A s k C y Q L J A s k O x S I 9 k G k O z i I d n 9 g F 5 H p M X C 2 I 1 C c u g H 5 M O H 3 / 7 3 U H b N A m X r p V B W + 9 i C 3 K c W Z C / 6 R 9 B R 1 Z V 6 I v P O T Q 5 M a t L 4 w A L Z 4 c e Y B V z P k I 9 Z K D b 9 7 z 7 X A W O K E 9 M + h d 5 E k H 3 / h o 9 X M W l r W J Q Y y I 7 f c a 9 b e 8 + u o 5 N Y J H 2 W 7 W F r m t s o 6 u v J P s l N p n T 0 y V G l t o z F p j a u f 8 J x O d V 9 u S B T x s t 7 n D h 4 8 l V t i 5 O v L K C u 6 x R B 8 Z E Y 7 8 4 4 o F S J d k r l j k v i J E 2 q p K 5 + H 3 n R x l p y u e o 7 S O / d 3 D k l S 1 P c N w d 3 H e b W P v v B z Z V o U j n k M p m f b J + 9 1 x e f Q h a E F + K 4 Y 6 O o 7 7 O Q e R c n H t s P + F d 2 s e 9 3 Y k V H L w 6 T f S X 2 q B 9 d i S B c i I 0 q / / w 8 d q R D X U a S / X w 0 G I q z v X b n h n f i i a 0 u 9 D E 7 m C x m 0 f 1 / n f U Z U 3 l o u v n O j y I 2 2 L E r S E p 3 x 0 l a X O Y 3 6 W n g D 3 x 5 Y / 7 G a J f p L 5 O 0 J i 2 v T P O j K l 6 M i f W u 6 8 r Z i f N t R 0 7 i s o g y H v V v J Q W v S s 4 G 4 y L P d P F g n q 3 G 0 L / 8 F 1 B L A Q I t A B Q A A g A I A M B R h 1 g O 3 B O / p A A A A P Y A A A A S A A A A A A A A A A A A A A A A A A A A A A B D b 2 5 m a W c v U G F j a 2 F n Z S 5 4 b W x Q S w E C L Q A U A A I A C A D A U Y d Y D 8 r p q 6 Q A A A D p A A A A E w A A A A A A A A A A A A A A A A D w A A A A W 0 N v b n R l b n R f V H l w Z X N d L n h t b F B L A Q I t A B Q A A g A I A M B R h 1 j e K 0 8 7 3 A o A A O E L A Q A T A A A A A A A A A A A A A A A A A O E B A A B G b 3 J t d W x h c y 9 T Z W N 0 a W 9 u M S 5 t U E s F B g A A A A A D A A M A w g A A A A o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u A Q A A A A A A 0 6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l Z X R s Z W p 1 a W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F m N z E 2 Z W U t Y z E 4 M y 0 0 Z T c 4 L W I x M z A t M z A x Z G U 2 Y z g 5 Z T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Z W V 0 b G V q d W l j Z S I g L z 4 8 R W 5 0 c n k g V H l w Z T 0 i R m l s b G V k Q 2 9 t c G x l d G V S Z X N 1 b H R U b 1 d v c m t z a G V l d C I g V m F s d W U 9 I m w x I i A v P j x F b n R y e S B U e X B l P S J G a W x s Q 2 9 s d W 1 u V H l w Z X M i I F Z h b H V l P S J z Q U F Z R 0 J n V U Z C U V l H Q U J F Q S I g L z 4 8 R W 5 0 c n k g V H l w Z T 0 i R m l s b E x h c 3 R V c G R h d G V k I i B W Y W x 1 Z T 0 i Z D I w M j Q t M D Q t M D Z U M T Y 6 N D U 6 M z Q u N z I 4 O T g z O F o i I C 8 + P E V u d H J 5 I F R 5 c G U 9 I k Z p b G x F c n J v c k N v d W 5 0 I i B W Y W x 1 Z T 0 i b D A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V 0 b G V q d W l j Z S 9 B d X R v U m V t b 3 Z l Z E N v b H V t b n M x L n t U Z W F t I E 5 h b W U s M H 0 m c X V v d D s s J n F 1 b 3 Q 7 U 2 V j d G l v b j E v Q m V l d G x l a n V p Y 2 U v Q X V 0 b 1 J l b W 9 2 Z W R D b 2 x 1 b W 5 z M S 5 7 U G x h e W V y I E 5 h b W U s M X 0 m c X V v d D s s J n F 1 b 3 Q 7 U 2 V j d G l v b j E v Q m V l d G x l a n V p Y 2 U v Q X V 0 b 1 J l b W 9 2 Z W R D b 2 x 1 b W 5 z M S 5 7 V G V h b S w y f S Z x d W 9 0 O y w m c X V v d D t T Z W N 0 a W 9 u M S 9 C Z W V 0 b G V q d W l j Z S 9 B d X R v U m V t b 3 Z l Z E N v b H V t b n M x L n t Q b 3 N p d G l v b i w z f S Z x d W 9 0 O y w m c X V v d D t T Z W N 0 a W 9 u M S 9 C Z W V 0 b G V q d W l j Z S 9 B d X R v U m V t b 3 Z l Z E N v b H V t b n M x L n t D d X J y Z W 5 0 I F N h b G F y e S w 0 f S Z x d W 9 0 O y w m c X V v d D t T Z W N 0 a W 9 u M S 9 C Z W V 0 b G V q d W l j Z S 9 B d X R v U m V t b 3 Z l Z E N v b H V t b n M x L n t D d X J y Z W 5 0 I F l l Y X J z L D V 9 J n F 1 b 3 Q 7 L C Z x d W 9 0 O 1 N l Y 3 R p b 2 4 x L 0 J l Z X R s Z W p 1 a W N l L 0 F 1 d G 9 S Z W 1 v d m V k Q 2 9 s d W 1 u c z E u e 0 J h c 2 U g U 2 F s Y X J 5 L D Z 9 J n F 1 b 3 Q 7 L C Z x d W 9 0 O 1 N l Y 3 R p b 2 4 x L 0 J l Z X R s Z W p 1 a W N l L 0 F 1 d G 9 S Z W 1 v d m V k Q 2 9 s d W 1 u c z E u e 0 9 0 a G V y L D d 9 J n F 1 b 3 Q 7 L C Z x d W 9 0 O 1 N l Y 3 R p b 2 4 x L 0 J l Z X R s Z W p 1 a W N l L 0 F 1 d G 9 S Z W 1 v d m V k Q 2 9 s d W 1 u c z E u e 0 F j c X V p c m V k L D h 9 J n F 1 b 3 Q 7 L C Z x d W 9 0 O 1 N l Y 3 R p b 2 4 x L 0 J l Z X R s Z W p 1 a W N l L 0 F 1 d G 9 S Z W 1 v d m V k Q 2 9 s d W 1 u c z E u e 0 R l c 2 l n b m F 0 a W 9 u L D l 9 J n F 1 b 3 Q 7 L C Z x d W 9 0 O 1 N l Y 3 R p b 2 4 x L 0 J l Z X R s Z W p 1 a W N l L 0 F 1 d G 9 S Z W 1 v d m V k Q 2 9 s d W 1 u c z E u e 0 t l Z X B l c i B T Y W x h c n k s M T B 9 J n F 1 b 3 Q 7 L C Z x d W 9 0 O 1 N l Y 3 R p b 2 4 x L 0 J l Z X R s Z W p 1 a W N l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J l Z X R s Z W p 1 a W N l L 0 F 1 d G 9 S Z W 1 v d m V k Q 2 9 s d W 1 u c z E u e 1 R l Y W 0 g T m F t Z S w w f S Z x d W 9 0 O y w m c X V v d D t T Z W N 0 a W 9 u M S 9 C Z W V 0 b G V q d W l j Z S 9 B d X R v U m V t b 3 Z l Z E N v b H V t b n M x L n t Q b G F 5 Z X I g T m F t Z S w x f S Z x d W 9 0 O y w m c X V v d D t T Z W N 0 a W 9 u M S 9 C Z W V 0 b G V q d W l j Z S 9 B d X R v U m V t b 3 Z l Z E N v b H V t b n M x L n t U Z W F t L D J 9 J n F 1 b 3 Q 7 L C Z x d W 9 0 O 1 N l Y 3 R p b 2 4 x L 0 J l Z X R s Z W p 1 a W N l L 0 F 1 d G 9 S Z W 1 v d m V k Q 2 9 s d W 1 u c z E u e 1 B v c 2 l 0 a W 9 u L D N 9 J n F 1 b 3 Q 7 L C Z x d W 9 0 O 1 N l Y 3 R p b 2 4 x L 0 J l Z X R s Z W p 1 a W N l L 0 F 1 d G 9 S Z W 1 v d m V k Q 2 9 s d W 1 u c z E u e 0 N 1 c n J l b n Q g U 2 F s Y X J 5 L D R 9 J n F 1 b 3 Q 7 L C Z x d W 9 0 O 1 N l Y 3 R p b 2 4 x L 0 J l Z X R s Z W p 1 a W N l L 0 F 1 d G 9 S Z W 1 v d m V k Q 2 9 s d W 1 u c z E u e 0 N 1 c n J l b n Q g W W V h c n M s N X 0 m c X V v d D s s J n F 1 b 3 Q 7 U 2 V j d G l v b j E v Q m V l d G x l a n V p Y 2 U v Q X V 0 b 1 J l b W 9 2 Z W R D b 2 x 1 b W 5 z M S 5 7 Q m F z Z S B T Y W x h c n k s N n 0 m c X V v d D s s J n F 1 b 3 Q 7 U 2 V j d G l v b j E v Q m V l d G x l a n V p Y 2 U v Q X V 0 b 1 J l b W 9 2 Z W R D b 2 x 1 b W 5 z M S 5 7 T 3 R o Z X I s N 3 0 m c X V v d D s s J n F 1 b 3 Q 7 U 2 V j d G l v b j E v Q m V l d G x l a n V p Y 2 U v Q X V 0 b 1 J l b W 9 2 Z W R D b 2 x 1 b W 5 z M S 5 7 Q W N x d W l y Z W Q s O H 0 m c X V v d D s s J n F 1 b 3 Q 7 U 2 V j d G l v b j E v Q m V l d G x l a n V p Y 2 U v Q X V 0 b 1 J l b W 9 2 Z W R D b 2 x 1 b W 5 z M S 5 7 R G V z a W d u Y X R p b 2 4 s O X 0 m c X V v d D s s J n F 1 b 3 Q 7 U 2 V j d G l v b j E v Q m V l d G x l a n V p Y 2 U v Q X V 0 b 1 J l b W 9 2 Z W R D b 2 x 1 b W 5 z M S 5 7 S 2 V l c G V y I F N h b G F y e S w x M H 0 m c X V v d D s s J n F 1 b 3 Q 7 U 2 V j d G l v b j E v Q m V l d G x l a n V p Y 2 U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l d G x l a n V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O D Y z M T N k L T F h N G Y t N D Z h Y y 0 4 Y 2 I 4 L T R k Z T N k M G U x N D U 5 Y i I g L z 4 8 R W 5 0 c n k g V H l w Z T 0 i R m l s b E V u Y W J s Z W Q i I F Z h b H V l P S J s M S I g L z 4 8 R W 5 0 c n k g V H l w Z T 0 i R m l s b E x h c 3 R V c G R h d G V k I i B W Y W x 1 Z T 0 i Z D I w M j Q t M D Q t M D Z U M T Y 6 N D U 6 M z Q u N j Y 2 N D c 5 O V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F R h c m d l d C I g V m F s d W U 9 I n N C b 2 R 5 Q m F n Z 2 V y c y I g L z 4 8 R W 5 0 c n k g V H l w Z T 0 i R m l s b E N v b H V t b l R 5 c G V z I i B W Y W x 1 Z T 0 i c 0 F B W U d C Z 1 V G Q l F Z R 0 F C R U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D b 3 V u d C I g V m F s d W U 9 I m w z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k e U J h Z 2 d l c n M v Q X V 0 b 1 J l b W 9 2 Z W R D b 2 x 1 b W 5 z M S 5 7 V G V h b S B O Y W 1 l L D B 9 J n F 1 b 3 Q 7 L C Z x d W 9 0 O 1 N l Y 3 R p b 2 4 x L 0 J v Z H l C Y W d n Z X J z L 0 F 1 d G 9 S Z W 1 v d m V k Q 2 9 s d W 1 u c z E u e 1 B s Y X l l c i B O Y W 1 l L D F 9 J n F 1 b 3 Q 7 L C Z x d W 9 0 O 1 N l Y 3 R p b 2 4 x L 0 J v Z H l C Y W d n Z X J z L 0 F 1 d G 9 S Z W 1 v d m V k Q 2 9 s d W 1 u c z E u e 1 R l Y W 0 s M n 0 m c X V v d D s s J n F 1 b 3 Q 7 U 2 V j d G l v b j E v Q m 9 k e U J h Z 2 d l c n M v Q X V 0 b 1 J l b W 9 2 Z W R D b 2 x 1 b W 5 z M S 5 7 U G 9 z a X R p b 2 4 s M 3 0 m c X V v d D s s J n F 1 b 3 Q 7 U 2 V j d G l v b j E v Q m 9 k e U J h Z 2 d l c n M v Q X V 0 b 1 J l b W 9 2 Z W R D b 2 x 1 b W 5 z M S 5 7 Q 3 V y c m V u d C B T Y W x h c n k s N H 0 m c X V v d D s s J n F 1 b 3 Q 7 U 2 V j d G l v b j E v Q m 9 k e U J h Z 2 d l c n M v Q X V 0 b 1 J l b W 9 2 Z W R D b 2 x 1 b W 5 z M S 5 7 Q 3 V y c m V u d C B Z Z W F y c y w 1 f S Z x d W 9 0 O y w m c X V v d D t T Z W N 0 a W 9 u M S 9 C b 2 R 5 Q m F n Z 2 V y c y 9 B d X R v U m V t b 3 Z l Z E N v b H V t b n M x L n t C Y X N l I F N h b G F y e S w 2 f S Z x d W 9 0 O y w m c X V v d D t T Z W N 0 a W 9 u M S 9 C b 2 R 5 Q m F n Z 2 V y c y 9 B d X R v U m V t b 3 Z l Z E N v b H V t b n M x L n t P d G h l c i w 3 f S Z x d W 9 0 O y w m c X V v d D t T Z W N 0 a W 9 u M S 9 C b 2 R 5 Q m F n Z 2 V y c y 9 B d X R v U m V t b 3 Z l Z E N v b H V t b n M x L n t B Y 3 F 1 a X J l Z C w 4 f S Z x d W 9 0 O y w m c X V v d D t T Z W N 0 a W 9 u M S 9 C b 2 R 5 Q m F n Z 2 V y c y 9 B d X R v U m V t b 3 Z l Z E N v b H V t b n M x L n t E Z X N p Z 2 5 h d G l v b i w 5 f S Z x d W 9 0 O y w m c X V v d D t T Z W N 0 a W 9 u M S 9 C b 2 R 5 Q m F n Z 2 V y c y 9 B d X R v U m V t b 3 Z l Z E N v b H V t b n M x L n t L Z W V w Z X I g U 2 F s Y X J 5 L D E w f S Z x d W 9 0 O y w m c X V v d D t T Z W N 0 a W 9 u M S 9 C b 2 R 5 Q m F n Z 2 V y c y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b 2 R 5 Q m F n Z 2 V y c y 9 B d X R v U m V t b 3 Z l Z E N v b H V t b n M x L n t U Z W F t I E 5 h b W U s M H 0 m c X V v d D s s J n F 1 b 3 Q 7 U 2 V j d G l v b j E v Q m 9 k e U J h Z 2 d l c n M v Q X V 0 b 1 J l b W 9 2 Z W R D b 2 x 1 b W 5 z M S 5 7 U G x h e W V y I E 5 h b W U s M X 0 m c X V v d D s s J n F 1 b 3 Q 7 U 2 V j d G l v b j E v Q m 9 k e U J h Z 2 d l c n M v Q X V 0 b 1 J l b W 9 2 Z W R D b 2 x 1 b W 5 z M S 5 7 V G V h b S w y f S Z x d W 9 0 O y w m c X V v d D t T Z W N 0 a W 9 u M S 9 C b 2 R 5 Q m F n Z 2 V y c y 9 B d X R v U m V t b 3 Z l Z E N v b H V t b n M x L n t Q b 3 N p d G l v b i w z f S Z x d W 9 0 O y w m c X V v d D t T Z W N 0 a W 9 u M S 9 C b 2 R 5 Q m F n Z 2 V y c y 9 B d X R v U m V t b 3 Z l Z E N v b H V t b n M x L n t D d X J y Z W 5 0 I F N h b G F y e S w 0 f S Z x d W 9 0 O y w m c X V v d D t T Z W N 0 a W 9 u M S 9 C b 2 R 5 Q m F n Z 2 V y c y 9 B d X R v U m V t b 3 Z l Z E N v b H V t b n M x L n t D d X J y Z W 5 0 I F l l Y X J z L D V 9 J n F 1 b 3 Q 7 L C Z x d W 9 0 O 1 N l Y 3 R p b 2 4 x L 0 J v Z H l C Y W d n Z X J z L 0 F 1 d G 9 S Z W 1 v d m V k Q 2 9 s d W 1 u c z E u e 0 J h c 2 U g U 2 F s Y X J 5 L D Z 9 J n F 1 b 3 Q 7 L C Z x d W 9 0 O 1 N l Y 3 R p b 2 4 x L 0 J v Z H l C Y W d n Z X J z L 0 F 1 d G 9 S Z W 1 v d m V k Q 2 9 s d W 1 u c z E u e 0 9 0 a G V y L D d 9 J n F 1 b 3 Q 7 L C Z x d W 9 0 O 1 N l Y 3 R p b 2 4 x L 0 J v Z H l C Y W d n Z X J z L 0 F 1 d G 9 S Z W 1 v d m V k Q 2 9 s d W 1 u c z E u e 0 F j c X V p c m V k L D h 9 J n F 1 b 3 Q 7 L C Z x d W 9 0 O 1 N l Y 3 R p b 2 4 x L 0 J v Z H l C Y W d n Z X J z L 0 F 1 d G 9 S Z W 1 v d m V k Q 2 9 s d W 1 u c z E u e 0 R l c 2 l n b m F 0 a W 9 u L D l 9 J n F 1 b 3 Q 7 L C Z x d W 9 0 O 1 N l Y 3 R p b 2 4 x L 0 J v Z H l C Y W d n Z X J z L 0 F 1 d G 9 S Z W 1 v d m V k Q 2 9 s d W 1 u c z E u e 0 t l Z X B l c i B T Y W x h c n k s M T B 9 J n F 1 b 3 Q 7 L C Z x d W 9 0 O 1 N l Y 3 R p b 2 4 x L 0 J v Z H l C Y W d n Z X J z L 0 F 1 d G 9 S Z W 1 v d m V k Q 2 9 s d W 1 u c z E u e 0 t l Z X B l c i B Z Z W F y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Z H l C Y W d n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c y M T B k O C 1 k N z h j L T R k M j g t O G R j N i 1 j M G F l O W Q 0 M j R j M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J l Y W t U Y W J s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E N v b H V t b l R 5 c G V z I i B W Y W x 1 Z T 0 i c 0 F B W U d C Z 1 V G Q l F Z R 0 F C R U E i I C 8 + P E V u d H J 5 I F R 5 c G U 9 I k Z p b G x M Y X N 0 V X B k Y X R l Z C I g V m F s d W U 9 I m Q y M D I 0 L T A 0 L T A 2 V D E 2 O j Q 1 O j M 4 L j U 4 O T k y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Q 2 9 1 b n Q i I F Z h b H V l P S J s N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Z W F r V G F i b G V z L 0 F 1 d G 9 S Z W 1 v d m V k Q 2 9 s d W 1 u c z E u e 1 R l Y W 0 g T m F t Z S w w f S Z x d W 9 0 O y w m c X V v d D t T Z W N 0 a W 9 u M S 9 C c m V h a 1 R h Y m x l c y 9 B d X R v U m V t b 3 Z l Z E N v b H V t b n M x L n t Q b G F 5 Z X I g T m F t Z S w x f S Z x d W 9 0 O y w m c X V v d D t T Z W N 0 a W 9 u M S 9 C c m V h a 1 R h Y m x l c y 9 B d X R v U m V t b 3 Z l Z E N v b H V t b n M x L n t U Z W F t L D J 9 J n F 1 b 3 Q 7 L C Z x d W 9 0 O 1 N l Y 3 R p b 2 4 x L 0 J y Z W F r V G F i b G V z L 0 F 1 d G 9 S Z W 1 v d m V k Q 2 9 s d W 1 u c z E u e 1 B v c 2 l 0 a W 9 u L D N 9 J n F 1 b 3 Q 7 L C Z x d W 9 0 O 1 N l Y 3 R p b 2 4 x L 0 J y Z W F r V G F i b G V z L 0 F 1 d G 9 S Z W 1 v d m V k Q 2 9 s d W 1 u c z E u e 0 N 1 c n J l b n Q g U 2 F s Y X J 5 L D R 9 J n F 1 b 3 Q 7 L C Z x d W 9 0 O 1 N l Y 3 R p b 2 4 x L 0 J y Z W F r V G F i b G V z L 0 F 1 d G 9 S Z W 1 v d m V k Q 2 9 s d W 1 u c z E u e 0 N 1 c n J l b n Q g W W V h c n M s N X 0 m c X V v d D s s J n F 1 b 3 Q 7 U 2 V j d G l v b j E v Q n J l Y W t U Y W J s Z X M v Q X V 0 b 1 J l b W 9 2 Z W R D b 2 x 1 b W 5 z M S 5 7 Q m F z Z S B T Y W x h c n k s N n 0 m c X V v d D s s J n F 1 b 3 Q 7 U 2 V j d G l v b j E v Q n J l Y W t U Y W J s Z X M v Q X V 0 b 1 J l b W 9 2 Z W R D b 2 x 1 b W 5 z M S 5 7 T 3 R o Z X I s N 3 0 m c X V v d D s s J n F 1 b 3 Q 7 U 2 V j d G l v b j E v Q n J l Y W t U Y W J s Z X M v Q X V 0 b 1 J l b W 9 2 Z W R D b 2 x 1 b W 5 z M S 5 7 Q W N x d W l y Z W Q s O H 0 m c X V v d D s s J n F 1 b 3 Q 7 U 2 V j d G l v b j E v Q n J l Y W t U Y W J s Z X M v Q X V 0 b 1 J l b W 9 2 Z W R D b 2 x 1 b W 5 z M S 5 7 R G V z a W d u Y X R p b 2 4 s O X 0 m c X V v d D s s J n F 1 b 3 Q 7 U 2 V j d G l v b j E v Q n J l Y W t U Y W J s Z X M v Q X V 0 b 1 J l b W 9 2 Z W R D b 2 x 1 b W 5 z M S 5 7 S 2 V l c G V y I F N h b G F y e S w x M H 0 m c X V v d D s s J n F 1 b 3 Q 7 U 2 V j d G l v b j E v Q n J l Y W t U Y W J s Z X M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n J l Y W t U Y W J s Z X M v Q X V 0 b 1 J l b W 9 2 Z W R D b 2 x 1 b W 5 z M S 5 7 V G V h b S B O Y W 1 l L D B 9 J n F 1 b 3 Q 7 L C Z x d W 9 0 O 1 N l Y 3 R p b 2 4 x L 0 J y Z W F r V G F i b G V z L 0 F 1 d G 9 S Z W 1 v d m V k Q 2 9 s d W 1 u c z E u e 1 B s Y X l l c i B O Y W 1 l L D F 9 J n F 1 b 3 Q 7 L C Z x d W 9 0 O 1 N l Y 3 R p b 2 4 x L 0 J y Z W F r V G F i b G V z L 0 F 1 d G 9 S Z W 1 v d m V k Q 2 9 s d W 1 u c z E u e 1 R l Y W 0 s M n 0 m c X V v d D s s J n F 1 b 3 Q 7 U 2 V j d G l v b j E v Q n J l Y W t U Y W J s Z X M v Q X V 0 b 1 J l b W 9 2 Z W R D b 2 x 1 b W 5 z M S 5 7 U G 9 z a X R p b 2 4 s M 3 0 m c X V v d D s s J n F 1 b 3 Q 7 U 2 V j d G l v b j E v Q n J l Y W t U Y W J s Z X M v Q X V 0 b 1 J l b W 9 2 Z W R D b 2 x 1 b W 5 z M S 5 7 Q 3 V y c m V u d C B T Y W x h c n k s N H 0 m c X V v d D s s J n F 1 b 3 Q 7 U 2 V j d G l v b j E v Q n J l Y W t U Y W J s Z X M v Q X V 0 b 1 J l b W 9 2 Z W R D b 2 x 1 b W 5 z M S 5 7 Q 3 V y c m V u d C B Z Z W F y c y w 1 f S Z x d W 9 0 O y w m c X V v d D t T Z W N 0 a W 9 u M S 9 C c m V h a 1 R h Y m x l c y 9 B d X R v U m V t b 3 Z l Z E N v b H V t b n M x L n t C Y X N l I F N h b G F y e S w 2 f S Z x d W 9 0 O y w m c X V v d D t T Z W N 0 a W 9 u M S 9 C c m V h a 1 R h Y m x l c y 9 B d X R v U m V t b 3 Z l Z E N v b H V t b n M x L n t P d G h l c i w 3 f S Z x d W 9 0 O y w m c X V v d D t T Z W N 0 a W 9 u M S 9 C c m V h a 1 R h Y m x l c y 9 B d X R v U m V t b 3 Z l Z E N v b H V t b n M x L n t B Y 3 F 1 a X J l Z C w 4 f S Z x d W 9 0 O y w m c X V v d D t T Z W N 0 a W 9 u M S 9 C c m V h a 1 R h Y m x l c y 9 B d X R v U m V t b 3 Z l Z E N v b H V t b n M x L n t E Z X N p Z 2 5 h d G l v b i w 5 f S Z x d W 9 0 O y w m c X V v d D t T Z W N 0 a W 9 u M S 9 C c m V h a 1 R h Y m x l c y 9 B d X R v U m V t b 3 Z l Z E N v b H V t b n M x L n t L Z W V w Z X I g U 2 F s Y X J 5 L D E w f S Z x d W 9 0 O y w m c X V v d D t T Z W N 0 a W 9 u M S 9 C c m V h a 1 R h Y m x l c y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V h a 1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M 2 O D l m Y y 1 m Z j V h L T R h Z T g t Y j g 5 M C 0 2 N D Q 4 N z E 5 N j k 3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J l Z X p 1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G a W x s Q 2 9 s d W 1 u V H l w Z X M i I F Z h b H V l P S J z Q U F Z R 0 J n V U Z C U V l H Q U J F Q S I g L z 4 8 R W 5 0 c n k g V H l w Z T 0 i R m l s b E x h c 3 R V c G R h d G V k I i B W Y W x 1 Z T 0 i Z D I w M j Q t M D Q t M D Z U M T Y 6 N D U 6 N D A u N z c 3 N D I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Z p b G x D b 3 V u d C I g V m F s d W U 9 I m w z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l Z X p 1 c y 9 B d X R v U m V t b 3 Z l Z E N v b H V t b n M x L n t U Z W F t I E 5 h b W U s M H 0 m c X V v d D s s J n F 1 b 3 Q 7 U 2 V j d G l v b j E v Q n J l Z X p 1 c y 9 B d X R v U m V t b 3 Z l Z E N v b H V t b n M x L n t Q b G F 5 Z X I g T m F t Z S w x f S Z x d W 9 0 O y w m c X V v d D t T Z W N 0 a W 9 u M S 9 C c m V l e n V z L 0 F 1 d G 9 S Z W 1 v d m V k Q 2 9 s d W 1 u c z E u e 1 R l Y W 0 s M n 0 m c X V v d D s s J n F 1 b 3 Q 7 U 2 V j d G l v b j E v Q n J l Z X p 1 c y 9 B d X R v U m V t b 3 Z l Z E N v b H V t b n M x L n t Q b 3 N p d G l v b i w z f S Z x d W 9 0 O y w m c X V v d D t T Z W N 0 a W 9 u M S 9 C c m V l e n V z L 0 F 1 d G 9 S Z W 1 v d m V k Q 2 9 s d W 1 u c z E u e 0 N 1 c n J l b n Q g U 2 F s Y X J 5 L D R 9 J n F 1 b 3 Q 7 L C Z x d W 9 0 O 1 N l Y 3 R p b 2 4 x L 0 J y Z W V 6 d X M v Q X V 0 b 1 J l b W 9 2 Z W R D b 2 x 1 b W 5 z M S 5 7 Q 3 V y c m V u d C B Z Z W F y c y w 1 f S Z x d W 9 0 O y w m c X V v d D t T Z W N 0 a W 9 u M S 9 C c m V l e n V z L 0 F 1 d G 9 S Z W 1 v d m V k Q 2 9 s d W 1 u c z E u e 0 J h c 2 U g U 2 F s Y X J 5 L D Z 9 J n F 1 b 3 Q 7 L C Z x d W 9 0 O 1 N l Y 3 R p b 2 4 x L 0 J y Z W V 6 d X M v Q X V 0 b 1 J l b W 9 2 Z W R D b 2 x 1 b W 5 z M S 5 7 T 3 R o Z X I s N 3 0 m c X V v d D s s J n F 1 b 3 Q 7 U 2 V j d G l v b j E v Q n J l Z X p 1 c y 9 B d X R v U m V t b 3 Z l Z E N v b H V t b n M x L n t B Y 3 F 1 a X J l Z C w 4 f S Z x d W 9 0 O y w m c X V v d D t T Z W N 0 a W 9 u M S 9 C c m V l e n V z L 0 F 1 d G 9 S Z W 1 v d m V k Q 2 9 s d W 1 u c z E u e 0 R l c 2 l n b m F 0 a W 9 u L D l 9 J n F 1 b 3 Q 7 L C Z x d W 9 0 O 1 N l Y 3 R p b 2 4 x L 0 J y Z W V 6 d X M v Q X V 0 b 1 J l b W 9 2 Z W R D b 2 x 1 b W 5 z M S 5 7 S 2 V l c G V y I F N h b G F y e S w x M H 0 m c X V v d D s s J n F 1 b 3 Q 7 U 2 V j d G l v b j E v Q n J l Z X p 1 c y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c m V l e n V z L 0 F 1 d G 9 S Z W 1 v d m V k Q 2 9 s d W 1 u c z E u e 1 R l Y W 0 g T m F t Z S w w f S Z x d W 9 0 O y w m c X V v d D t T Z W N 0 a W 9 u M S 9 C c m V l e n V z L 0 F 1 d G 9 S Z W 1 v d m V k Q 2 9 s d W 1 u c z E u e 1 B s Y X l l c i B O Y W 1 l L D F 9 J n F 1 b 3 Q 7 L C Z x d W 9 0 O 1 N l Y 3 R p b 2 4 x L 0 J y Z W V 6 d X M v Q X V 0 b 1 J l b W 9 2 Z W R D b 2 x 1 b W 5 z M S 5 7 V G V h b S w y f S Z x d W 9 0 O y w m c X V v d D t T Z W N 0 a W 9 u M S 9 C c m V l e n V z L 0 F 1 d G 9 S Z W 1 v d m V k Q 2 9 s d W 1 u c z E u e 1 B v c 2 l 0 a W 9 u L D N 9 J n F 1 b 3 Q 7 L C Z x d W 9 0 O 1 N l Y 3 R p b 2 4 x L 0 J y Z W V 6 d X M v Q X V 0 b 1 J l b W 9 2 Z W R D b 2 x 1 b W 5 z M S 5 7 Q 3 V y c m V u d C B T Y W x h c n k s N H 0 m c X V v d D s s J n F 1 b 3 Q 7 U 2 V j d G l v b j E v Q n J l Z X p 1 c y 9 B d X R v U m V t b 3 Z l Z E N v b H V t b n M x L n t D d X J y Z W 5 0 I F l l Y X J z L D V 9 J n F 1 b 3 Q 7 L C Z x d W 9 0 O 1 N l Y 3 R p b 2 4 x L 0 J y Z W V 6 d X M v Q X V 0 b 1 J l b W 9 2 Z W R D b 2 x 1 b W 5 z M S 5 7 Q m F z Z S B T Y W x h c n k s N n 0 m c X V v d D s s J n F 1 b 3 Q 7 U 2 V j d G l v b j E v Q n J l Z X p 1 c y 9 B d X R v U m V t b 3 Z l Z E N v b H V t b n M x L n t P d G h l c i w 3 f S Z x d W 9 0 O y w m c X V v d D t T Z W N 0 a W 9 u M S 9 C c m V l e n V z L 0 F 1 d G 9 S Z W 1 v d m V k Q 2 9 s d W 1 u c z E u e 0 F j c X V p c m V k L D h 9 J n F 1 b 3 Q 7 L C Z x d W 9 0 O 1 N l Y 3 R p b 2 4 x L 0 J y Z W V 6 d X M v Q X V 0 b 1 J l b W 9 2 Z W R D b 2 x 1 b W 5 z M S 5 7 R G V z a W d u Y X R p b 2 4 s O X 0 m c X V v d D s s J n F 1 b 3 Q 7 U 2 V j d G l v b j E v Q n J l Z X p 1 c y 9 B d X R v U m V t b 3 Z l Z E N v b H V t b n M x L n t L Z W V w Z X I g U 2 F s Y X J 5 L D E w f S Z x d W 9 0 O y w m c X V v d D t T Z W N 0 a W 9 u M S 9 C c m V l e n V z L 0 F 1 d G 9 S Z W 1 v d m V k Q 2 9 s d W 1 u c z E u e 0 t l Z X B l c i B Z Z W F y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Z W V 6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2 Z j Z j c y N i 1 k M 2 Y y L T Q w Z T E t O W Q 2 Y S 1 l M z Y 4 Y m F h N G Q 2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h d F 9 H d X l f a W 5 f Y V 9 M a X R 0 b G V f Q 2 9 h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E 2 O j Q 1 O j M 0 L j U 3 M j c z O D N a I i A v P j x F b n R y e S B U e X B l P S J G a W x s Q 2 9 s d W 1 u V H l w Z X M i I F Z h b H V l P S J z Q U F Z R 0 J n V U Z C U V l H Q U J F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Q n V m Z m V y T m V 4 d F J l Z n J l c 2 g i I F Z h b H V l P S J s M S I g L z 4 8 R W 5 0 c n k g V H l w Z T 0 i R m l s b E N v d W 5 0 I i B W Y W x 1 Z T 0 i b D M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0 I E d 1 e S B p b i B h I E x p d H R s Z S B D b 2 F 0 L 0 F 1 d G 9 S Z W 1 v d m V k Q 2 9 s d W 1 u c z E u e 1 R l Y W 0 g T m F t Z S w w f S Z x d W 9 0 O y w m c X V v d D t T Z W N 0 a W 9 u M S 9 G Y X Q g R 3 V 5 I G l u I G E g T G l 0 d G x l I E N v Y X Q v Q X V 0 b 1 J l b W 9 2 Z W R D b 2 x 1 b W 5 z M S 5 7 U G x h e W V y I E 5 h b W U s M X 0 m c X V v d D s s J n F 1 b 3 Q 7 U 2 V j d G l v b j E v R m F 0 I E d 1 e S B p b i B h I E x p d H R s Z S B D b 2 F 0 L 0 F 1 d G 9 S Z W 1 v d m V k Q 2 9 s d W 1 u c z E u e 1 R l Y W 0 s M n 0 m c X V v d D s s J n F 1 b 3 Q 7 U 2 V j d G l v b j E v R m F 0 I E d 1 e S B p b i B h I E x p d H R s Z S B D b 2 F 0 L 0 F 1 d G 9 S Z W 1 v d m V k Q 2 9 s d W 1 u c z E u e 1 B v c 2 l 0 a W 9 u L D N 9 J n F 1 b 3 Q 7 L C Z x d W 9 0 O 1 N l Y 3 R p b 2 4 x L 0 Z h d C B H d X k g a W 4 g Y S B M a X R 0 b G U g Q 2 9 h d C 9 B d X R v U m V t b 3 Z l Z E N v b H V t b n M x L n t D d X J y Z W 5 0 I F N h b G F y e S w 0 f S Z x d W 9 0 O y w m c X V v d D t T Z W N 0 a W 9 u M S 9 G Y X Q g R 3 V 5 I G l u I G E g T G l 0 d G x l I E N v Y X Q v Q X V 0 b 1 J l b W 9 2 Z W R D b 2 x 1 b W 5 z M S 5 7 Q 3 V y c m V u d C B Z Z W F y c y w 1 f S Z x d W 9 0 O y w m c X V v d D t T Z W N 0 a W 9 u M S 9 G Y X Q g R 3 V 5 I G l u I G E g T G l 0 d G x l I E N v Y X Q v Q X V 0 b 1 J l b W 9 2 Z W R D b 2 x 1 b W 5 z M S 5 7 Q m F z Z S B T Y W x h c n k s N n 0 m c X V v d D s s J n F 1 b 3 Q 7 U 2 V j d G l v b j E v R m F 0 I E d 1 e S B p b i B h I E x p d H R s Z S B D b 2 F 0 L 0 F 1 d G 9 S Z W 1 v d m V k Q 2 9 s d W 1 u c z E u e 0 9 0 a G V y L D d 9 J n F 1 b 3 Q 7 L C Z x d W 9 0 O 1 N l Y 3 R p b 2 4 x L 0 Z h d C B H d X k g a W 4 g Y S B M a X R 0 b G U g Q 2 9 h d C 9 B d X R v U m V t b 3 Z l Z E N v b H V t b n M x L n t B Y 3 F 1 a X J l Z C w 4 f S Z x d W 9 0 O y w m c X V v d D t T Z W N 0 a W 9 u M S 9 G Y X Q g R 3 V 5 I G l u I G E g T G l 0 d G x l I E N v Y X Q v Q X V 0 b 1 J l b W 9 2 Z W R D b 2 x 1 b W 5 z M S 5 7 R G V z a W d u Y X R p b 2 4 s O X 0 m c X V v d D s s J n F 1 b 3 Q 7 U 2 V j d G l v b j E v R m F 0 I E d 1 e S B p b i B h I E x p d H R s Z S B D b 2 F 0 L 0 F 1 d G 9 S Z W 1 v d m V k Q 2 9 s d W 1 u c z E u e 0 t l Z X B l c i B T Y W x h c n k s M T B 9 J n F 1 b 3 Q 7 L C Z x d W 9 0 O 1 N l Y 3 R p b 2 4 x L 0 Z h d C B H d X k g a W 4 g Y S B M a X R 0 b G U g Q 2 9 h d C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Y X Q g R 3 V 5 I G l u I G E g T G l 0 d G x l I E N v Y X Q v Q X V 0 b 1 J l b W 9 2 Z W R D b 2 x 1 b W 5 z M S 5 7 V G V h b S B O Y W 1 l L D B 9 J n F 1 b 3 Q 7 L C Z x d W 9 0 O 1 N l Y 3 R p b 2 4 x L 0 Z h d C B H d X k g a W 4 g Y S B M a X R 0 b G U g Q 2 9 h d C 9 B d X R v U m V t b 3 Z l Z E N v b H V t b n M x L n t Q b G F 5 Z X I g T m F t Z S w x f S Z x d W 9 0 O y w m c X V v d D t T Z W N 0 a W 9 u M S 9 G Y X Q g R 3 V 5 I G l u I G E g T G l 0 d G x l I E N v Y X Q v Q X V 0 b 1 J l b W 9 2 Z W R D b 2 x 1 b W 5 z M S 5 7 V G V h b S w y f S Z x d W 9 0 O y w m c X V v d D t T Z W N 0 a W 9 u M S 9 G Y X Q g R 3 V 5 I G l u I G E g T G l 0 d G x l I E N v Y X Q v Q X V 0 b 1 J l b W 9 2 Z W R D b 2 x 1 b W 5 z M S 5 7 U G 9 z a X R p b 2 4 s M 3 0 m c X V v d D s s J n F 1 b 3 Q 7 U 2 V j d G l v b j E v R m F 0 I E d 1 e S B p b i B h I E x p d H R s Z S B D b 2 F 0 L 0 F 1 d G 9 S Z W 1 v d m V k Q 2 9 s d W 1 u c z E u e 0 N 1 c n J l b n Q g U 2 F s Y X J 5 L D R 9 J n F 1 b 3 Q 7 L C Z x d W 9 0 O 1 N l Y 3 R p b 2 4 x L 0 Z h d C B H d X k g a W 4 g Y S B M a X R 0 b G U g Q 2 9 h d C 9 B d X R v U m V t b 3 Z l Z E N v b H V t b n M x L n t D d X J y Z W 5 0 I F l l Y X J z L D V 9 J n F 1 b 3 Q 7 L C Z x d W 9 0 O 1 N l Y 3 R p b 2 4 x L 0 Z h d C B H d X k g a W 4 g Y S B M a X R 0 b G U g Q 2 9 h d C 9 B d X R v U m V t b 3 Z l Z E N v b H V t b n M x L n t C Y X N l I F N h b G F y e S w 2 f S Z x d W 9 0 O y w m c X V v d D t T Z W N 0 a W 9 u M S 9 G Y X Q g R 3 V 5 I G l u I G E g T G l 0 d G x l I E N v Y X Q v Q X V 0 b 1 J l b W 9 2 Z W R D b 2 x 1 b W 5 z M S 5 7 T 3 R o Z X I s N 3 0 m c X V v d D s s J n F 1 b 3 Q 7 U 2 V j d G l v b j E v R m F 0 I E d 1 e S B p b i B h I E x p d H R s Z S B D b 2 F 0 L 0 F 1 d G 9 S Z W 1 v d m V k Q 2 9 s d W 1 u c z E u e 0 F j c X V p c m V k L D h 9 J n F 1 b 3 Q 7 L C Z x d W 9 0 O 1 N l Y 3 R p b 2 4 x L 0 Z h d C B H d X k g a W 4 g Y S B M a X R 0 b G U g Q 2 9 h d C 9 B d X R v U m V t b 3 Z l Z E N v b H V t b n M x L n t E Z X N p Z 2 5 h d G l v b i w 5 f S Z x d W 9 0 O y w m c X V v d D t T Z W N 0 a W 9 u M S 9 G Y X Q g R 3 V 5 I G l u I G E g T G l 0 d G x l I E N v Y X Q v Q X V 0 b 1 J l b W 9 2 Z W R D b 2 x 1 b W 5 z M S 5 7 S 2 V l c G V y I F N h b G F y e S w x M H 0 m c X V v d D s s J n F 1 b 3 Q 7 U 2 V j d G l v b j E v R m F 0 I E d 1 e S B p b i B h I E x p d H R s Z S B D b 2 F 0 L 0 F 1 d G 9 S Z W 1 v d m V k Q 2 9 s d W 1 u c z E u e 0 t l Z X B l c i B Z Z W F y c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c y Y z I z M i 0 x M G N h L T Q 0 M G U t O D d j N C 1 m M W F m Z D R l Z j k 1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3 J p Z G l y b 2 5 f Q m l z b 2 5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z N C 4 5 N D c 3 M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M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k a X J v b i B C a X N v b n M v Q X V 0 b 1 J l b W 9 2 Z W R D b 2 x 1 b W 5 z M S 5 7 V G V h b S B O Y W 1 l L D B 9 J n F 1 b 3 Q 7 L C Z x d W 9 0 O 1 N l Y 3 R p b 2 4 x L 0 d y a W R p c m 9 u I E J p c 2 9 u c y 9 B d X R v U m V t b 3 Z l Z E N v b H V t b n M x L n t Q b G F 5 Z X I g T m F t Z S w x f S Z x d W 9 0 O y w m c X V v d D t T Z W N 0 a W 9 u M S 9 H c m l k a X J v b i B C a X N v b n M v Q X V 0 b 1 J l b W 9 2 Z W R D b 2 x 1 b W 5 z M S 5 7 V G V h b S w y f S Z x d W 9 0 O y w m c X V v d D t T Z W N 0 a W 9 u M S 9 H c m l k a X J v b i B C a X N v b n M v Q X V 0 b 1 J l b W 9 2 Z W R D b 2 x 1 b W 5 z M S 5 7 U G 9 z a X R p b 2 4 s M 3 0 m c X V v d D s s J n F 1 b 3 Q 7 U 2 V j d G l v b j E v R 3 J p Z G l y b 2 4 g Q m l z b 2 5 z L 0 F 1 d G 9 S Z W 1 v d m V k Q 2 9 s d W 1 u c z E u e 0 N 1 c n J l b n Q g U 2 F s Y X J 5 L D R 9 J n F 1 b 3 Q 7 L C Z x d W 9 0 O 1 N l Y 3 R p b 2 4 x L 0 d y a W R p c m 9 u I E J p c 2 9 u c y 9 B d X R v U m V t b 3 Z l Z E N v b H V t b n M x L n t D d X J y Z W 5 0 I F l l Y X J z L D V 9 J n F 1 b 3 Q 7 L C Z x d W 9 0 O 1 N l Y 3 R p b 2 4 x L 0 d y a W R p c m 9 u I E J p c 2 9 u c y 9 B d X R v U m V t b 3 Z l Z E N v b H V t b n M x L n t C Y X N l I F N h b G F y e S w 2 f S Z x d W 9 0 O y w m c X V v d D t T Z W N 0 a W 9 u M S 9 H c m l k a X J v b i B C a X N v b n M v Q X V 0 b 1 J l b W 9 2 Z W R D b 2 x 1 b W 5 z M S 5 7 T 3 R o Z X I s N 3 0 m c X V v d D s s J n F 1 b 3 Q 7 U 2 V j d G l v b j E v R 3 J p Z G l y b 2 4 g Q m l z b 2 5 z L 0 F 1 d G 9 S Z W 1 v d m V k Q 2 9 s d W 1 u c z E u e 0 F j c X V p c m V k L D h 9 J n F 1 b 3 Q 7 L C Z x d W 9 0 O 1 N l Y 3 R p b 2 4 x L 0 d y a W R p c m 9 u I E J p c 2 9 u c y 9 B d X R v U m V t b 3 Z l Z E N v b H V t b n M x L n t E Z X N p Z 2 5 h d G l v b i w 5 f S Z x d W 9 0 O y w m c X V v d D t T Z W N 0 a W 9 u M S 9 H c m l k a X J v b i B C a X N v b n M v Q X V 0 b 1 J l b W 9 2 Z W R D b 2 x 1 b W 5 z M S 5 7 S 2 V l c G V y I F N h b G F y e S w x M H 0 m c X V v d D s s J n F 1 b 3 Q 7 U 2 V j d G l v b j E v R 3 J p Z G l y b 2 4 g Q m l z b 2 5 z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d y a W R p c m 9 u I E J p c 2 9 u c y 9 B d X R v U m V t b 3 Z l Z E N v b H V t b n M x L n t U Z W F t I E 5 h b W U s M H 0 m c X V v d D s s J n F 1 b 3 Q 7 U 2 V j d G l v b j E v R 3 J p Z G l y b 2 4 g Q m l z b 2 5 z L 0 F 1 d G 9 S Z W 1 v d m V k Q 2 9 s d W 1 u c z E u e 1 B s Y X l l c i B O Y W 1 l L D F 9 J n F 1 b 3 Q 7 L C Z x d W 9 0 O 1 N l Y 3 R p b 2 4 x L 0 d y a W R p c m 9 u I E J p c 2 9 u c y 9 B d X R v U m V t b 3 Z l Z E N v b H V t b n M x L n t U Z W F t L D J 9 J n F 1 b 3 Q 7 L C Z x d W 9 0 O 1 N l Y 3 R p b 2 4 x L 0 d y a W R p c m 9 u I E J p c 2 9 u c y 9 B d X R v U m V t b 3 Z l Z E N v b H V t b n M x L n t Q b 3 N p d G l v b i w z f S Z x d W 9 0 O y w m c X V v d D t T Z W N 0 a W 9 u M S 9 H c m l k a X J v b i B C a X N v b n M v Q X V 0 b 1 J l b W 9 2 Z W R D b 2 x 1 b W 5 z M S 5 7 Q 3 V y c m V u d C B T Y W x h c n k s N H 0 m c X V v d D s s J n F 1 b 3 Q 7 U 2 V j d G l v b j E v R 3 J p Z G l y b 2 4 g Q m l z b 2 5 z L 0 F 1 d G 9 S Z W 1 v d m V k Q 2 9 s d W 1 u c z E u e 0 N 1 c n J l b n Q g W W V h c n M s N X 0 m c X V v d D s s J n F 1 b 3 Q 7 U 2 V j d G l v b j E v R 3 J p Z G l y b 2 4 g Q m l z b 2 5 z L 0 F 1 d G 9 S Z W 1 v d m V k Q 2 9 s d W 1 u c z E u e 0 J h c 2 U g U 2 F s Y X J 5 L D Z 9 J n F 1 b 3 Q 7 L C Z x d W 9 0 O 1 N l Y 3 R p b 2 4 x L 0 d y a W R p c m 9 u I E J p c 2 9 u c y 9 B d X R v U m V t b 3 Z l Z E N v b H V t b n M x L n t P d G h l c i w 3 f S Z x d W 9 0 O y w m c X V v d D t T Z W N 0 a W 9 u M S 9 H c m l k a X J v b i B C a X N v b n M v Q X V 0 b 1 J l b W 9 2 Z W R D b 2 x 1 b W 5 z M S 5 7 Q W N x d W l y Z W Q s O H 0 m c X V v d D s s J n F 1 b 3 Q 7 U 2 V j d G l v b j E v R 3 J p Z G l y b 2 4 g Q m l z b 2 5 z L 0 F 1 d G 9 S Z W 1 v d m V k Q 2 9 s d W 1 u c z E u e 0 R l c 2 l n b m F 0 a W 9 u L D l 9 J n F 1 b 3 Q 7 L C Z x d W 9 0 O 1 N l Y 3 R p b 2 4 x L 0 d y a W R p c m 9 u I E J p c 2 9 u c y 9 B d X R v U m V t b 3 Z l Z E N v b H V t b n M x L n t L Z W V w Z X I g U 2 F s Y X J 5 L D E w f S Z x d W 9 0 O y w m c X V v d D t T Z W N 0 a W 9 u M S 9 H c m l k a X J v b i B C a X N v b n M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G l y b 2 4 l M j B C a X N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2 Y 3 Y z A y Z i 0 w N j l m L T Q 1 Z m I t O D h k O C 0 z M G U y Z T h i Y z E 2 M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V 9 t X 0 R y d W 5 r X 0 J p d G N o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E N v b H V t b l R 5 c G V z I i B W Y W x 1 Z T 0 i c 0 F B W U d C Z 1 V G Q l F Z R 0 F C R U E i I C 8 + P E V u d H J 5 I F R 5 c G U 9 I k Z p b G x M Y X N 0 V X B k Y X R l Z C I g V m F s d W U 9 I m Q y M D I 0 L T A 0 L T A 2 V D E 2 O j Q 1 O j M 3 L j M 1 M z k 4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Q 2 9 1 b n Q i I F Z h b H V l P S J s M z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c d T A w M j d t I E R y d W 5 r I E J p d G N o Z X M h I S 9 B d X R v U m V t b 3 Z l Z E N v b H V t b n M x L n t U Z W F t I E 5 h b W U s M H 0 m c X V v d D s s J n F 1 b 3 Q 7 U 2 V j d G l v b j E v S V x 1 M D A y N 2 0 g R H J 1 b m s g Q m l 0 Y 2 h l c y E h L 0 F 1 d G 9 S Z W 1 v d m V k Q 2 9 s d W 1 u c z E u e 1 B s Y X l l c i B O Y W 1 l L D F 9 J n F 1 b 3 Q 7 L C Z x d W 9 0 O 1 N l Y 3 R p b 2 4 x L 0 l c d T A w M j d t I E R y d W 5 r I E J p d G N o Z X M h I S 9 B d X R v U m V t b 3 Z l Z E N v b H V t b n M x L n t U Z W F t L D J 9 J n F 1 b 3 Q 7 L C Z x d W 9 0 O 1 N l Y 3 R p b 2 4 x L 0 l c d T A w M j d t I E R y d W 5 r I E J p d G N o Z X M h I S 9 B d X R v U m V t b 3 Z l Z E N v b H V t b n M x L n t Q b 3 N p d G l v b i w z f S Z x d W 9 0 O y w m c X V v d D t T Z W N 0 a W 9 u M S 9 J X H U w M D I 3 b S B E c n V u a y B C a X R j a G V z I S E v Q X V 0 b 1 J l b W 9 2 Z W R D b 2 x 1 b W 5 z M S 5 7 Q 3 V y c m V u d C B T Y W x h c n k s N H 0 m c X V v d D s s J n F 1 b 3 Q 7 U 2 V j d G l v b j E v S V x 1 M D A y N 2 0 g R H J 1 b m s g Q m l 0 Y 2 h l c y E h L 0 F 1 d G 9 S Z W 1 v d m V k Q 2 9 s d W 1 u c z E u e 0 N 1 c n J l b n Q g W W V h c n M s N X 0 m c X V v d D s s J n F 1 b 3 Q 7 U 2 V j d G l v b j E v S V x 1 M D A y N 2 0 g R H J 1 b m s g Q m l 0 Y 2 h l c y E h L 0 F 1 d G 9 S Z W 1 v d m V k Q 2 9 s d W 1 u c z E u e 0 J h c 2 U g U 2 F s Y X J 5 L D Z 9 J n F 1 b 3 Q 7 L C Z x d W 9 0 O 1 N l Y 3 R p b 2 4 x L 0 l c d T A w M j d t I E R y d W 5 r I E J p d G N o Z X M h I S 9 B d X R v U m V t b 3 Z l Z E N v b H V t b n M x L n t P d G h l c i w 3 f S Z x d W 9 0 O y w m c X V v d D t T Z W N 0 a W 9 u M S 9 J X H U w M D I 3 b S B E c n V u a y B C a X R j a G V z I S E v Q X V 0 b 1 J l b W 9 2 Z W R D b 2 x 1 b W 5 z M S 5 7 Q W N x d W l y Z W Q s O H 0 m c X V v d D s s J n F 1 b 3 Q 7 U 2 V j d G l v b j E v S V x 1 M D A y N 2 0 g R H J 1 b m s g Q m l 0 Y 2 h l c y E h L 0 F 1 d G 9 S Z W 1 v d m V k Q 2 9 s d W 1 u c z E u e 0 R l c 2 l n b m F 0 a W 9 u L D l 9 J n F 1 b 3 Q 7 L C Z x d W 9 0 O 1 N l Y 3 R p b 2 4 x L 0 l c d T A w M j d t I E R y d W 5 r I E J p d G N o Z X M h I S 9 B d X R v U m V t b 3 Z l Z E N v b H V t b n M x L n t L Z W V w Z X I g U 2 F s Y X J 5 L D E w f S Z x d W 9 0 O y w m c X V v d D t T Z W N 0 a W 9 u M S 9 J X H U w M D I 3 b S B E c n V u a y B C a X R j a G V z I S E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V x 1 M D A y N 2 0 g R H J 1 b m s g Q m l 0 Y 2 h l c y E h L 0 F 1 d G 9 S Z W 1 v d m V k Q 2 9 s d W 1 u c z E u e 1 R l Y W 0 g T m F t Z S w w f S Z x d W 9 0 O y w m c X V v d D t T Z W N 0 a W 9 u M S 9 J X H U w M D I 3 b S B E c n V u a y B C a X R j a G V z I S E v Q X V 0 b 1 J l b W 9 2 Z W R D b 2 x 1 b W 5 z M S 5 7 U G x h e W V y I E 5 h b W U s M X 0 m c X V v d D s s J n F 1 b 3 Q 7 U 2 V j d G l v b j E v S V x 1 M D A y N 2 0 g R H J 1 b m s g Q m l 0 Y 2 h l c y E h L 0 F 1 d G 9 S Z W 1 v d m V k Q 2 9 s d W 1 u c z E u e 1 R l Y W 0 s M n 0 m c X V v d D s s J n F 1 b 3 Q 7 U 2 V j d G l v b j E v S V x 1 M D A y N 2 0 g R H J 1 b m s g Q m l 0 Y 2 h l c y E h L 0 F 1 d G 9 S Z W 1 v d m V k Q 2 9 s d W 1 u c z E u e 1 B v c 2 l 0 a W 9 u L D N 9 J n F 1 b 3 Q 7 L C Z x d W 9 0 O 1 N l Y 3 R p b 2 4 x L 0 l c d T A w M j d t I E R y d W 5 r I E J p d G N o Z X M h I S 9 B d X R v U m V t b 3 Z l Z E N v b H V t b n M x L n t D d X J y Z W 5 0 I F N h b G F y e S w 0 f S Z x d W 9 0 O y w m c X V v d D t T Z W N 0 a W 9 u M S 9 J X H U w M D I 3 b S B E c n V u a y B C a X R j a G V z I S E v Q X V 0 b 1 J l b W 9 2 Z W R D b 2 x 1 b W 5 z M S 5 7 Q 3 V y c m V u d C B Z Z W F y c y w 1 f S Z x d W 9 0 O y w m c X V v d D t T Z W N 0 a W 9 u M S 9 J X H U w M D I 3 b S B E c n V u a y B C a X R j a G V z I S E v Q X V 0 b 1 J l b W 9 2 Z W R D b 2 x 1 b W 5 z M S 5 7 Q m F z Z S B T Y W x h c n k s N n 0 m c X V v d D s s J n F 1 b 3 Q 7 U 2 V j d G l v b j E v S V x 1 M D A y N 2 0 g R H J 1 b m s g Q m l 0 Y 2 h l c y E h L 0 F 1 d G 9 S Z W 1 v d m V k Q 2 9 s d W 1 u c z E u e 0 9 0 a G V y L D d 9 J n F 1 b 3 Q 7 L C Z x d W 9 0 O 1 N l Y 3 R p b 2 4 x L 0 l c d T A w M j d t I E R y d W 5 r I E J p d G N o Z X M h I S 9 B d X R v U m V t b 3 Z l Z E N v b H V t b n M x L n t B Y 3 F 1 a X J l Z C w 4 f S Z x d W 9 0 O y w m c X V v d D t T Z W N 0 a W 9 u M S 9 J X H U w M D I 3 b S B E c n V u a y B C a X R j a G V z I S E v Q X V 0 b 1 J l b W 9 2 Z W R D b 2 x 1 b W 5 z M S 5 7 R G V z a W d u Y X R p b 2 4 s O X 0 m c X V v d D s s J n F 1 b 3 Q 7 U 2 V j d G l v b j E v S V x 1 M D A y N 2 0 g R H J 1 b m s g Q m l 0 Y 2 h l c y E h L 0 F 1 d G 9 S Z W 1 v d m V k Q 2 9 s d W 1 u c z E u e 0 t l Z X B l c i B T Y W x h c n k s M T B 9 J n F 1 b 3 Q 7 L C Z x d W 9 0 O 1 N l Y 3 R p b 2 4 x L 0 l c d T A w M j d t I E R y d W 5 r I E J p d G N o Z X M h I S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J 2 0 l M j B E c n V u a y U y M E J p d G N o Z X M h I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O T B j O T h i L W U 2 Z G E t N G U w Y y 1 i Y 2 V j L T U w Y z A y Z j E 2 N 2 R i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W d z a 2 l u X 1 J l Y X B l c n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E N v b H V t b l R 5 c G V z I i B W Y W x 1 Z T 0 i c 0 F B W U d C Z 1 V G Q l F Z R 0 F C R U E i I C 8 + P E V u d H J 5 I F R 5 c G U 9 I k Z p b G x M Y X N 0 V X B k Y X R l Z C I g V m F s d W U 9 I m Q y M D I 0 L T A 0 L T A 2 V D E 2 O j Q 1 O j M 0 L j g w N z E w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Q 2 9 1 b n Q i I F Z h b H V l P S J s N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Z 3 N r a W 4 g U m V h c G V y c y 9 B d X R v U m V t b 3 Z l Z E N v b H V t b n M x L n t U Z W F t I E 5 h b W U s M H 0 m c X V v d D s s J n F 1 b 3 Q 7 U 2 V j d G l v b j E v U G l n c 2 t p b i B S Z W F w Z X J z L 0 F 1 d G 9 S Z W 1 v d m V k Q 2 9 s d W 1 u c z E u e 1 B s Y X l l c i B O Y W 1 l L D F 9 J n F 1 b 3 Q 7 L C Z x d W 9 0 O 1 N l Y 3 R p b 2 4 x L 1 B p Z 3 N r a W 4 g U m V h c G V y c y 9 B d X R v U m V t b 3 Z l Z E N v b H V t b n M x L n t U Z W F t L D J 9 J n F 1 b 3 Q 7 L C Z x d W 9 0 O 1 N l Y 3 R p b 2 4 x L 1 B p Z 3 N r a W 4 g U m V h c G V y c y 9 B d X R v U m V t b 3 Z l Z E N v b H V t b n M x L n t Q b 3 N p d G l v b i w z f S Z x d W 9 0 O y w m c X V v d D t T Z W N 0 a W 9 u M S 9 Q a W d z a 2 l u I F J l Y X B l c n M v Q X V 0 b 1 J l b W 9 2 Z W R D b 2 x 1 b W 5 z M S 5 7 Q 3 V y c m V u d C B T Y W x h c n k s N H 0 m c X V v d D s s J n F 1 b 3 Q 7 U 2 V j d G l v b j E v U G l n c 2 t p b i B S Z W F w Z X J z L 0 F 1 d G 9 S Z W 1 v d m V k Q 2 9 s d W 1 u c z E u e 0 N 1 c n J l b n Q g W W V h c n M s N X 0 m c X V v d D s s J n F 1 b 3 Q 7 U 2 V j d G l v b j E v U G l n c 2 t p b i B S Z W F w Z X J z L 0 F 1 d G 9 S Z W 1 v d m V k Q 2 9 s d W 1 u c z E u e 0 J h c 2 U g U 2 F s Y X J 5 L D Z 9 J n F 1 b 3 Q 7 L C Z x d W 9 0 O 1 N l Y 3 R p b 2 4 x L 1 B p Z 3 N r a W 4 g U m V h c G V y c y 9 B d X R v U m V t b 3 Z l Z E N v b H V t b n M x L n t P d G h l c i w 3 f S Z x d W 9 0 O y w m c X V v d D t T Z W N 0 a W 9 u M S 9 Q a W d z a 2 l u I F J l Y X B l c n M v Q X V 0 b 1 J l b W 9 2 Z W R D b 2 x 1 b W 5 z M S 5 7 Q W N x d W l y Z W Q s O H 0 m c X V v d D s s J n F 1 b 3 Q 7 U 2 V j d G l v b j E v U G l n c 2 t p b i B S Z W F w Z X J z L 0 F 1 d G 9 S Z W 1 v d m V k Q 2 9 s d W 1 u c z E u e 0 R l c 2 l n b m F 0 a W 9 u L D l 9 J n F 1 b 3 Q 7 L C Z x d W 9 0 O 1 N l Y 3 R p b 2 4 x L 1 B p Z 3 N r a W 4 g U m V h c G V y c y 9 B d X R v U m V t b 3 Z l Z E N v b H V t b n M x L n t L Z W V w Z X I g U 2 F s Y X J 5 L D E w f S Z x d W 9 0 O y w m c X V v d D t T Z W N 0 a W 9 u M S 9 Q a W d z a 2 l u I F J l Y X B l c n M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l n c 2 t p b i B S Z W F w Z X J z L 0 F 1 d G 9 S Z W 1 v d m V k Q 2 9 s d W 1 u c z E u e 1 R l Y W 0 g T m F t Z S w w f S Z x d W 9 0 O y w m c X V v d D t T Z W N 0 a W 9 u M S 9 Q a W d z a 2 l u I F J l Y X B l c n M v Q X V 0 b 1 J l b W 9 2 Z W R D b 2 x 1 b W 5 z M S 5 7 U G x h e W V y I E 5 h b W U s M X 0 m c X V v d D s s J n F 1 b 3 Q 7 U 2 V j d G l v b j E v U G l n c 2 t p b i B S Z W F w Z X J z L 0 F 1 d G 9 S Z W 1 v d m V k Q 2 9 s d W 1 u c z E u e 1 R l Y W 0 s M n 0 m c X V v d D s s J n F 1 b 3 Q 7 U 2 V j d G l v b j E v U G l n c 2 t p b i B S Z W F w Z X J z L 0 F 1 d G 9 S Z W 1 v d m V k Q 2 9 s d W 1 u c z E u e 1 B v c 2 l 0 a W 9 u L D N 9 J n F 1 b 3 Q 7 L C Z x d W 9 0 O 1 N l Y 3 R p b 2 4 x L 1 B p Z 3 N r a W 4 g U m V h c G V y c y 9 B d X R v U m V t b 3 Z l Z E N v b H V t b n M x L n t D d X J y Z W 5 0 I F N h b G F y e S w 0 f S Z x d W 9 0 O y w m c X V v d D t T Z W N 0 a W 9 u M S 9 Q a W d z a 2 l u I F J l Y X B l c n M v Q X V 0 b 1 J l b W 9 2 Z W R D b 2 x 1 b W 5 z M S 5 7 Q 3 V y c m V u d C B Z Z W F y c y w 1 f S Z x d W 9 0 O y w m c X V v d D t T Z W N 0 a W 9 u M S 9 Q a W d z a 2 l u I F J l Y X B l c n M v Q X V 0 b 1 J l b W 9 2 Z W R D b 2 x 1 b W 5 z M S 5 7 Q m F z Z S B T Y W x h c n k s N n 0 m c X V v d D s s J n F 1 b 3 Q 7 U 2 V j d G l v b j E v U G l n c 2 t p b i B S Z W F w Z X J z L 0 F 1 d G 9 S Z W 1 v d m V k Q 2 9 s d W 1 u c z E u e 0 9 0 a G V y L D d 9 J n F 1 b 3 Q 7 L C Z x d W 9 0 O 1 N l Y 3 R p b 2 4 x L 1 B p Z 3 N r a W 4 g U m V h c G V y c y 9 B d X R v U m V t b 3 Z l Z E N v b H V t b n M x L n t B Y 3 F 1 a X J l Z C w 4 f S Z x d W 9 0 O y w m c X V v d D t T Z W N 0 a W 9 u M S 9 Q a W d z a 2 l u I F J l Y X B l c n M v Q X V 0 b 1 J l b W 9 2 Z W R D b 2 x 1 b W 5 z M S 5 7 R G V z a W d u Y X R p b 2 4 s O X 0 m c X V v d D s s J n F 1 b 3 Q 7 U 2 V j d G l v b j E v U G l n c 2 t p b i B S Z W F w Z X J z L 0 F 1 d G 9 S Z W 1 v d m V k Q 2 9 s d W 1 u c z E u e 0 t l Z X B l c i B T Y W x h c n k s M T B 9 J n F 1 b 3 Q 7 L C Z x d W 9 0 O 1 N l Y 3 R p b 2 4 x L 1 B p Z 3 N r a W 4 g U m V h c G V y c y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W d z a 2 l u J T I w U m V h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O D d k M D U x L T h l Y m I t N D Q 2 N C 1 i N D c 1 L W V l O T R j M j Z i M j Q z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G V w a G V u X 0 d y a W d n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0 M C 4 3 M T Q 5 M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V w a G V u I E d y a W d n L 0 F 1 d G 9 S Z W 1 v d m V k Q 2 9 s d W 1 u c z E u e 1 R l Y W 0 g T m F t Z S w w f S Z x d W 9 0 O y w m c X V v d D t T Z W N 0 a W 9 u M S 9 T d G V w a G V u I E d y a W d n L 0 F 1 d G 9 S Z W 1 v d m V k Q 2 9 s d W 1 u c z E u e 1 B s Y X l l c i B O Y W 1 l L D F 9 J n F 1 b 3 Q 7 L C Z x d W 9 0 O 1 N l Y 3 R p b 2 4 x L 1 N 0 Z X B o Z W 4 g R 3 J p Z 2 c v Q X V 0 b 1 J l b W 9 2 Z W R D b 2 x 1 b W 5 z M S 5 7 V G V h b S w y f S Z x d W 9 0 O y w m c X V v d D t T Z W N 0 a W 9 u M S 9 T d G V w a G V u I E d y a W d n L 0 F 1 d G 9 S Z W 1 v d m V k Q 2 9 s d W 1 u c z E u e 1 B v c 2 l 0 a W 9 u L D N 9 J n F 1 b 3 Q 7 L C Z x d W 9 0 O 1 N l Y 3 R p b 2 4 x L 1 N 0 Z X B o Z W 4 g R 3 J p Z 2 c v Q X V 0 b 1 J l b W 9 2 Z W R D b 2 x 1 b W 5 z M S 5 7 Q 3 V y c m V u d C B T Y W x h c n k s N H 0 m c X V v d D s s J n F 1 b 3 Q 7 U 2 V j d G l v b j E v U 3 R l c G h l b i B H c m l n Z y 9 B d X R v U m V t b 3 Z l Z E N v b H V t b n M x L n t D d X J y Z W 5 0 I F l l Y X J z L D V 9 J n F 1 b 3 Q 7 L C Z x d W 9 0 O 1 N l Y 3 R p b 2 4 x L 1 N 0 Z X B o Z W 4 g R 3 J p Z 2 c v Q X V 0 b 1 J l b W 9 2 Z W R D b 2 x 1 b W 5 z M S 5 7 Q m F z Z S B T Y W x h c n k s N n 0 m c X V v d D s s J n F 1 b 3 Q 7 U 2 V j d G l v b j E v U 3 R l c G h l b i B H c m l n Z y 9 B d X R v U m V t b 3 Z l Z E N v b H V t b n M x L n t P d G h l c i w 3 f S Z x d W 9 0 O y w m c X V v d D t T Z W N 0 a W 9 u M S 9 T d G V w a G V u I E d y a W d n L 0 F 1 d G 9 S Z W 1 v d m V k Q 2 9 s d W 1 u c z E u e 0 F j c X V p c m V k L D h 9 J n F 1 b 3 Q 7 L C Z x d W 9 0 O 1 N l Y 3 R p b 2 4 x L 1 N 0 Z X B o Z W 4 g R 3 J p Z 2 c v Q X V 0 b 1 J l b W 9 2 Z W R D b 2 x 1 b W 5 z M S 5 7 R G V z a W d u Y X R p b 2 4 s O X 0 m c X V v d D s s J n F 1 b 3 Q 7 U 2 V j d G l v b j E v U 3 R l c G h l b i B H c m l n Z y 9 B d X R v U m V t b 3 Z l Z E N v b H V t b n M x L n t L Z W V w Z X I g U 2 F s Y X J 5 L D E w f S Z x d W 9 0 O y w m c X V v d D t T Z W N 0 a W 9 u M S 9 T d G V w a G V u I E d y a W d n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0 Z X B o Z W 4 g R 3 J p Z 2 c v Q X V 0 b 1 J l b W 9 2 Z W R D b 2 x 1 b W 5 z M S 5 7 V G V h b S B O Y W 1 l L D B 9 J n F 1 b 3 Q 7 L C Z x d W 9 0 O 1 N l Y 3 R p b 2 4 x L 1 N 0 Z X B o Z W 4 g R 3 J p Z 2 c v Q X V 0 b 1 J l b W 9 2 Z W R D b 2 x 1 b W 5 z M S 5 7 U G x h e W V y I E 5 h b W U s M X 0 m c X V v d D s s J n F 1 b 3 Q 7 U 2 V j d G l v b j E v U 3 R l c G h l b i B H c m l n Z y 9 B d X R v U m V t b 3 Z l Z E N v b H V t b n M x L n t U Z W F t L D J 9 J n F 1 b 3 Q 7 L C Z x d W 9 0 O 1 N l Y 3 R p b 2 4 x L 1 N 0 Z X B o Z W 4 g R 3 J p Z 2 c v Q X V 0 b 1 J l b W 9 2 Z W R D b 2 x 1 b W 5 z M S 5 7 U G 9 z a X R p b 2 4 s M 3 0 m c X V v d D s s J n F 1 b 3 Q 7 U 2 V j d G l v b j E v U 3 R l c G h l b i B H c m l n Z y 9 B d X R v U m V t b 3 Z l Z E N v b H V t b n M x L n t D d X J y Z W 5 0 I F N h b G F y e S w 0 f S Z x d W 9 0 O y w m c X V v d D t T Z W N 0 a W 9 u M S 9 T d G V w a G V u I E d y a W d n L 0 F 1 d G 9 S Z W 1 v d m V k Q 2 9 s d W 1 u c z E u e 0 N 1 c n J l b n Q g W W V h c n M s N X 0 m c X V v d D s s J n F 1 b 3 Q 7 U 2 V j d G l v b j E v U 3 R l c G h l b i B H c m l n Z y 9 B d X R v U m V t b 3 Z l Z E N v b H V t b n M x L n t C Y X N l I F N h b G F y e S w 2 f S Z x d W 9 0 O y w m c X V v d D t T Z W N 0 a W 9 u M S 9 T d G V w a G V u I E d y a W d n L 0 F 1 d G 9 S Z W 1 v d m V k Q 2 9 s d W 1 u c z E u e 0 9 0 a G V y L D d 9 J n F 1 b 3 Q 7 L C Z x d W 9 0 O 1 N l Y 3 R p b 2 4 x L 1 N 0 Z X B o Z W 4 g R 3 J p Z 2 c v Q X V 0 b 1 J l b W 9 2 Z W R D b 2 x 1 b W 5 z M S 5 7 Q W N x d W l y Z W Q s O H 0 m c X V v d D s s J n F 1 b 3 Q 7 U 2 V j d G l v b j E v U 3 R l c G h l b i B H c m l n Z y 9 B d X R v U m V t b 3 Z l Z E N v b H V t b n M x L n t E Z X N p Z 2 5 h d G l v b i w 5 f S Z x d W 9 0 O y w m c X V v d D t T Z W N 0 a W 9 u M S 9 T d G V w a G V u I E d y a W d n L 0 F 1 d G 9 S Z W 1 v d m V k Q 2 9 s d W 1 u c z E u e 0 t l Z X B l c i B T Y W x h c n k s M T B 9 J n F 1 b 3 Q 7 L C Z x d W 9 0 O 1 N l Y 3 R p b 2 4 x L 1 N 0 Z X B o Z W 4 g R 3 J p Z 2 c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l c G h l b i U y M E d y a W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E 2 Y 2 I 4 Y S 1 h M D c w L T R m N 2 I t O G Q 4 M S 0 0 O D R m N z B h Z T I 0 Y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b m F j a W 9 1 c 1 9 E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z N y 4 x O T c 3 M z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m F j a W 9 1 c y B E L 0 F 1 d G 9 S Z W 1 v d m V k Q 2 9 s d W 1 u c z E u e 1 R l Y W 0 g T m F t Z S w w f S Z x d W 9 0 O y w m c X V v d D t T Z W N 0 a W 9 u M S 9 U Z W 5 h Y 2 l v d X M g R C 9 B d X R v U m V t b 3 Z l Z E N v b H V t b n M x L n t Q b G F 5 Z X I g T m F t Z S w x f S Z x d W 9 0 O y w m c X V v d D t T Z W N 0 a W 9 u M S 9 U Z W 5 h Y 2 l v d X M g R C 9 B d X R v U m V t b 3 Z l Z E N v b H V t b n M x L n t U Z W F t L D J 9 J n F 1 b 3 Q 7 L C Z x d W 9 0 O 1 N l Y 3 R p b 2 4 x L 1 R l b m F j a W 9 1 c y B E L 0 F 1 d G 9 S Z W 1 v d m V k Q 2 9 s d W 1 u c z E u e 1 B v c 2 l 0 a W 9 u L D N 9 J n F 1 b 3 Q 7 L C Z x d W 9 0 O 1 N l Y 3 R p b 2 4 x L 1 R l b m F j a W 9 1 c y B E L 0 F 1 d G 9 S Z W 1 v d m V k Q 2 9 s d W 1 u c z E u e 0 N 1 c n J l b n Q g U 2 F s Y X J 5 L D R 9 J n F 1 b 3 Q 7 L C Z x d W 9 0 O 1 N l Y 3 R p b 2 4 x L 1 R l b m F j a W 9 1 c y B E L 0 F 1 d G 9 S Z W 1 v d m V k Q 2 9 s d W 1 u c z E u e 0 N 1 c n J l b n Q g W W V h c n M s N X 0 m c X V v d D s s J n F 1 b 3 Q 7 U 2 V j d G l v b j E v V G V u Y W N p b 3 V z I E Q v Q X V 0 b 1 J l b W 9 2 Z W R D b 2 x 1 b W 5 z M S 5 7 Q m F z Z S B T Y W x h c n k s N n 0 m c X V v d D s s J n F 1 b 3 Q 7 U 2 V j d G l v b j E v V G V u Y W N p b 3 V z I E Q v Q X V 0 b 1 J l b W 9 2 Z W R D b 2 x 1 b W 5 z M S 5 7 T 3 R o Z X I s N 3 0 m c X V v d D s s J n F 1 b 3 Q 7 U 2 V j d G l v b j E v V G V u Y W N p b 3 V z I E Q v Q X V 0 b 1 J l b W 9 2 Z W R D b 2 x 1 b W 5 z M S 5 7 Q W N x d W l y Z W Q s O H 0 m c X V v d D s s J n F 1 b 3 Q 7 U 2 V j d G l v b j E v V G V u Y W N p b 3 V z I E Q v Q X V 0 b 1 J l b W 9 2 Z W R D b 2 x 1 b W 5 z M S 5 7 R G V z a W d u Y X R p b 2 4 s O X 0 m c X V v d D s s J n F 1 b 3 Q 7 U 2 V j d G l v b j E v V G V u Y W N p b 3 V z I E Q v Q X V 0 b 1 J l b W 9 2 Z W R D b 2 x 1 b W 5 z M S 5 7 S 2 V l c G V y I F N h b G F y e S w x M H 0 m c X V v d D s s J n F 1 b 3 Q 7 U 2 V j d G l v b j E v V G V u Y W N p b 3 V z I E Q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V u Y W N p b 3 V z I E Q v Q X V 0 b 1 J l b W 9 2 Z W R D b 2 x 1 b W 5 z M S 5 7 V G V h b S B O Y W 1 l L D B 9 J n F 1 b 3 Q 7 L C Z x d W 9 0 O 1 N l Y 3 R p b 2 4 x L 1 R l b m F j a W 9 1 c y B E L 0 F 1 d G 9 S Z W 1 v d m V k Q 2 9 s d W 1 u c z E u e 1 B s Y X l l c i B O Y W 1 l L D F 9 J n F 1 b 3 Q 7 L C Z x d W 9 0 O 1 N l Y 3 R p b 2 4 x L 1 R l b m F j a W 9 1 c y B E L 0 F 1 d G 9 S Z W 1 v d m V k Q 2 9 s d W 1 u c z E u e 1 R l Y W 0 s M n 0 m c X V v d D s s J n F 1 b 3 Q 7 U 2 V j d G l v b j E v V G V u Y W N p b 3 V z I E Q v Q X V 0 b 1 J l b W 9 2 Z W R D b 2 x 1 b W 5 z M S 5 7 U G 9 z a X R p b 2 4 s M 3 0 m c X V v d D s s J n F 1 b 3 Q 7 U 2 V j d G l v b j E v V G V u Y W N p b 3 V z I E Q v Q X V 0 b 1 J l b W 9 2 Z W R D b 2 x 1 b W 5 z M S 5 7 Q 3 V y c m V u d C B T Y W x h c n k s N H 0 m c X V v d D s s J n F 1 b 3 Q 7 U 2 V j d G l v b j E v V G V u Y W N p b 3 V z I E Q v Q X V 0 b 1 J l b W 9 2 Z W R D b 2 x 1 b W 5 z M S 5 7 Q 3 V y c m V u d C B Z Z W F y c y w 1 f S Z x d W 9 0 O y w m c X V v d D t T Z W N 0 a W 9 u M S 9 U Z W 5 h Y 2 l v d X M g R C 9 B d X R v U m V t b 3 Z l Z E N v b H V t b n M x L n t C Y X N l I F N h b G F y e S w 2 f S Z x d W 9 0 O y w m c X V v d D t T Z W N 0 a W 9 u M S 9 U Z W 5 h Y 2 l v d X M g R C 9 B d X R v U m V t b 3 Z l Z E N v b H V t b n M x L n t P d G h l c i w 3 f S Z x d W 9 0 O y w m c X V v d D t T Z W N 0 a W 9 u M S 9 U Z W 5 h Y 2 l v d X M g R C 9 B d X R v U m V t b 3 Z l Z E N v b H V t b n M x L n t B Y 3 F 1 a X J l Z C w 4 f S Z x d W 9 0 O y w m c X V v d D t T Z W N 0 a W 9 u M S 9 U Z W 5 h Y 2 l v d X M g R C 9 B d X R v U m V t b 3 Z l Z E N v b H V t b n M x L n t E Z X N p Z 2 5 h d G l v b i w 5 f S Z x d W 9 0 O y w m c X V v d D t T Z W N 0 a W 9 u M S 9 U Z W 5 h Y 2 l v d X M g R C 9 B d X R v U m V t b 3 Z l Z E N v b H V t b n M x L n t L Z W V w Z X I g U 2 F s Y X J 5 L D E w f S Z x d W 9 0 O y w m c X V v d D t T Z W N 0 a W 9 u M S 9 U Z W 5 h Y 2 l v d X M g R C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5 h Y 2 l v d X M l M j B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W Y 4 M z U 1 N C 0 z M T g y L T Q 2 N 2 U t Y m I x Z i 1 l Y W R j Y T J l O G I 1 Z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h p b m t m b G 9 5 Z D E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z O C 4 0 O T Y x N j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l u a 2 Z s b 3 l k M T M v Q X V 0 b 1 J l b W 9 2 Z W R D b 2 x 1 b W 5 z M S 5 7 V G V h b S B O Y W 1 l L D B 9 J n F 1 b 3 Q 7 L C Z x d W 9 0 O 1 N l Y 3 R p b 2 4 x L 3 R o a W 5 r Z m x v e W Q x M y 9 B d X R v U m V t b 3 Z l Z E N v b H V t b n M x L n t Q b G F 5 Z X I g T m F t Z S w x f S Z x d W 9 0 O y w m c X V v d D t T Z W N 0 a W 9 u M S 9 0 a G l u a 2 Z s b 3 l k M T M v Q X V 0 b 1 J l b W 9 2 Z W R D b 2 x 1 b W 5 z M S 5 7 V G V h b S w y f S Z x d W 9 0 O y w m c X V v d D t T Z W N 0 a W 9 u M S 9 0 a G l u a 2 Z s b 3 l k M T M v Q X V 0 b 1 J l b W 9 2 Z W R D b 2 x 1 b W 5 z M S 5 7 U G 9 z a X R p b 2 4 s M 3 0 m c X V v d D s s J n F 1 b 3 Q 7 U 2 V j d G l v b j E v d G h p b m t m b G 9 5 Z D E z L 0 F 1 d G 9 S Z W 1 v d m V k Q 2 9 s d W 1 u c z E u e 0 N 1 c n J l b n Q g U 2 F s Y X J 5 L D R 9 J n F 1 b 3 Q 7 L C Z x d W 9 0 O 1 N l Y 3 R p b 2 4 x L 3 R o a W 5 r Z m x v e W Q x M y 9 B d X R v U m V t b 3 Z l Z E N v b H V t b n M x L n t D d X J y Z W 5 0 I F l l Y X J z L D V 9 J n F 1 b 3 Q 7 L C Z x d W 9 0 O 1 N l Y 3 R p b 2 4 x L 3 R o a W 5 r Z m x v e W Q x M y 9 B d X R v U m V t b 3 Z l Z E N v b H V t b n M x L n t C Y X N l I F N h b G F y e S w 2 f S Z x d W 9 0 O y w m c X V v d D t T Z W N 0 a W 9 u M S 9 0 a G l u a 2 Z s b 3 l k M T M v Q X V 0 b 1 J l b W 9 2 Z W R D b 2 x 1 b W 5 z M S 5 7 T 3 R o Z X I s N 3 0 m c X V v d D s s J n F 1 b 3 Q 7 U 2 V j d G l v b j E v d G h p b m t m b G 9 5 Z D E z L 0 F 1 d G 9 S Z W 1 v d m V k Q 2 9 s d W 1 u c z E u e 0 F j c X V p c m V k L D h 9 J n F 1 b 3 Q 7 L C Z x d W 9 0 O 1 N l Y 3 R p b 2 4 x L 3 R o a W 5 r Z m x v e W Q x M y 9 B d X R v U m V t b 3 Z l Z E N v b H V t b n M x L n t E Z X N p Z 2 5 h d G l v b i w 5 f S Z x d W 9 0 O y w m c X V v d D t T Z W N 0 a W 9 u M S 9 0 a G l u a 2 Z s b 3 l k M T M v Q X V 0 b 1 J l b W 9 2 Z W R D b 2 x 1 b W 5 z M S 5 7 S 2 V l c G V y I F N h b G F y e S w x M H 0 m c X V v d D s s J n F 1 b 3 Q 7 U 2 V j d G l v b j E v d G h p b m t m b G 9 5 Z D E z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o a W 5 r Z m x v e W Q x M y 9 B d X R v U m V t b 3 Z l Z E N v b H V t b n M x L n t U Z W F t I E 5 h b W U s M H 0 m c X V v d D s s J n F 1 b 3 Q 7 U 2 V j d G l v b j E v d G h p b m t m b G 9 5 Z D E z L 0 F 1 d G 9 S Z W 1 v d m V k Q 2 9 s d W 1 u c z E u e 1 B s Y X l l c i B O Y W 1 l L D F 9 J n F 1 b 3 Q 7 L C Z x d W 9 0 O 1 N l Y 3 R p b 2 4 x L 3 R o a W 5 r Z m x v e W Q x M y 9 B d X R v U m V t b 3 Z l Z E N v b H V t b n M x L n t U Z W F t L D J 9 J n F 1 b 3 Q 7 L C Z x d W 9 0 O 1 N l Y 3 R p b 2 4 x L 3 R o a W 5 r Z m x v e W Q x M y 9 B d X R v U m V t b 3 Z l Z E N v b H V t b n M x L n t Q b 3 N p d G l v b i w z f S Z x d W 9 0 O y w m c X V v d D t T Z W N 0 a W 9 u M S 9 0 a G l u a 2 Z s b 3 l k M T M v Q X V 0 b 1 J l b W 9 2 Z W R D b 2 x 1 b W 5 z M S 5 7 Q 3 V y c m V u d C B T Y W x h c n k s N H 0 m c X V v d D s s J n F 1 b 3 Q 7 U 2 V j d G l v b j E v d G h p b m t m b G 9 5 Z D E z L 0 F 1 d G 9 S Z W 1 v d m V k Q 2 9 s d W 1 u c z E u e 0 N 1 c n J l b n Q g W W V h c n M s N X 0 m c X V v d D s s J n F 1 b 3 Q 7 U 2 V j d G l v b j E v d G h p b m t m b G 9 5 Z D E z L 0 F 1 d G 9 S Z W 1 v d m V k Q 2 9 s d W 1 u c z E u e 0 J h c 2 U g U 2 F s Y X J 5 L D Z 9 J n F 1 b 3 Q 7 L C Z x d W 9 0 O 1 N l Y 3 R p b 2 4 x L 3 R o a W 5 r Z m x v e W Q x M y 9 B d X R v U m V t b 3 Z l Z E N v b H V t b n M x L n t P d G h l c i w 3 f S Z x d W 9 0 O y w m c X V v d D t T Z W N 0 a W 9 u M S 9 0 a G l u a 2 Z s b 3 l k M T M v Q X V 0 b 1 J l b W 9 2 Z W R D b 2 x 1 b W 5 z M S 5 7 Q W N x d W l y Z W Q s O H 0 m c X V v d D s s J n F 1 b 3 Q 7 U 2 V j d G l v b j E v d G h p b m t m b G 9 5 Z D E z L 0 F 1 d G 9 S Z W 1 v d m V k Q 2 9 s d W 1 u c z E u e 0 R l c 2 l n b m F 0 a W 9 u L D l 9 J n F 1 b 3 Q 7 L C Z x d W 9 0 O 1 N l Y 3 R p b 2 4 x L 3 R o a W 5 r Z m x v e W Q x M y 9 B d X R v U m V t b 3 Z l Z E N v b H V t b n M x L n t L Z W V w Z X I g U 2 F s Y X J 5 L D E w f S Z x d W 9 0 O y w m c X V v d D t T Z W N 0 a W 9 u M S 9 0 a G l u a 2 Z s b 3 l k M T M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p b m t m b G 9 5 Z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m N j O T B l L T R j M z U t N D c 2 O C 0 5 M 2 Y w L W Q 0 Z W Y 3 M m I 4 M D Z k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d 2 l z d G V y c 1 9 B d W N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z N y 4 y O T E 0 O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M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2 l z d G V y c y B B d W N 0 a W 9 u L 0 F 1 d G 9 S Z W 1 v d m V k Q 2 9 s d W 1 u c z E u e 1 R l Y W 0 g T m F t Z S w w f S Z x d W 9 0 O y w m c X V v d D t T Z W N 0 a W 9 u M S 9 U d 2 l z d G V y c y B B d W N 0 a W 9 u L 0 F 1 d G 9 S Z W 1 v d m V k Q 2 9 s d W 1 u c z E u e 1 B s Y X l l c i B O Y W 1 l L D F 9 J n F 1 b 3 Q 7 L C Z x d W 9 0 O 1 N l Y 3 R p b 2 4 x L 1 R 3 a X N 0 Z X J z I E F 1 Y 3 R p b 2 4 v Q X V 0 b 1 J l b W 9 2 Z W R D b 2 x 1 b W 5 z M S 5 7 V G V h b S w y f S Z x d W 9 0 O y w m c X V v d D t T Z W N 0 a W 9 u M S 9 U d 2 l z d G V y c y B B d W N 0 a W 9 u L 0 F 1 d G 9 S Z W 1 v d m V k Q 2 9 s d W 1 u c z E u e 1 B v c 2 l 0 a W 9 u L D N 9 J n F 1 b 3 Q 7 L C Z x d W 9 0 O 1 N l Y 3 R p b 2 4 x L 1 R 3 a X N 0 Z X J z I E F 1 Y 3 R p b 2 4 v Q X V 0 b 1 J l b W 9 2 Z W R D b 2 x 1 b W 5 z M S 5 7 Q 3 V y c m V u d C B T Y W x h c n k s N H 0 m c X V v d D s s J n F 1 b 3 Q 7 U 2 V j d G l v b j E v V H d p c 3 R l c n M g Q X V j d G l v b i 9 B d X R v U m V t b 3 Z l Z E N v b H V t b n M x L n t D d X J y Z W 5 0 I F l l Y X J z L D V 9 J n F 1 b 3 Q 7 L C Z x d W 9 0 O 1 N l Y 3 R p b 2 4 x L 1 R 3 a X N 0 Z X J z I E F 1 Y 3 R p b 2 4 v Q X V 0 b 1 J l b W 9 2 Z W R D b 2 x 1 b W 5 z M S 5 7 Q m F z Z S B T Y W x h c n k s N n 0 m c X V v d D s s J n F 1 b 3 Q 7 U 2 V j d G l v b j E v V H d p c 3 R l c n M g Q X V j d G l v b i 9 B d X R v U m V t b 3 Z l Z E N v b H V t b n M x L n t P d G h l c i w 3 f S Z x d W 9 0 O y w m c X V v d D t T Z W N 0 a W 9 u M S 9 U d 2 l z d G V y c y B B d W N 0 a W 9 u L 0 F 1 d G 9 S Z W 1 v d m V k Q 2 9 s d W 1 u c z E u e 0 F j c X V p c m V k L D h 9 J n F 1 b 3 Q 7 L C Z x d W 9 0 O 1 N l Y 3 R p b 2 4 x L 1 R 3 a X N 0 Z X J z I E F 1 Y 3 R p b 2 4 v Q X V 0 b 1 J l b W 9 2 Z W R D b 2 x 1 b W 5 z M S 5 7 R G V z a W d u Y X R p b 2 4 s O X 0 m c X V v d D s s J n F 1 b 3 Q 7 U 2 V j d G l v b j E v V H d p c 3 R l c n M g Q X V j d G l v b i 9 B d X R v U m V t b 3 Z l Z E N v b H V t b n M x L n t L Z W V w Z X I g U 2 F s Y X J 5 L D E w f S Z x d W 9 0 O y w m c X V v d D t T Z W N 0 a W 9 u M S 9 U d 2 l z d G V y c y B B d W N 0 a W 9 u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3 a X N 0 Z X J z I E F 1 Y 3 R p b 2 4 v Q X V 0 b 1 J l b W 9 2 Z W R D b 2 x 1 b W 5 z M S 5 7 V G V h b S B O Y W 1 l L D B 9 J n F 1 b 3 Q 7 L C Z x d W 9 0 O 1 N l Y 3 R p b 2 4 x L 1 R 3 a X N 0 Z X J z I E F 1 Y 3 R p b 2 4 v Q X V 0 b 1 J l b W 9 2 Z W R D b 2 x 1 b W 5 z M S 5 7 U G x h e W V y I E 5 h b W U s M X 0 m c X V v d D s s J n F 1 b 3 Q 7 U 2 V j d G l v b j E v V H d p c 3 R l c n M g Q X V j d G l v b i 9 B d X R v U m V t b 3 Z l Z E N v b H V t b n M x L n t U Z W F t L D J 9 J n F 1 b 3 Q 7 L C Z x d W 9 0 O 1 N l Y 3 R p b 2 4 x L 1 R 3 a X N 0 Z X J z I E F 1 Y 3 R p b 2 4 v Q X V 0 b 1 J l b W 9 2 Z W R D b 2 x 1 b W 5 z M S 5 7 U G 9 z a X R p b 2 4 s M 3 0 m c X V v d D s s J n F 1 b 3 Q 7 U 2 V j d G l v b j E v V H d p c 3 R l c n M g Q X V j d G l v b i 9 B d X R v U m V t b 3 Z l Z E N v b H V t b n M x L n t D d X J y Z W 5 0 I F N h b G F y e S w 0 f S Z x d W 9 0 O y w m c X V v d D t T Z W N 0 a W 9 u M S 9 U d 2 l z d G V y c y B B d W N 0 a W 9 u L 0 F 1 d G 9 S Z W 1 v d m V k Q 2 9 s d W 1 u c z E u e 0 N 1 c n J l b n Q g W W V h c n M s N X 0 m c X V v d D s s J n F 1 b 3 Q 7 U 2 V j d G l v b j E v V H d p c 3 R l c n M g Q X V j d G l v b i 9 B d X R v U m V t b 3 Z l Z E N v b H V t b n M x L n t C Y X N l I F N h b G F y e S w 2 f S Z x d W 9 0 O y w m c X V v d D t T Z W N 0 a W 9 u M S 9 U d 2 l z d G V y c y B B d W N 0 a W 9 u L 0 F 1 d G 9 S Z W 1 v d m V k Q 2 9 s d W 1 u c z E u e 0 9 0 a G V y L D d 9 J n F 1 b 3 Q 7 L C Z x d W 9 0 O 1 N l Y 3 R p b 2 4 x L 1 R 3 a X N 0 Z X J z I E F 1 Y 3 R p b 2 4 v Q X V 0 b 1 J l b W 9 2 Z W R D b 2 x 1 b W 5 z M S 5 7 Q W N x d W l y Z W Q s O H 0 m c X V v d D s s J n F 1 b 3 Q 7 U 2 V j d G l v b j E v V H d p c 3 R l c n M g Q X V j d G l v b i 9 B d X R v U m V t b 3 Z l Z E N v b H V t b n M x L n t E Z X N p Z 2 5 h d G l v b i w 5 f S Z x d W 9 0 O y w m c X V v d D t T Z W N 0 a W 9 u M S 9 U d 2 l z d G V y c y B B d W N 0 a W 9 u L 0 F 1 d G 9 S Z W 1 v d m V k Q 2 9 s d W 1 u c z E u e 0 t l Z X B l c i B T Y W x h c n k s M T B 9 J n F 1 b 3 Q 7 L C Z x d W 9 0 O 1 N l Y 3 R p b 2 4 x L 1 R 3 a X N 0 Z X J z I E F 1 Y 3 R p b 2 4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d p c 3 R l c n M l M j B B d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O T E 3 M z k 1 L W N k M z g t N D A 2 M C 1 i Z D Q x L W R m M m Y y Y W M x Y T Y 5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T E 6 N D g 6 M z A u N D g 3 N T k 3 N l o i I C 8 + P E V u d H J 5 I F R 5 c G U 9 I k Z p b G x D b 2 x 1 b W 5 U e X B l c y I g V m F s d W U 9 I n N C U U 0 9 I i A v P j x F b n R y e S B U e X B l P S J G a W x s Q 2 9 s d W 1 u T m F t Z X M i I F Z h b H V l P S J z W y Z x d W 9 0 O 1 B p Y 2 s m c X V v d D s s J n F 1 b 3 Q 7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a 2 l l I F N h b G F y e S B U Y W J s Z S 9 B d X R v U m V t b 3 Z l Z E N v b H V t b n M x L n t Q a W N r L D B 9 J n F 1 b 3 Q 7 L C Z x d W 9 0 O 1 N l Y 3 R p b 2 4 x L 1 J v b 2 t p Z S B T Y W x h c n k g V G F i b G U v Q X V 0 b 1 J l b W 9 2 Z W R D b 2 x 1 b W 5 z M S 5 7 U 2 F s Y X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v b 2 t p Z S B T Y W x h c n k g V G F i b G U v Q X V 0 b 1 J l b W 9 2 Z W R D b 2 x 1 b W 5 z M S 5 7 U G l j a y w w f S Z x d W 9 0 O y w m c X V v d D t T Z W N 0 a W 9 u M S 9 S b 2 9 r a W U g U 2 F s Y X J 5 I F R h Y m x l L 0 F 1 d G 9 S Z W 1 v d m V k Q 2 9 s d W 1 u c z E u e 1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v a 2 l l J T I w U 2 F s Y X J 5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a 2 l l J T I w U 2 F s Y X J 5 J T I w V G F i b G U v U m 9 v a 2 l l J T I w U 2 F s Y X J 5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v c 3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h i M 2 N m N y 0 2 O T U z L T Q 2 Y m Q t Y m I 5 M C 1 m M m V h N W U 1 Z D g 3 M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9 S b 3 N 0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x N z o z M j o 0 M S 4 4 N T M 2 O T Q x W i I g L z 4 8 R W 5 0 c n k g V H l w Z T 0 i R m l s b E N v b H V t b l R 5 c G V z I i B W Y W x 1 Z T 0 i c 0 F B W U d C Z 1 V G Q l F Z R 0 F C R U F B Q U 0 9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s s J n F 1 b 3 Q 7 V G V h b S B T b 3 J 0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S b 3 N 0 Z X J z L 0 F 1 d G 9 S Z W 1 v d m V k Q 2 9 s d W 1 u c z E u e 1 R l Y W 0 g T m F t Z S w w f S Z x d W 9 0 O y w m c X V v d D t T Z W N 0 a W 9 u M S 9 B b G w g U m 9 z d G V y c y 9 B d X R v U m V t b 3 Z l Z E N v b H V t b n M x L n t Q b G F 5 Z X I g T m F t Z S w x f S Z x d W 9 0 O y w m c X V v d D t T Z W N 0 a W 9 u M S 9 B b G w g U m 9 z d G V y c y 9 B d X R v U m V t b 3 Z l Z E N v b H V t b n M x L n t U Z W F t L D J 9 J n F 1 b 3 Q 7 L C Z x d W 9 0 O 1 N l Y 3 R p b 2 4 x L 0 F s b C B S b 3 N 0 Z X J z L 0 F 1 d G 9 S Z W 1 v d m V k Q 2 9 s d W 1 u c z E u e 1 B v c 2 l 0 a W 9 u L D N 9 J n F 1 b 3 Q 7 L C Z x d W 9 0 O 1 N l Y 3 R p b 2 4 x L 0 F s b C B S b 3 N 0 Z X J z L 0 F 1 d G 9 S Z W 1 v d m V k Q 2 9 s d W 1 u c z E u e 0 N 1 c n J l b n Q g U 2 F s Y X J 5 L D R 9 J n F 1 b 3 Q 7 L C Z x d W 9 0 O 1 N l Y 3 R p b 2 4 x L 0 F s b C B S b 3 N 0 Z X J z L 0 F 1 d G 9 S Z W 1 v d m V k Q 2 9 s d W 1 u c z E u e 0 N 1 c n J l b n Q g W W V h c n M s N X 0 m c X V v d D s s J n F 1 b 3 Q 7 U 2 V j d G l v b j E v Q W x s I F J v c 3 R l c n M v Q X V 0 b 1 J l b W 9 2 Z W R D b 2 x 1 b W 5 z M S 5 7 Q m F z Z S B T Y W x h c n k s N n 0 m c X V v d D s s J n F 1 b 3 Q 7 U 2 V j d G l v b j E v Q W x s I F J v c 3 R l c n M v Q X V 0 b 1 J l b W 9 2 Z W R D b 2 x 1 b W 5 z M S 5 7 T 3 R o Z X I s N 3 0 m c X V v d D s s J n F 1 b 3 Q 7 U 2 V j d G l v b j E v Q W x s I F J v c 3 R l c n M v Q X V 0 b 1 J l b W 9 2 Z W R D b 2 x 1 b W 5 z M S 5 7 Q W N x d W l y Z W Q s O H 0 m c X V v d D s s J n F 1 b 3 Q 7 U 2 V j d G l v b j E v Q W x s I F J v c 3 R l c n M v Q X V 0 b 1 J l b W 9 2 Z W R D b 2 x 1 b W 5 z M S 5 7 R G V z a W d u Y X R p b 2 4 s O X 0 m c X V v d D s s J n F 1 b 3 Q 7 U 2 V j d G l v b j E v Q W x s I F J v c 3 R l c n M v Q X V 0 b 1 J l b W 9 2 Z W R D b 2 x 1 b W 5 z M S 5 7 S 2 V l c G V y I F N h b G F y e S w x M H 0 m c X V v d D s s J n F 1 b 3 Q 7 U 2 V j d G l v b j E v Q W x s I F J v c 3 R l c n M v Q X V 0 b 1 J l b W 9 2 Z W R D b 2 x 1 b W 5 z M S 5 7 S 2 V l c G V y I F l l Y X J z L D E x f S Z x d W 9 0 O y w m c X V v d D t T Z W N 0 a W 9 u M S 9 B b G w g U m 9 z d G V y c y 9 B d X R v U m V t b 3 Z l Z E N v b H V t b n M x L n t U Z W F t I F N v c n Q s M T J 9 J n F 1 b 3 Q 7 L C Z x d W 9 0 O 1 N l Y 3 R p b 2 4 x L 0 F s b C B S b 3 N 0 Z X J z L 0 F 1 d G 9 S Z W 1 v d m V k Q 2 9 s d W 1 u c z E u e 0 l u Z G V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W x s I F J v c 3 R l c n M v Q X V 0 b 1 J l b W 9 2 Z W R D b 2 x 1 b W 5 z M S 5 7 V G V h b S B O Y W 1 l L D B 9 J n F 1 b 3 Q 7 L C Z x d W 9 0 O 1 N l Y 3 R p b 2 4 x L 0 F s b C B S b 3 N 0 Z X J z L 0 F 1 d G 9 S Z W 1 v d m V k Q 2 9 s d W 1 u c z E u e 1 B s Y X l l c i B O Y W 1 l L D F 9 J n F 1 b 3 Q 7 L C Z x d W 9 0 O 1 N l Y 3 R p b 2 4 x L 0 F s b C B S b 3 N 0 Z X J z L 0 F 1 d G 9 S Z W 1 v d m V k Q 2 9 s d W 1 u c z E u e 1 R l Y W 0 s M n 0 m c X V v d D s s J n F 1 b 3 Q 7 U 2 V j d G l v b j E v Q W x s I F J v c 3 R l c n M v Q X V 0 b 1 J l b W 9 2 Z W R D b 2 x 1 b W 5 z M S 5 7 U G 9 z a X R p b 2 4 s M 3 0 m c X V v d D s s J n F 1 b 3 Q 7 U 2 V j d G l v b j E v Q W x s I F J v c 3 R l c n M v Q X V 0 b 1 J l b W 9 2 Z W R D b 2 x 1 b W 5 z M S 5 7 Q 3 V y c m V u d C B T Y W x h c n k s N H 0 m c X V v d D s s J n F 1 b 3 Q 7 U 2 V j d G l v b j E v Q W x s I F J v c 3 R l c n M v Q X V 0 b 1 J l b W 9 2 Z W R D b 2 x 1 b W 5 z M S 5 7 Q 3 V y c m V u d C B Z Z W F y c y w 1 f S Z x d W 9 0 O y w m c X V v d D t T Z W N 0 a W 9 u M S 9 B b G w g U m 9 z d G V y c y 9 B d X R v U m V t b 3 Z l Z E N v b H V t b n M x L n t C Y X N l I F N h b G F y e S w 2 f S Z x d W 9 0 O y w m c X V v d D t T Z W N 0 a W 9 u M S 9 B b G w g U m 9 z d G V y c y 9 B d X R v U m V t b 3 Z l Z E N v b H V t b n M x L n t P d G h l c i w 3 f S Z x d W 9 0 O y w m c X V v d D t T Z W N 0 a W 9 u M S 9 B b G w g U m 9 z d G V y c y 9 B d X R v U m V t b 3 Z l Z E N v b H V t b n M x L n t B Y 3 F 1 a X J l Z C w 4 f S Z x d W 9 0 O y w m c X V v d D t T Z W N 0 a W 9 u M S 9 B b G w g U m 9 z d G V y c y 9 B d X R v U m V t b 3 Z l Z E N v b H V t b n M x L n t E Z X N p Z 2 5 h d G l v b i w 5 f S Z x d W 9 0 O y w m c X V v d D t T Z W N 0 a W 9 u M S 9 B b G w g U m 9 z d G V y c y 9 B d X R v U m V t b 3 Z l Z E N v b H V t b n M x L n t L Z W V w Z X I g U 2 F s Y X J 5 L D E w f S Z x d W 9 0 O y w m c X V v d D t T Z W N 0 a W 9 u M S 9 B b G w g U m 9 z d G V y c y 9 B d X R v U m V t b 3 Z l Z E N v b H V t b n M x L n t L Z W V w Z X I g W W V h c n M s M T F 9 J n F 1 b 3 Q 7 L C Z x d W 9 0 O 1 N l Y 3 R p b 2 4 x L 0 F s b C B S b 3 N 0 Z X J z L 0 F 1 d G 9 S Z W 1 v d m V k Q 2 9 s d W 1 u c z E u e 1 R l Y W 0 g U 2 9 y d C w x M n 0 m c X V v d D s s J n F 1 b 3 Q 7 U 2 V j d G l v b j E v Q W x s I F J v c 3 R l c n M v Q X V 0 b 1 J l b W 9 2 Z W R D b 2 x 1 b W 5 z M S 5 7 S W 5 k Z X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l M j B S b 3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Y W M w Z D A 3 L T k 3 N z A t N D V m N y 0 4 N m M w L T U 2 M j g 4 Y j h m O D N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H J h Z n R f U m V z d W x 0 c 1 9 G b 3 J f T U 1 I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l j a y Z x d W 9 0 O y w m c X V v d D t P d m V y Y W x s J n F 1 b 3 Q 7 L C Z x d W 9 0 O 0 Z y Y W 5 j a G l z Z S Z x d W 9 0 O y w m c X V v d D t Q b G F 5 Z X I m c X V v d D s s J n F 1 b 3 Q 7 R G F 0 Z S 9 U a W 1 l J n F 1 b 3 Q 7 L C Z x d W 9 0 O 0 V s Y X B z Z W Q m c X V v d D s s J n F 1 b 3 Q 7 Q 2 9 t b W V u d H M m c X V v d D s s J n F 1 b 3 Q 7 U m 9 v a 2 l l I F N h b G F y e S Z x d W 9 0 O y w m c X V v d D t J b m R l e C Z x d W 9 0 O 1 0 i I C 8 + P E V u d H J 5 I F R 5 c G U 9 I k Z p b G x D b 2 x 1 b W 5 U e X B l c y I g V m F s d W U 9 I n N C U V l H Q m d Z R 0 J n T U Q i I C 8 + P E V u d H J 5 I F R 5 c G U 9 I k Z p b G x M Y X N 0 V X B k Y X R l Z C I g V m F s d W U 9 I m Q y M D I 0 L T A 0 L T A 3 V D E 0 O j E 0 O j A w L j U y O T k 0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J h Z n Q g U m V z d W x 0 c y B G b 3 I g T U 1 I L 0 F 1 d G 9 S Z W 1 v d m V k Q 2 9 s d W 1 u c z E u e 1 B p Y 2 s s M H 0 m c X V v d D s s J n F 1 b 3 Q 7 U 2 V j d G l v b j E v R H J h Z n Q g U m V z d W x 0 c y B G b 3 I g T U 1 I L 0 F 1 d G 9 S Z W 1 v d m V k Q 2 9 s d W 1 u c z E u e 0 9 2 Z X J h b G w s M X 0 m c X V v d D s s J n F 1 b 3 Q 7 U 2 V j d G l v b j E v R H J h Z n Q g U m V z d W x 0 c y B G b 3 I g T U 1 I L 0 F 1 d G 9 S Z W 1 v d m V k Q 2 9 s d W 1 u c z E u e 0 Z y Y W 5 j a G l z Z S w y f S Z x d W 9 0 O y w m c X V v d D t T Z W N 0 a W 9 u M S 9 E c m F m d C B S Z X N 1 b H R z I E Z v c i B N T U g v Q X V 0 b 1 J l b W 9 2 Z W R D b 2 x 1 b W 5 z M S 5 7 U G x h e W V y L D N 9 J n F 1 b 3 Q 7 L C Z x d W 9 0 O 1 N l Y 3 R p b 2 4 x L 0 R y Y W Z 0 I F J l c 3 V s d H M g R m 9 y I E 1 N S C 9 B d X R v U m V t b 3 Z l Z E N v b H V t b n M x L n t E Y X R l L 1 R p b W U s N H 0 m c X V v d D s s J n F 1 b 3 Q 7 U 2 V j d G l v b j E v R H J h Z n Q g U m V z d W x 0 c y B G b 3 I g T U 1 I L 0 F 1 d G 9 S Z W 1 v d m V k Q 2 9 s d W 1 u c z E u e 0 V s Y X B z Z W Q s N X 0 m c X V v d D s s J n F 1 b 3 Q 7 U 2 V j d G l v b j E v R H J h Z n Q g U m V z d W x 0 c y B G b 3 I g T U 1 I L 0 F 1 d G 9 S Z W 1 v d m V k Q 2 9 s d W 1 u c z E u e 0 N v b W 1 l b n R z L D Z 9 J n F 1 b 3 Q 7 L C Z x d W 9 0 O 1 N l Y 3 R p b 2 4 x L 0 R y Y W Z 0 I F J l c 3 V s d H M g R m 9 y I E 1 N S C 9 B d X R v U m V t b 3 Z l Z E N v b H V t b n M x L n t S b 2 9 r a W U g U 2 F s Y X J 5 L D d 9 J n F 1 b 3 Q 7 L C Z x d W 9 0 O 1 N l Y 3 R p b 2 4 x L 0 R y Y W Z 0 I F J l c 3 V s d H M g R m 9 y I E 1 N S C 9 B d X R v U m V t b 3 Z l Z E N v b H V t b n M x L n t J b m R l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c m F m d C B S Z X N 1 b H R z I E Z v c i B N T U g v Q X V 0 b 1 J l b W 9 2 Z W R D b 2 x 1 b W 5 z M S 5 7 U G l j a y w w f S Z x d W 9 0 O y w m c X V v d D t T Z W N 0 a W 9 u M S 9 E c m F m d C B S Z X N 1 b H R z I E Z v c i B N T U g v Q X V 0 b 1 J l b W 9 2 Z W R D b 2 x 1 b W 5 z M S 5 7 T 3 Z l c m F s b C w x f S Z x d W 9 0 O y w m c X V v d D t T Z W N 0 a W 9 u M S 9 E c m F m d C B S Z X N 1 b H R z I E Z v c i B N T U g v Q X V 0 b 1 J l b W 9 2 Z W R D b 2 x 1 b W 5 z M S 5 7 R n J h b m N o a X N l L D J 9 J n F 1 b 3 Q 7 L C Z x d W 9 0 O 1 N l Y 3 R p b 2 4 x L 0 R y Y W Z 0 I F J l c 3 V s d H M g R m 9 y I E 1 N S C 9 B d X R v U m V t b 3 Z l Z E N v b H V t b n M x L n t Q b G F 5 Z X I s M 3 0 m c X V v d D s s J n F 1 b 3 Q 7 U 2 V j d G l v b j E v R H J h Z n Q g U m V z d W x 0 c y B G b 3 I g T U 1 I L 0 F 1 d G 9 S Z W 1 v d m V k Q 2 9 s d W 1 u c z E u e 0 R h d G U v V G l t Z S w 0 f S Z x d W 9 0 O y w m c X V v d D t T Z W N 0 a W 9 u M S 9 E c m F m d C B S Z X N 1 b H R z I E Z v c i B N T U g v Q X V 0 b 1 J l b W 9 2 Z W R D b 2 x 1 b W 5 z M S 5 7 R W x h c H N l Z C w 1 f S Z x d W 9 0 O y w m c X V v d D t T Z W N 0 a W 9 u M S 9 E c m F m d C B S Z X N 1 b H R z I E Z v c i B N T U g v Q X V 0 b 1 J l b W 9 2 Z W R D b 2 x 1 b W 5 z M S 5 7 Q 2 9 t b W V u d H M s N n 0 m c X V v d D s s J n F 1 b 3 Q 7 U 2 V j d G l v b j E v R H J h Z n Q g U m V z d W x 0 c y B G b 3 I g T U 1 I L 0 F 1 d G 9 S Z W 1 v d m V k Q 2 9 s d W 1 u c z E u e 1 J v b 2 t p Z S B T Y W x h c n k s N 3 0 m c X V v d D s s J n F 1 b 3 Q 7 U 2 V j d G l v b j E v R H J h Z n Q g U m V z d W x 0 c y B G b 3 I g T U 1 I L 0 F 1 d G 9 S Z W 1 v d m V k Q 2 9 s d W 1 u c z E u e 0 l u Z G V 4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y Y W Z 0 J T I w U m V z d W x 0 c y U y M E Z v c i U y M E 1 N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C 9 F e H B h b m R l Z C U y M F J v b 2 t p Z S U y M F N h b G F y e S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0 F k Z G V k J T I w S W 5 k Z X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t 2 e a k k G m U u p F 5 + i L 8 G j o w A A A A A C A A A A A A A Q Z g A A A A E A A C A A A A D C j 7 7 M t R 0 F 1 Z V s z L P B n O 8 r p C m s a 2 p x b 2 + J H T t n 9 S F B 1 A A A A A A O g A A A A A I A A C A A A A C m p k 4 I z 6 C u F S s 4 G p p Q / o V p 6 s 7 g y n A p g 4 S P 7 g 5 5 k F l W U V A A A A B 6 g 0 r d P I v w n t Y j f c 2 3 T V m c + g m F q Z p g U z H p 3 t o e m 8 a 9 k 4 / l F I t o y 0 r M E W a F g C f e 4 + / 5 F x / g M + 8 J / F V i 7 E t d 4 K 2 s T v H 0 h n c S t 9 t W C y q K M g + V H U A A A A D 7 f 8 / d T Z r + G A T 8 h B W 9 J i C m q I 1 X Y + d 8 l 5 d k S 3 2 l V E j r V B 8 4 S P B 9 g n l X K O N T Y a U e H H c o e P n j Q + W t O M z v 2 s n a N W A W < / D a t a M a s h u p > 
</file>

<file path=customXml/itemProps1.xml><?xml version="1.0" encoding="utf-8"?>
<ds:datastoreItem xmlns:ds="http://schemas.openxmlformats.org/officeDocument/2006/customXml" ds:itemID="{1989891B-D133-45B5-A622-211F2586A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Roster Validation</vt:lpstr>
      <vt:lpstr>Draft Results For MMH</vt:lpstr>
      <vt:lpstr>All Rosters</vt:lpstr>
      <vt:lpstr>Import Players</vt:lpstr>
      <vt:lpstr>Fat Guy in a Little Coat</vt:lpstr>
      <vt:lpstr>Tenacious D</vt:lpstr>
      <vt:lpstr>thinkfloyd13</vt:lpstr>
      <vt:lpstr>BreakTables</vt:lpstr>
      <vt:lpstr>Stephen Grigg</vt:lpstr>
      <vt:lpstr>Breezus</vt:lpstr>
      <vt:lpstr>BodyBaggers</vt:lpstr>
      <vt:lpstr>Beetlejuice</vt:lpstr>
      <vt:lpstr>Pigskin Reapers</vt:lpstr>
      <vt:lpstr>Gridiron Bisons</vt:lpstr>
      <vt:lpstr>Twisters Auction</vt:lpstr>
      <vt:lpstr>I'm Drunk Bitches!!</vt:lpstr>
      <vt:lpstr>RosterLimit</vt:lpstr>
      <vt:lpstr>SalaryCap</vt:lpstr>
      <vt:lpstr>TeamList</vt:lpstr>
      <vt:lpstr>TeamSelection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2024-01-28T23:58:27Z</dcterms:created>
  <dcterms:modified xsi:type="dcterms:W3CDTF">2024-04-07T18:12:14Z</dcterms:modified>
</cp:coreProperties>
</file>