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thom\Documents\Rworkspace\PVanalysis\data-raw\"/>
    </mc:Choice>
  </mc:AlternateContent>
  <xr:revisionPtr revIDLastSave="0" documentId="13_ncr:1_{DA0E868D-C0F1-47C9-AA16-C8070CDC8295}" xr6:coauthVersionLast="47" xr6:coauthVersionMax="47" xr10:uidLastSave="{00000000-0000-0000-0000-000000000000}"/>
  <bookViews>
    <workbookView xWindow="-98" yWindow="-98" windowWidth="19396" windowHeight="11475" xr2:uid="{173DD14D-28A7-4AF0-B428-9D06AD03766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3" i="1" l="1"/>
  <c r="H27" i="1"/>
  <c r="H13" i="1"/>
  <c r="M15" i="1"/>
  <c r="O15" i="1"/>
  <c r="M16" i="1"/>
  <c r="N16" i="1" s="1"/>
  <c r="O16" i="1"/>
  <c r="M17" i="1"/>
  <c r="N17" i="1" s="1"/>
  <c r="O17" i="1"/>
  <c r="M18" i="1"/>
  <c r="N18" i="1" s="1"/>
  <c r="O18" i="1"/>
  <c r="M19" i="1"/>
  <c r="N19" i="1" s="1"/>
  <c r="O19" i="1"/>
  <c r="M20" i="1"/>
  <c r="N20" i="1" s="1"/>
  <c r="O20" i="1"/>
  <c r="M21" i="1"/>
  <c r="O21" i="1"/>
  <c r="M22" i="1"/>
  <c r="N22" i="1" s="1"/>
  <c r="O22" i="1"/>
  <c r="M23" i="1"/>
  <c r="N23" i="1" s="1"/>
  <c r="O23" i="1"/>
  <c r="M24" i="1"/>
  <c r="O24" i="1"/>
  <c r="M25" i="1"/>
  <c r="N25" i="1" s="1"/>
  <c r="O25" i="1"/>
  <c r="M26" i="1"/>
  <c r="N26" i="1" s="1"/>
  <c r="O26" i="1"/>
  <c r="O4" i="1"/>
  <c r="O5" i="1"/>
  <c r="O6" i="1"/>
  <c r="O7" i="1"/>
  <c r="O8" i="1"/>
  <c r="O9" i="1"/>
  <c r="O10" i="1"/>
  <c r="O11" i="1"/>
  <c r="O12" i="1"/>
  <c r="O3" i="1"/>
  <c r="M3" i="1"/>
  <c r="N3" i="1" s="1"/>
  <c r="M4" i="1"/>
  <c r="N4" i="1" s="1"/>
  <c r="M5" i="1"/>
  <c r="N5" i="1" s="1"/>
  <c r="M6" i="1"/>
  <c r="N6" i="1" s="1"/>
  <c r="M7" i="1"/>
  <c r="N7" i="1" s="1"/>
  <c r="M8" i="1"/>
  <c r="N8" i="1" s="1"/>
  <c r="M9" i="1"/>
  <c r="N9" i="1" s="1"/>
  <c r="M10" i="1"/>
  <c r="N10" i="1" s="1"/>
  <c r="M11" i="1"/>
  <c r="N11" i="1" s="1"/>
  <c r="M12" i="1"/>
  <c r="N12" i="1" s="1"/>
  <c r="M2" i="1"/>
  <c r="N2" i="1" s="1"/>
  <c r="N13" i="1" l="1"/>
  <c r="O13" i="1"/>
  <c r="M27" i="1"/>
  <c r="O27" i="1"/>
  <c r="M13" i="1"/>
  <c r="N15" i="1"/>
  <c r="N24" i="1"/>
  <c r="N21" i="1"/>
  <c r="N27" i="1" l="1"/>
</calcChain>
</file>

<file path=xl/sharedStrings.xml><?xml version="1.0" encoding="utf-8"?>
<sst xmlns="http://schemas.openxmlformats.org/spreadsheetml/2006/main" count="112" uniqueCount="67">
  <si>
    <t>Normal</t>
  </si>
  <si>
    <t>2019.01.23 13:05:44</t>
  </si>
  <si>
    <t>2019.01.23 13:10:49</t>
  </si>
  <si>
    <t>2019.01.23 13:15:54</t>
  </si>
  <si>
    <t>2019.01.23 13:20:58</t>
  </si>
  <si>
    <t>2019.01.23 13:25:02</t>
  </si>
  <si>
    <t>2019.01.23 13:30:07</t>
  </si>
  <si>
    <t>2019.01.23 13:35:11</t>
  </si>
  <si>
    <t>2019.01.23 13:40:20</t>
  </si>
  <si>
    <t>2019.01.23 13:45:25</t>
  </si>
  <si>
    <t>2019.01.23 13:50:29</t>
  </si>
  <si>
    <t>2019.01.23 13:55:34</t>
  </si>
  <si>
    <t>Time</t>
  </si>
  <si>
    <t>Working Mode</t>
  </si>
  <si>
    <t>V MPPT 1(V)</t>
  </si>
  <si>
    <t>I MPPT 1(A)</t>
  </si>
  <si>
    <t>Ua(V)</t>
  </si>
  <si>
    <t>I AC 1(A)</t>
  </si>
  <si>
    <t>F AC 1(Hz)</t>
  </si>
  <si>
    <t>Power(W)</t>
  </si>
  <si>
    <t>Temperature(℃)</t>
  </si>
  <si>
    <t>Total Generation(kWh)</t>
  </si>
  <si>
    <t>H Total(h)</t>
  </si>
  <si>
    <t>MPPT.IV</t>
  </si>
  <si>
    <t>diffW.IV</t>
  </si>
  <si>
    <t>diffV.lagV</t>
  </si>
  <si>
    <t>avg</t>
  </si>
  <si>
    <t>2019.01.23 14:00:38</t>
  </si>
  <si>
    <t>2019.01.23 14:05:43</t>
  </si>
  <si>
    <t>2019.01.23 14:10:48</t>
  </si>
  <si>
    <t>2019.01.23 14:15:53</t>
  </si>
  <si>
    <t>2019.01.23 14:20:57</t>
  </si>
  <si>
    <t>2019.01.23 14:25:01</t>
  </si>
  <si>
    <t>2019.01.23 14:30:06</t>
  </si>
  <si>
    <t>2019.01.23 14:35:10</t>
  </si>
  <si>
    <t>2019.01.23 14:40:19</t>
  </si>
  <si>
    <t>2019.01.23 14:45:24</t>
  </si>
  <si>
    <t>2019.01.23 14:50:28</t>
  </si>
  <si>
    <t>2019.01.23 14:55:33</t>
  </si>
  <si>
    <t xml:space="preserve">                                                                                                                                                                                   </t>
  </si>
  <si>
    <t>hour</t>
  </si>
  <si>
    <t>2019.01.27 12:45:36</t>
  </si>
  <si>
    <t>2019.01.27 13:28:32</t>
  </si>
  <si>
    <t>2019.01.27 13:30:34</t>
  </si>
  <si>
    <t>2019.01.27 13:35:38</t>
  </si>
  <si>
    <t>2019.01.27 13:40:43</t>
  </si>
  <si>
    <t>2019.01.27 13:45:48</t>
  </si>
  <si>
    <t>2019.01.27 13:50:52</t>
  </si>
  <si>
    <t>2019.01.27 13:55:56</t>
  </si>
  <si>
    <t>2019.01.27 14:00:00</t>
  </si>
  <si>
    <t>2019.01.27 14:05:04</t>
  </si>
  <si>
    <t>2019.01.27 14:10:09</t>
  </si>
  <si>
    <t>2019.01.27 14:15:13</t>
  </si>
  <si>
    <t>2019.01.27 14:20:18</t>
  </si>
  <si>
    <t>2019.01.27 14:25:25</t>
  </si>
  <si>
    <t>2019.01.27 14:30:30</t>
  </si>
  <si>
    <t>2019.01.27 14:35:34</t>
  </si>
  <si>
    <t>2019.01.27 14:40:39</t>
  </si>
  <si>
    <t>2019.01.27 14:45:43</t>
  </si>
  <si>
    <t>2019.01.27 14:50:48</t>
  </si>
  <si>
    <t>2019.01.27 14:55:52</t>
  </si>
  <si>
    <t>2019.01.27 15:00:56</t>
  </si>
  <si>
    <t>45 minutes of missing data!  Power outage?  Dropped internet connectivity?  Goodwe server fault?</t>
  </si>
  <si>
    <t>a strange timestamp, should it be "corrected" to 13:25:28?</t>
  </si>
  <si>
    <t>2019.01.27 12:35:23</t>
  </si>
  <si>
    <t>2019.01.27 12:40:27</t>
  </si>
  <si>
    <t>apparently 1.3 kWh since 12:45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</si>
</sst>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7" formatCode="[$-F400]h:mm:ss\ am/pm"/>
    <numFmt numFmtId="168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Border="1" applyAlignment="1">
      <alignment horizontal="center"/>
    </xf>
    <xf numFmtId="2" fontId="0" fillId="0" borderId="0" xfId="0" applyNumberFormat="1"/>
    <xf numFmtId="2" fontId="0" fillId="2" borderId="0" xfId="0" applyNumberFormat="1" applyFill="1"/>
    <xf numFmtId="0" fontId="0" fillId="0" borderId="0" xfId="0" applyBorder="1"/>
    <xf numFmtId="167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67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right"/>
    </xf>
    <xf numFmtId="2" fontId="0" fillId="0" borderId="0" xfId="0" applyNumberFormat="1" applyBorder="1" applyAlignment="1">
      <alignment horizontal="right"/>
    </xf>
    <xf numFmtId="167" fontId="1" fillId="0" borderId="0" xfId="0" applyNumberFormat="1" applyFont="1" applyAlignment="1">
      <alignment horizontal="left"/>
    </xf>
    <xf numFmtId="0" fontId="1" fillId="0" borderId="0" xfId="0" applyFont="1" applyAlignment="1">
      <alignment horizontal="right"/>
    </xf>
    <xf numFmtId="2" fontId="1" fillId="0" borderId="0" xfId="0" applyNumberFormat="1" applyFont="1" applyAlignment="1">
      <alignment horizontal="right"/>
    </xf>
    <xf numFmtId="167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right"/>
    </xf>
    <xf numFmtId="2" fontId="0" fillId="0" borderId="1" xfId="0" applyNumberFormat="1" applyBorder="1" applyAlignment="1">
      <alignment horizontal="right"/>
    </xf>
    <xf numFmtId="2" fontId="1" fillId="0" borderId="0" xfId="0" applyNumberFormat="1" applyFont="1"/>
    <xf numFmtId="2" fontId="0" fillId="0" borderId="0" xfId="0" applyNumberFormat="1" applyFill="1"/>
    <xf numFmtId="2" fontId="0" fillId="3" borderId="0" xfId="0" applyNumberFormat="1" applyFill="1"/>
    <xf numFmtId="2" fontId="2" fillId="3" borderId="0" xfId="0" applyNumberFormat="1" applyFont="1" applyFill="1" applyBorder="1" applyAlignment="1">
      <alignment horizontal="right"/>
    </xf>
    <xf numFmtId="167" fontId="0" fillId="0" borderId="0" xfId="0" applyNumberFormat="1" applyAlignment="1">
      <alignment horizontal="left"/>
    </xf>
    <xf numFmtId="0" fontId="0" fillId="0" borderId="0" xfId="0" applyAlignment="1"/>
    <xf numFmtId="0" fontId="1" fillId="0" borderId="0" xfId="0" applyFont="1" applyBorder="1" applyAlignment="1"/>
    <xf numFmtId="0" fontId="0" fillId="2" borderId="0" xfId="0" applyFill="1" applyBorder="1" applyAlignment="1">
      <alignment horizontal="center"/>
    </xf>
    <xf numFmtId="0" fontId="1" fillId="0" borderId="0" xfId="0" applyFont="1" applyBorder="1" applyAlignment="1">
      <alignment horizontal="right"/>
    </xf>
    <xf numFmtId="1" fontId="0" fillId="0" borderId="0" xfId="0" applyNumberFormat="1" applyBorder="1" applyAlignment="1">
      <alignment horizontal="right"/>
    </xf>
    <xf numFmtId="168" fontId="1" fillId="0" borderId="0" xfId="0" applyNumberFormat="1" applyFont="1" applyAlignment="1">
      <alignment horizontal="right"/>
    </xf>
    <xf numFmtId="168" fontId="0" fillId="0" borderId="0" xfId="0" applyNumberFormat="1" applyAlignment="1">
      <alignment horizontal="right"/>
    </xf>
    <xf numFmtId="168" fontId="0" fillId="0" borderId="0" xfId="0" applyNumberFormat="1" applyFill="1" applyAlignment="1">
      <alignment horizontal="right"/>
    </xf>
    <xf numFmtId="168" fontId="0" fillId="0" borderId="0" xfId="0" applyNumberFormat="1" applyBorder="1" applyAlignment="1">
      <alignment horizontal="right"/>
    </xf>
    <xf numFmtId="168" fontId="0" fillId="0" borderId="1" xfId="0" applyNumberFormat="1" applyBorder="1" applyAlignment="1">
      <alignment horizontal="right"/>
    </xf>
    <xf numFmtId="168" fontId="0" fillId="2" borderId="0" xfId="0" applyNumberFormat="1" applyFill="1" applyAlignment="1">
      <alignment horizontal="right"/>
    </xf>
    <xf numFmtId="168" fontId="1" fillId="0" borderId="0" xfId="0" applyNumberFormat="1" applyFont="1" applyBorder="1" applyAlignment="1">
      <alignment horizontal="right"/>
    </xf>
    <xf numFmtId="168" fontId="0" fillId="3" borderId="0" xfId="0" applyNumberFormat="1" applyFill="1" applyBorder="1" applyAlignment="1">
      <alignment horizontal="right"/>
    </xf>
    <xf numFmtId="1" fontId="1" fillId="0" borderId="0" xfId="0" applyNumberFormat="1" applyFont="1" applyAlignment="1">
      <alignment horizontal="right"/>
    </xf>
    <xf numFmtId="1" fontId="0" fillId="0" borderId="0" xfId="0" applyNumberFormat="1" applyAlignment="1">
      <alignment horizontal="right"/>
    </xf>
    <xf numFmtId="1" fontId="2" fillId="3" borderId="0" xfId="0" applyNumberFormat="1" applyFont="1" applyFill="1" applyBorder="1" applyAlignment="1">
      <alignment horizontal="right"/>
    </xf>
    <xf numFmtId="1" fontId="0" fillId="0" borderId="1" xfId="0" applyNumberForma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1915C-1DB5-4791-B3D3-6FD1D0F07C63}">
  <dimension ref="A1:O57"/>
  <sheetViews>
    <sheetView tabSelected="1" workbookViewId="0">
      <pane ySplit="1" topLeftCell="A26" activePane="bottomLeft" state="frozen"/>
      <selection pane="bottomLeft" activeCell="I43" sqref="I43"/>
    </sheetView>
  </sheetViews>
  <sheetFormatPr defaultRowHeight="14.25" x14ac:dyDescent="0.45"/>
  <cols>
    <col min="1" max="1" width="17.33203125" style="5" bestFit="1" customWidth="1"/>
    <col min="2" max="2" width="12.46484375" style="6" bestFit="1" customWidth="1"/>
    <col min="3" max="3" width="10.59765625" style="28" bestFit="1" customWidth="1"/>
    <col min="4" max="4" width="10.06640625" style="28" bestFit="1" customWidth="1"/>
    <col min="5" max="5" width="7.19921875" style="7" bestFit="1" customWidth="1"/>
    <col min="6" max="6" width="7.59765625" style="28" bestFit="1" customWidth="1"/>
    <col min="7" max="7" width="8.796875" style="7" bestFit="1" customWidth="1"/>
    <col min="8" max="8" width="8.6640625" style="36" bestFit="1" customWidth="1"/>
    <col min="9" max="9" width="8.6640625" style="7" customWidth="1"/>
    <col min="10" max="10" width="13.9296875" style="28" bestFit="1" customWidth="1"/>
    <col min="11" max="11" width="18.9296875" style="28" bestFit="1" customWidth="1"/>
    <col min="12" max="12" width="8.59765625" style="28" bestFit="1" customWidth="1"/>
    <col min="13" max="13" width="7.73046875" style="2" bestFit="1" customWidth="1"/>
    <col min="14" max="14" width="7.33203125" style="2" bestFit="1" customWidth="1"/>
    <col min="15" max="15" width="8.33203125" style="2" bestFit="1" customWidth="1"/>
  </cols>
  <sheetData>
    <row r="1" spans="1:15" x14ac:dyDescent="0.45">
      <c r="A1" s="11" t="s">
        <v>12</v>
      </c>
      <c r="B1" s="12" t="s">
        <v>13</v>
      </c>
      <c r="C1" s="27" t="s">
        <v>14</v>
      </c>
      <c r="D1" s="27" t="s">
        <v>15</v>
      </c>
      <c r="E1" s="13" t="s">
        <v>16</v>
      </c>
      <c r="F1" s="27" t="s">
        <v>17</v>
      </c>
      <c r="G1" s="13" t="s">
        <v>18</v>
      </c>
      <c r="H1" s="35" t="s">
        <v>19</v>
      </c>
      <c r="I1" s="13"/>
      <c r="J1" s="27" t="s">
        <v>20</v>
      </c>
      <c r="K1" s="27" t="s">
        <v>21</v>
      </c>
      <c r="L1" s="27" t="s">
        <v>22</v>
      </c>
      <c r="M1" s="17" t="s">
        <v>23</v>
      </c>
      <c r="N1" s="17" t="s">
        <v>24</v>
      </c>
      <c r="O1" s="17" t="s">
        <v>25</v>
      </c>
    </row>
    <row r="2" spans="1:15" x14ac:dyDescent="0.45">
      <c r="A2" s="5" t="s">
        <v>1</v>
      </c>
      <c r="B2" s="6" t="s">
        <v>0</v>
      </c>
      <c r="C2" s="28">
        <v>161.19999999999999</v>
      </c>
      <c r="D2" s="28">
        <v>3.6</v>
      </c>
      <c r="E2" s="7">
        <v>239.1</v>
      </c>
      <c r="F2" s="28">
        <v>2.2999999999999998</v>
      </c>
      <c r="G2" s="7">
        <v>50.08</v>
      </c>
      <c r="H2" s="36">
        <v>582</v>
      </c>
      <c r="J2" s="28">
        <v>37.700000000000003</v>
      </c>
      <c r="K2" s="28">
        <v>1369</v>
      </c>
      <c r="L2" s="28">
        <v>2419</v>
      </c>
      <c r="M2" s="2">
        <f>C2*D2</f>
        <v>580.31999999999994</v>
      </c>
      <c r="N2" s="2">
        <f>H2-M2</f>
        <v>1.6800000000000637</v>
      </c>
    </row>
    <row r="3" spans="1:15" x14ac:dyDescent="0.45">
      <c r="A3" s="5" t="s">
        <v>2</v>
      </c>
      <c r="B3" s="6" t="s">
        <v>0</v>
      </c>
      <c r="C3" s="28">
        <v>165.4</v>
      </c>
      <c r="D3" s="28">
        <v>3.7</v>
      </c>
      <c r="E3" s="7">
        <v>237.8</v>
      </c>
      <c r="F3" s="28">
        <v>2.5</v>
      </c>
      <c r="G3" s="7">
        <v>49.97</v>
      </c>
      <c r="H3" s="36">
        <v>615</v>
      </c>
      <c r="J3" s="28">
        <v>37.1</v>
      </c>
      <c r="K3" s="28">
        <v>1369.1</v>
      </c>
      <c r="L3" s="28">
        <v>2419</v>
      </c>
      <c r="M3" s="2">
        <f t="shared" ref="M3:M12" si="0">C3*D3</f>
        <v>611.98</v>
      </c>
      <c r="N3" s="2">
        <f t="shared" ref="N3:N12" si="1">H3-M3</f>
        <v>3.0199999999999818</v>
      </c>
      <c r="O3" s="2">
        <f>C3-C2</f>
        <v>4.2000000000000171</v>
      </c>
    </row>
    <row r="4" spans="1:15" x14ac:dyDescent="0.45">
      <c r="A4" s="5" t="s">
        <v>3</v>
      </c>
      <c r="B4" s="6" t="s">
        <v>0</v>
      </c>
      <c r="C4" s="28">
        <v>162.69999999999999</v>
      </c>
      <c r="D4" s="28">
        <v>6.3</v>
      </c>
      <c r="E4" s="7">
        <v>239.6</v>
      </c>
      <c r="F4" s="28">
        <v>4.0999999999999996</v>
      </c>
      <c r="G4" s="7">
        <v>50.06</v>
      </c>
      <c r="H4" s="36">
        <v>1055</v>
      </c>
      <c r="J4" s="28">
        <v>37.6</v>
      </c>
      <c r="K4" s="28">
        <v>1369.2</v>
      </c>
      <c r="L4" s="28">
        <v>2419</v>
      </c>
      <c r="M4" s="2">
        <f t="shared" si="0"/>
        <v>1025.01</v>
      </c>
      <c r="N4" s="2">
        <f t="shared" si="1"/>
        <v>29.990000000000009</v>
      </c>
      <c r="O4" s="2">
        <f t="shared" ref="O4:O12" si="2">C4-C3</f>
        <v>-2.7000000000000171</v>
      </c>
    </row>
    <row r="5" spans="1:15" x14ac:dyDescent="0.45">
      <c r="A5" s="5" t="s">
        <v>4</v>
      </c>
      <c r="B5" s="6" t="s">
        <v>0</v>
      </c>
      <c r="C5" s="32">
        <v>169.4</v>
      </c>
      <c r="D5" s="28">
        <v>7.4</v>
      </c>
      <c r="E5" s="7">
        <v>239.1</v>
      </c>
      <c r="F5" s="28">
        <v>4.9000000000000004</v>
      </c>
      <c r="G5" s="7">
        <v>50.05</v>
      </c>
      <c r="H5" s="36">
        <v>1362</v>
      </c>
      <c r="J5" s="28">
        <v>37.799999999999997</v>
      </c>
      <c r="K5" s="28">
        <v>1369.2</v>
      </c>
      <c r="L5" s="28">
        <v>2419</v>
      </c>
      <c r="M5" s="2">
        <f t="shared" si="0"/>
        <v>1253.5600000000002</v>
      </c>
      <c r="N5" s="3">
        <f t="shared" si="1"/>
        <v>108.43999999999983</v>
      </c>
      <c r="O5" s="3">
        <f t="shared" si="2"/>
        <v>6.7000000000000171</v>
      </c>
    </row>
    <row r="6" spans="1:15" x14ac:dyDescent="0.45">
      <c r="A6" s="5" t="s">
        <v>5</v>
      </c>
      <c r="B6" s="6" t="s">
        <v>0</v>
      </c>
      <c r="C6" s="28">
        <v>165.7</v>
      </c>
      <c r="D6" s="28">
        <v>3.9</v>
      </c>
      <c r="E6" s="7" t="s">
        <v>39</v>
      </c>
      <c r="F6" s="28">
        <v>2.6</v>
      </c>
      <c r="G6" s="7">
        <v>49.95</v>
      </c>
      <c r="H6" s="36">
        <v>639</v>
      </c>
      <c r="J6" s="28">
        <v>37.6</v>
      </c>
      <c r="K6" s="28">
        <v>1369.3</v>
      </c>
      <c r="L6" s="28">
        <v>2419</v>
      </c>
      <c r="M6" s="2">
        <f t="shared" si="0"/>
        <v>646.2299999999999</v>
      </c>
      <c r="N6" s="2">
        <f t="shared" si="1"/>
        <v>-7.2299999999999045</v>
      </c>
      <c r="O6" s="2">
        <f t="shared" si="2"/>
        <v>-3.7000000000000171</v>
      </c>
    </row>
    <row r="7" spans="1:15" x14ac:dyDescent="0.45">
      <c r="A7" s="5" t="s">
        <v>6</v>
      </c>
      <c r="B7" s="6" t="s">
        <v>0</v>
      </c>
      <c r="C7" s="32">
        <v>156</v>
      </c>
      <c r="D7" s="28">
        <v>9.3000000000000007</v>
      </c>
      <c r="E7" s="7">
        <v>239.8</v>
      </c>
      <c r="F7" s="28">
        <v>5.7</v>
      </c>
      <c r="G7" s="7">
        <v>50.06</v>
      </c>
      <c r="H7" s="36">
        <v>1338</v>
      </c>
      <c r="J7" s="28">
        <v>37.799999999999997</v>
      </c>
      <c r="K7" s="28">
        <v>1369.3</v>
      </c>
      <c r="L7" s="28">
        <v>2419</v>
      </c>
      <c r="M7" s="2">
        <f t="shared" si="0"/>
        <v>1450.8000000000002</v>
      </c>
      <c r="N7" s="3">
        <f t="shared" si="1"/>
        <v>-112.80000000000018</v>
      </c>
      <c r="O7" s="3">
        <f t="shared" si="2"/>
        <v>-9.6999999999999886</v>
      </c>
    </row>
    <row r="8" spans="1:15" x14ac:dyDescent="0.45">
      <c r="A8" s="5" t="s">
        <v>7</v>
      </c>
      <c r="B8" s="6" t="s">
        <v>0</v>
      </c>
      <c r="C8" s="28">
        <v>160.69999999999999</v>
      </c>
      <c r="D8" s="28">
        <v>3.1</v>
      </c>
      <c r="E8" s="7">
        <v>239</v>
      </c>
      <c r="F8" s="28">
        <v>2.1</v>
      </c>
      <c r="G8" s="7">
        <v>49.97</v>
      </c>
      <c r="H8" s="36">
        <v>509</v>
      </c>
      <c r="J8" s="28">
        <v>38.299999999999997</v>
      </c>
      <c r="K8" s="28">
        <v>1369.4</v>
      </c>
      <c r="L8" s="28">
        <v>2419</v>
      </c>
      <c r="M8" s="2">
        <f t="shared" si="0"/>
        <v>498.16999999999996</v>
      </c>
      <c r="N8" s="2">
        <f t="shared" si="1"/>
        <v>10.830000000000041</v>
      </c>
      <c r="O8" s="2">
        <f t="shared" si="2"/>
        <v>4.6999999999999886</v>
      </c>
    </row>
    <row r="9" spans="1:15" x14ac:dyDescent="0.45">
      <c r="A9" s="5" t="s">
        <v>8</v>
      </c>
      <c r="B9" s="6" t="s">
        <v>0</v>
      </c>
      <c r="C9" s="28">
        <v>168.7</v>
      </c>
      <c r="D9" s="28">
        <v>4.3</v>
      </c>
      <c r="E9" s="7">
        <v>239.7</v>
      </c>
      <c r="F9" s="28">
        <v>2.9</v>
      </c>
      <c r="G9" s="7">
        <v>50.07</v>
      </c>
      <c r="H9" s="36">
        <v>721</v>
      </c>
      <c r="J9" s="28">
        <v>37.5</v>
      </c>
      <c r="K9" s="28">
        <v>1369.5</v>
      </c>
      <c r="L9" s="28">
        <v>2419</v>
      </c>
      <c r="M9" s="2">
        <f t="shared" si="0"/>
        <v>725.41</v>
      </c>
      <c r="N9" s="2">
        <f t="shared" si="1"/>
        <v>-4.4099999999999682</v>
      </c>
      <c r="O9" s="3">
        <f t="shared" si="2"/>
        <v>8</v>
      </c>
    </row>
    <row r="10" spans="1:15" x14ac:dyDescent="0.45">
      <c r="A10" s="5" t="s">
        <v>9</v>
      </c>
      <c r="B10" s="6" t="s">
        <v>0</v>
      </c>
      <c r="C10" s="28">
        <v>163.19999999999999</v>
      </c>
      <c r="D10" s="28">
        <v>4.0999999999999996</v>
      </c>
      <c r="E10" s="7">
        <v>239.2</v>
      </c>
      <c r="F10" s="28">
        <v>2.7</v>
      </c>
      <c r="G10" s="7">
        <v>49.93</v>
      </c>
      <c r="H10" s="36">
        <v>670</v>
      </c>
      <c r="J10" s="28">
        <v>37.1</v>
      </c>
      <c r="K10" s="28">
        <v>1369.5</v>
      </c>
      <c r="L10" s="28">
        <v>2419</v>
      </c>
      <c r="M10" s="2">
        <f t="shared" si="0"/>
        <v>669.11999999999989</v>
      </c>
      <c r="N10" s="2">
        <f t="shared" si="1"/>
        <v>0.88000000000010914</v>
      </c>
      <c r="O10" s="2">
        <f t="shared" si="2"/>
        <v>-5.5</v>
      </c>
    </row>
    <row r="11" spans="1:15" x14ac:dyDescent="0.45">
      <c r="A11" s="5" t="s">
        <v>10</v>
      </c>
      <c r="B11" s="6" t="s">
        <v>0</v>
      </c>
      <c r="C11" s="28">
        <v>164.2</v>
      </c>
      <c r="D11" s="28">
        <v>3.2</v>
      </c>
      <c r="E11" s="7">
        <v>240</v>
      </c>
      <c r="F11" s="28">
        <v>2.2000000000000002</v>
      </c>
      <c r="G11" s="7">
        <v>50</v>
      </c>
      <c r="H11" s="36">
        <v>537</v>
      </c>
      <c r="J11" s="28">
        <v>36.700000000000003</v>
      </c>
      <c r="K11" s="29">
        <v>1369.6</v>
      </c>
      <c r="L11" s="28">
        <v>2419</v>
      </c>
      <c r="M11" s="2">
        <f t="shared" si="0"/>
        <v>525.43999999999994</v>
      </c>
      <c r="N11" s="2">
        <f t="shared" si="1"/>
        <v>11.560000000000059</v>
      </c>
      <c r="O11" s="2">
        <f t="shared" si="2"/>
        <v>1</v>
      </c>
    </row>
    <row r="12" spans="1:15" x14ac:dyDescent="0.45">
      <c r="A12" s="5" t="s">
        <v>11</v>
      </c>
      <c r="B12" s="6" t="s">
        <v>0</v>
      </c>
      <c r="C12" s="32">
        <v>155.9</v>
      </c>
      <c r="D12" s="28">
        <v>4.5999999999999996</v>
      </c>
      <c r="E12" s="7">
        <v>240.1</v>
      </c>
      <c r="F12" s="28">
        <v>2.8</v>
      </c>
      <c r="G12" s="7">
        <v>49.97</v>
      </c>
      <c r="H12" s="36">
        <v>711</v>
      </c>
      <c r="J12" s="28">
        <v>37.299999999999997</v>
      </c>
      <c r="K12" s="28">
        <v>1369.6</v>
      </c>
      <c r="L12" s="28">
        <v>2420</v>
      </c>
      <c r="M12" s="2">
        <f t="shared" si="0"/>
        <v>717.14</v>
      </c>
      <c r="N12" s="2">
        <f t="shared" si="1"/>
        <v>-6.1399999999999864</v>
      </c>
      <c r="O12" s="3">
        <f t="shared" si="2"/>
        <v>-8.2999999999999829</v>
      </c>
    </row>
    <row r="13" spans="1:15" x14ac:dyDescent="0.45">
      <c r="A13" s="5" t="s">
        <v>40</v>
      </c>
      <c r="C13" s="32"/>
      <c r="H13" s="36">
        <f>AVERAGE(H2:H12)</f>
        <v>794.4545454545455</v>
      </c>
      <c r="M13" s="7">
        <f t="shared" ref="M13:O13" si="3">AVERAGE(M2:M12)</f>
        <v>791.19818181818164</v>
      </c>
      <c r="N13" s="7">
        <f t="shared" si="3"/>
        <v>3.2563636363636408</v>
      </c>
      <c r="O13" s="7">
        <f t="shared" si="3"/>
        <v>-0.52999999999999825</v>
      </c>
    </row>
    <row r="14" spans="1:15" x14ac:dyDescent="0.45">
      <c r="C14" s="32"/>
      <c r="O14" s="3"/>
    </row>
    <row r="15" spans="1:15" s="4" customFormat="1" x14ac:dyDescent="0.45">
      <c r="A15" s="8" t="s">
        <v>27</v>
      </c>
      <c r="B15" s="9" t="s">
        <v>0</v>
      </c>
      <c r="C15" s="30">
        <v>164.4</v>
      </c>
      <c r="D15" s="34">
        <v>12.6</v>
      </c>
      <c r="E15" s="10">
        <v>241.7</v>
      </c>
      <c r="F15" s="30">
        <v>7.9</v>
      </c>
      <c r="G15" s="10">
        <v>50.03</v>
      </c>
      <c r="H15" s="37">
        <v>2020</v>
      </c>
      <c r="I15" s="20"/>
      <c r="J15" s="30">
        <v>38.200000000000003</v>
      </c>
      <c r="K15" s="30">
        <v>1369.7</v>
      </c>
      <c r="L15" s="30">
        <v>2420</v>
      </c>
      <c r="M15" s="19">
        <f t="shared" ref="M15:M26" si="4">C15*D15</f>
        <v>2071.44</v>
      </c>
      <c r="N15" s="2">
        <f t="shared" ref="N15:N26" si="5">H15-M15</f>
        <v>-51.440000000000055</v>
      </c>
      <c r="O15" s="3">
        <f>C15-C12</f>
        <v>8.5</v>
      </c>
    </row>
    <row r="16" spans="1:15" s="4" customFormat="1" x14ac:dyDescent="0.45">
      <c r="A16" s="8" t="s">
        <v>28</v>
      </c>
      <c r="B16" s="9" t="s">
        <v>0</v>
      </c>
      <c r="C16" s="30">
        <v>160.19999999999999</v>
      </c>
      <c r="D16" s="30">
        <v>11.1</v>
      </c>
      <c r="E16" s="10">
        <v>241.3</v>
      </c>
      <c r="F16" s="30">
        <v>6.7</v>
      </c>
      <c r="G16" s="10">
        <v>50.04</v>
      </c>
      <c r="H16" s="26">
        <v>1665</v>
      </c>
      <c r="I16" s="10"/>
      <c r="J16" s="30">
        <v>40.1</v>
      </c>
      <c r="K16" s="30">
        <v>1369.8</v>
      </c>
      <c r="L16" s="30">
        <v>2420</v>
      </c>
      <c r="M16" s="2">
        <f t="shared" si="4"/>
        <v>1778.2199999999998</v>
      </c>
      <c r="N16" s="3">
        <f t="shared" si="5"/>
        <v>-113.2199999999998</v>
      </c>
      <c r="O16" s="18">
        <f t="shared" ref="O16:O26" si="6">C16-C15</f>
        <v>-4.2000000000000171</v>
      </c>
    </row>
    <row r="17" spans="1:15" s="4" customFormat="1" x14ac:dyDescent="0.45">
      <c r="A17" s="8" t="s">
        <v>29</v>
      </c>
      <c r="B17" s="9" t="s">
        <v>0</v>
      </c>
      <c r="C17" s="30">
        <v>157.4</v>
      </c>
      <c r="D17" s="30">
        <v>12.4</v>
      </c>
      <c r="E17" s="10">
        <v>240.6</v>
      </c>
      <c r="F17" s="30">
        <v>7.6</v>
      </c>
      <c r="G17" s="10">
        <v>50</v>
      </c>
      <c r="H17" s="26">
        <v>1935</v>
      </c>
      <c r="I17" s="10"/>
      <c r="J17" s="30">
        <v>42.1</v>
      </c>
      <c r="K17" s="30">
        <v>1370</v>
      </c>
      <c r="L17" s="30">
        <v>2420</v>
      </c>
      <c r="M17" s="2">
        <f t="shared" si="4"/>
        <v>1951.7600000000002</v>
      </c>
      <c r="N17" s="2">
        <f t="shared" si="5"/>
        <v>-16.760000000000218</v>
      </c>
      <c r="O17" s="18">
        <f t="shared" si="6"/>
        <v>-2.7999999999999829</v>
      </c>
    </row>
    <row r="18" spans="1:15" s="4" customFormat="1" x14ac:dyDescent="0.45">
      <c r="A18" s="8" t="s">
        <v>30</v>
      </c>
      <c r="B18" s="9" t="s">
        <v>0</v>
      </c>
      <c r="C18" s="30">
        <v>161.6</v>
      </c>
      <c r="D18" s="30">
        <v>6.7</v>
      </c>
      <c r="E18" s="10">
        <v>240.4</v>
      </c>
      <c r="F18" s="30">
        <v>4.3</v>
      </c>
      <c r="G18" s="10">
        <v>50</v>
      </c>
      <c r="H18" s="26">
        <v>1200</v>
      </c>
      <c r="I18" s="10"/>
      <c r="J18" s="30">
        <v>44</v>
      </c>
      <c r="K18" s="30">
        <v>1370.1</v>
      </c>
      <c r="L18" s="30">
        <v>2420</v>
      </c>
      <c r="M18" s="2">
        <f t="shared" si="4"/>
        <v>1082.72</v>
      </c>
      <c r="N18" s="3">
        <f t="shared" si="5"/>
        <v>117.27999999999997</v>
      </c>
      <c r="O18" s="18">
        <f t="shared" si="6"/>
        <v>4.1999999999999886</v>
      </c>
    </row>
    <row r="19" spans="1:15" s="4" customFormat="1" x14ac:dyDescent="0.45">
      <c r="A19" s="8" t="s">
        <v>31</v>
      </c>
      <c r="B19" s="9" t="s">
        <v>0</v>
      </c>
      <c r="C19" s="30">
        <v>160</v>
      </c>
      <c r="D19" s="30">
        <v>5.7</v>
      </c>
      <c r="E19" s="10">
        <v>241</v>
      </c>
      <c r="F19" s="30">
        <v>3.2</v>
      </c>
      <c r="G19" s="10">
        <v>50.05</v>
      </c>
      <c r="H19" s="26">
        <v>850</v>
      </c>
      <c r="I19" s="10"/>
      <c r="J19" s="30">
        <v>42.7</v>
      </c>
      <c r="K19" s="30">
        <v>1370.2</v>
      </c>
      <c r="L19" s="30">
        <v>2420</v>
      </c>
      <c r="M19" s="2">
        <f t="shared" si="4"/>
        <v>912</v>
      </c>
      <c r="N19" s="2">
        <f t="shared" si="5"/>
        <v>-62</v>
      </c>
      <c r="O19" s="18">
        <f t="shared" si="6"/>
        <v>-1.5999999999999943</v>
      </c>
    </row>
    <row r="20" spans="1:15" s="4" customFormat="1" x14ac:dyDescent="0.45">
      <c r="A20" s="8" t="s">
        <v>32</v>
      </c>
      <c r="B20" s="9" t="s">
        <v>0</v>
      </c>
      <c r="C20" s="30">
        <v>161.19999999999999</v>
      </c>
      <c r="D20" s="30">
        <v>4.8</v>
      </c>
      <c r="E20" s="10">
        <v>240.1</v>
      </c>
      <c r="F20" s="30">
        <v>3.1</v>
      </c>
      <c r="G20" s="10">
        <v>49.94</v>
      </c>
      <c r="H20" s="26">
        <v>764</v>
      </c>
      <c r="I20" s="10"/>
      <c r="J20" s="30">
        <v>42.4</v>
      </c>
      <c r="K20" s="30">
        <v>1370.3</v>
      </c>
      <c r="L20" s="30">
        <v>2420</v>
      </c>
      <c r="M20" s="2">
        <f t="shared" si="4"/>
        <v>773.75999999999988</v>
      </c>
      <c r="N20" s="2">
        <f t="shared" si="5"/>
        <v>-9.7599999999998772</v>
      </c>
      <c r="O20" s="18">
        <f t="shared" si="6"/>
        <v>1.1999999999999886</v>
      </c>
    </row>
    <row r="21" spans="1:15" s="4" customFormat="1" x14ac:dyDescent="0.45">
      <c r="A21" s="8" t="s">
        <v>33</v>
      </c>
      <c r="B21" s="9" t="s">
        <v>0</v>
      </c>
      <c r="C21" s="30">
        <v>159.19999999999999</v>
      </c>
      <c r="D21" s="30">
        <v>3.8</v>
      </c>
      <c r="E21" s="10">
        <v>239.3</v>
      </c>
      <c r="F21" s="30">
        <v>2.4</v>
      </c>
      <c r="G21" s="10">
        <v>49.99</v>
      </c>
      <c r="H21" s="26">
        <v>610</v>
      </c>
      <c r="I21" s="10"/>
      <c r="J21" s="30">
        <v>41</v>
      </c>
      <c r="K21" s="30">
        <v>1370.3</v>
      </c>
      <c r="L21" s="30">
        <v>2420</v>
      </c>
      <c r="M21" s="2">
        <f t="shared" si="4"/>
        <v>604.95999999999992</v>
      </c>
      <c r="N21" s="2">
        <f t="shared" si="5"/>
        <v>5.0400000000000773</v>
      </c>
      <c r="O21" s="18">
        <f t="shared" si="6"/>
        <v>-2</v>
      </c>
    </row>
    <row r="22" spans="1:15" s="4" customFormat="1" x14ac:dyDescent="0.45">
      <c r="A22" s="8" t="s">
        <v>34</v>
      </c>
      <c r="B22" s="9" t="s">
        <v>0</v>
      </c>
      <c r="C22" s="30">
        <v>163.69999999999999</v>
      </c>
      <c r="D22" s="30">
        <v>4.8</v>
      </c>
      <c r="E22" s="10">
        <v>239.9</v>
      </c>
      <c r="F22" s="30">
        <v>3.1</v>
      </c>
      <c r="G22" s="10">
        <v>50.01</v>
      </c>
      <c r="H22" s="26">
        <v>771</v>
      </c>
      <c r="I22" s="10"/>
      <c r="J22" s="30">
        <v>40.4</v>
      </c>
      <c r="K22" s="30">
        <v>1370.4</v>
      </c>
      <c r="L22" s="30">
        <v>2420</v>
      </c>
      <c r="M22" s="2">
        <f t="shared" si="4"/>
        <v>785.75999999999988</v>
      </c>
      <c r="N22" s="2">
        <f t="shared" si="5"/>
        <v>-14.759999999999877</v>
      </c>
      <c r="O22" s="18">
        <f t="shared" si="6"/>
        <v>4.5</v>
      </c>
    </row>
    <row r="23" spans="1:15" s="4" customFormat="1" x14ac:dyDescent="0.45">
      <c r="A23" s="8" t="s">
        <v>35</v>
      </c>
      <c r="B23" s="9" t="s">
        <v>0</v>
      </c>
      <c r="C23" s="30">
        <v>157.80000000000001</v>
      </c>
      <c r="D23" s="30">
        <v>5.4</v>
      </c>
      <c r="E23" s="10">
        <v>240.3</v>
      </c>
      <c r="F23" s="30">
        <v>3.6</v>
      </c>
      <c r="G23" s="10">
        <v>49.94</v>
      </c>
      <c r="H23" s="26">
        <v>821</v>
      </c>
      <c r="I23" s="10"/>
      <c r="J23" s="30">
        <v>40.200000000000003</v>
      </c>
      <c r="K23" s="30">
        <v>1370.4</v>
      </c>
      <c r="L23" s="30">
        <v>2420</v>
      </c>
      <c r="M23" s="2">
        <f t="shared" si="4"/>
        <v>852.12000000000012</v>
      </c>
      <c r="N23" s="2">
        <f t="shared" si="5"/>
        <v>-31.120000000000118</v>
      </c>
      <c r="O23" s="18">
        <f t="shared" si="6"/>
        <v>-5.8999999999999773</v>
      </c>
    </row>
    <row r="24" spans="1:15" s="4" customFormat="1" x14ac:dyDescent="0.45">
      <c r="A24" s="8" t="s">
        <v>36</v>
      </c>
      <c r="B24" s="9" t="s">
        <v>0</v>
      </c>
      <c r="C24" s="30">
        <v>159.4</v>
      </c>
      <c r="D24" s="30">
        <v>4</v>
      </c>
      <c r="E24" s="10">
        <v>240.1</v>
      </c>
      <c r="F24" s="30">
        <v>2.6</v>
      </c>
      <c r="G24" s="10">
        <v>49.9</v>
      </c>
      <c r="H24" s="26">
        <v>642</v>
      </c>
      <c r="I24" s="10"/>
      <c r="J24" s="30">
        <v>40.6</v>
      </c>
      <c r="K24" s="30">
        <v>1370.5</v>
      </c>
      <c r="L24" s="30">
        <v>2420</v>
      </c>
      <c r="M24" s="2">
        <f t="shared" si="4"/>
        <v>637.6</v>
      </c>
      <c r="N24" s="2">
        <f t="shared" si="5"/>
        <v>4.3999999999999773</v>
      </c>
      <c r="O24" s="18">
        <f t="shared" si="6"/>
        <v>1.5999999999999943</v>
      </c>
    </row>
    <row r="25" spans="1:15" s="4" customFormat="1" x14ac:dyDescent="0.45">
      <c r="A25" s="8" t="s">
        <v>37</v>
      </c>
      <c r="B25" s="9" t="s">
        <v>0</v>
      </c>
      <c r="C25" s="30">
        <v>159.5</v>
      </c>
      <c r="D25" s="30">
        <v>4.0999999999999996</v>
      </c>
      <c r="E25" s="10">
        <v>238.8</v>
      </c>
      <c r="F25" s="30">
        <v>2.6</v>
      </c>
      <c r="G25" s="10">
        <v>50.02</v>
      </c>
      <c r="H25" s="26">
        <v>651</v>
      </c>
      <c r="I25" s="10"/>
      <c r="J25" s="30">
        <v>40.200000000000003</v>
      </c>
      <c r="K25" s="30">
        <v>1370.6</v>
      </c>
      <c r="L25" s="30">
        <v>2420</v>
      </c>
      <c r="M25" s="2">
        <f t="shared" si="4"/>
        <v>653.94999999999993</v>
      </c>
      <c r="N25" s="2">
        <f t="shared" si="5"/>
        <v>-2.9499999999999318</v>
      </c>
      <c r="O25" s="18">
        <f t="shared" si="6"/>
        <v>9.9999999999994316E-2</v>
      </c>
    </row>
    <row r="26" spans="1:15" s="4" customFormat="1" x14ac:dyDescent="0.45">
      <c r="A26" s="8" t="s">
        <v>38</v>
      </c>
      <c r="B26" s="9" t="s">
        <v>0</v>
      </c>
      <c r="C26" s="30">
        <v>167.2</v>
      </c>
      <c r="D26" s="30">
        <v>4.0999999999999996</v>
      </c>
      <c r="E26" s="10">
        <v>239.3</v>
      </c>
      <c r="F26" s="30">
        <v>2.8</v>
      </c>
      <c r="G26" s="10">
        <v>49.97</v>
      </c>
      <c r="H26" s="26">
        <v>678</v>
      </c>
      <c r="I26" s="10"/>
      <c r="J26" s="30">
        <v>39.4</v>
      </c>
      <c r="K26" s="30">
        <v>1370.6</v>
      </c>
      <c r="L26" s="30">
        <v>2421</v>
      </c>
      <c r="M26" s="2">
        <f t="shared" si="4"/>
        <v>685.51999999999987</v>
      </c>
      <c r="N26" s="2">
        <f t="shared" si="5"/>
        <v>-7.5199999999998681</v>
      </c>
      <c r="O26" s="18">
        <f t="shared" si="6"/>
        <v>7.6999999999999886</v>
      </c>
    </row>
    <row r="27" spans="1:15" x14ac:dyDescent="0.45">
      <c r="A27" s="14" t="s">
        <v>26</v>
      </c>
      <c r="B27" s="15"/>
      <c r="C27" s="31"/>
      <c r="D27" s="31"/>
      <c r="E27" s="16"/>
      <c r="F27" s="31"/>
      <c r="G27" s="16"/>
      <c r="H27" s="38">
        <f t="shared" ref="H27:O27" si="7">AVERAGE(H15:H26)</f>
        <v>1050.5833333333333</v>
      </c>
      <c r="I27" s="16"/>
      <c r="J27" s="31"/>
      <c r="K27" s="31"/>
      <c r="L27" s="31"/>
      <c r="M27" s="16">
        <f t="shared" si="7"/>
        <v>1065.8175000000001</v>
      </c>
      <c r="N27" s="16">
        <f t="shared" si="7"/>
        <v>-15.234166666666644</v>
      </c>
      <c r="O27" s="16">
        <f t="shared" si="7"/>
        <v>0.94166666666666521</v>
      </c>
    </row>
    <row r="29" spans="1:15" x14ac:dyDescent="0.45">
      <c r="A29" s="21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</row>
    <row r="31" spans="1:15" x14ac:dyDescent="0.45">
      <c r="A31" s="1" t="s">
        <v>64</v>
      </c>
      <c r="B31" s="9" t="s">
        <v>0</v>
      </c>
      <c r="C31" s="28">
        <v>158.6</v>
      </c>
      <c r="D31" s="28">
        <v>6.5</v>
      </c>
      <c r="E31" s="7">
        <v>239.1</v>
      </c>
      <c r="F31" s="28">
        <v>4.4000000000000004</v>
      </c>
      <c r="G31" s="7">
        <v>49.98</v>
      </c>
      <c r="H31" s="36">
        <v>975</v>
      </c>
      <c r="J31" s="28">
        <v>36.9</v>
      </c>
      <c r="K31" s="28">
        <v>1401.6</v>
      </c>
      <c r="L31" s="28">
        <v>2463</v>
      </c>
      <c r="M31"/>
      <c r="N31"/>
      <c r="O31"/>
    </row>
    <row r="32" spans="1:15" x14ac:dyDescent="0.45">
      <c r="A32" s="1" t="s">
        <v>65</v>
      </c>
      <c r="B32" s="9" t="s">
        <v>0</v>
      </c>
      <c r="C32" s="28">
        <v>156.30000000000001</v>
      </c>
      <c r="D32" s="28">
        <v>5.6</v>
      </c>
      <c r="E32" s="7">
        <v>241.1</v>
      </c>
      <c r="F32" s="28">
        <v>3.6</v>
      </c>
      <c r="G32" s="7">
        <v>50.1</v>
      </c>
      <c r="H32" s="36">
        <v>848</v>
      </c>
      <c r="J32" s="28">
        <v>38.9</v>
      </c>
      <c r="K32" s="28">
        <v>1401.8</v>
      </c>
      <c r="L32" s="28">
        <v>2463</v>
      </c>
      <c r="M32" s="22"/>
      <c r="N32" s="22"/>
      <c r="O32" s="22"/>
    </row>
    <row r="33" spans="1:15" x14ac:dyDescent="0.45">
      <c r="A33" s="1" t="s">
        <v>41</v>
      </c>
      <c r="B33" s="9" t="s">
        <v>0</v>
      </c>
      <c r="C33" s="30">
        <v>170</v>
      </c>
      <c r="D33" s="30">
        <v>8</v>
      </c>
      <c r="E33" s="10">
        <v>239.7</v>
      </c>
      <c r="F33" s="30">
        <v>5.4</v>
      </c>
      <c r="G33" s="9">
        <v>50.03</v>
      </c>
      <c r="H33" s="26">
        <v>1292</v>
      </c>
      <c r="J33" s="30">
        <v>39.1</v>
      </c>
      <c r="K33" s="30">
        <v>1401.9</v>
      </c>
      <c r="L33" s="30">
        <v>2463</v>
      </c>
      <c r="M33" s="22"/>
      <c r="N33" s="22"/>
      <c r="O33" s="22"/>
    </row>
    <row r="34" spans="1:15" x14ac:dyDescent="0.45">
      <c r="A34" s="23" t="s">
        <v>62</v>
      </c>
      <c r="B34" s="25"/>
      <c r="C34" s="33"/>
      <c r="D34" s="30"/>
      <c r="E34" s="10"/>
      <c r="F34" s="30"/>
      <c r="G34" s="9"/>
      <c r="H34" s="26"/>
      <c r="J34" s="30"/>
      <c r="K34" s="30"/>
      <c r="L34" s="30"/>
      <c r="M34"/>
      <c r="N34"/>
      <c r="O34"/>
    </row>
    <row r="35" spans="1:15" x14ac:dyDescent="0.45">
      <c r="A35" s="23" t="s">
        <v>63</v>
      </c>
      <c r="B35" s="25"/>
      <c r="C35" s="33"/>
      <c r="D35" s="30"/>
      <c r="E35" s="10"/>
      <c r="F35" s="30"/>
      <c r="G35" s="9"/>
      <c r="H35" s="26"/>
      <c r="J35" s="30"/>
      <c r="K35" s="30"/>
      <c r="L35" s="30"/>
      <c r="M35"/>
      <c r="N35"/>
      <c r="O35"/>
    </row>
    <row r="36" spans="1:15" x14ac:dyDescent="0.45">
      <c r="A36" s="24" t="s">
        <v>42</v>
      </c>
      <c r="B36" s="9" t="s">
        <v>0</v>
      </c>
      <c r="C36" s="30">
        <v>162.69999999999999</v>
      </c>
      <c r="D36" s="30">
        <v>7.6</v>
      </c>
      <c r="E36" s="10">
        <v>241.9</v>
      </c>
      <c r="F36" s="30">
        <v>4.8</v>
      </c>
      <c r="G36" s="9">
        <v>50.04</v>
      </c>
      <c r="H36" s="26">
        <v>1223</v>
      </c>
      <c r="J36" s="30">
        <v>41.1</v>
      </c>
      <c r="K36" s="30">
        <v>1402.6</v>
      </c>
      <c r="L36" s="30">
        <v>2464</v>
      </c>
      <c r="M36"/>
      <c r="N36"/>
      <c r="O36"/>
    </row>
    <row r="37" spans="1:15" x14ac:dyDescent="0.45">
      <c r="A37" s="1" t="s">
        <v>43</v>
      </c>
      <c r="B37" s="9" t="s">
        <v>0</v>
      </c>
      <c r="C37" s="30">
        <v>138.4</v>
      </c>
      <c r="D37" s="30">
        <v>6.1</v>
      </c>
      <c r="E37" s="10">
        <v>242.1</v>
      </c>
      <c r="F37" s="30">
        <v>2.8</v>
      </c>
      <c r="G37" s="9">
        <v>50.06</v>
      </c>
      <c r="H37" s="26">
        <v>835</v>
      </c>
      <c r="J37" s="30">
        <v>41.4</v>
      </c>
      <c r="K37" s="30">
        <v>1402.6</v>
      </c>
      <c r="L37" s="30">
        <v>2464</v>
      </c>
      <c r="M37"/>
      <c r="N37"/>
      <c r="O37"/>
    </row>
    <row r="38" spans="1:15" x14ac:dyDescent="0.45">
      <c r="A38" s="1" t="s">
        <v>44</v>
      </c>
      <c r="B38" s="9" t="s">
        <v>0</v>
      </c>
      <c r="C38" s="30">
        <v>166.7</v>
      </c>
      <c r="D38" s="30">
        <v>7.5</v>
      </c>
      <c r="E38" s="10">
        <v>242.3</v>
      </c>
      <c r="F38" s="30">
        <v>4.9000000000000004</v>
      </c>
      <c r="G38" s="9">
        <v>50.03</v>
      </c>
      <c r="H38" s="26">
        <v>1236</v>
      </c>
      <c r="J38" s="30">
        <v>41.9</v>
      </c>
      <c r="K38" s="30">
        <v>1402.7</v>
      </c>
      <c r="L38" s="30">
        <v>2464</v>
      </c>
      <c r="M38"/>
      <c r="N38"/>
      <c r="O38"/>
    </row>
    <row r="39" spans="1:15" x14ac:dyDescent="0.45">
      <c r="A39" s="1" t="s">
        <v>45</v>
      </c>
      <c r="B39" s="9" t="s">
        <v>0</v>
      </c>
      <c r="C39" s="30">
        <v>158.69999999999999</v>
      </c>
      <c r="D39" s="30">
        <v>9.5</v>
      </c>
      <c r="E39" s="10">
        <v>242.8</v>
      </c>
      <c r="F39" s="30">
        <v>5.9</v>
      </c>
      <c r="G39" s="9">
        <v>50.03</v>
      </c>
      <c r="H39" s="26">
        <v>1480</v>
      </c>
      <c r="J39" s="30">
        <v>43</v>
      </c>
      <c r="K39" s="30">
        <v>1402.8</v>
      </c>
      <c r="L39" s="30">
        <v>2464</v>
      </c>
      <c r="M39"/>
      <c r="N39"/>
      <c r="O39"/>
    </row>
    <row r="40" spans="1:15" x14ac:dyDescent="0.45">
      <c r="A40" s="1" t="s">
        <v>46</v>
      </c>
      <c r="B40" s="9" t="s">
        <v>0</v>
      </c>
      <c r="C40" s="30">
        <v>158.69999999999999</v>
      </c>
      <c r="D40" s="30">
        <v>9.5</v>
      </c>
      <c r="E40" s="10">
        <v>243.8</v>
      </c>
      <c r="F40" s="30">
        <v>5.8</v>
      </c>
      <c r="G40" s="9">
        <v>50.03</v>
      </c>
      <c r="H40" s="26">
        <v>1474</v>
      </c>
      <c r="J40" s="30">
        <v>44</v>
      </c>
      <c r="K40" s="30">
        <v>1403</v>
      </c>
      <c r="L40" s="30">
        <v>2464</v>
      </c>
      <c r="M40"/>
      <c r="N40"/>
      <c r="O40"/>
    </row>
    <row r="41" spans="1:15" x14ac:dyDescent="0.45">
      <c r="A41" s="1" t="s">
        <v>47</v>
      </c>
      <c r="B41" s="9" t="s">
        <v>0</v>
      </c>
      <c r="C41" s="30">
        <v>162.19999999999999</v>
      </c>
      <c r="D41" s="30">
        <v>6.7</v>
      </c>
      <c r="E41" s="10">
        <v>242.7</v>
      </c>
      <c r="F41" s="30">
        <v>4.3</v>
      </c>
      <c r="G41" s="9">
        <v>50.07</v>
      </c>
      <c r="H41" s="26">
        <v>1052</v>
      </c>
      <c r="J41" s="30">
        <v>44.7</v>
      </c>
      <c r="K41" s="30">
        <v>1403.1</v>
      </c>
      <c r="L41" s="30">
        <v>2464</v>
      </c>
      <c r="M41"/>
      <c r="N41"/>
      <c r="O41"/>
    </row>
    <row r="42" spans="1:15" x14ac:dyDescent="0.45">
      <c r="A42" s="1" t="s">
        <v>48</v>
      </c>
      <c r="B42" s="9" t="s">
        <v>0</v>
      </c>
      <c r="C42" s="30">
        <v>150.6</v>
      </c>
      <c r="D42" s="30">
        <v>7.8</v>
      </c>
      <c r="E42" s="10">
        <v>241.5</v>
      </c>
      <c r="F42" s="30">
        <v>4.7</v>
      </c>
      <c r="G42" s="9">
        <v>49.95</v>
      </c>
      <c r="H42" s="26">
        <v>1292</v>
      </c>
      <c r="J42" s="30">
        <v>45.4</v>
      </c>
      <c r="K42" s="30">
        <v>1403.2</v>
      </c>
      <c r="L42" s="30">
        <v>2464</v>
      </c>
      <c r="M42"/>
      <c r="N42"/>
      <c r="O42"/>
    </row>
    <row r="43" spans="1:15" x14ac:dyDescent="0.45">
      <c r="A43" s="1"/>
      <c r="B43" s="9"/>
      <c r="C43" s="30"/>
      <c r="D43" s="30"/>
      <c r="E43" s="10"/>
      <c r="F43" s="30"/>
      <c r="G43" s="9"/>
      <c r="H43" s="26">
        <f>AVERAGE(H36:H42)</f>
        <v>1227.4285714285713</v>
      </c>
      <c r="J43" s="30"/>
      <c r="K43" s="30" t="s">
        <v>66</v>
      </c>
      <c r="L43" s="30"/>
      <c r="M43"/>
      <c r="N43"/>
      <c r="O43"/>
    </row>
    <row r="44" spans="1:15" x14ac:dyDescent="0.45">
      <c r="A44" s="1"/>
      <c r="B44" s="9"/>
      <c r="C44" s="30"/>
      <c r="D44" s="30"/>
      <c r="E44" s="10"/>
      <c r="F44" s="30"/>
      <c r="G44" s="9"/>
      <c r="H44" s="26"/>
      <c r="J44" s="30"/>
      <c r="K44" s="30"/>
      <c r="L44" s="30"/>
      <c r="M44"/>
      <c r="N44"/>
      <c r="O44"/>
    </row>
    <row r="45" spans="1:15" x14ac:dyDescent="0.45">
      <c r="A45" s="1" t="s">
        <v>49</v>
      </c>
      <c r="B45" s="9" t="s">
        <v>0</v>
      </c>
      <c r="C45" s="30">
        <v>155.19999999999999</v>
      </c>
      <c r="D45" s="30">
        <v>10.6</v>
      </c>
      <c r="E45" s="10">
        <v>243.1</v>
      </c>
      <c r="F45" s="30">
        <v>6.4</v>
      </c>
      <c r="G45" s="9">
        <v>50.01</v>
      </c>
      <c r="H45" s="26">
        <v>1600</v>
      </c>
      <c r="J45" s="30">
        <v>45.5</v>
      </c>
      <c r="K45" s="30">
        <v>1403.3</v>
      </c>
      <c r="L45" s="30">
        <v>2464</v>
      </c>
      <c r="M45"/>
      <c r="N45"/>
      <c r="O45"/>
    </row>
    <row r="46" spans="1:15" x14ac:dyDescent="0.45">
      <c r="A46" s="1" t="s">
        <v>50</v>
      </c>
      <c r="B46" s="9" t="s">
        <v>0</v>
      </c>
      <c r="C46" s="30">
        <v>157.80000000000001</v>
      </c>
      <c r="D46" s="30">
        <v>10.4</v>
      </c>
      <c r="E46" s="10">
        <v>241.6</v>
      </c>
      <c r="F46" s="30">
        <v>6.4</v>
      </c>
      <c r="G46" s="9">
        <v>50</v>
      </c>
      <c r="H46" s="26">
        <v>1591</v>
      </c>
      <c r="J46" s="30">
        <v>46.2</v>
      </c>
      <c r="K46" s="30">
        <v>1403.4</v>
      </c>
      <c r="L46" s="30">
        <v>2465</v>
      </c>
      <c r="M46"/>
      <c r="N46"/>
      <c r="O46"/>
    </row>
    <row r="47" spans="1:15" x14ac:dyDescent="0.45">
      <c r="A47" s="1" t="s">
        <v>51</v>
      </c>
      <c r="B47" s="9" t="s">
        <v>0</v>
      </c>
      <c r="C47" s="30">
        <v>161.4</v>
      </c>
      <c r="D47" s="30">
        <v>5.8</v>
      </c>
      <c r="E47" s="10">
        <v>240.9</v>
      </c>
      <c r="F47" s="30">
        <v>4.0999999999999996</v>
      </c>
      <c r="G47" s="9">
        <v>49.98</v>
      </c>
      <c r="H47" s="26">
        <v>897</v>
      </c>
      <c r="J47" s="30">
        <v>45.8</v>
      </c>
      <c r="K47" s="30">
        <v>1403.5</v>
      </c>
      <c r="L47" s="30">
        <v>2465</v>
      </c>
      <c r="M47"/>
      <c r="N47"/>
      <c r="O47"/>
    </row>
    <row r="48" spans="1:15" x14ac:dyDescent="0.45">
      <c r="A48" s="1" t="s">
        <v>52</v>
      </c>
      <c r="B48" s="9" t="s">
        <v>0</v>
      </c>
      <c r="C48" s="30">
        <v>156.30000000000001</v>
      </c>
      <c r="D48" s="30">
        <v>5.0999999999999996</v>
      </c>
      <c r="E48" s="10">
        <v>242</v>
      </c>
      <c r="F48" s="30">
        <v>2.9</v>
      </c>
      <c r="G48" s="9">
        <v>50</v>
      </c>
      <c r="H48" s="26">
        <v>776</v>
      </c>
      <c r="J48" s="30">
        <v>44.4</v>
      </c>
      <c r="K48" s="30">
        <v>1403.6</v>
      </c>
      <c r="L48" s="30">
        <v>2465</v>
      </c>
      <c r="M48"/>
      <c r="N48"/>
      <c r="O48"/>
    </row>
    <row r="49" spans="1:15" x14ac:dyDescent="0.45">
      <c r="A49" s="1" t="s">
        <v>53</v>
      </c>
      <c r="B49" s="9" t="s">
        <v>0</v>
      </c>
      <c r="C49" s="30">
        <v>160.80000000000001</v>
      </c>
      <c r="D49" s="30">
        <v>6.3</v>
      </c>
      <c r="E49" s="10">
        <v>241.1</v>
      </c>
      <c r="F49" s="30">
        <v>3.9</v>
      </c>
      <c r="G49" s="9">
        <v>49.99</v>
      </c>
      <c r="H49" s="26">
        <v>965</v>
      </c>
      <c r="J49" s="30">
        <v>43.4</v>
      </c>
      <c r="K49" s="30">
        <v>1403.6</v>
      </c>
      <c r="L49" s="30">
        <v>2465</v>
      </c>
      <c r="M49"/>
      <c r="N49"/>
      <c r="O49"/>
    </row>
    <row r="50" spans="1:15" x14ac:dyDescent="0.45">
      <c r="A50" s="1" t="s">
        <v>54</v>
      </c>
      <c r="B50" s="9" t="s">
        <v>0</v>
      </c>
      <c r="C50" s="30">
        <v>165.7</v>
      </c>
      <c r="D50" s="30">
        <v>5.7</v>
      </c>
      <c r="E50" s="10">
        <v>242.5</v>
      </c>
      <c r="F50" s="30">
        <v>3.8</v>
      </c>
      <c r="G50" s="9">
        <v>49.98</v>
      </c>
      <c r="H50" s="26">
        <v>922</v>
      </c>
      <c r="J50" s="30">
        <v>43.7</v>
      </c>
      <c r="K50" s="30">
        <v>1403.7</v>
      </c>
      <c r="L50" s="30">
        <v>2465</v>
      </c>
      <c r="M50"/>
      <c r="N50"/>
      <c r="O50"/>
    </row>
    <row r="51" spans="1:15" x14ac:dyDescent="0.45">
      <c r="A51" s="1" t="s">
        <v>55</v>
      </c>
      <c r="B51" s="9" t="s">
        <v>0</v>
      </c>
      <c r="C51" s="30">
        <v>159.30000000000001</v>
      </c>
      <c r="D51" s="30">
        <v>5.6</v>
      </c>
      <c r="E51" s="10">
        <v>242.2</v>
      </c>
      <c r="F51" s="30">
        <v>3.7</v>
      </c>
      <c r="G51" s="9">
        <v>49.97</v>
      </c>
      <c r="H51" s="26">
        <v>861</v>
      </c>
      <c r="J51" s="30">
        <v>43.2</v>
      </c>
      <c r="K51" s="30">
        <v>1403.8</v>
      </c>
      <c r="L51" s="30">
        <v>2465</v>
      </c>
      <c r="M51"/>
      <c r="N51"/>
      <c r="O51"/>
    </row>
    <row r="52" spans="1:15" x14ac:dyDescent="0.45">
      <c r="A52" s="1" t="s">
        <v>56</v>
      </c>
      <c r="B52" s="9" t="s">
        <v>0</v>
      </c>
      <c r="C52" s="30">
        <v>158.69999999999999</v>
      </c>
      <c r="D52" s="30">
        <v>9.1999999999999993</v>
      </c>
      <c r="E52" s="10">
        <v>242.4</v>
      </c>
      <c r="F52" s="30">
        <v>5.7</v>
      </c>
      <c r="G52" s="9">
        <v>49.99</v>
      </c>
      <c r="H52" s="26">
        <v>1404</v>
      </c>
      <c r="J52" s="30">
        <v>44</v>
      </c>
      <c r="K52" s="30">
        <v>1403.9</v>
      </c>
      <c r="L52" s="30">
        <v>2465</v>
      </c>
      <c r="M52"/>
      <c r="N52"/>
      <c r="O52"/>
    </row>
    <row r="53" spans="1:15" x14ac:dyDescent="0.45">
      <c r="A53" s="1" t="s">
        <v>57</v>
      </c>
      <c r="B53" s="9" t="s">
        <v>0</v>
      </c>
      <c r="C53" s="30">
        <v>152.69999999999999</v>
      </c>
      <c r="D53" s="30">
        <v>6.9</v>
      </c>
      <c r="E53" s="10">
        <v>242.4</v>
      </c>
      <c r="F53" s="30">
        <v>4.2</v>
      </c>
      <c r="G53" s="9">
        <v>49.97</v>
      </c>
      <c r="H53" s="26">
        <v>1078</v>
      </c>
      <c r="J53" s="30">
        <v>44.1</v>
      </c>
      <c r="K53" s="30">
        <v>1404</v>
      </c>
      <c r="L53" s="30">
        <v>2465</v>
      </c>
      <c r="M53"/>
      <c r="N53"/>
      <c r="O53"/>
    </row>
    <row r="54" spans="1:15" x14ac:dyDescent="0.45">
      <c r="A54" s="1" t="s">
        <v>58</v>
      </c>
      <c r="B54" s="9" t="s">
        <v>0</v>
      </c>
      <c r="C54" s="30">
        <v>154.69999999999999</v>
      </c>
      <c r="D54" s="30">
        <v>9.3000000000000007</v>
      </c>
      <c r="E54" s="10">
        <v>242.2</v>
      </c>
      <c r="F54" s="30">
        <v>5.6</v>
      </c>
      <c r="G54" s="9">
        <v>49.99</v>
      </c>
      <c r="H54" s="26">
        <v>1398</v>
      </c>
      <c r="J54" s="30">
        <v>44.5</v>
      </c>
      <c r="K54" s="30">
        <v>1404.1</v>
      </c>
      <c r="L54" s="30">
        <v>2465</v>
      </c>
      <c r="M54"/>
      <c r="N54"/>
      <c r="O54"/>
    </row>
    <row r="55" spans="1:15" x14ac:dyDescent="0.45">
      <c r="A55" s="1" t="s">
        <v>59</v>
      </c>
      <c r="B55" s="9" t="s">
        <v>0</v>
      </c>
      <c r="C55" s="30">
        <v>158.69999999999999</v>
      </c>
      <c r="D55" s="30">
        <v>5.9</v>
      </c>
      <c r="E55" s="10">
        <v>242.2</v>
      </c>
      <c r="F55" s="30">
        <v>3.8</v>
      </c>
      <c r="G55" s="9">
        <v>49.96</v>
      </c>
      <c r="H55" s="26">
        <v>924</v>
      </c>
      <c r="J55" s="30">
        <v>44.9</v>
      </c>
      <c r="K55" s="30">
        <v>1404.2</v>
      </c>
      <c r="L55" s="30">
        <v>2465</v>
      </c>
      <c r="M55"/>
      <c r="N55"/>
      <c r="O55"/>
    </row>
    <row r="56" spans="1:15" x14ac:dyDescent="0.45">
      <c r="A56" s="1" t="s">
        <v>60</v>
      </c>
      <c r="B56" s="9" t="s">
        <v>0</v>
      </c>
      <c r="C56" s="30">
        <v>161.19999999999999</v>
      </c>
      <c r="D56" s="30">
        <v>7</v>
      </c>
      <c r="E56" s="10">
        <v>241.6</v>
      </c>
      <c r="F56" s="30">
        <v>4.5999999999999996</v>
      </c>
      <c r="G56" s="9">
        <v>50.02</v>
      </c>
      <c r="H56" s="26">
        <v>1077</v>
      </c>
      <c r="J56" s="30">
        <v>44.6</v>
      </c>
      <c r="K56" s="30">
        <v>1404.3</v>
      </c>
      <c r="L56" s="30">
        <v>2465</v>
      </c>
    </row>
    <row r="57" spans="1:15" x14ac:dyDescent="0.45">
      <c r="A57" s="1" t="s">
        <v>61</v>
      </c>
      <c r="B57" s="9" t="s">
        <v>0</v>
      </c>
      <c r="C57" s="30">
        <v>160.9</v>
      </c>
      <c r="D57" s="30">
        <v>4.3</v>
      </c>
      <c r="E57" s="10">
        <v>241.8</v>
      </c>
      <c r="F57" s="30">
        <v>2.8</v>
      </c>
      <c r="G57" s="9">
        <v>50</v>
      </c>
      <c r="H57" s="26">
        <v>681</v>
      </c>
      <c r="J57" s="30">
        <v>43.8</v>
      </c>
      <c r="K57" s="30">
        <v>1404.4</v>
      </c>
      <c r="L57" s="30">
        <v>2465</v>
      </c>
    </row>
  </sheetData>
  <mergeCells count="1">
    <mergeCell ref="A29:O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Clark Thomborson</dc:creator>
  <cp:lastModifiedBy>Clark Thomborson</cp:lastModifiedBy>
  <dcterms:created xsi:type="dcterms:W3CDTF">2023-10-28T20:33:43Z</dcterms:created>
  <dcterms:modified xsi:type="dcterms:W3CDTF">2023-10-29T00:48:26Z</dcterms:modified>
</cp:coreProperties>
</file>