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nvironmental Stewardship\EcoSystem\CARIBOU\CENTRAL\5_Population Monitoring\4_Surveys_Trends\Data-IPM-CMC\"/>
    </mc:Choice>
  </mc:AlternateContent>
  <xr:revisionPtr revIDLastSave="0" documentId="13_ncr:1_{40355519-E7B4-498C-898F-787F6A787DC7}" xr6:coauthVersionLast="47" xr6:coauthVersionMax="47" xr10:uidLastSave="{00000000-0000-0000-0000-000000000000}"/>
  <bookViews>
    <workbookView xWindow="-120" yWindow="-120" windowWidth="29040" windowHeight="15840" xr2:uid="{224093A4-3E80-1042-AC10-440F8BC1FE9E}"/>
  </bookViews>
  <sheets>
    <sheet name="QT data compare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2" i="2"/>
  <c r="M2" i="2"/>
  <c r="M3" i="2"/>
  <c r="M4" i="2"/>
  <c r="M5" i="2"/>
  <c r="M6" i="2"/>
  <c r="M7" i="2"/>
  <c r="M8" i="2"/>
  <c r="M9" i="2"/>
  <c r="G2" i="2"/>
  <c r="B2" i="2"/>
  <c r="L11" i="1"/>
  <c r="G11" i="1"/>
  <c r="G10" i="1"/>
  <c r="L4" i="1"/>
  <c r="L5" i="1"/>
  <c r="L6" i="1"/>
  <c r="L7" i="1"/>
  <c r="L9" i="1"/>
  <c r="L10" i="1"/>
  <c r="G4" i="1"/>
  <c r="G5" i="1"/>
  <c r="G6" i="1"/>
  <c r="G7" i="1"/>
  <c r="G9" i="1"/>
  <c r="I3" i="1"/>
  <c r="L3" i="1" s="1"/>
  <c r="D3" i="1"/>
  <c r="G3" i="1" s="1"/>
</calcChain>
</file>

<file path=xl/sharedStrings.xml><?xml version="1.0" encoding="utf-8"?>
<sst xmlns="http://schemas.openxmlformats.org/spreadsheetml/2006/main" count="53" uniqueCount="34">
  <si>
    <t>Herd</t>
  </si>
  <si>
    <t>Year</t>
  </si>
  <si>
    <t>OTC</t>
  </si>
  <si>
    <t>CollarsAvailable</t>
  </si>
  <si>
    <t>CollarsSeen</t>
  </si>
  <si>
    <t>Extrapolation Area</t>
  </si>
  <si>
    <t>Citation</t>
  </si>
  <si>
    <t>Seip and Jones 2008</t>
  </si>
  <si>
    <t>MinCount</t>
  </si>
  <si>
    <t>QT</t>
  </si>
  <si>
    <t>Estimate</t>
  </si>
  <si>
    <t>Comment</t>
  </si>
  <si>
    <t>No collars outside HEWR, so extrapolation area is same as Census Area</t>
  </si>
  <si>
    <t>Seip and Jones 2013</t>
  </si>
  <si>
    <t>Seip and Jones 2016</t>
  </si>
  <si>
    <t>Seip and Jones 2018</t>
  </si>
  <si>
    <t>Pelletier and Seip 2019</t>
  </si>
  <si>
    <t>Pelletier and Seip 2020</t>
  </si>
  <si>
    <t>Pelletier and Watt 2021</t>
  </si>
  <si>
    <t>Pelletier and Watt 2022</t>
  </si>
  <si>
    <t>Bios determined this was not a good survey, don't use for trend. "Since most animals were missed during the survey, these proposed population estimates are not reliable, and should not be used for trend analyses."</t>
  </si>
  <si>
    <t>HEWR Area</t>
  </si>
  <si>
    <t>NA</t>
  </si>
  <si>
    <t>**this is where things get sticky… is pop actually lower or is it shifting to Boone Taylor? Stop this trend at 2019 or 2021 and just use QT full?</t>
  </si>
  <si>
    <t>Estimate HEWR</t>
  </si>
  <si>
    <t>Estimate Extrap</t>
  </si>
  <si>
    <t>AP comment</t>
  </si>
  <si>
    <t>ok</t>
  </si>
  <si>
    <t>same changes as above; rest ok</t>
  </si>
  <si>
    <t>added 2023 info and updated plot</t>
  </si>
  <si>
    <t>changed # of collars seen to 4 (HEWR collars only); your Col E should be the same as Col J; Col D and Col I shoud also be the same; rest ok</t>
  </si>
  <si>
    <t>Pelletier and Watt 2023</t>
  </si>
  <si>
    <t>changed extrap # of collars to 10 and min count to 79 to exclude Boone Taylor (2 collared groups: one of 8, one of 1)</t>
  </si>
  <si>
    <t>changed extrap # of collars available to 8 and min count to 39 to exclude Boone Taylor (single collar in group of 8); rest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</si>
</sst>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1" fontId="0" fillId="3" borderId="0" xfId="0" applyNumberFormat="1" applyFill="1"/>
    <xf numFmtId="1" fontId="0" fillId="0" borderId="0" xfId="0" applyNumberFormat="1"/>
    <xf numFmtId="1" fontId="0" fillId="0" borderId="0" xfId="0" quotePrefix="1" applyNumberFormat="1"/>
    <xf numFmtId="1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Plot!$L$1</c:f>
              <c:strCache>
                <c:ptCount val="1"/>
                <c:pt idx="0">
                  <c:v>Estimate HEWR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Plot!$K$2:$K$9</c:f>
              <c:numCache>
                <c:formatCode>General</c:formatCode>
                <c:ptCount val="8"/>
                <c:pt idx="0">
                  <c:v>2008</c:v>
                </c:pt>
                <c:pt idx="1">
                  <c:v>2013</c:v>
                </c:pt>
                <c:pt idx="2">
                  <c:v>2016</c:v>
                </c:pt>
                <c:pt idx="3">
                  <c:v>2018</c:v>
                </c:pt>
                <c:pt idx="4">
                  <c:v>2019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Plot!$L$2:$L$9</c:f>
              <c:numCache>
                <c:formatCode>0</c:formatCode>
                <c:ptCount val="8"/>
                <c:pt idx="0">
                  <c:v>166.25</c:v>
                </c:pt>
                <c:pt idx="1">
                  <c:v>98.090909090909093</c:v>
                </c:pt>
                <c:pt idx="2">
                  <c:v>41.428571428571431</c:v>
                </c:pt>
                <c:pt idx="3">
                  <c:v>65.333333333333329</c:v>
                </c:pt>
                <c:pt idx="4">
                  <c:v>56</c:v>
                </c:pt>
                <c:pt idx="5">
                  <c:v>98</c:v>
                </c:pt>
                <c:pt idx="6">
                  <c:v>69</c:v>
                </c:pt>
                <c:pt idx="7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4-A94F-BA4D-DEE0D48C231F}"/>
            </c:ext>
          </c:extLst>
        </c:ser>
        <c:ser>
          <c:idx val="1"/>
          <c:order val="1"/>
          <c:tx>
            <c:strRef>
              <c:f>Plot!$M$1</c:f>
              <c:strCache>
                <c:ptCount val="1"/>
                <c:pt idx="0">
                  <c:v>Estimate Extrap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Plot!$K$2:$K$9</c:f>
              <c:numCache>
                <c:formatCode>General</c:formatCode>
                <c:ptCount val="8"/>
                <c:pt idx="0">
                  <c:v>2008</c:v>
                </c:pt>
                <c:pt idx="1">
                  <c:v>2013</c:v>
                </c:pt>
                <c:pt idx="2">
                  <c:v>2016</c:v>
                </c:pt>
                <c:pt idx="3">
                  <c:v>2018</c:v>
                </c:pt>
                <c:pt idx="4">
                  <c:v>2019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Plot!$M$2:$M$9</c:f>
              <c:numCache>
                <c:formatCode>0</c:formatCode>
                <c:ptCount val="8"/>
                <c:pt idx="0">
                  <c:v>166.25</c:v>
                </c:pt>
                <c:pt idx="1">
                  <c:v>128.27272727272725</c:v>
                </c:pt>
                <c:pt idx="2">
                  <c:v>62.142857142857139</c:v>
                </c:pt>
                <c:pt idx="3">
                  <c:v>73.5</c:v>
                </c:pt>
                <c:pt idx="4">
                  <c:v>80</c:v>
                </c:pt>
                <c:pt idx="5">
                  <c:v>134.75</c:v>
                </c:pt>
                <c:pt idx="6">
                  <c:v>99.666666666666671</c:v>
                </c:pt>
                <c:pt idx="7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4-A94F-BA4D-DEE0D48C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546448"/>
        <c:axId val="1353273424"/>
      </c:scatterChart>
      <c:valAx>
        <c:axId val="13535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73424"/>
        <c:crosses val="autoZero"/>
        <c:crossBetween val="midCat"/>
      </c:valAx>
      <c:valAx>
        <c:axId val="13532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43922</xdr:colOff>
      <xdr:row>11</xdr:row>
      <xdr:rowOff>52916</xdr:rowOff>
    </xdr:from>
    <xdr:to>
      <xdr:col>11</xdr:col>
      <xdr:colOff>788723</xdr:colOff>
      <xdr:row>27</xdr:row>
      <xdr:rowOff>185207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92E3F-140C-FCA3-72C2-ACF443ED0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69C6-A89B-2D45-B233-CEEBC4671E43}">
  <dimension ref="A1:O11"/>
  <sheetViews>
    <sheetView tabSelected="1" workbookViewId="0">
      <pane ySplit="2" topLeftCell="A3" activePane="bottomLeft" state="frozen"/>
      <selection pane="bottomLeft" activeCell="B7" sqref="B7"/>
    </sheetView>
  </sheetViews>
  <sheetFormatPr defaultColWidth="11" defaultRowHeight="15.75" x14ac:dyDescent="0.25"/>
  <cols>
    <col min="2" max="2" width="52.25" customWidth="1"/>
    <col min="4" max="4" width="7.875" customWidth="1"/>
    <col min="7" max="7" width="10.875" style="5"/>
    <col min="8" max="8" width="9" bestFit="1" customWidth="1"/>
    <col min="9" max="9" width="6.375" customWidth="1"/>
    <col min="12" max="12" width="10.875" style="5"/>
    <col min="14" max="14" width="20.875" bestFit="1" customWidth="1"/>
    <col min="15" max="15" width="201.625" customWidth="1"/>
  </cols>
  <sheetData>
    <row r="1" spans="1:15" x14ac:dyDescent="0.25">
      <c r="D1" s="12" t="s">
        <v>21</v>
      </c>
      <c r="E1" s="12"/>
      <c r="F1" s="12"/>
      <c r="G1" s="12"/>
      <c r="H1" s="12"/>
      <c r="I1" s="13" t="s">
        <v>5</v>
      </c>
      <c r="J1" s="13"/>
      <c r="K1" s="13"/>
      <c r="L1" s="13"/>
      <c r="M1" s="13"/>
    </row>
    <row r="2" spans="1:15" x14ac:dyDescent="0.25">
      <c r="A2" t="s">
        <v>0</v>
      </c>
      <c r="B2" t="s">
        <v>26</v>
      </c>
      <c r="C2" t="s">
        <v>1</v>
      </c>
      <c r="D2" s="2" t="s">
        <v>2</v>
      </c>
      <c r="E2" s="2" t="s">
        <v>4</v>
      </c>
      <c r="F2" s="2" t="s">
        <v>3</v>
      </c>
      <c r="G2" s="4" t="s">
        <v>10</v>
      </c>
      <c r="H2" s="2" t="s">
        <v>8</v>
      </c>
      <c r="I2" s="1" t="s">
        <v>2</v>
      </c>
      <c r="J2" s="1" t="s">
        <v>4</v>
      </c>
      <c r="K2" s="1" t="s">
        <v>3</v>
      </c>
      <c r="L2" s="7" t="s">
        <v>10</v>
      </c>
      <c r="M2" s="1" t="s">
        <v>8</v>
      </c>
      <c r="N2" t="s">
        <v>6</v>
      </c>
      <c r="O2" t="s">
        <v>11</v>
      </c>
    </row>
    <row r="3" spans="1:15" x14ac:dyDescent="0.25">
      <c r="A3" t="s">
        <v>9</v>
      </c>
      <c r="B3" t="s">
        <v>27</v>
      </c>
      <c r="C3">
        <v>2008</v>
      </c>
      <c r="D3">
        <f>76+19</f>
        <v>95</v>
      </c>
      <c r="E3">
        <v>8</v>
      </c>
      <c r="F3">
        <v>14</v>
      </c>
      <c r="G3" s="5">
        <f>D3/(E3/F3)</f>
        <v>166.25</v>
      </c>
      <c r="H3">
        <v>173</v>
      </c>
      <c r="I3">
        <f>76+19</f>
        <v>95</v>
      </c>
      <c r="J3">
        <v>8</v>
      </c>
      <c r="K3">
        <v>14</v>
      </c>
      <c r="L3" s="5">
        <f>I3/(J3/K3)</f>
        <v>166.25</v>
      </c>
      <c r="M3">
        <v>173</v>
      </c>
      <c r="N3" t="s">
        <v>7</v>
      </c>
      <c r="O3" t="s">
        <v>12</v>
      </c>
    </row>
    <row r="4" spans="1:15" x14ac:dyDescent="0.25">
      <c r="B4" t="s">
        <v>27</v>
      </c>
      <c r="C4">
        <v>2013</v>
      </c>
      <c r="D4">
        <v>83</v>
      </c>
      <c r="E4">
        <v>11</v>
      </c>
      <c r="F4">
        <v>13</v>
      </c>
      <c r="G4" s="5">
        <f t="shared" ref="G4:G11" si="0">D4/(E4/F4)</f>
        <v>98.090909090909093</v>
      </c>
      <c r="H4">
        <v>100</v>
      </c>
      <c r="I4">
        <v>83</v>
      </c>
      <c r="J4">
        <v>11</v>
      </c>
      <c r="K4">
        <v>17</v>
      </c>
      <c r="L4" s="5">
        <f t="shared" ref="L4:L11" si="1">I4/(J4/K4)</f>
        <v>128.27272727272725</v>
      </c>
      <c r="M4">
        <v>114</v>
      </c>
      <c r="N4" t="s">
        <v>13</v>
      </c>
    </row>
    <row r="5" spans="1:15" x14ac:dyDescent="0.25">
      <c r="B5" t="s">
        <v>27</v>
      </c>
      <c r="C5">
        <v>2016</v>
      </c>
      <c r="D5">
        <v>29</v>
      </c>
      <c r="E5">
        <v>7</v>
      </c>
      <c r="F5">
        <v>10</v>
      </c>
      <c r="G5" s="5">
        <f t="shared" si="0"/>
        <v>41.428571428571431</v>
      </c>
      <c r="H5">
        <v>33</v>
      </c>
      <c r="I5">
        <v>29</v>
      </c>
      <c r="J5">
        <v>7</v>
      </c>
      <c r="K5">
        <v>15</v>
      </c>
      <c r="L5" s="5">
        <f t="shared" si="1"/>
        <v>62.142857142857139</v>
      </c>
      <c r="M5">
        <v>39</v>
      </c>
      <c r="N5" t="s">
        <v>14</v>
      </c>
    </row>
    <row r="6" spans="1:15" x14ac:dyDescent="0.25">
      <c r="B6" t="s">
        <v>27</v>
      </c>
      <c r="C6">
        <v>2018</v>
      </c>
      <c r="D6">
        <v>49</v>
      </c>
      <c r="E6">
        <v>12</v>
      </c>
      <c r="F6">
        <v>16</v>
      </c>
      <c r="G6" s="5">
        <f t="shared" si="0"/>
        <v>65.333333333333329</v>
      </c>
      <c r="H6">
        <v>58</v>
      </c>
      <c r="I6">
        <v>49</v>
      </c>
      <c r="J6">
        <v>12</v>
      </c>
      <c r="K6">
        <v>18</v>
      </c>
      <c r="L6" s="5">
        <f t="shared" si="1"/>
        <v>73.5</v>
      </c>
      <c r="M6">
        <v>67</v>
      </c>
      <c r="N6" t="s">
        <v>15</v>
      </c>
    </row>
    <row r="7" spans="1:15" ht="31.5" x14ac:dyDescent="0.25">
      <c r="B7" s="3" t="s">
        <v>32</v>
      </c>
      <c r="C7">
        <v>2019</v>
      </c>
      <c r="D7">
        <v>48</v>
      </c>
      <c r="E7">
        <v>6</v>
      </c>
      <c r="F7">
        <v>7</v>
      </c>
      <c r="G7" s="5">
        <f t="shared" si="0"/>
        <v>56</v>
      </c>
      <c r="H7">
        <v>55</v>
      </c>
      <c r="I7">
        <v>48</v>
      </c>
      <c r="J7">
        <v>6</v>
      </c>
      <c r="K7" s="14">
        <v>10</v>
      </c>
      <c r="L7" s="5">
        <f t="shared" si="1"/>
        <v>80</v>
      </c>
      <c r="M7" s="10">
        <v>79</v>
      </c>
      <c r="N7" t="s">
        <v>16</v>
      </c>
    </row>
    <row r="8" spans="1:15" ht="32.25" customHeight="1" x14ac:dyDescent="0.25">
      <c r="B8" s="3" t="s">
        <v>33</v>
      </c>
      <c r="C8">
        <v>2020</v>
      </c>
      <c r="D8">
        <v>14</v>
      </c>
      <c r="E8">
        <v>0</v>
      </c>
      <c r="F8">
        <v>2</v>
      </c>
      <c r="G8" s="6" t="s">
        <v>22</v>
      </c>
      <c r="H8">
        <v>17</v>
      </c>
      <c r="I8">
        <v>14</v>
      </c>
      <c r="J8">
        <v>0</v>
      </c>
      <c r="K8" s="8">
        <v>8</v>
      </c>
      <c r="L8" s="5" t="s">
        <v>22</v>
      </c>
      <c r="M8" s="8">
        <v>39</v>
      </c>
      <c r="N8" t="s">
        <v>17</v>
      </c>
      <c r="O8" s="3" t="s">
        <v>20</v>
      </c>
    </row>
    <row r="9" spans="1:15" ht="47.25" x14ac:dyDescent="0.25">
      <c r="B9" s="3" t="s">
        <v>30</v>
      </c>
      <c r="C9">
        <v>2021</v>
      </c>
      <c r="D9">
        <v>49</v>
      </c>
      <c r="E9">
        <v>4</v>
      </c>
      <c r="F9">
        <v>8</v>
      </c>
      <c r="G9" s="5">
        <f t="shared" si="0"/>
        <v>98</v>
      </c>
      <c r="H9">
        <v>60</v>
      </c>
      <c r="I9" s="9">
        <v>49</v>
      </c>
      <c r="J9" s="9">
        <v>4</v>
      </c>
      <c r="K9">
        <v>11</v>
      </c>
      <c r="L9" s="5">
        <f t="shared" si="1"/>
        <v>134.75</v>
      </c>
      <c r="M9">
        <v>71</v>
      </c>
      <c r="N9" t="s">
        <v>18</v>
      </c>
    </row>
    <row r="10" spans="1:15" x14ac:dyDescent="0.25">
      <c r="B10" t="s">
        <v>28</v>
      </c>
      <c r="C10">
        <v>2022</v>
      </c>
      <c r="D10">
        <v>69</v>
      </c>
      <c r="E10">
        <v>9</v>
      </c>
      <c r="F10">
        <v>9</v>
      </c>
      <c r="G10" s="5">
        <f t="shared" si="0"/>
        <v>69</v>
      </c>
      <c r="H10">
        <v>69</v>
      </c>
      <c r="I10" s="10">
        <v>69</v>
      </c>
      <c r="J10" s="10">
        <v>9</v>
      </c>
      <c r="K10">
        <v>13</v>
      </c>
      <c r="L10" s="5">
        <f t="shared" si="1"/>
        <v>99.666666666666671</v>
      </c>
      <c r="M10">
        <v>86</v>
      </c>
      <c r="N10" t="s">
        <v>19</v>
      </c>
      <c r="O10" t="s">
        <v>23</v>
      </c>
    </row>
    <row r="11" spans="1:15" x14ac:dyDescent="0.25">
      <c r="B11" t="s">
        <v>29</v>
      </c>
      <c r="C11">
        <v>2023</v>
      </c>
      <c r="D11">
        <v>60</v>
      </c>
      <c r="E11" s="11">
        <v>10</v>
      </c>
      <c r="F11">
        <v>14</v>
      </c>
      <c r="G11" s="5">
        <f t="shared" si="0"/>
        <v>84</v>
      </c>
      <c r="H11">
        <v>70</v>
      </c>
      <c r="I11">
        <v>60</v>
      </c>
      <c r="J11">
        <v>10</v>
      </c>
      <c r="K11">
        <v>15</v>
      </c>
      <c r="L11" s="5">
        <f t="shared" si="1"/>
        <v>90</v>
      </c>
      <c r="M11">
        <v>96</v>
      </c>
      <c r="N11" t="s">
        <v>31</v>
      </c>
    </row>
  </sheetData>
  <mergeCells count="2">
    <mergeCell ref="D1:H1"/>
    <mergeCell ref="I1:M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EE6F-E543-6241-8D7C-E457DA027E61}">
  <dimension ref="A1:M9"/>
  <sheetViews>
    <sheetView zoomScale="144" workbookViewId="0">
      <selection activeCell="I6" sqref="I6"/>
    </sheetView>
  </sheetViews>
  <sheetFormatPr defaultColWidth="11" defaultRowHeight="15.75" x14ac:dyDescent="0.25"/>
  <sheetData>
    <row r="1" spans="1:13" x14ac:dyDescent="0.25">
      <c r="A1" t="s">
        <v>1</v>
      </c>
      <c r="B1" s="2" t="s">
        <v>2</v>
      </c>
      <c r="C1" s="2" t="s">
        <v>4</v>
      </c>
      <c r="D1" s="2" t="s">
        <v>3</v>
      </c>
      <c r="F1" s="2" t="s">
        <v>8</v>
      </c>
      <c r="G1" s="1" t="s">
        <v>2</v>
      </c>
      <c r="H1" s="1" t="s">
        <v>4</v>
      </c>
      <c r="I1" s="1" t="s">
        <v>3</v>
      </c>
      <c r="J1" s="1" t="s">
        <v>8</v>
      </c>
      <c r="K1" t="s">
        <v>1</v>
      </c>
      <c r="L1" s="4" t="s">
        <v>24</v>
      </c>
      <c r="M1" s="7" t="s">
        <v>25</v>
      </c>
    </row>
    <row r="2" spans="1:13" x14ac:dyDescent="0.25">
      <c r="A2">
        <v>2008</v>
      </c>
      <c r="B2">
        <f>76+19</f>
        <v>95</v>
      </c>
      <c r="C2">
        <v>8</v>
      </c>
      <c r="D2">
        <v>14</v>
      </c>
      <c r="F2">
        <v>173</v>
      </c>
      <c r="G2">
        <f>76+19</f>
        <v>95</v>
      </c>
      <c r="H2">
        <v>8</v>
      </c>
      <c r="I2">
        <v>14</v>
      </c>
      <c r="J2">
        <v>173</v>
      </c>
      <c r="K2">
        <v>2008</v>
      </c>
      <c r="L2" s="5">
        <f>B2/(C2/D2)</f>
        <v>166.25</v>
      </c>
      <c r="M2" s="5">
        <f>G2/(H2/I2)</f>
        <v>166.25</v>
      </c>
    </row>
    <row r="3" spans="1:13" x14ac:dyDescent="0.25">
      <c r="A3">
        <v>2013</v>
      </c>
      <c r="B3">
        <v>83</v>
      </c>
      <c r="C3">
        <v>11</v>
      </c>
      <c r="D3">
        <v>13</v>
      </c>
      <c r="F3">
        <v>100</v>
      </c>
      <c r="G3">
        <v>83</v>
      </c>
      <c r="H3">
        <v>11</v>
      </c>
      <c r="I3">
        <v>17</v>
      </c>
      <c r="J3">
        <v>114</v>
      </c>
      <c r="K3">
        <v>2013</v>
      </c>
      <c r="L3" s="5">
        <f t="shared" ref="L3:L9" si="0">B3/(C3/D3)</f>
        <v>98.090909090909093</v>
      </c>
      <c r="M3" s="5">
        <f t="shared" ref="M3:M9" si="1">G3/(H3/I3)</f>
        <v>128.27272727272725</v>
      </c>
    </row>
    <row r="4" spans="1:13" x14ac:dyDescent="0.25">
      <c r="A4">
        <v>2016</v>
      </c>
      <c r="B4">
        <v>29</v>
      </c>
      <c r="C4">
        <v>7</v>
      </c>
      <c r="D4">
        <v>10</v>
      </c>
      <c r="F4">
        <v>33</v>
      </c>
      <c r="G4">
        <v>29</v>
      </c>
      <c r="H4">
        <v>7</v>
      </c>
      <c r="I4">
        <v>15</v>
      </c>
      <c r="J4">
        <v>39</v>
      </c>
      <c r="K4">
        <v>2016</v>
      </c>
      <c r="L4" s="5">
        <f t="shared" si="0"/>
        <v>41.428571428571431</v>
      </c>
      <c r="M4" s="5">
        <f t="shared" si="1"/>
        <v>62.142857142857139</v>
      </c>
    </row>
    <row r="5" spans="1:13" x14ac:dyDescent="0.25">
      <c r="A5">
        <v>2018</v>
      </c>
      <c r="B5">
        <v>49</v>
      </c>
      <c r="C5">
        <v>12</v>
      </c>
      <c r="D5">
        <v>16</v>
      </c>
      <c r="F5">
        <v>58</v>
      </c>
      <c r="G5">
        <v>49</v>
      </c>
      <c r="H5">
        <v>12</v>
      </c>
      <c r="I5">
        <v>18</v>
      </c>
      <c r="J5">
        <v>67</v>
      </c>
      <c r="K5">
        <v>2018</v>
      </c>
      <c r="L5" s="5">
        <f t="shared" si="0"/>
        <v>65.333333333333329</v>
      </c>
      <c r="M5" s="5">
        <f t="shared" si="1"/>
        <v>73.5</v>
      </c>
    </row>
    <row r="6" spans="1:13" x14ac:dyDescent="0.25">
      <c r="A6">
        <v>2019</v>
      </c>
      <c r="B6">
        <v>48</v>
      </c>
      <c r="C6">
        <v>6</v>
      </c>
      <c r="D6">
        <v>7</v>
      </c>
      <c r="F6">
        <v>55</v>
      </c>
      <c r="G6">
        <v>48</v>
      </c>
      <c r="H6">
        <v>6</v>
      </c>
      <c r="I6" s="10">
        <v>10</v>
      </c>
      <c r="J6" s="10">
        <v>79</v>
      </c>
      <c r="K6">
        <v>2019</v>
      </c>
      <c r="L6" s="5">
        <f t="shared" si="0"/>
        <v>56</v>
      </c>
      <c r="M6" s="5">
        <f t="shared" si="1"/>
        <v>80</v>
      </c>
    </row>
    <row r="7" spans="1:13" x14ac:dyDescent="0.25">
      <c r="A7">
        <v>2021</v>
      </c>
      <c r="B7">
        <v>49</v>
      </c>
      <c r="C7">
        <v>4</v>
      </c>
      <c r="D7">
        <v>8</v>
      </c>
      <c r="F7">
        <v>60</v>
      </c>
      <c r="G7" s="9">
        <v>49</v>
      </c>
      <c r="H7" s="9">
        <v>4</v>
      </c>
      <c r="I7">
        <v>11</v>
      </c>
      <c r="J7">
        <v>71</v>
      </c>
      <c r="K7">
        <v>2021</v>
      </c>
      <c r="L7" s="5">
        <f t="shared" si="0"/>
        <v>98</v>
      </c>
      <c r="M7" s="5">
        <f t="shared" si="1"/>
        <v>134.75</v>
      </c>
    </row>
    <row r="8" spans="1:13" x14ac:dyDescent="0.25">
      <c r="A8">
        <v>2022</v>
      </c>
      <c r="B8">
        <v>69</v>
      </c>
      <c r="C8">
        <v>9</v>
      </c>
      <c r="D8">
        <v>9</v>
      </c>
      <c r="F8">
        <v>69</v>
      </c>
      <c r="G8" s="10">
        <v>69</v>
      </c>
      <c r="H8" s="10">
        <v>9</v>
      </c>
      <c r="I8">
        <v>13</v>
      </c>
      <c r="J8">
        <v>86</v>
      </c>
      <c r="K8">
        <v>2022</v>
      </c>
      <c r="L8" s="5">
        <f t="shared" si="0"/>
        <v>69</v>
      </c>
      <c r="M8" s="5">
        <f t="shared" si="1"/>
        <v>99.666666666666671</v>
      </c>
    </row>
    <row r="9" spans="1:13" x14ac:dyDescent="0.25">
      <c r="A9">
        <v>2023</v>
      </c>
      <c r="B9">
        <v>60</v>
      </c>
      <c r="C9" s="11">
        <v>10</v>
      </c>
      <c r="D9">
        <v>14</v>
      </c>
      <c r="F9">
        <v>70</v>
      </c>
      <c r="G9">
        <v>60</v>
      </c>
      <c r="H9">
        <v>10</v>
      </c>
      <c r="I9">
        <v>15</v>
      </c>
      <c r="J9">
        <v>96</v>
      </c>
      <c r="K9">
        <v>2023</v>
      </c>
      <c r="L9" s="5">
        <f t="shared" si="0"/>
        <v>84</v>
      </c>
      <c r="M9" s="5">
        <f t="shared" si="1"/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 data compare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claytonlamb</dc:creator>
  <cp:lastModifiedBy>Pelletier, Agnes LWRS:EX</cp:lastModifiedBy>
  <dcterms:created xsi:type="dcterms:W3CDTF">2023-07-14T19:36:50Z</dcterms:created>
  <dcterms:modified xsi:type="dcterms:W3CDTF">2023-07-20T22:38:29Z</dcterms:modified>
</cp:coreProperties>
</file>