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nvironmental Stewardship\EcoSystem\CARIBOU\CENTRAL\5_Population Monitoring\4_Surveys_Trends\Data-IPM-CMC\"/>
    </mc:Choice>
  </mc:AlternateContent>
  <xr:revisionPtr revIDLastSave="0" documentId="13_ncr:1_{312F8E56-9F4B-4CDD-B4A8-044B4DB67719}" xr6:coauthVersionLast="47" xr6:coauthVersionMax="47" xr10:uidLastSave="{00000000-0000-0000-0000-000000000000}"/>
  <bookViews>
    <workbookView xWindow="6060" yWindow="2805" windowWidth="21600" windowHeight="11385" activeTab="1" xr2:uid="{224093A4-3E80-1042-AC10-440F8BC1FE9E}"/>
  </bookViews>
  <sheets>
    <sheet name="QT data compare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2" i="2"/>
  <c r="L3" i="2"/>
  <c r="L4" i="2"/>
  <c r="L5" i="2"/>
  <c r="L6" i="2"/>
  <c r="L7" i="2"/>
  <c r="L8" i="2"/>
  <c r="L2" i="2"/>
  <c r="G2" i="2"/>
  <c r="B2" i="2"/>
  <c r="F11" i="1"/>
  <c r="F10" i="1"/>
  <c r="K4" i="1"/>
  <c r="K5" i="1"/>
  <c r="K6" i="1"/>
  <c r="K7" i="1"/>
  <c r="K9" i="1"/>
  <c r="K10" i="1"/>
  <c r="F4" i="1"/>
  <c r="F5" i="1"/>
  <c r="F6" i="1"/>
  <c r="F7" i="1"/>
  <c r="F9" i="1"/>
  <c r="H3" i="1"/>
  <c r="K3" i="1" s="1"/>
  <c r="C3" i="1"/>
  <c r="F3" i="1" s="1"/>
</calcChain>
</file>

<file path=xl/sharedStrings.xml><?xml version="1.0" encoding="utf-8"?>
<sst xmlns="http://schemas.openxmlformats.org/spreadsheetml/2006/main" count="44" uniqueCount="28">
  <si>
    <t>Herd</t>
  </si>
  <si>
    <t>Year</t>
  </si>
  <si>
    <t>OTC</t>
  </si>
  <si>
    <t>CollarsAvailable</t>
  </si>
  <si>
    <t>CollarsSeen</t>
  </si>
  <si>
    <t>Extrapolation Area</t>
  </si>
  <si>
    <t>Citation</t>
  </si>
  <si>
    <t>Seip and Jones 2008</t>
  </si>
  <si>
    <t>MinCount</t>
  </si>
  <si>
    <t>QT</t>
  </si>
  <si>
    <t>Estimate</t>
  </si>
  <si>
    <t>Comment</t>
  </si>
  <si>
    <t>No collars outside HEWR, so extrapolation area is same as Census Area</t>
  </si>
  <si>
    <t>Seip and Jones 2013</t>
  </si>
  <si>
    <t>Seip and Jones 2016</t>
  </si>
  <si>
    <t>Seip and Jones 2018</t>
  </si>
  <si>
    <t>Pelletier and Seip 2019</t>
  </si>
  <si>
    <t>Pelletier and Seip 2020</t>
  </si>
  <si>
    <t>Pelletier and Watt 2021</t>
  </si>
  <si>
    <t>Pelletier and Watt 2022</t>
  </si>
  <si>
    <t>Bios determined this was not a good survey, don't use for trend. "Since most animals were missed during the survey, these proposed population estimates are not reliable, and should not be used for trend analyses."</t>
  </si>
  <si>
    <t>HEWR Area</t>
  </si>
  <si>
    <t>NA</t>
  </si>
  <si>
    <t>Now start to use Former QT boundary estimate method from Agnes, which includes flying some HESR. Don't include non HESR and HEWR as this is not comparable to Dale's counts</t>
  </si>
  <si>
    <t>**this is where things get sticky… is pop actually lower or is it shifting to Boone Taylor? Stop this trend at 2019 or 2021 and just use QT full?</t>
  </si>
  <si>
    <t>What is extrapolation area estimate for QT former (i.e., HEWR and HESR), without Boone Taylor area?</t>
  </si>
  <si>
    <t>Estimate HEWR</t>
  </si>
  <si>
    <t>Estimate Extrap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</si>
</sst>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1" fontId="0" fillId="3" borderId="0" xfId="0" applyNumberFormat="1" applyFill="1"/>
    <xf numFmtId="1" fontId="0" fillId="0" borderId="0" xfId="0" applyNumberFormat="1"/>
    <xf numFmtId="1" fontId="0" fillId="0" borderId="0" xfId="0" quotePrefix="1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Plot!$L$1</c:f>
              <c:strCache>
                <c:ptCount val="1"/>
                <c:pt idx="0">
                  <c:v>Estimate HEWR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Plot!$K$2:$K$9</c:f>
              <c:numCache>
                <c:formatCode>General</c:formatCode>
                <c:ptCount val="8"/>
                <c:pt idx="0">
                  <c:v>2008</c:v>
                </c:pt>
                <c:pt idx="1">
                  <c:v>2013</c:v>
                </c:pt>
                <c:pt idx="2">
                  <c:v>2016</c:v>
                </c:pt>
                <c:pt idx="3">
                  <c:v>2018</c:v>
                </c:pt>
                <c:pt idx="4">
                  <c:v>2019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Plot!$L$2:$L$9</c:f>
              <c:numCache>
                <c:formatCode>0</c:formatCode>
                <c:ptCount val="8"/>
                <c:pt idx="0">
                  <c:v>166.25</c:v>
                </c:pt>
                <c:pt idx="1">
                  <c:v>98.090909090909093</c:v>
                </c:pt>
                <c:pt idx="2">
                  <c:v>41.428571428571431</c:v>
                </c:pt>
                <c:pt idx="3">
                  <c:v>65.333333333333329</c:v>
                </c:pt>
                <c:pt idx="4">
                  <c:v>56</c:v>
                </c:pt>
                <c:pt idx="5">
                  <c:v>98</c:v>
                </c:pt>
                <c:pt idx="6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4-A94F-BA4D-DEE0D48C231F}"/>
            </c:ext>
          </c:extLst>
        </c:ser>
        <c:ser>
          <c:idx val="1"/>
          <c:order val="1"/>
          <c:tx>
            <c:strRef>
              <c:f>Plot!$M$1</c:f>
              <c:strCache>
                <c:ptCount val="1"/>
                <c:pt idx="0">
                  <c:v>Estimate Extrap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Plot!$K$2:$K$9</c:f>
              <c:numCache>
                <c:formatCode>General</c:formatCode>
                <c:ptCount val="8"/>
                <c:pt idx="0">
                  <c:v>2008</c:v>
                </c:pt>
                <c:pt idx="1">
                  <c:v>2013</c:v>
                </c:pt>
                <c:pt idx="2">
                  <c:v>2016</c:v>
                </c:pt>
                <c:pt idx="3">
                  <c:v>2018</c:v>
                </c:pt>
                <c:pt idx="4">
                  <c:v>2019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Plot!$M$2:$M$9</c:f>
              <c:numCache>
                <c:formatCode>0</c:formatCode>
                <c:ptCount val="8"/>
                <c:pt idx="0">
                  <c:v>166.25</c:v>
                </c:pt>
                <c:pt idx="1">
                  <c:v>128.27272727272725</c:v>
                </c:pt>
                <c:pt idx="2">
                  <c:v>62.142857142857139</c:v>
                </c:pt>
                <c:pt idx="3">
                  <c:v>73.5</c:v>
                </c:pt>
                <c:pt idx="4">
                  <c:v>64</c:v>
                </c:pt>
                <c:pt idx="5">
                  <c:v>104.50000000000001</c:v>
                </c:pt>
                <c:pt idx="6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4-A94F-BA4D-DEE0D48C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546448"/>
        <c:axId val="1353273424"/>
      </c:scatterChart>
      <c:valAx>
        <c:axId val="13535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73424"/>
        <c:crosses val="autoZero"/>
        <c:crossBetween val="midCat"/>
      </c:valAx>
      <c:valAx>
        <c:axId val="13532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15</xdr:row>
      <xdr:rowOff>57150</xdr:rowOff>
    </xdr:from>
    <xdr:to>
      <xdr:col>15</xdr:col>
      <xdr:colOff>279400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92E3F-140C-FCA3-72C2-ACF443ED0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69C6-A89B-2D45-B233-CEEBC4671E43}">
  <dimension ref="A1:N11"/>
  <sheetViews>
    <sheetView workbookViewId="0">
      <selection activeCell="F17" sqref="F17"/>
    </sheetView>
  </sheetViews>
  <sheetFormatPr defaultColWidth="11" defaultRowHeight="15.75" x14ac:dyDescent="0.25"/>
  <cols>
    <col min="3" max="3" width="7.875" customWidth="1"/>
    <col min="6" max="6" width="10.875" style="5"/>
    <col min="7" max="7" width="9" bestFit="1" customWidth="1"/>
    <col min="8" max="8" width="6.375" customWidth="1"/>
    <col min="11" max="11" width="10.875" style="5"/>
    <col min="13" max="13" width="20.875" bestFit="1" customWidth="1"/>
    <col min="14" max="14" width="201.625" customWidth="1"/>
  </cols>
  <sheetData>
    <row r="1" spans="1:14" x14ac:dyDescent="0.25">
      <c r="C1" s="8" t="s">
        <v>21</v>
      </c>
      <c r="D1" s="8"/>
      <c r="E1" s="8"/>
      <c r="F1" s="8"/>
      <c r="G1" s="8"/>
      <c r="H1" s="9" t="s">
        <v>5</v>
      </c>
      <c r="I1" s="9"/>
      <c r="J1" s="9"/>
      <c r="K1" s="9"/>
      <c r="L1" s="9"/>
    </row>
    <row r="2" spans="1:14" x14ac:dyDescent="0.25">
      <c r="A2" t="s">
        <v>0</v>
      </c>
      <c r="B2" t="s">
        <v>1</v>
      </c>
      <c r="C2" s="2" t="s">
        <v>2</v>
      </c>
      <c r="D2" s="2" t="s">
        <v>4</v>
      </c>
      <c r="E2" s="2" t="s">
        <v>3</v>
      </c>
      <c r="F2" s="4" t="s">
        <v>10</v>
      </c>
      <c r="G2" s="2" t="s">
        <v>8</v>
      </c>
      <c r="H2" s="1" t="s">
        <v>2</v>
      </c>
      <c r="I2" s="1" t="s">
        <v>4</v>
      </c>
      <c r="J2" s="1" t="s">
        <v>3</v>
      </c>
      <c r="K2" s="7" t="s">
        <v>10</v>
      </c>
      <c r="L2" s="1" t="s">
        <v>8</v>
      </c>
      <c r="M2" t="s">
        <v>6</v>
      </c>
      <c r="N2" t="s">
        <v>11</v>
      </c>
    </row>
    <row r="3" spans="1:14" x14ac:dyDescent="0.25">
      <c r="A3" t="s">
        <v>9</v>
      </c>
      <c r="B3">
        <v>2008</v>
      </c>
      <c r="C3">
        <f>76+19</f>
        <v>95</v>
      </c>
      <c r="D3">
        <v>8</v>
      </c>
      <c r="E3">
        <v>14</v>
      </c>
      <c r="F3" s="5">
        <f>C3/(D3/E3)</f>
        <v>166.25</v>
      </c>
      <c r="G3">
        <v>173</v>
      </c>
      <c r="H3">
        <f>76+19</f>
        <v>95</v>
      </c>
      <c r="I3">
        <v>8</v>
      </c>
      <c r="J3">
        <v>14</v>
      </c>
      <c r="K3" s="5">
        <f>H3/(I3/J3)</f>
        <v>166.25</v>
      </c>
      <c r="L3">
        <v>173</v>
      </c>
      <c r="M3" t="s">
        <v>7</v>
      </c>
      <c r="N3" t="s">
        <v>12</v>
      </c>
    </row>
    <row r="4" spans="1:14" x14ac:dyDescent="0.25">
      <c r="B4">
        <v>2013</v>
      </c>
      <c r="C4">
        <v>83</v>
      </c>
      <c r="D4">
        <v>11</v>
      </c>
      <c r="E4">
        <v>13</v>
      </c>
      <c r="F4" s="5">
        <f t="shared" ref="F4:F11" si="0">C4/(D4/E4)</f>
        <v>98.090909090909093</v>
      </c>
      <c r="G4">
        <v>100</v>
      </c>
      <c r="H4">
        <v>83</v>
      </c>
      <c r="I4">
        <v>11</v>
      </c>
      <c r="J4">
        <v>17</v>
      </c>
      <c r="K4" s="5">
        <f t="shared" ref="K4:K10" si="1">H4/(I4/J4)</f>
        <v>128.27272727272725</v>
      </c>
      <c r="L4">
        <v>114</v>
      </c>
      <c r="M4" t="s">
        <v>13</v>
      </c>
    </row>
    <row r="5" spans="1:14" x14ac:dyDescent="0.25">
      <c r="B5">
        <v>2016</v>
      </c>
      <c r="C5">
        <v>29</v>
      </c>
      <c r="D5">
        <v>7</v>
      </c>
      <c r="E5">
        <v>10</v>
      </c>
      <c r="F5" s="5">
        <f t="shared" si="0"/>
        <v>41.428571428571431</v>
      </c>
      <c r="G5">
        <v>33</v>
      </c>
      <c r="H5">
        <v>29</v>
      </c>
      <c r="I5">
        <v>7</v>
      </c>
      <c r="J5">
        <v>15</v>
      </c>
      <c r="K5" s="5">
        <f t="shared" si="1"/>
        <v>62.142857142857139</v>
      </c>
      <c r="L5">
        <v>39</v>
      </c>
      <c r="M5" t="s">
        <v>14</v>
      </c>
    </row>
    <row r="6" spans="1:14" x14ac:dyDescent="0.25">
      <c r="B6">
        <v>2018</v>
      </c>
      <c r="C6">
        <v>49</v>
      </c>
      <c r="D6">
        <v>12</v>
      </c>
      <c r="E6">
        <v>16</v>
      </c>
      <c r="F6" s="5">
        <f t="shared" si="0"/>
        <v>65.333333333333329</v>
      </c>
      <c r="G6">
        <v>58</v>
      </c>
      <c r="H6">
        <v>49</v>
      </c>
      <c r="I6">
        <v>12</v>
      </c>
      <c r="J6">
        <v>18</v>
      </c>
      <c r="K6" s="5">
        <f t="shared" si="1"/>
        <v>73.5</v>
      </c>
      <c r="L6">
        <v>67</v>
      </c>
      <c r="M6" t="s">
        <v>15</v>
      </c>
    </row>
    <row r="7" spans="1:14" x14ac:dyDescent="0.25">
      <c r="B7">
        <v>2019</v>
      </c>
      <c r="C7">
        <v>48</v>
      </c>
      <c r="D7">
        <v>6</v>
      </c>
      <c r="E7">
        <v>7</v>
      </c>
      <c r="F7" s="5">
        <f t="shared" si="0"/>
        <v>56</v>
      </c>
      <c r="G7">
        <v>55</v>
      </c>
      <c r="H7">
        <v>48</v>
      </c>
      <c r="I7">
        <v>6</v>
      </c>
      <c r="J7">
        <v>8</v>
      </c>
      <c r="K7" s="5">
        <f t="shared" si="1"/>
        <v>64</v>
      </c>
      <c r="L7">
        <v>88</v>
      </c>
      <c r="M7" t="s">
        <v>16</v>
      </c>
    </row>
    <row r="8" spans="1:14" ht="21" customHeight="1" x14ac:dyDescent="0.25">
      <c r="B8">
        <v>2020</v>
      </c>
      <c r="C8">
        <v>14</v>
      </c>
      <c r="D8">
        <v>0</v>
      </c>
      <c r="E8">
        <v>2</v>
      </c>
      <c r="F8" s="6" t="s">
        <v>22</v>
      </c>
      <c r="G8">
        <v>17</v>
      </c>
      <c r="H8">
        <v>14</v>
      </c>
      <c r="I8">
        <v>0</v>
      </c>
      <c r="J8">
        <v>9</v>
      </c>
      <c r="K8" s="5" t="s">
        <v>22</v>
      </c>
      <c r="L8">
        <v>47</v>
      </c>
      <c r="M8" t="s">
        <v>17</v>
      </c>
      <c r="N8" s="3" t="s">
        <v>20</v>
      </c>
    </row>
    <row r="9" spans="1:14" x14ac:dyDescent="0.25">
      <c r="B9">
        <v>2021</v>
      </c>
      <c r="C9">
        <v>49</v>
      </c>
      <c r="D9">
        <v>4</v>
      </c>
      <c r="E9">
        <v>8</v>
      </c>
      <c r="F9" s="5">
        <f t="shared" si="0"/>
        <v>98</v>
      </c>
      <c r="G9">
        <v>60</v>
      </c>
      <c r="H9">
        <v>57</v>
      </c>
      <c r="I9">
        <v>6</v>
      </c>
      <c r="J9">
        <v>11</v>
      </c>
      <c r="K9" s="5">
        <f t="shared" si="1"/>
        <v>104.50000000000001</v>
      </c>
      <c r="L9">
        <v>71</v>
      </c>
      <c r="M9" t="s">
        <v>18</v>
      </c>
      <c r="N9" t="s">
        <v>23</v>
      </c>
    </row>
    <row r="10" spans="1:14" x14ac:dyDescent="0.25">
      <c r="B10">
        <v>2022</v>
      </c>
      <c r="C10">
        <v>69</v>
      </c>
      <c r="D10">
        <v>9</v>
      </c>
      <c r="E10">
        <v>9</v>
      </c>
      <c r="F10" s="5">
        <f t="shared" si="0"/>
        <v>69</v>
      </c>
      <c r="G10">
        <v>69</v>
      </c>
      <c r="H10">
        <v>86</v>
      </c>
      <c r="I10">
        <v>13</v>
      </c>
      <c r="J10">
        <v>13</v>
      </c>
      <c r="K10" s="5">
        <f t="shared" si="1"/>
        <v>86</v>
      </c>
      <c r="L10">
        <v>86</v>
      </c>
      <c r="M10" t="s">
        <v>19</v>
      </c>
      <c r="N10" t="s">
        <v>24</v>
      </c>
    </row>
    <row r="11" spans="1:14" x14ac:dyDescent="0.25">
      <c r="B11">
        <v>2023</v>
      </c>
      <c r="C11">
        <v>60</v>
      </c>
      <c r="D11">
        <v>11</v>
      </c>
      <c r="E11">
        <v>14</v>
      </c>
      <c r="F11" s="5">
        <f t="shared" si="0"/>
        <v>76.36363636363636</v>
      </c>
      <c r="G11">
        <v>70</v>
      </c>
      <c r="N11" t="s">
        <v>25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EE6F-E543-6241-8D7C-E457DA027E61}">
  <dimension ref="A1:M9"/>
  <sheetViews>
    <sheetView tabSelected="1" topLeftCell="G22" zoomScale="144" workbookViewId="0">
      <selection activeCell="K11" sqref="K11"/>
    </sheetView>
  </sheetViews>
  <sheetFormatPr defaultColWidth="11" defaultRowHeight="15.75" x14ac:dyDescent="0.25"/>
  <sheetData>
    <row r="1" spans="1:13" x14ac:dyDescent="0.25">
      <c r="A1" t="s">
        <v>1</v>
      </c>
      <c r="B1" s="2" t="s">
        <v>2</v>
      </c>
      <c r="C1" s="2" t="s">
        <v>4</v>
      </c>
      <c r="D1" s="2" t="s">
        <v>3</v>
      </c>
      <c r="F1" s="2" t="s">
        <v>8</v>
      </c>
      <c r="G1" s="1" t="s">
        <v>2</v>
      </c>
      <c r="H1" s="1" t="s">
        <v>4</v>
      </c>
      <c r="I1" s="1" t="s">
        <v>3</v>
      </c>
      <c r="J1" s="1" t="s">
        <v>8</v>
      </c>
      <c r="K1" t="s">
        <v>1</v>
      </c>
      <c r="L1" s="4" t="s">
        <v>26</v>
      </c>
      <c r="M1" s="7" t="s">
        <v>27</v>
      </c>
    </row>
    <row r="2" spans="1:13" x14ac:dyDescent="0.25">
      <c r="A2">
        <v>2008</v>
      </c>
      <c r="B2">
        <f>76+19</f>
        <v>95</v>
      </c>
      <c r="C2">
        <v>8</v>
      </c>
      <c r="D2">
        <v>14</v>
      </c>
      <c r="F2">
        <v>173</v>
      </c>
      <c r="G2">
        <f>76+19</f>
        <v>95</v>
      </c>
      <c r="H2">
        <v>8</v>
      </c>
      <c r="I2">
        <v>14</v>
      </c>
      <c r="J2">
        <v>173</v>
      </c>
      <c r="K2">
        <v>2008</v>
      </c>
      <c r="L2" s="5">
        <f>B2/(C2/D2)</f>
        <v>166.25</v>
      </c>
      <c r="M2" s="5">
        <f>G2/(H2/I2)</f>
        <v>166.25</v>
      </c>
    </row>
    <row r="3" spans="1:13" x14ac:dyDescent="0.25">
      <c r="A3">
        <v>2013</v>
      </c>
      <c r="B3">
        <v>83</v>
      </c>
      <c r="C3">
        <v>11</v>
      </c>
      <c r="D3">
        <v>13</v>
      </c>
      <c r="F3">
        <v>100</v>
      </c>
      <c r="G3">
        <v>83</v>
      </c>
      <c r="H3">
        <v>11</v>
      </c>
      <c r="I3">
        <v>17</v>
      </c>
      <c r="J3">
        <v>114</v>
      </c>
      <c r="K3">
        <v>2013</v>
      </c>
      <c r="L3" s="5">
        <f t="shared" ref="L3:L9" si="0">B3/(C3/D3)</f>
        <v>98.090909090909093</v>
      </c>
      <c r="M3" s="5">
        <f t="shared" ref="M3:M9" si="1">G3/(H3/I3)</f>
        <v>128.27272727272725</v>
      </c>
    </row>
    <row r="4" spans="1:13" x14ac:dyDescent="0.25">
      <c r="A4">
        <v>2016</v>
      </c>
      <c r="B4">
        <v>29</v>
      </c>
      <c r="C4">
        <v>7</v>
      </c>
      <c r="D4">
        <v>10</v>
      </c>
      <c r="F4">
        <v>33</v>
      </c>
      <c r="G4">
        <v>29</v>
      </c>
      <c r="H4">
        <v>7</v>
      </c>
      <c r="I4">
        <v>15</v>
      </c>
      <c r="J4">
        <v>39</v>
      </c>
      <c r="K4">
        <v>2016</v>
      </c>
      <c r="L4" s="5">
        <f t="shared" si="0"/>
        <v>41.428571428571431</v>
      </c>
      <c r="M4" s="5">
        <f t="shared" si="1"/>
        <v>62.142857142857139</v>
      </c>
    </row>
    <row r="5" spans="1:13" x14ac:dyDescent="0.25">
      <c r="A5">
        <v>2018</v>
      </c>
      <c r="B5">
        <v>49</v>
      </c>
      <c r="C5">
        <v>12</v>
      </c>
      <c r="D5">
        <v>16</v>
      </c>
      <c r="F5">
        <v>58</v>
      </c>
      <c r="G5">
        <v>49</v>
      </c>
      <c r="H5">
        <v>12</v>
      </c>
      <c r="I5">
        <v>18</v>
      </c>
      <c r="J5">
        <v>67</v>
      </c>
      <c r="K5">
        <v>2018</v>
      </c>
      <c r="L5" s="5">
        <f t="shared" si="0"/>
        <v>65.333333333333329</v>
      </c>
      <c r="M5" s="5">
        <f t="shared" si="1"/>
        <v>73.5</v>
      </c>
    </row>
    <row r="6" spans="1:13" x14ac:dyDescent="0.25">
      <c r="A6">
        <v>2019</v>
      </c>
      <c r="B6">
        <v>48</v>
      </c>
      <c r="C6">
        <v>6</v>
      </c>
      <c r="D6">
        <v>7</v>
      </c>
      <c r="F6">
        <v>55</v>
      </c>
      <c r="G6">
        <v>48</v>
      </c>
      <c r="H6">
        <v>6</v>
      </c>
      <c r="I6">
        <v>8</v>
      </c>
      <c r="J6">
        <v>88</v>
      </c>
      <c r="K6">
        <v>2019</v>
      </c>
      <c r="L6" s="5">
        <f t="shared" si="0"/>
        <v>56</v>
      </c>
      <c r="M6" s="5">
        <f t="shared" si="1"/>
        <v>64</v>
      </c>
    </row>
    <row r="7" spans="1:13" x14ac:dyDescent="0.25">
      <c r="A7">
        <v>2021</v>
      </c>
      <c r="B7">
        <v>49</v>
      </c>
      <c r="C7">
        <v>4</v>
      </c>
      <c r="D7">
        <v>8</v>
      </c>
      <c r="F7">
        <v>60</v>
      </c>
      <c r="G7">
        <v>57</v>
      </c>
      <c r="H7">
        <v>6</v>
      </c>
      <c r="I7">
        <v>11</v>
      </c>
      <c r="J7">
        <v>71</v>
      </c>
      <c r="K7">
        <v>2021</v>
      </c>
      <c r="L7" s="5">
        <f t="shared" si="0"/>
        <v>98</v>
      </c>
      <c r="M7" s="5">
        <f t="shared" si="1"/>
        <v>104.50000000000001</v>
      </c>
    </row>
    <row r="8" spans="1:13" x14ac:dyDescent="0.25">
      <c r="A8">
        <v>2022</v>
      </c>
      <c r="B8">
        <v>69</v>
      </c>
      <c r="C8">
        <v>9</v>
      </c>
      <c r="D8">
        <v>9</v>
      </c>
      <c r="F8">
        <v>69</v>
      </c>
      <c r="G8">
        <v>86</v>
      </c>
      <c r="H8">
        <v>13</v>
      </c>
      <c r="I8">
        <v>13</v>
      </c>
      <c r="J8">
        <v>86</v>
      </c>
      <c r="K8">
        <v>2022</v>
      </c>
      <c r="L8" s="5">
        <f t="shared" si="0"/>
        <v>69</v>
      </c>
      <c r="M8" s="5">
        <f t="shared" si="1"/>
        <v>86</v>
      </c>
    </row>
    <row r="9" spans="1:13" x14ac:dyDescent="0.25">
      <c r="A9">
        <v>2023</v>
      </c>
      <c r="B9">
        <v>60</v>
      </c>
      <c r="C9">
        <v>11</v>
      </c>
      <c r="D9">
        <v>14</v>
      </c>
      <c r="F9">
        <v>70</v>
      </c>
      <c r="K9">
        <v>2023</v>
      </c>
      <c r="L9" s="5"/>
      <c r="M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 data compare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claytonlamb</dc:creator>
  <cp:lastModifiedBy>Pelletier, Agnes LWRS:EX</cp:lastModifiedBy>
  <dcterms:created xsi:type="dcterms:W3CDTF">2023-07-14T19:36:50Z</dcterms:created>
  <dcterms:modified xsi:type="dcterms:W3CDTF">2023-07-19T00:09:23Z</dcterms:modified>
</cp:coreProperties>
</file>