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lamb/Dropbox/Documents/University/PDF/PDF Analyses/SR_Demography/tables/"/>
    </mc:Choice>
  </mc:AlternateContent>
  <xr:revisionPtr revIDLastSave="0" documentId="8_{5D228665-2C3D-A24C-A640-4B5E96B20BE4}" xr6:coauthVersionLast="47" xr6:coauthVersionMax="47" xr10:uidLastSave="{00000000-0000-0000-0000-000000000000}"/>
  <bookViews>
    <workbookView xWindow="5180" yWindow="1800" windowWidth="28040" windowHeight="17440" xr2:uid="{4D39BB75-E8D4-0342-A9AC-EB7860A4F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E16" i="1"/>
  <c r="E3" i="1"/>
  <c r="E4" i="1"/>
  <c r="E5" i="1"/>
  <c r="E6" i="1"/>
  <c r="E7" i="1"/>
  <c r="E8" i="1"/>
  <c r="E9" i="1"/>
  <c r="E10" i="1"/>
  <c r="E11" i="1"/>
  <c r="E2" i="1"/>
  <c r="E17" i="1"/>
  <c r="E18" i="1"/>
  <c r="E19" i="1"/>
  <c r="E20" i="1"/>
  <c r="E21" i="1"/>
  <c r="E22" i="1"/>
  <c r="E23" i="1"/>
  <c r="E24" i="1"/>
  <c r="E25" i="1"/>
  <c r="B17" i="1"/>
  <c r="B18" i="1"/>
  <c r="B19" i="1"/>
  <c r="B20" i="1"/>
  <c r="B21" i="1"/>
  <c r="B22" i="1"/>
  <c r="C22" i="1" s="1"/>
  <c r="B23" i="1"/>
  <c r="B24" i="1"/>
  <c r="B25" i="1"/>
  <c r="C25" i="1" s="1"/>
  <c r="B16" i="1"/>
  <c r="C16" i="1" s="1"/>
  <c r="B3" i="1"/>
  <c r="B4" i="1"/>
  <c r="B5" i="1"/>
  <c r="B6" i="1"/>
  <c r="B7" i="1"/>
  <c r="B8" i="1"/>
  <c r="B9" i="1"/>
  <c r="B10" i="1"/>
  <c r="B11" i="1"/>
  <c r="B2" i="1"/>
  <c r="C2" i="1" s="1"/>
  <c r="D2" i="1" s="1"/>
  <c r="F2" i="1" s="1"/>
  <c r="C10" i="1" l="1"/>
  <c r="D10" i="1" s="1"/>
  <c r="F10" i="1" s="1"/>
  <c r="C9" i="1"/>
  <c r="D9" i="1" s="1"/>
  <c r="F9" i="1" s="1"/>
  <c r="C24" i="1"/>
  <c r="D24" i="1" s="1"/>
  <c r="F24" i="1" s="1"/>
  <c r="G24" i="1" s="1"/>
  <c r="G10" i="1" s="1"/>
  <c r="H10" i="1" s="1"/>
  <c r="C8" i="1"/>
  <c r="D8" i="1"/>
  <c r="C23" i="1"/>
  <c r="D23" i="1" s="1"/>
  <c r="F23" i="1" s="1"/>
  <c r="G23" i="1" s="1"/>
  <c r="G9" i="1" s="1"/>
  <c r="H9" i="1" s="1"/>
  <c r="F8" i="1"/>
  <c r="C7" i="1"/>
  <c r="D7" i="1"/>
  <c r="F7" i="1" s="1"/>
  <c r="C6" i="1"/>
  <c r="D6" i="1"/>
  <c r="F6" i="1" s="1"/>
  <c r="C21" i="1"/>
  <c r="C5" i="1"/>
  <c r="D5" i="1" s="1"/>
  <c r="F5" i="1" s="1"/>
  <c r="C20" i="1"/>
  <c r="D20" i="1" s="1"/>
  <c r="F20" i="1" s="1"/>
  <c r="G20" i="1" s="1"/>
  <c r="G6" i="1" s="1"/>
  <c r="H6" i="1" s="1"/>
  <c r="C4" i="1"/>
  <c r="D4" i="1"/>
  <c r="F4" i="1" s="1"/>
  <c r="C19" i="1"/>
  <c r="D19" i="1" s="1"/>
  <c r="F19" i="1" s="1"/>
  <c r="G19" i="1" s="1"/>
  <c r="G5" i="1" s="1"/>
  <c r="H5" i="1" s="1"/>
  <c r="C3" i="1"/>
  <c r="D3" i="1" s="1"/>
  <c r="F3" i="1" s="1"/>
  <c r="C18" i="1"/>
  <c r="D18" i="1" s="1"/>
  <c r="F18" i="1" s="1"/>
  <c r="G18" i="1" s="1"/>
  <c r="G4" i="1" s="1"/>
  <c r="H4" i="1" s="1"/>
  <c r="C17" i="1"/>
  <c r="D17" i="1" s="1"/>
  <c r="F17" i="1" s="1"/>
  <c r="G17" i="1" s="1"/>
  <c r="G3" i="1" s="1"/>
  <c r="H3" i="1" s="1"/>
  <c r="C11" i="1"/>
  <c r="D11" i="1" s="1"/>
  <c r="F11" i="1" s="1"/>
  <c r="D22" i="1"/>
  <c r="F22" i="1" s="1"/>
  <c r="G22" i="1" s="1"/>
  <c r="G8" i="1" s="1"/>
  <c r="H8" i="1" s="1"/>
  <c r="D16" i="1"/>
  <c r="F16" i="1" s="1"/>
  <c r="G16" i="1" s="1"/>
  <c r="G2" i="1" s="1"/>
  <c r="H2" i="1" s="1"/>
  <c r="D21" i="1"/>
  <c r="F21" i="1" s="1"/>
  <c r="G21" i="1" s="1"/>
  <c r="G7" i="1" s="1"/>
  <c r="H7" i="1" s="1"/>
  <c r="D25" i="1"/>
  <c r="F25" i="1" s="1"/>
  <c r="G25" i="1" s="1"/>
  <c r="G11" i="1" s="1"/>
  <c r="H11" i="1" s="1"/>
</calcChain>
</file>

<file path=xl/sharedStrings.xml><?xml version="1.0" encoding="utf-8"?>
<sst xmlns="http://schemas.openxmlformats.org/spreadsheetml/2006/main" count="22" uniqueCount="16">
  <si>
    <t>N collared</t>
  </si>
  <si>
    <t>mortality rate</t>
  </si>
  <si>
    <t>underlying unreported rate (truth)</t>
  </si>
  <si>
    <t>Total population</t>
  </si>
  <si>
    <t>n.monitored</t>
  </si>
  <si>
    <t>n.reported</t>
  </si>
  <si>
    <t>n.unreported</t>
  </si>
  <si>
    <t>CO rate</t>
  </si>
  <si>
    <t>Expected</t>
  </si>
  <si>
    <t>COS</t>
  </si>
  <si>
    <t>CO mortality rate</t>
  </si>
  <si>
    <t>CO unreporting</t>
  </si>
  <si>
    <t>eartags without collars</t>
  </si>
  <si>
    <t>Total eartags returned</t>
  </si>
  <si>
    <t>Unreporting Rate</t>
  </si>
  <si>
    <t>Unreported without removing unreported collars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</si>
</sst>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9C2F-C46C-104E-B3CB-5F9EBA2B3D79}">
  <dimension ref="A1:M25"/>
  <sheetViews>
    <sheetView tabSelected="1" workbookViewId="0">
      <selection activeCell="J13" sqref="J13"/>
    </sheetView>
  </sheetViews>
  <sheetFormatPr baseColWidth="10" defaultRowHeight="16" x14ac:dyDescent="0.2"/>
  <cols>
    <col min="3" max="3" width="13.1640625" customWidth="1"/>
    <col min="5" max="5" width="20.1640625" bestFit="1" customWidth="1"/>
    <col min="6" max="6" width="19.6640625" bestFit="1" customWidth="1"/>
    <col min="8" max="8" width="15.33203125" bestFit="1" customWidth="1"/>
    <col min="9" max="9" width="17.5" customWidth="1"/>
    <col min="10" max="10" width="15.33203125" bestFit="1" customWidth="1"/>
    <col min="11" max="11" width="29.33203125" bestFit="1" customWidth="1"/>
    <col min="12" max="12" width="15.33203125" bestFit="1" customWidth="1"/>
    <col min="13" max="13" width="29.33203125" bestFit="1" customWidth="1"/>
  </cols>
  <sheetData>
    <row r="1" spans="1:13" ht="54" customHeight="1" x14ac:dyDescent="0.2">
      <c r="A1" s="4" t="s">
        <v>0</v>
      </c>
      <c r="B1" s="4" t="s">
        <v>4</v>
      </c>
      <c r="C1" s="4" t="s">
        <v>6</v>
      </c>
      <c r="D1" s="4" t="s">
        <v>5</v>
      </c>
      <c r="E1" s="4" t="s">
        <v>12</v>
      </c>
      <c r="F1" s="4" t="s">
        <v>13</v>
      </c>
      <c r="G1" s="4" t="s">
        <v>8</v>
      </c>
      <c r="H1" s="4" t="s">
        <v>14</v>
      </c>
      <c r="I1" s="4" t="s">
        <v>15</v>
      </c>
      <c r="K1" s="2" t="s">
        <v>3</v>
      </c>
      <c r="L1" s="2" t="s">
        <v>1</v>
      </c>
      <c r="M1" s="2" t="s">
        <v>2</v>
      </c>
    </row>
    <row r="2" spans="1:13" x14ac:dyDescent="0.2">
      <c r="A2">
        <v>0.1</v>
      </c>
      <c r="B2">
        <f>$K$2*$L$2*A2</f>
        <v>3</v>
      </c>
      <c r="C2">
        <f>B2*$M$2</f>
        <v>1.98</v>
      </c>
      <c r="D2">
        <f>B2-C2</f>
        <v>1.02</v>
      </c>
      <c r="E2">
        <f>($K$2*(1-A2))*$L$2*(1-$M$2)</f>
        <v>9.18</v>
      </c>
      <c r="F2">
        <f>E2+D2+C2</f>
        <v>12.18</v>
      </c>
      <c r="G2">
        <f>B2/G16</f>
        <v>30</v>
      </c>
      <c r="H2" s="5">
        <f>1-((F2-C2)/G2)</f>
        <v>0.66</v>
      </c>
      <c r="I2" s="6">
        <f>1-(F2/G2)</f>
        <v>0.59400000000000008</v>
      </c>
      <c r="K2" s="2">
        <v>100</v>
      </c>
      <c r="L2" s="2">
        <v>0.3</v>
      </c>
      <c r="M2" s="2">
        <v>0.66</v>
      </c>
    </row>
    <row r="3" spans="1:13" x14ac:dyDescent="0.2">
      <c r="A3">
        <v>0.2</v>
      </c>
      <c r="B3">
        <f>$K$2*$L$2*A3</f>
        <v>6</v>
      </c>
      <c r="C3">
        <f>B3*$M$2</f>
        <v>3.96</v>
      </c>
      <c r="D3">
        <f t="shared" ref="D3:D11" si="0">B3-C3</f>
        <v>2.04</v>
      </c>
      <c r="E3">
        <f>($K$2*(1-A3))*$L$2*(1-$M$2)</f>
        <v>8.16</v>
      </c>
      <c r="F3">
        <f t="shared" ref="F3:F11" si="1">E3+D3+C3</f>
        <v>14.16</v>
      </c>
      <c r="G3">
        <f>B3/G17</f>
        <v>30</v>
      </c>
      <c r="H3" s="5">
        <f t="shared" ref="H3:H11" si="2">1-((F3-C3)/G3)</f>
        <v>0.66</v>
      </c>
      <c r="I3" s="6">
        <f t="shared" ref="I3:I11" si="3">1-(F3/G3)</f>
        <v>0.52800000000000002</v>
      </c>
    </row>
    <row r="4" spans="1:13" x14ac:dyDescent="0.2">
      <c r="A4">
        <v>0.3</v>
      </c>
      <c r="B4">
        <f>$K$2*$L$2*A4</f>
        <v>9</v>
      </c>
      <c r="C4">
        <f>B4*$M$2</f>
        <v>5.94</v>
      </c>
      <c r="D4">
        <f t="shared" si="0"/>
        <v>3.0599999999999996</v>
      </c>
      <c r="E4">
        <f>($K$2*(1-A4))*$L$2*(1-$M$2)</f>
        <v>7.14</v>
      </c>
      <c r="F4">
        <f t="shared" si="1"/>
        <v>16.14</v>
      </c>
      <c r="G4">
        <f>B4/G18</f>
        <v>30</v>
      </c>
      <c r="H4" s="5">
        <f t="shared" si="2"/>
        <v>0.66</v>
      </c>
      <c r="I4" s="6">
        <f t="shared" si="3"/>
        <v>0.46199999999999997</v>
      </c>
    </row>
    <row r="5" spans="1:13" x14ac:dyDescent="0.2">
      <c r="A5">
        <v>0.4</v>
      </c>
      <c r="B5">
        <f>$K$2*$L$2*A5</f>
        <v>12</v>
      </c>
      <c r="C5">
        <f>B5*$M$2</f>
        <v>7.92</v>
      </c>
      <c r="D5">
        <f t="shared" si="0"/>
        <v>4.08</v>
      </c>
      <c r="E5">
        <f>($K$2*(1-A5))*$L$2*(1-$M$2)</f>
        <v>6.1199999999999992</v>
      </c>
      <c r="F5">
        <f t="shared" si="1"/>
        <v>18.119999999999997</v>
      </c>
      <c r="G5">
        <f>B5/G19</f>
        <v>30</v>
      </c>
      <c r="H5" s="5">
        <f t="shared" si="2"/>
        <v>0.66000000000000014</v>
      </c>
      <c r="I5" s="6">
        <f t="shared" si="3"/>
        <v>0.39600000000000013</v>
      </c>
    </row>
    <row r="6" spans="1:13" x14ac:dyDescent="0.2">
      <c r="A6">
        <v>0.5</v>
      </c>
      <c r="B6">
        <f>$K$2*$L$2*A6</f>
        <v>15</v>
      </c>
      <c r="C6">
        <f>B6*$M$2</f>
        <v>9.9</v>
      </c>
      <c r="D6">
        <f t="shared" si="0"/>
        <v>5.0999999999999996</v>
      </c>
      <c r="E6">
        <f>($K$2*(1-A6))*$L$2*(1-$M$2)</f>
        <v>5.0999999999999996</v>
      </c>
      <c r="F6">
        <f t="shared" si="1"/>
        <v>20.100000000000001</v>
      </c>
      <c r="G6">
        <f>B6/G20</f>
        <v>30</v>
      </c>
      <c r="H6" s="5">
        <f t="shared" si="2"/>
        <v>0.65999999999999992</v>
      </c>
      <c r="I6" s="6">
        <f t="shared" si="3"/>
        <v>0.32999999999999996</v>
      </c>
    </row>
    <row r="7" spans="1:13" x14ac:dyDescent="0.2">
      <c r="A7">
        <v>0.6</v>
      </c>
      <c r="B7">
        <f>$K$2*$L$2*A7</f>
        <v>18</v>
      </c>
      <c r="C7">
        <f>B7*$M$2</f>
        <v>11.88</v>
      </c>
      <c r="D7">
        <f t="shared" si="0"/>
        <v>6.1199999999999992</v>
      </c>
      <c r="E7">
        <f>($K$2*(1-A7))*$L$2*(1-$M$2)</f>
        <v>4.08</v>
      </c>
      <c r="F7">
        <f t="shared" si="1"/>
        <v>22.08</v>
      </c>
      <c r="G7">
        <f>B7/G21</f>
        <v>30</v>
      </c>
      <c r="H7" s="5">
        <f t="shared" si="2"/>
        <v>0.66000000000000014</v>
      </c>
      <c r="I7" s="6">
        <f t="shared" si="3"/>
        <v>0.26400000000000001</v>
      </c>
    </row>
    <row r="8" spans="1:13" x14ac:dyDescent="0.2">
      <c r="A8">
        <v>0.7</v>
      </c>
      <c r="B8">
        <f>$K$2*$L$2*A8</f>
        <v>21</v>
      </c>
      <c r="C8">
        <f>B8*$M$2</f>
        <v>13.860000000000001</v>
      </c>
      <c r="D8">
        <f t="shared" si="0"/>
        <v>7.1399999999999988</v>
      </c>
      <c r="E8">
        <f>($K$2*(1-A8))*$L$2*(1-$M$2)</f>
        <v>3.0599999999999996</v>
      </c>
      <c r="F8">
        <f t="shared" si="1"/>
        <v>24.060000000000002</v>
      </c>
      <c r="G8">
        <f>B8/G22</f>
        <v>30.000000000000004</v>
      </c>
      <c r="H8" s="5">
        <f t="shared" si="2"/>
        <v>0.66</v>
      </c>
      <c r="I8" s="6">
        <f t="shared" si="3"/>
        <v>0.19800000000000006</v>
      </c>
    </row>
    <row r="9" spans="1:13" x14ac:dyDescent="0.2">
      <c r="A9">
        <v>0.8</v>
      </c>
      <c r="B9">
        <f>$K$2*$L$2*A9</f>
        <v>24</v>
      </c>
      <c r="C9">
        <f>B9*$M$2</f>
        <v>15.84</v>
      </c>
      <c r="D9">
        <f t="shared" si="0"/>
        <v>8.16</v>
      </c>
      <c r="E9">
        <f>($K$2*(1-A9))*$L$2*(1-$M$2)</f>
        <v>2.0399999999999996</v>
      </c>
      <c r="F9">
        <f t="shared" si="1"/>
        <v>26.04</v>
      </c>
      <c r="G9">
        <f>B9/G23</f>
        <v>30</v>
      </c>
      <c r="H9" s="5">
        <f t="shared" si="2"/>
        <v>0.66</v>
      </c>
      <c r="I9" s="6">
        <f t="shared" si="3"/>
        <v>0.13200000000000001</v>
      </c>
    </row>
    <row r="10" spans="1:13" x14ac:dyDescent="0.2">
      <c r="A10">
        <v>0.9</v>
      </c>
      <c r="B10">
        <f>$K$2*$L$2*A10</f>
        <v>27</v>
      </c>
      <c r="C10">
        <f>B10*$M$2</f>
        <v>17.82</v>
      </c>
      <c r="D10">
        <f t="shared" si="0"/>
        <v>9.18</v>
      </c>
      <c r="E10">
        <f>($K$2*(1-A10))*$L$2*(1-$M$2)</f>
        <v>1.0199999999999998</v>
      </c>
      <c r="F10">
        <f t="shared" si="1"/>
        <v>28.02</v>
      </c>
      <c r="G10">
        <f>B10/G24</f>
        <v>30</v>
      </c>
      <c r="H10" s="5">
        <f t="shared" si="2"/>
        <v>0.66</v>
      </c>
      <c r="I10" s="6">
        <f t="shared" si="3"/>
        <v>6.6000000000000059E-2</v>
      </c>
    </row>
    <row r="11" spans="1:13" x14ac:dyDescent="0.2">
      <c r="A11">
        <v>1</v>
      </c>
      <c r="B11">
        <f>$K$2*$L$2*A11</f>
        <v>30</v>
      </c>
      <c r="C11">
        <f>B11*$M$2</f>
        <v>19.8</v>
      </c>
      <c r="D11">
        <f t="shared" si="0"/>
        <v>10.199999999999999</v>
      </c>
      <c r="E11">
        <f>($K$2*(1-A11))*$L$2*(1-$M$2)</f>
        <v>0</v>
      </c>
      <c r="F11">
        <f t="shared" si="1"/>
        <v>30</v>
      </c>
      <c r="G11">
        <f>B11/G25</f>
        <v>30</v>
      </c>
      <c r="H11" s="5">
        <f t="shared" si="2"/>
        <v>0.66</v>
      </c>
      <c r="I11" s="6">
        <f t="shared" si="3"/>
        <v>0</v>
      </c>
    </row>
    <row r="14" spans="1:13" x14ac:dyDescent="0.2">
      <c r="A14" s="3" t="s">
        <v>9</v>
      </c>
      <c r="B14" s="3"/>
      <c r="C14" s="3"/>
      <c r="D14" s="3"/>
      <c r="E14" s="3"/>
      <c r="F14" s="3"/>
      <c r="G14" s="3"/>
      <c r="L14" s="1" t="s">
        <v>10</v>
      </c>
      <c r="M14" s="1" t="s">
        <v>11</v>
      </c>
    </row>
    <row r="15" spans="1:13" x14ac:dyDescent="0.2">
      <c r="A15" s="1" t="s">
        <v>0</v>
      </c>
      <c r="B15" s="1" t="s">
        <v>4</v>
      </c>
      <c r="C15" s="1" t="s">
        <v>6</v>
      </c>
      <c r="D15" s="1" t="s">
        <v>5</v>
      </c>
      <c r="E15" s="1" t="s">
        <v>12</v>
      </c>
      <c r="F15" s="1" t="s">
        <v>13</v>
      </c>
      <c r="G15" s="1" t="s">
        <v>7</v>
      </c>
      <c r="L15" s="1">
        <v>0.2</v>
      </c>
      <c r="M15" s="1">
        <v>0</v>
      </c>
    </row>
    <row r="16" spans="1:13" x14ac:dyDescent="0.2">
      <c r="A16">
        <v>0.1</v>
      </c>
      <c r="B16">
        <f>$K$2*$L$15*A16</f>
        <v>2</v>
      </c>
      <c r="C16">
        <f>B16*$M$15</f>
        <v>0</v>
      </c>
      <c r="D16">
        <f>B16-C16</f>
        <v>2</v>
      </c>
      <c r="E16">
        <f>($K$2*(1-A16))*$L$15*(1-$M$15)</f>
        <v>18</v>
      </c>
      <c r="F16">
        <f>E16+D16+C16</f>
        <v>20</v>
      </c>
      <c r="G16">
        <f>B16/(F16-C16)</f>
        <v>0.1</v>
      </c>
    </row>
    <row r="17" spans="1:7" x14ac:dyDescent="0.2">
      <c r="A17">
        <v>0.2</v>
      </c>
      <c r="B17">
        <f>$K$2*$L$15*A17</f>
        <v>4</v>
      </c>
      <c r="C17">
        <f>B17*$M$15</f>
        <v>0</v>
      </c>
      <c r="D17">
        <f t="shared" ref="D17:D25" si="4">B17-C17</f>
        <v>4</v>
      </c>
      <c r="E17">
        <f>($K$2*(1-A17))*$L$15*(1-$M$15)</f>
        <v>16</v>
      </c>
      <c r="F17">
        <f t="shared" ref="F17:F25" si="5">E17+D17+C17</f>
        <v>20</v>
      </c>
      <c r="G17">
        <f t="shared" ref="G17:G25" si="6">B17/(F17-C17)</f>
        <v>0.2</v>
      </c>
    </row>
    <row r="18" spans="1:7" x14ac:dyDescent="0.2">
      <c r="A18">
        <v>0.3</v>
      </c>
      <c r="B18">
        <f>$K$2*$L$15*A18</f>
        <v>6</v>
      </c>
      <c r="C18">
        <f>B18*$M$15</f>
        <v>0</v>
      </c>
      <c r="D18">
        <f t="shared" si="4"/>
        <v>6</v>
      </c>
      <c r="E18">
        <f>($K$2*(1-A18))*$L$15*(1-$M$15)</f>
        <v>14</v>
      </c>
      <c r="F18">
        <f t="shared" si="5"/>
        <v>20</v>
      </c>
      <c r="G18">
        <f t="shared" si="6"/>
        <v>0.3</v>
      </c>
    </row>
    <row r="19" spans="1:7" x14ac:dyDescent="0.2">
      <c r="A19">
        <v>0.4</v>
      </c>
      <c r="B19">
        <f>$K$2*$L$15*A19</f>
        <v>8</v>
      </c>
      <c r="C19">
        <f>B19*$M$15</f>
        <v>0</v>
      </c>
      <c r="D19">
        <f t="shared" si="4"/>
        <v>8</v>
      </c>
      <c r="E19">
        <f>($K$2*(1-A19))*$L$15*(1-$M$15)</f>
        <v>12</v>
      </c>
      <c r="F19">
        <f t="shared" si="5"/>
        <v>20</v>
      </c>
      <c r="G19">
        <f t="shared" si="6"/>
        <v>0.4</v>
      </c>
    </row>
    <row r="20" spans="1:7" x14ac:dyDescent="0.2">
      <c r="A20">
        <v>0.5</v>
      </c>
      <c r="B20">
        <f>$K$2*$L$15*A20</f>
        <v>10</v>
      </c>
      <c r="C20">
        <f>B20*$M$15</f>
        <v>0</v>
      </c>
      <c r="D20">
        <f t="shared" si="4"/>
        <v>10</v>
      </c>
      <c r="E20">
        <f>($K$2*(1-A20))*$L$15*(1-$M$15)</f>
        <v>10</v>
      </c>
      <c r="F20">
        <f t="shared" si="5"/>
        <v>20</v>
      </c>
      <c r="G20">
        <f t="shared" si="6"/>
        <v>0.5</v>
      </c>
    </row>
    <row r="21" spans="1:7" x14ac:dyDescent="0.2">
      <c r="A21">
        <v>0.6</v>
      </c>
      <c r="B21">
        <f>$K$2*$L$15*A21</f>
        <v>12</v>
      </c>
      <c r="C21">
        <f>B21*$M$15</f>
        <v>0</v>
      </c>
      <c r="D21">
        <f t="shared" si="4"/>
        <v>12</v>
      </c>
      <c r="E21">
        <f>($K$2*(1-A21))*$L$15*(1-$M$15)</f>
        <v>8</v>
      </c>
      <c r="F21">
        <f t="shared" si="5"/>
        <v>20</v>
      </c>
      <c r="G21">
        <f t="shared" si="6"/>
        <v>0.6</v>
      </c>
    </row>
    <row r="22" spans="1:7" x14ac:dyDescent="0.2">
      <c r="A22">
        <v>0.7</v>
      </c>
      <c r="B22">
        <f>$K$2*$L$15*A22</f>
        <v>14</v>
      </c>
      <c r="C22">
        <f>B22*$M$15</f>
        <v>0</v>
      </c>
      <c r="D22">
        <f t="shared" si="4"/>
        <v>14</v>
      </c>
      <c r="E22">
        <f>($K$2*(1-A22))*$L$15*(1-$M$15)</f>
        <v>6.0000000000000009</v>
      </c>
      <c r="F22">
        <f t="shared" si="5"/>
        <v>20</v>
      </c>
      <c r="G22">
        <f t="shared" si="6"/>
        <v>0.7</v>
      </c>
    </row>
    <row r="23" spans="1:7" x14ac:dyDescent="0.2">
      <c r="A23">
        <v>0.8</v>
      </c>
      <c r="B23">
        <f>$K$2*$L$15*A23</f>
        <v>16</v>
      </c>
      <c r="C23">
        <f>B23*$M$15</f>
        <v>0</v>
      </c>
      <c r="D23">
        <f t="shared" si="4"/>
        <v>16</v>
      </c>
      <c r="E23">
        <f>($K$2*(1-A23))*$L$15*(1-$M$15)</f>
        <v>3.9999999999999996</v>
      </c>
      <c r="F23">
        <f t="shared" si="5"/>
        <v>20</v>
      </c>
      <c r="G23">
        <f t="shared" si="6"/>
        <v>0.8</v>
      </c>
    </row>
    <row r="24" spans="1:7" x14ac:dyDescent="0.2">
      <c r="A24">
        <v>0.9</v>
      </c>
      <c r="B24">
        <f>$K$2*$L$15*A24</f>
        <v>18</v>
      </c>
      <c r="C24">
        <f>B24*$M$15</f>
        <v>0</v>
      </c>
      <c r="D24">
        <f t="shared" si="4"/>
        <v>18</v>
      </c>
      <c r="E24">
        <f>($K$2*(1-A24))*$L$15*(1-$M$15)</f>
        <v>1.9999999999999998</v>
      </c>
      <c r="F24">
        <f t="shared" si="5"/>
        <v>20</v>
      </c>
      <c r="G24">
        <f t="shared" si="6"/>
        <v>0.9</v>
      </c>
    </row>
    <row r="25" spans="1:7" x14ac:dyDescent="0.2">
      <c r="A25">
        <v>1</v>
      </c>
      <c r="B25">
        <f>$K$2*$L$15*A25</f>
        <v>20</v>
      </c>
      <c r="C25">
        <f>B25*$M$15</f>
        <v>0</v>
      </c>
      <c r="D25">
        <f t="shared" si="4"/>
        <v>20</v>
      </c>
      <c r="E25">
        <f>($K$2*(1-A25))*$L$15*(1-$M$15)</f>
        <v>0</v>
      </c>
      <c r="F25">
        <f t="shared" si="5"/>
        <v>20</v>
      </c>
      <c r="G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claytonlamb</dc:creator>
  <cp:lastModifiedBy>claytonlamb</cp:lastModifiedBy>
  <dcterms:created xsi:type="dcterms:W3CDTF">2022-11-16T01:09:45Z</dcterms:created>
  <dcterms:modified xsi:type="dcterms:W3CDTF">2022-11-16T15:36:31Z</dcterms:modified>
</cp:coreProperties>
</file>