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75" windowWidth="24915" windowHeight="12300" activeTab="1"/>
  </bookViews>
  <sheets>
    <sheet name="MU" sheetId="1" r:id="rId1"/>
    <sheet name="Zone" sheetId="2" r:id="rId2"/>
    <sheet name="GBPU" sheetId="4" r:id="rId3"/>
  </sheets>
  <definedNames>
    <definedName name="_xlnm._FilterDatabase" localSheetId="0" hidden="1">MU!$A$1:$N$186</definedName>
    <definedName name="_xlnm.Print_Area" localSheetId="2">GBPU!$I$1:$O$57</definedName>
    <definedName name="_xlnm.Print_Area" localSheetId="1">Zone!$A$1:$G$234</definedName>
  </definedNames>
  <calcPr calcId="145621"/>
  <pivotCaches>
    <pivotCache cacheId="0" r:id="rId4"/>
  </pivotCaches>
</workbook>
</file>

<file path=xl/calcChain.xml><?xml version="1.0" encoding="utf-8"?>
<calcChain xmlns="http://schemas.openxmlformats.org/spreadsheetml/2006/main">
  <c r="M4" i="4" l="1"/>
  <c r="N4" i="4" s="1"/>
  <c r="M3" i="4" l="1"/>
  <c r="N3" i="4" s="1"/>
  <c r="M5" i="4"/>
  <c r="N5" i="4" s="1"/>
  <c r="M6" i="4"/>
  <c r="N6" i="4" s="1"/>
  <c r="M7" i="4"/>
  <c r="N7" i="4" s="1"/>
  <c r="M8" i="4"/>
  <c r="N8" i="4" s="1"/>
  <c r="M9" i="4"/>
  <c r="N9" i="4" s="1"/>
  <c r="M10" i="4"/>
  <c r="N10" i="4" s="1"/>
  <c r="M11" i="4"/>
  <c r="N11" i="4" s="1"/>
  <c r="M12" i="4"/>
  <c r="N12" i="4" s="1"/>
  <c r="M13" i="4"/>
  <c r="N13" i="4" s="1"/>
  <c r="M14" i="4"/>
  <c r="N14" i="4" s="1"/>
  <c r="M15" i="4"/>
  <c r="N15" i="4" s="1"/>
  <c r="M16" i="4"/>
  <c r="N16" i="4" s="1"/>
  <c r="M17" i="4"/>
  <c r="N17" i="4" s="1"/>
  <c r="M18" i="4"/>
  <c r="N18" i="4" s="1"/>
  <c r="M19" i="4"/>
  <c r="N19" i="4" s="1"/>
  <c r="M20" i="4"/>
  <c r="N20" i="4" s="1"/>
  <c r="M21" i="4"/>
  <c r="N21" i="4" s="1"/>
  <c r="M22" i="4"/>
  <c r="N22" i="4" s="1"/>
  <c r="M23" i="4"/>
  <c r="N23" i="4" s="1"/>
  <c r="M24" i="4"/>
  <c r="N24" i="4" s="1"/>
  <c r="M25" i="4"/>
  <c r="N25" i="4" s="1"/>
  <c r="M26" i="4"/>
  <c r="N26" i="4" s="1"/>
  <c r="M27" i="4"/>
  <c r="N27" i="4" s="1"/>
  <c r="M28" i="4"/>
  <c r="N28" i="4" s="1"/>
  <c r="M29" i="4"/>
  <c r="N29" i="4" s="1"/>
  <c r="M30" i="4"/>
  <c r="N30" i="4" s="1"/>
  <c r="M31" i="4"/>
  <c r="N31" i="4" s="1"/>
  <c r="M32" i="4"/>
  <c r="N32" i="4" s="1"/>
  <c r="M33" i="4"/>
  <c r="N33" i="4" s="1"/>
  <c r="M34" i="4"/>
  <c r="N34" i="4" s="1"/>
  <c r="M35" i="4"/>
  <c r="N35" i="4" s="1"/>
  <c r="M36" i="4"/>
  <c r="N36" i="4" s="1"/>
  <c r="M37" i="4"/>
  <c r="N37" i="4" s="1"/>
  <c r="M38" i="4"/>
  <c r="N38" i="4" s="1"/>
  <c r="M39" i="4"/>
  <c r="N39" i="4" s="1"/>
  <c r="M40" i="4"/>
  <c r="N40" i="4" s="1"/>
  <c r="M41" i="4"/>
  <c r="N41" i="4" s="1"/>
  <c r="M42" i="4"/>
  <c r="N42" i="4" s="1"/>
  <c r="M43" i="4"/>
  <c r="N43" i="4" s="1"/>
  <c r="M44" i="4"/>
  <c r="N44" i="4" s="1"/>
  <c r="M45" i="4"/>
  <c r="N45" i="4" s="1"/>
  <c r="M46" i="4"/>
  <c r="N46" i="4" s="1"/>
  <c r="M47" i="4"/>
  <c r="N47" i="4" s="1"/>
  <c r="M48" i="4"/>
  <c r="N48" i="4" s="1"/>
  <c r="M49" i="4"/>
  <c r="N49" i="4" s="1"/>
  <c r="M50" i="4"/>
  <c r="N50" i="4" s="1"/>
  <c r="M51" i="4"/>
  <c r="N51" i="4" s="1"/>
  <c r="M52" i="4"/>
  <c r="N52" i="4" s="1"/>
  <c r="M53" i="4"/>
  <c r="N53" i="4" s="1"/>
  <c r="M54" i="4"/>
  <c r="N54" i="4" s="1"/>
  <c r="M55" i="4"/>
  <c r="N55" i="4" s="1"/>
  <c r="M56" i="4"/>
  <c r="N56" i="4" s="1"/>
  <c r="M57" i="4"/>
  <c r="N57" i="4" s="1"/>
  <c r="M2" i="4"/>
  <c r="N2" i="4" s="1"/>
  <c r="G169" i="2"/>
  <c r="G234" i="2" s="1"/>
  <c r="G192" i="2"/>
  <c r="F80" i="2" l="1"/>
  <c r="H4" i="2"/>
  <c r="I10" i="2" l="1"/>
  <c r="J89" i="2" s="1"/>
  <c r="J10" i="2" l="1"/>
  <c r="F186" i="1" l="1"/>
  <c r="E186" i="1"/>
  <c r="F234" i="2" l="1"/>
  <c r="H185" i="1" l="1"/>
  <c r="I185" i="1" s="1"/>
  <c r="H184" i="1"/>
  <c r="I184" i="1" s="1"/>
  <c r="H183" i="1"/>
  <c r="I183" i="1" s="1"/>
  <c r="H182" i="1"/>
  <c r="I182" i="1" s="1"/>
  <c r="H181" i="1"/>
  <c r="I181" i="1" s="1"/>
  <c r="H180" i="1"/>
  <c r="I180" i="1" s="1"/>
  <c r="H179" i="1"/>
  <c r="I179" i="1" s="1"/>
  <c r="H178" i="1"/>
  <c r="I178" i="1" s="1"/>
  <c r="H177" i="1"/>
  <c r="I177" i="1" s="1"/>
  <c r="H176" i="1"/>
  <c r="I176" i="1" s="1"/>
  <c r="H175" i="1"/>
  <c r="I175" i="1" s="1"/>
  <c r="H174" i="1"/>
  <c r="I174" i="1" s="1"/>
  <c r="H173" i="1"/>
  <c r="I173" i="1" s="1"/>
  <c r="H172" i="1"/>
  <c r="I172" i="1" s="1"/>
  <c r="H171" i="1"/>
  <c r="I171" i="1" s="1"/>
  <c r="H170" i="1"/>
  <c r="I170" i="1" s="1"/>
  <c r="H169" i="1"/>
  <c r="I169" i="1" s="1"/>
  <c r="H168" i="1"/>
  <c r="I168" i="1" s="1"/>
  <c r="H167" i="1"/>
  <c r="I167" i="1" s="1"/>
  <c r="H166" i="1"/>
  <c r="I166" i="1" s="1"/>
  <c r="H165" i="1"/>
  <c r="I165" i="1" s="1"/>
  <c r="H164" i="1"/>
  <c r="I164" i="1" s="1"/>
  <c r="H163" i="1"/>
  <c r="I163" i="1" s="1"/>
  <c r="H162" i="1"/>
  <c r="I162" i="1" s="1"/>
  <c r="H161" i="1"/>
  <c r="I161" i="1" s="1"/>
  <c r="H160" i="1"/>
  <c r="I160" i="1" s="1"/>
  <c r="H159" i="1"/>
  <c r="I159" i="1" s="1"/>
  <c r="H158" i="1"/>
  <c r="I158" i="1" s="1"/>
  <c r="H157" i="1"/>
  <c r="I157" i="1" s="1"/>
  <c r="H156" i="1"/>
  <c r="I156" i="1" s="1"/>
  <c r="H155" i="1"/>
  <c r="I155" i="1" s="1"/>
  <c r="H154" i="1"/>
  <c r="I154" i="1" s="1"/>
  <c r="H153" i="1"/>
  <c r="I153" i="1" s="1"/>
  <c r="H152" i="1"/>
  <c r="I152" i="1" s="1"/>
  <c r="H151" i="1"/>
  <c r="I151" i="1" s="1"/>
  <c r="H150" i="1"/>
  <c r="I150" i="1" s="1"/>
  <c r="H149" i="1"/>
  <c r="I149" i="1" s="1"/>
  <c r="H148" i="1"/>
  <c r="I148" i="1" s="1"/>
  <c r="H147" i="1"/>
  <c r="I147" i="1" s="1"/>
  <c r="H146" i="1"/>
  <c r="I146" i="1" s="1"/>
  <c r="H145" i="1"/>
  <c r="I145" i="1" s="1"/>
  <c r="H144" i="1"/>
  <c r="I144" i="1" s="1"/>
  <c r="H143" i="1"/>
  <c r="I143" i="1" s="1"/>
  <c r="H142" i="1"/>
  <c r="I142" i="1" s="1"/>
  <c r="H141" i="1"/>
  <c r="I141" i="1" s="1"/>
  <c r="H140" i="1"/>
  <c r="I140" i="1" s="1"/>
  <c r="H139" i="1"/>
  <c r="I139" i="1" s="1"/>
  <c r="H138" i="1"/>
  <c r="I138" i="1" s="1"/>
  <c r="H137" i="1"/>
  <c r="I137" i="1" s="1"/>
  <c r="H136" i="1"/>
  <c r="I136" i="1" s="1"/>
  <c r="H135" i="1"/>
  <c r="I135" i="1" s="1"/>
  <c r="H134" i="1"/>
  <c r="I134" i="1" s="1"/>
  <c r="H133" i="1"/>
  <c r="I133" i="1" s="1"/>
  <c r="H132" i="1"/>
  <c r="I132" i="1" s="1"/>
  <c r="H131" i="1"/>
  <c r="I131" i="1" s="1"/>
  <c r="H130" i="1"/>
  <c r="I130" i="1" s="1"/>
  <c r="H129" i="1"/>
  <c r="I129" i="1" s="1"/>
  <c r="H128" i="1"/>
  <c r="I128" i="1" s="1"/>
  <c r="H127" i="1"/>
  <c r="I127" i="1" s="1"/>
  <c r="H126" i="1"/>
  <c r="I126" i="1" s="1"/>
  <c r="H125" i="1"/>
  <c r="I125" i="1" s="1"/>
  <c r="H124" i="1"/>
  <c r="I124" i="1" s="1"/>
  <c r="H123" i="1"/>
  <c r="I123" i="1" s="1"/>
  <c r="H122" i="1"/>
  <c r="I122" i="1" s="1"/>
  <c r="H121" i="1"/>
  <c r="I121" i="1" s="1"/>
  <c r="H120" i="1"/>
  <c r="I120" i="1" s="1"/>
  <c r="H119" i="1"/>
  <c r="I119" i="1" s="1"/>
  <c r="H118" i="1"/>
  <c r="I118" i="1" s="1"/>
  <c r="H117" i="1"/>
  <c r="I117" i="1" s="1"/>
  <c r="H116" i="1"/>
  <c r="I116" i="1" s="1"/>
  <c r="H115" i="1"/>
  <c r="I115" i="1" s="1"/>
  <c r="H114" i="1"/>
  <c r="I114" i="1" s="1"/>
  <c r="H113" i="1"/>
  <c r="I113" i="1" s="1"/>
  <c r="H112" i="1"/>
  <c r="I112" i="1" s="1"/>
  <c r="H111" i="1"/>
  <c r="I111" i="1" s="1"/>
  <c r="H110" i="1"/>
  <c r="I110" i="1" s="1"/>
  <c r="H109" i="1"/>
  <c r="I109" i="1" s="1"/>
  <c r="H108" i="1"/>
  <c r="I108" i="1" s="1"/>
  <c r="H107" i="1"/>
  <c r="I107" i="1" s="1"/>
  <c r="H106" i="1"/>
  <c r="I106" i="1" s="1"/>
  <c r="H105" i="1"/>
  <c r="I105" i="1" s="1"/>
  <c r="H104" i="1"/>
  <c r="I104" i="1" s="1"/>
  <c r="H103" i="1"/>
  <c r="I103" i="1" s="1"/>
  <c r="H102" i="1"/>
  <c r="I102" i="1" s="1"/>
  <c r="H101" i="1"/>
  <c r="I101" i="1" s="1"/>
  <c r="H100" i="1"/>
  <c r="I100" i="1" s="1"/>
  <c r="H99" i="1"/>
  <c r="I99" i="1" s="1"/>
  <c r="H98" i="1"/>
  <c r="I98" i="1" s="1"/>
  <c r="H97" i="1"/>
  <c r="I97" i="1" s="1"/>
  <c r="H96" i="1"/>
  <c r="I96" i="1" s="1"/>
  <c r="H95" i="1"/>
  <c r="I95" i="1" s="1"/>
  <c r="H94" i="1"/>
  <c r="I94" i="1" s="1"/>
  <c r="H93" i="1"/>
  <c r="I93" i="1" s="1"/>
  <c r="H92" i="1"/>
  <c r="I92" i="1" s="1"/>
  <c r="H91" i="1"/>
  <c r="I91" i="1" s="1"/>
  <c r="H90" i="1"/>
  <c r="I90" i="1" s="1"/>
  <c r="H89" i="1"/>
  <c r="I89" i="1" s="1"/>
  <c r="H88" i="1"/>
  <c r="I88" i="1" s="1"/>
  <c r="H87" i="1"/>
  <c r="I87" i="1" s="1"/>
  <c r="H86" i="1"/>
  <c r="I86" i="1" s="1"/>
  <c r="H85" i="1"/>
  <c r="I85" i="1" s="1"/>
  <c r="H84" i="1"/>
  <c r="I84" i="1" s="1"/>
  <c r="H83" i="1"/>
  <c r="I83" i="1" s="1"/>
  <c r="H82" i="1"/>
  <c r="I82" i="1" s="1"/>
  <c r="H81" i="1"/>
  <c r="I81" i="1" s="1"/>
  <c r="H80" i="1"/>
  <c r="I80" i="1" s="1"/>
  <c r="H79" i="1"/>
  <c r="I79" i="1" s="1"/>
  <c r="H78" i="1"/>
  <c r="I78" i="1" s="1"/>
  <c r="H77" i="1"/>
  <c r="I77" i="1" s="1"/>
  <c r="H76" i="1"/>
  <c r="I76" i="1" s="1"/>
  <c r="H75" i="1"/>
  <c r="I75" i="1" s="1"/>
  <c r="H74" i="1"/>
  <c r="I74" i="1" s="1"/>
  <c r="H73" i="1"/>
  <c r="I73" i="1" s="1"/>
  <c r="H72" i="1"/>
  <c r="I72" i="1" s="1"/>
  <c r="H71" i="1"/>
  <c r="I71" i="1" s="1"/>
  <c r="H70" i="1"/>
  <c r="I70" i="1" s="1"/>
  <c r="H69" i="1"/>
  <c r="I69" i="1" s="1"/>
  <c r="H68" i="1"/>
  <c r="I68" i="1" s="1"/>
  <c r="H67" i="1"/>
  <c r="I67" i="1" s="1"/>
  <c r="H66" i="1"/>
  <c r="I66" i="1" s="1"/>
  <c r="H65" i="1"/>
  <c r="I65" i="1" s="1"/>
  <c r="H64" i="1"/>
  <c r="I64" i="1" s="1"/>
  <c r="H63" i="1"/>
  <c r="I63" i="1" s="1"/>
  <c r="H62" i="1"/>
  <c r="I62" i="1" s="1"/>
  <c r="H61" i="1"/>
  <c r="I61" i="1" s="1"/>
  <c r="H60" i="1"/>
  <c r="I60" i="1" s="1"/>
  <c r="H59" i="1"/>
  <c r="I59" i="1" s="1"/>
  <c r="H58" i="1"/>
  <c r="I58" i="1" s="1"/>
  <c r="H57" i="1"/>
  <c r="I57" i="1" s="1"/>
  <c r="H56" i="1"/>
  <c r="I56" i="1" s="1"/>
  <c r="H55" i="1"/>
  <c r="I55" i="1" s="1"/>
  <c r="H54" i="1"/>
  <c r="I54" i="1" s="1"/>
  <c r="H53" i="1"/>
  <c r="I53" i="1" s="1"/>
  <c r="H52" i="1"/>
  <c r="I52" i="1" s="1"/>
  <c r="H51" i="1"/>
  <c r="I51" i="1" s="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G14" i="1"/>
  <c r="H14" i="1" s="1"/>
  <c r="I14" i="1" s="1"/>
  <c r="H13" i="1"/>
  <c r="I13" i="1" s="1"/>
  <c r="H12" i="1"/>
  <c r="I12" i="1" s="1"/>
  <c r="H11" i="1"/>
  <c r="I11" i="1" s="1"/>
  <c r="H10" i="1"/>
  <c r="I10" i="1" s="1"/>
  <c r="H9" i="1"/>
  <c r="I9" i="1" s="1"/>
  <c r="G8" i="1"/>
  <c r="G186" i="1" s="1"/>
  <c r="H7" i="1"/>
  <c r="I7" i="1" s="1"/>
  <c r="H6" i="1"/>
  <c r="I6" i="1" s="1"/>
  <c r="H5" i="1"/>
  <c r="I5" i="1" s="1"/>
  <c r="H4" i="1"/>
  <c r="I4" i="1" s="1"/>
  <c r="H3" i="1"/>
  <c r="I3" i="1" s="1"/>
  <c r="H2" i="1"/>
  <c r="I2" i="1" l="1"/>
  <c r="H8" i="1"/>
  <c r="I8" i="1" s="1"/>
  <c r="H186" i="1" l="1"/>
</calcChain>
</file>

<file path=xl/comments1.xml><?xml version="1.0" encoding="utf-8"?>
<comments xmlns="http://schemas.openxmlformats.org/spreadsheetml/2006/main">
  <authors>
    <author>Felice Griffiths</author>
    <author>Garth  Mowat</author>
    <author>Garth Mowat</author>
    <author>dheard</author>
  </authors>
  <commentList>
    <comment ref="G2" authorId="0">
      <text>
        <r>
          <rPr>
            <b/>
            <sz val="9"/>
            <color indexed="81"/>
            <rFont val="Tahoma"/>
            <family val="2"/>
          </rPr>
          <t>K Brunt:</t>
        </r>
        <r>
          <rPr>
            <sz val="9"/>
            <color indexed="81"/>
            <rFont val="Tahoma"/>
            <family val="2"/>
          </rPr>
          <t xml:space="preserve">
DNA hair snag study estimated 47/1000 in 2,200 km2 of the more productive portion of this MU; anecdotal info. suggests that pop'ns have increased since this estimate.</t>
        </r>
      </text>
    </comment>
    <comment ref="G3" authorId="0">
      <text>
        <r>
          <rPr>
            <b/>
            <sz val="9"/>
            <color indexed="81"/>
            <rFont val="Tahoma"/>
            <family val="2"/>
          </rPr>
          <t>K Brunt:</t>
        </r>
        <r>
          <rPr>
            <sz val="9"/>
            <color indexed="81"/>
            <rFont val="Tahoma"/>
            <family val="2"/>
          </rPr>
          <t xml:space="preserve">
DNA hair snag study estimated 47/1000 in 2,200 km2 of the more productive portion of adjacent MU 1-14; anecdotal info. suggests that pop'ns have increased since this estimate; no reason to believe more productive portions of MU 1-15 are any different than 1-14.  Toba-Bute estimate of 47/1,000 from Apps' estimate supports this assumption.</t>
        </r>
      </text>
    </comment>
    <comment ref="G8" authorId="0">
      <text>
        <r>
          <rPr>
            <b/>
            <sz val="9"/>
            <color indexed="81"/>
            <rFont val="Tahoma"/>
            <family val="2"/>
          </rPr>
          <t xml:space="preserve">Felice Griffiths:  </t>
        </r>
        <r>
          <rPr>
            <sz val="9"/>
            <color indexed="81"/>
            <rFont val="Tahoma"/>
            <family val="2"/>
          </rPr>
          <t>Tony Hamilton based on C. Apps study</t>
        </r>
        <r>
          <rPr>
            <sz val="9"/>
            <color indexed="81"/>
            <rFont val="Tahoma"/>
            <family val="2"/>
          </rPr>
          <t xml:space="preserve">
</t>
        </r>
      </text>
    </comment>
    <comment ref="G9" authorId="0">
      <text>
        <r>
          <rPr>
            <b/>
            <sz val="9"/>
            <color indexed="81"/>
            <rFont val="Tahoma"/>
            <family val="2"/>
          </rPr>
          <t>Felice Griffiths:</t>
        </r>
        <r>
          <rPr>
            <sz val="9"/>
            <color indexed="81"/>
            <rFont val="Tahoma"/>
            <family val="2"/>
          </rPr>
          <t xml:space="preserve">
Tony Hamilton based on C. Apps study</t>
        </r>
      </text>
    </comment>
    <comment ref="G10" authorId="0">
      <text>
        <r>
          <rPr>
            <b/>
            <sz val="9"/>
            <color indexed="81"/>
            <rFont val="Tahoma"/>
            <family val="2"/>
          </rPr>
          <t>Felice Griffiths:</t>
        </r>
        <r>
          <rPr>
            <sz val="9"/>
            <color indexed="81"/>
            <rFont val="Tahoma"/>
            <family val="2"/>
          </rPr>
          <t xml:space="preserve">
Tony Hamilton based on C. Apps study</t>
        </r>
      </text>
    </comment>
    <comment ref="G12" authorId="0">
      <text>
        <r>
          <rPr>
            <b/>
            <sz val="9"/>
            <color indexed="81"/>
            <rFont val="Tahoma"/>
            <family val="2"/>
          </rPr>
          <t>Felice Griffiths:</t>
        </r>
        <r>
          <rPr>
            <sz val="9"/>
            <color indexed="81"/>
            <rFont val="Tahoma"/>
            <family val="2"/>
          </rPr>
          <t xml:space="preserve">
Tony Hamilton based on C. Apps study</t>
        </r>
      </text>
    </comment>
    <comment ref="G13" authorId="0">
      <text>
        <r>
          <rPr>
            <b/>
            <sz val="9"/>
            <color indexed="81"/>
            <rFont val="Tahoma"/>
            <family val="2"/>
          </rPr>
          <t>Felice Griffiths:</t>
        </r>
        <r>
          <rPr>
            <sz val="9"/>
            <color indexed="81"/>
            <rFont val="Tahoma"/>
            <family val="2"/>
          </rPr>
          <t xml:space="preserve">
Tony Hamilton based on C. Apps study</t>
        </r>
      </text>
    </comment>
    <comment ref="G14" authorId="0">
      <text>
        <r>
          <rPr>
            <b/>
            <sz val="9"/>
            <color indexed="81"/>
            <rFont val="Tahoma"/>
            <family val="2"/>
          </rPr>
          <t>Felice Griffiths:</t>
        </r>
        <r>
          <rPr>
            <sz val="9"/>
            <color indexed="81"/>
            <rFont val="Tahoma"/>
            <family val="2"/>
          </rPr>
          <t xml:space="preserve">
Tony Hamilton based on C. Apps study</t>
        </r>
      </text>
    </comment>
    <comment ref="G15" authorId="0">
      <text>
        <r>
          <rPr>
            <b/>
            <sz val="9"/>
            <color indexed="81"/>
            <rFont val="Tahoma"/>
            <family val="2"/>
          </rPr>
          <t>Felice Griffiths:</t>
        </r>
        <r>
          <rPr>
            <sz val="9"/>
            <color indexed="81"/>
            <rFont val="Tahoma"/>
            <family val="2"/>
          </rPr>
          <t xml:space="preserve">
Tony Hamilton based on C. Apps study</t>
        </r>
      </text>
    </comment>
    <comment ref="G16" authorId="0">
      <text>
        <r>
          <rPr>
            <b/>
            <sz val="9"/>
            <color indexed="81"/>
            <rFont val="Tahoma"/>
            <family val="2"/>
          </rPr>
          <t>Felice Griffiths:</t>
        </r>
        <r>
          <rPr>
            <sz val="9"/>
            <color indexed="81"/>
            <rFont val="Tahoma"/>
            <family val="2"/>
          </rPr>
          <t xml:space="preserve">
Tony Hamilton based on C. Apps study</t>
        </r>
      </text>
    </comment>
    <comment ref="G17" authorId="0">
      <text>
        <r>
          <rPr>
            <b/>
            <sz val="9"/>
            <color indexed="81"/>
            <rFont val="Tahoma"/>
            <family val="2"/>
          </rPr>
          <t>Felice Griffiths:</t>
        </r>
        <r>
          <rPr>
            <sz val="9"/>
            <color indexed="81"/>
            <rFont val="Tahoma"/>
            <family val="2"/>
          </rPr>
          <t xml:space="preserve">
Tony Hamilton based on C. Apps study</t>
        </r>
      </text>
    </comment>
    <comment ref="G20" authorId="0">
      <text>
        <r>
          <rPr>
            <b/>
            <sz val="9"/>
            <color indexed="81"/>
            <rFont val="Tahoma"/>
            <family val="2"/>
          </rPr>
          <t>Felice Griffiths:</t>
        </r>
        <r>
          <rPr>
            <sz val="9"/>
            <color indexed="81"/>
            <rFont val="Tahoma"/>
            <family val="2"/>
          </rPr>
          <t xml:space="preserve">
Tony Hamilton based on C. Apps study</t>
        </r>
      </text>
    </comment>
    <comment ref="G24" authorId="0">
      <text>
        <r>
          <rPr>
            <b/>
            <sz val="9"/>
            <color indexed="81"/>
            <rFont val="Tahoma"/>
            <family val="2"/>
          </rPr>
          <t>Felice Griffiths:</t>
        </r>
        <r>
          <rPr>
            <sz val="9"/>
            <color indexed="81"/>
            <rFont val="Tahoma"/>
            <family val="2"/>
          </rPr>
          <t xml:space="preserve">
Tony Hamilton</t>
        </r>
      </text>
    </comment>
    <comment ref="G25" authorId="0">
      <text>
        <r>
          <rPr>
            <b/>
            <sz val="9"/>
            <color indexed="81"/>
            <rFont val="Tahoma"/>
            <family val="2"/>
          </rPr>
          <t>Felice Griffiths:</t>
        </r>
        <r>
          <rPr>
            <sz val="9"/>
            <color indexed="81"/>
            <rFont val="Tahoma"/>
            <family val="2"/>
          </rPr>
          <t xml:space="preserve">
Tony Hamilton</t>
        </r>
      </text>
    </comment>
    <comment ref="G26" authorId="0">
      <text>
        <r>
          <rPr>
            <b/>
            <sz val="9"/>
            <color indexed="81"/>
            <rFont val="Tahoma"/>
            <family val="2"/>
          </rPr>
          <t>Felice Griffiths:</t>
        </r>
        <r>
          <rPr>
            <sz val="9"/>
            <color indexed="81"/>
            <rFont val="Tahoma"/>
            <family val="2"/>
          </rPr>
          <t xml:space="preserve">
Tony Hamilton</t>
        </r>
      </text>
    </comment>
    <comment ref="G27" authorId="0">
      <text>
        <r>
          <rPr>
            <b/>
            <sz val="9"/>
            <color indexed="81"/>
            <rFont val="Tahoma"/>
            <family val="2"/>
          </rPr>
          <t>Felice Griffiths:</t>
        </r>
        <r>
          <rPr>
            <sz val="9"/>
            <color indexed="81"/>
            <rFont val="Tahoma"/>
            <family val="2"/>
          </rPr>
          <t xml:space="preserve">
T
ony Hamilton</t>
        </r>
      </text>
    </comment>
    <comment ref="G33" authorId="0">
      <text>
        <r>
          <rPr>
            <b/>
            <sz val="9"/>
            <color indexed="81"/>
            <rFont val="Tahoma"/>
            <family val="2"/>
          </rPr>
          <t>Felice Griffiths:</t>
        </r>
        <r>
          <rPr>
            <sz val="9"/>
            <color indexed="81"/>
            <rFont val="Tahoma"/>
            <family val="2"/>
          </rPr>
          <t xml:space="preserve">
Tony Hamilton, based on estimated density in occupied portion of neighboring MU 5-1</t>
        </r>
      </text>
    </comment>
    <comment ref="G36" authorId="0">
      <text>
        <r>
          <rPr>
            <b/>
            <sz val="9"/>
            <color indexed="81"/>
            <rFont val="Tahoma"/>
            <family val="2"/>
          </rPr>
          <t>D Jury:</t>
        </r>
        <r>
          <rPr>
            <sz val="9"/>
            <color indexed="81"/>
            <rFont val="Tahoma"/>
            <family val="2"/>
          </rPr>
          <t xml:space="preserve">
The MU 342 population estimate of 44 may also be too high, but again we’re relying on local opinion.  We would suggest the number is closer to 35.</t>
        </r>
      </text>
    </comment>
    <comment ref="G41" authorId="1">
      <text>
        <r>
          <rPr>
            <b/>
            <sz val="8"/>
            <color indexed="81"/>
            <rFont val="Tahoma"/>
            <family val="2"/>
          </rPr>
          <t>Garth  Mowat:</t>
        </r>
        <r>
          <rPr>
            <sz val="8"/>
            <color indexed="81"/>
            <rFont val="Tahoma"/>
            <family val="2"/>
          </rPr>
          <t xml:space="preserve">
revised for 2009 based on inventory in 2008.</t>
        </r>
      </text>
    </comment>
    <comment ref="G42" authorId="0">
      <text>
        <r>
          <rPr>
            <b/>
            <sz val="9"/>
            <color indexed="81"/>
            <rFont val="Tahoma"/>
            <family val="2"/>
          </rPr>
          <t>Felice Griffiths:</t>
        </r>
        <r>
          <rPr>
            <sz val="9"/>
            <color indexed="81"/>
            <rFont val="Tahoma"/>
            <family val="2"/>
          </rPr>
          <t xml:space="preserve">
based on inverntory (confirm w/Garth)</t>
        </r>
      </text>
    </comment>
    <comment ref="G43" authorId="2">
      <text>
        <r>
          <rPr>
            <b/>
            <sz val="8"/>
            <color indexed="81"/>
            <rFont val="Tahoma"/>
            <family val="2"/>
          </rPr>
          <t>Garth Mowat:</t>
        </r>
        <r>
          <rPr>
            <sz val="8"/>
            <color indexed="81"/>
            <rFont val="Tahoma"/>
            <family val="2"/>
          </rPr>
          <t xml:space="preserve">
from proctor et al 2009 which estiamted 20 bears for both Mu's (4-3/4-4) combined</t>
        </r>
      </text>
    </comment>
    <comment ref="G44" authorId="0">
      <text>
        <r>
          <rPr>
            <b/>
            <sz val="9"/>
            <color indexed="81"/>
            <rFont val="Tahoma"/>
            <family val="2"/>
          </rPr>
          <t xml:space="preserve">Garth Mowat:
</t>
        </r>
        <r>
          <rPr>
            <sz val="9"/>
            <color indexed="81"/>
            <rFont val="Tahoma"/>
            <family val="2"/>
          </rPr>
          <t>from proctor et al 2009 which estiamted 20 bears for both Mu's (4-3/4-4) combined</t>
        </r>
      </text>
    </comment>
    <comment ref="G45" authorId="2">
      <text>
        <r>
          <rPr>
            <b/>
            <sz val="8"/>
            <color indexed="81"/>
            <rFont val="Tahoma"/>
            <family val="2"/>
          </rPr>
          <t>Garth Mowat:</t>
        </r>
        <r>
          <rPr>
            <sz val="8"/>
            <color indexed="81"/>
            <rFont val="Tahoma"/>
            <family val="2"/>
          </rPr>
          <t xml:space="preserve">
from Proctor et al 2009; see below (MU 4-20)</t>
        </r>
      </text>
    </comment>
    <comment ref="G46" authorId="0">
      <text>
        <r>
          <rPr>
            <b/>
            <sz val="9"/>
            <color indexed="81"/>
            <rFont val="Tahoma"/>
            <family val="2"/>
          </rPr>
          <t xml:space="preserve">Garth Mowat: </t>
        </r>
        <r>
          <rPr>
            <sz val="9"/>
            <color indexed="81"/>
            <rFont val="Tahoma"/>
            <family val="2"/>
          </rPr>
          <t xml:space="preserve">from Proctor et al 2009; see below (MU 4-20)
</t>
        </r>
      </text>
    </comment>
    <comment ref="G47" authorId="2">
      <text>
        <r>
          <rPr>
            <b/>
            <sz val="8"/>
            <color indexed="81"/>
            <rFont val="Tahoma"/>
            <family val="2"/>
          </rPr>
          <t>Garth Mowat:</t>
        </r>
        <r>
          <rPr>
            <sz val="8"/>
            <color indexed="81"/>
            <rFont val="Tahoma"/>
            <family val="2"/>
          </rPr>
          <t xml:space="preserve">
From Proctor et al 2008 which estiamted 58 bears for both MU's combined (4-7/4-8)</t>
        </r>
      </text>
    </comment>
    <comment ref="G48" authorId="2">
      <text>
        <r>
          <rPr>
            <b/>
            <sz val="8"/>
            <color indexed="81"/>
            <rFont val="Tahoma"/>
            <family val="2"/>
          </rPr>
          <t>Garth Mowat:</t>
        </r>
        <r>
          <rPr>
            <sz val="8"/>
            <color indexed="81"/>
            <rFont val="Tahoma"/>
            <family val="2"/>
          </rPr>
          <t xml:space="preserve">
From Proctor et al 2008 which estiamted 58 bears for both MU's combined (4-7/4-8)</t>
        </r>
      </text>
    </comment>
    <comment ref="G55" authorId="1">
      <text>
        <r>
          <rPr>
            <b/>
            <sz val="8"/>
            <color indexed="81"/>
            <rFont val="Tahoma"/>
            <family val="2"/>
          </rPr>
          <t>Garth  Mowat:</t>
        </r>
        <r>
          <rPr>
            <sz val="8"/>
            <color indexed="81"/>
            <rFont val="Tahoma"/>
            <family val="2"/>
          </rPr>
          <t xml:space="preserve">
based on Proctor 2006 inventory data.</t>
        </r>
      </text>
    </comment>
    <comment ref="G56" authorId="1">
      <text>
        <r>
          <rPr>
            <b/>
            <sz val="8"/>
            <color indexed="81"/>
            <rFont val="Tahoma"/>
            <family val="2"/>
          </rPr>
          <t>Garth  Mowat:</t>
        </r>
        <r>
          <rPr>
            <sz val="8"/>
            <color indexed="81"/>
            <rFont val="Tahoma"/>
            <family val="2"/>
          </rPr>
          <t xml:space="preserve">
from Proctor et al 2009 minus 10 for bears in 4-05 &amp; 4-06.
</t>
        </r>
        <r>
          <rPr>
            <b/>
            <sz val="8"/>
            <color indexed="81"/>
            <rFont val="Tahoma"/>
            <family val="2"/>
          </rPr>
          <t>FG:</t>
        </r>
        <r>
          <rPr>
            <sz val="8"/>
            <color indexed="81"/>
            <rFont val="Tahoma"/>
            <family val="2"/>
          </rPr>
          <t xml:space="preserve"> Proctor 2007 - 52 in 4-20</t>
        </r>
      </text>
    </comment>
    <comment ref="G57" authorId="1">
      <text>
        <r>
          <rPr>
            <b/>
            <sz val="8"/>
            <color indexed="81"/>
            <rFont val="Tahoma"/>
            <family val="2"/>
          </rPr>
          <t>Garth  Mowat:</t>
        </r>
        <r>
          <rPr>
            <sz val="8"/>
            <color indexed="81"/>
            <rFont val="Tahoma"/>
            <family val="2"/>
          </rPr>
          <t xml:space="preserve">
these numbers are based on estimates from fieldwork done by Mowat during 2006-2010 and supported by re-analysis of 1997 Elk Valley data using spatial mark-recapture analysis.</t>
        </r>
      </text>
    </comment>
    <comment ref="G58" authorId="0">
      <text>
        <r>
          <rPr>
            <b/>
            <sz val="9"/>
            <color indexed="81"/>
            <rFont val="Tahoma"/>
            <family val="2"/>
          </rPr>
          <t xml:space="preserve">Garth  Mowat:
</t>
        </r>
        <r>
          <rPr>
            <sz val="9"/>
            <color indexed="81"/>
            <rFont val="Tahoma"/>
            <family val="2"/>
          </rPr>
          <t xml:space="preserve">these numbers are based on estimates from fieldwork done by Mowat during 2006-2010 and supported by re-analysis of 1997 Elk Valley data using spatial mark-recapture analysis.
</t>
        </r>
      </text>
    </comment>
    <comment ref="G59" authorId="0">
      <text>
        <r>
          <rPr>
            <b/>
            <sz val="9"/>
            <color indexed="81"/>
            <rFont val="Tahoma"/>
            <family val="2"/>
          </rPr>
          <t>Garth  Mowat:</t>
        </r>
        <r>
          <rPr>
            <sz val="9"/>
            <color indexed="81"/>
            <rFont val="Tahoma"/>
            <family val="2"/>
          </rPr>
          <t xml:space="preserve">
these numbers are based on estimates from fieldwork done by Mowat during 2006-2010 and supported by re-analysis of 1997 Elk Valley data using spatial mark-recapture analysis.</t>
        </r>
      </text>
    </comment>
    <comment ref="G60" authorId="0">
      <text>
        <r>
          <rPr>
            <b/>
            <sz val="9"/>
            <color indexed="81"/>
            <rFont val="Tahoma"/>
            <family val="2"/>
          </rPr>
          <t xml:space="preserve">Garth  Mowat:
</t>
        </r>
        <r>
          <rPr>
            <sz val="9"/>
            <color indexed="81"/>
            <rFont val="Tahoma"/>
            <family val="2"/>
          </rPr>
          <t xml:space="preserve">these numbers are based on estimates from fieldwork done by Mowat during 2006-2010 and supported by re-analysis of 1997 Elk Valley data using spatial mark-recapture analysis.
</t>
        </r>
      </text>
    </comment>
    <comment ref="G62" authorId="0">
      <text>
        <r>
          <rPr>
            <b/>
            <sz val="9"/>
            <color indexed="81"/>
            <rFont val="Tahoma"/>
            <family val="2"/>
          </rPr>
          <t xml:space="preserve">Garth  Mowat:
</t>
        </r>
        <r>
          <rPr>
            <sz val="9"/>
            <color indexed="81"/>
            <rFont val="Tahoma"/>
            <family val="2"/>
          </rPr>
          <t xml:space="preserve">based on Proctor 2006 inventory data.
</t>
        </r>
      </text>
    </comment>
    <comment ref="G77" authorId="0">
      <text>
        <r>
          <rPr>
            <b/>
            <sz val="9"/>
            <color indexed="81"/>
            <rFont val="Tahoma"/>
            <family val="2"/>
          </rPr>
          <t xml:space="preserve">P Dielman: </t>
        </r>
        <r>
          <rPr>
            <sz val="9"/>
            <color indexed="81"/>
            <rFont val="Tahoma"/>
            <family val="2"/>
          </rPr>
          <t>rare sightings in this unit</t>
        </r>
      </text>
    </comment>
    <comment ref="G78" authorId="0">
      <text>
        <r>
          <rPr>
            <b/>
            <sz val="9"/>
            <color indexed="81"/>
            <rFont val="Tahoma"/>
            <family val="2"/>
          </rPr>
          <t xml:space="preserve">P Dielman: </t>
        </r>
        <r>
          <rPr>
            <sz val="9"/>
            <color indexed="81"/>
            <rFont val="Tahoma"/>
            <family val="2"/>
          </rPr>
          <t xml:space="preserve">
A substantial portion of this unit falls outside of unocuppied line, should not be zero</t>
        </r>
      </text>
    </comment>
    <comment ref="G79" authorId="0">
      <text>
        <r>
          <rPr>
            <b/>
            <sz val="9"/>
            <color indexed="81"/>
            <rFont val="Tahoma"/>
            <family val="2"/>
          </rPr>
          <t>P Dielman:</t>
        </r>
        <r>
          <rPr>
            <sz val="9"/>
            <color indexed="81"/>
            <rFont val="Tahoma"/>
            <family val="2"/>
          </rPr>
          <t xml:space="preserve">
Clayton Apps DNA study detected at least 10-11 bears in a small portion of MU 503</t>
        </r>
      </text>
    </comment>
    <comment ref="G80" authorId="0">
      <text>
        <r>
          <rPr>
            <b/>
            <sz val="9"/>
            <color indexed="81"/>
            <rFont val="Tahoma"/>
            <family val="2"/>
          </rPr>
          <t xml:space="preserve">T Hamilton reduced further from P Dielman estimate of 90-100, based on Apps study.  Pat's rationale: </t>
        </r>
        <r>
          <rPr>
            <sz val="9"/>
            <color indexed="81"/>
            <rFont val="Tahoma"/>
            <family val="2"/>
          </rPr>
          <t xml:space="preserve">Clayton Apps DNA study detected a minimum density of 11.7 /1000km for northern grid. This grid is a reasonable representation of MU 504 with higher densities in west and lower densities in northeast. Should recalculate MU based on this density. The observed density for MU 504 from grid results was actually closer to 17-18/1000 but the grid sampled most of the best portion of MU 504. Using the total grid density is a safe (minimum) estimate.
</t>
        </r>
      </text>
    </comment>
    <comment ref="G83" authorId="0">
      <text>
        <r>
          <rPr>
            <b/>
            <sz val="9"/>
            <color indexed="81"/>
            <rFont val="Tahoma"/>
            <family val="2"/>
          </rPr>
          <t>K Brunt:</t>
        </r>
        <r>
          <rPr>
            <sz val="9"/>
            <color indexed="81"/>
            <rFont val="Tahoma"/>
            <family val="2"/>
          </rPr>
          <t xml:space="preserve">
Mowat/Heard model estimated 23.3; Bolanger et al. 2004 estimated 20/1,000 in 5-07 and 5-08; recovery since sockeye decline when previous estimates occurred is likely; Pat D. estimates 25-30/1,000 in prime areas.</t>
        </r>
      </text>
    </comment>
    <comment ref="G84" authorId="0">
      <text>
        <r>
          <rPr>
            <b/>
            <sz val="9"/>
            <color indexed="81"/>
            <rFont val="Tahoma"/>
            <family val="2"/>
          </rPr>
          <t>K Brunt:</t>
        </r>
        <r>
          <rPr>
            <sz val="9"/>
            <color indexed="81"/>
            <rFont val="Tahoma"/>
            <family val="2"/>
          </rPr>
          <t xml:space="preserve">
Significant "non-fit" of coastal model to reality.  Model predicts only 1.9 bears/1000 km2</t>
        </r>
      </text>
    </comment>
    <comment ref="G85" authorId="0">
      <text>
        <r>
          <rPr>
            <b/>
            <sz val="9"/>
            <color indexed="81"/>
            <rFont val="Tahoma"/>
            <family val="2"/>
          </rPr>
          <t>K Brunt:</t>
        </r>
        <r>
          <rPr>
            <sz val="9"/>
            <color indexed="81"/>
            <rFont val="Tahoma"/>
            <family val="2"/>
          </rPr>
          <t xml:space="preserve">
Kimsquit/Dean est. from surveys = 44/1,000; Pat. D's est. for Mussel/Kynoch Is 30/1,000; 20/1,000 justifiable for hunted portion (5-09A); average estimate of 35/1,000 for unhunted Inner portion of MU, and 30/1,000 for total of Inner portin of this MU is justifiable.</t>
        </r>
      </text>
    </comment>
    <comment ref="G87" authorId="0">
      <text>
        <r>
          <rPr>
            <b/>
            <sz val="9"/>
            <color indexed="81"/>
            <rFont val="Tahoma"/>
            <family val="2"/>
          </rPr>
          <t>K Brunt:</t>
        </r>
        <r>
          <rPr>
            <sz val="9"/>
            <color indexed="81"/>
            <rFont val="Tahoma"/>
            <family val="2"/>
          </rPr>
          <t xml:space="preserve">
Density estimate from 'Interior model' used in Mowat/Heard paper used; from discussions with Pat D., this estimate seems reasonable from local knowledge of BEAG density in this area.  Himmer's 80's telemetry/habitat study estimated 20/1,000 fro Tweedsmuir area.</t>
        </r>
      </text>
    </comment>
    <comment ref="G88" authorId="0">
      <text>
        <r>
          <rPr>
            <b/>
            <sz val="9"/>
            <color indexed="81"/>
            <rFont val="Tahoma"/>
            <family val="2"/>
          </rPr>
          <t>P Dielman:</t>
        </r>
        <r>
          <rPr>
            <sz val="9"/>
            <color indexed="81"/>
            <rFont val="Tahoma"/>
            <family val="2"/>
          </rPr>
          <t xml:space="preserve">
Should not be zero, best guess is 20-30, Bears disperse out of 506,510,511 into this unit</t>
        </r>
      </text>
    </comment>
    <comment ref="G89" authorId="0">
      <text>
        <r>
          <rPr>
            <b/>
            <sz val="9"/>
            <color indexed="81"/>
            <rFont val="Tahoma"/>
            <family val="2"/>
          </rPr>
          <t>P Dielman</t>
        </r>
        <r>
          <rPr>
            <sz val="9"/>
            <color indexed="81"/>
            <rFont val="Tahoma"/>
            <family val="2"/>
          </rPr>
          <t>: Should not be zero. Best estimate is 15-20.</t>
        </r>
      </text>
    </comment>
    <comment ref="G94" authorId="0">
      <text>
        <r>
          <rPr>
            <b/>
            <sz val="9"/>
            <color indexed="81"/>
            <rFont val="Tahoma"/>
            <family val="2"/>
          </rPr>
          <t xml:space="preserve">M Williams: </t>
        </r>
        <r>
          <rPr>
            <sz val="9"/>
            <color indexed="81"/>
            <rFont val="Tahoma"/>
            <family val="2"/>
          </rPr>
          <t xml:space="preserve">
used model average. Best model prediction makes no sense
</t>
        </r>
      </text>
    </comment>
    <comment ref="G95" authorId="0">
      <text>
        <r>
          <rPr>
            <b/>
            <sz val="9"/>
            <color indexed="81"/>
            <rFont val="Tahoma"/>
            <family val="2"/>
          </rPr>
          <t>M Williams:</t>
        </r>
        <r>
          <rPr>
            <sz val="9"/>
            <color indexed="81"/>
            <rFont val="Tahoma"/>
            <family val="2"/>
          </rPr>
          <t xml:space="preserve">
western 1/4 should be as good as 609 thus .25*17/1000 * 8125 (=34.5 bears) and the rest like 711 712 713 2.6/1000 ( 15.8 bears)
REVISED FROM 51 to 62 Jan 16th</t>
        </r>
      </text>
    </comment>
    <comment ref="G96" authorId="0">
      <text>
        <r>
          <rPr>
            <b/>
            <sz val="9"/>
            <color indexed="81"/>
            <rFont val="Tahoma"/>
            <family val="2"/>
          </rPr>
          <t>M Williams:</t>
        </r>
        <r>
          <rPr>
            <sz val="9"/>
            <color indexed="81"/>
            <rFont val="Tahoma"/>
            <family val="2"/>
          </rPr>
          <t xml:space="preserve">
like 7-27 at 7/1,000</t>
        </r>
      </text>
    </comment>
    <comment ref="G97" authorId="0">
      <text>
        <r>
          <rPr>
            <b/>
            <sz val="9"/>
            <color indexed="81"/>
            <rFont val="Tahoma"/>
            <family val="2"/>
          </rPr>
          <t>M Williams:</t>
        </r>
        <r>
          <rPr>
            <sz val="9"/>
            <color indexed="81"/>
            <rFont val="Tahoma"/>
            <family val="2"/>
          </rPr>
          <t xml:space="preserve">
like 7-27 at 7/1,000</t>
        </r>
      </text>
    </comment>
    <comment ref="G99" authorId="0">
      <text>
        <r>
          <rPr>
            <b/>
            <sz val="9"/>
            <color indexed="81"/>
            <rFont val="Tahoma"/>
            <family val="2"/>
          </rPr>
          <t>M Williams:</t>
        </r>
        <r>
          <rPr>
            <sz val="9"/>
            <color indexed="81"/>
            <rFont val="Tahoma"/>
            <family val="2"/>
          </rPr>
          <t xml:space="preserve">
west half should be like southern part of 6-30 (27/1000) east half like 727 (7/1000)</t>
        </r>
      </text>
    </comment>
    <comment ref="G100" authorId="0">
      <text>
        <r>
          <rPr>
            <b/>
            <sz val="9"/>
            <color indexed="81"/>
            <rFont val="Tahoma"/>
            <family val="2"/>
          </rPr>
          <t>M Williams:</t>
        </r>
        <r>
          <rPr>
            <sz val="9"/>
            <color indexed="81"/>
            <rFont val="Tahoma"/>
            <family val="2"/>
          </rPr>
          <t xml:space="preserve">
overall avg density of 17/1,000 accepted, but difference between N 1/2 (27/1,000) and S 1/2 (7/1,000)</t>
        </r>
      </text>
    </comment>
    <comment ref="G101" authorId="0">
      <text>
        <r>
          <rPr>
            <b/>
            <sz val="9"/>
            <color indexed="81"/>
            <rFont val="Tahoma"/>
            <family val="2"/>
          </rPr>
          <t>M Williams:</t>
        </r>
        <r>
          <rPr>
            <sz val="9"/>
            <color indexed="81"/>
            <rFont val="Tahoma"/>
            <family val="2"/>
          </rPr>
          <t xml:space="preserve">
habitat similar to 6-03, use similar density at 19/1,000</t>
        </r>
      </text>
    </comment>
    <comment ref="G102" authorId="0">
      <text>
        <r>
          <rPr>
            <b/>
            <sz val="9"/>
            <color indexed="81"/>
            <rFont val="Tahoma"/>
            <family val="2"/>
          </rPr>
          <t>M Williams:</t>
        </r>
        <r>
          <rPr>
            <sz val="9"/>
            <color indexed="81"/>
            <rFont val="Tahoma"/>
            <family val="2"/>
          </rPr>
          <t xml:space="preserve">
best makes no sense, habitat similar to 6-03, use 19/1,000</t>
        </r>
      </text>
    </comment>
    <comment ref="G103" authorId="0">
      <text>
        <r>
          <rPr>
            <b/>
            <sz val="9"/>
            <color indexed="81"/>
            <rFont val="Tahoma"/>
            <family val="2"/>
          </rPr>
          <t>M Williams:</t>
        </r>
        <r>
          <rPr>
            <sz val="9"/>
            <color indexed="81"/>
            <rFont val="Tahoma"/>
            <family val="2"/>
          </rPr>
          <t xml:space="preserve">
best makes no sense.  Use 40/1,000 (rather than 45/1,000 from Khutz).  Khutz is prime watershed, not comfortable applying 45/1,000 over net area of MU</t>
        </r>
      </text>
    </comment>
    <comment ref="G105" authorId="0">
      <text>
        <r>
          <rPr>
            <b/>
            <sz val="9"/>
            <color indexed="81"/>
            <rFont val="Tahoma"/>
            <family val="2"/>
          </rPr>
          <t>M Williams:</t>
        </r>
        <r>
          <rPr>
            <sz val="9"/>
            <color indexed="81"/>
            <rFont val="Tahoma"/>
            <family val="2"/>
          </rPr>
          <t xml:space="preserve">
W 1/4 like adjacent at 45/1,000, E 3/4 like adjacent at 32/1,000</t>
        </r>
      </text>
    </comment>
    <comment ref="G111" authorId="0">
      <text>
        <r>
          <rPr>
            <b/>
            <sz val="9"/>
            <color indexed="81"/>
            <rFont val="Tahoma"/>
            <family val="2"/>
          </rPr>
          <t>M Williams:</t>
        </r>
        <r>
          <rPr>
            <sz val="9"/>
            <color indexed="81"/>
            <rFont val="Tahoma"/>
            <family val="2"/>
          </rPr>
          <t xml:space="preserve">
2/3 at 18/1,000, 1/3 at 27.76/1,000</t>
        </r>
      </text>
    </comment>
    <comment ref="G114" authorId="0">
      <text>
        <r>
          <rPr>
            <b/>
            <sz val="9"/>
            <color indexed="81"/>
            <rFont val="Tahoma"/>
            <family val="2"/>
          </rPr>
          <t>M Williams:</t>
        </r>
        <r>
          <rPr>
            <sz val="9"/>
            <color indexed="81"/>
            <rFont val="Tahoma"/>
            <family val="2"/>
          </rPr>
          <t xml:space="preserve">
E 60% at 18/1,000 (like 6-24), W 40% at 15/1,000</t>
        </r>
      </text>
    </comment>
    <comment ref="G115" authorId="0">
      <text>
        <r>
          <rPr>
            <b/>
            <sz val="9"/>
            <color indexed="81"/>
            <rFont val="Tahoma"/>
            <family val="2"/>
          </rPr>
          <t>M Williams:</t>
        </r>
        <r>
          <rPr>
            <sz val="9"/>
            <color indexed="81"/>
            <rFont val="Tahoma"/>
            <family val="2"/>
          </rPr>
          <t xml:space="preserve">
40% at 29/1,000, 60% at 18/1,000</t>
        </r>
      </text>
    </comment>
    <comment ref="G119" authorId="0">
      <text>
        <r>
          <rPr>
            <b/>
            <sz val="9"/>
            <color indexed="81"/>
            <rFont val="Tahoma"/>
            <family val="2"/>
          </rPr>
          <t>M Williams:</t>
        </r>
        <r>
          <rPr>
            <sz val="9"/>
            <color indexed="81"/>
            <rFont val="Tahoma"/>
            <family val="2"/>
          </rPr>
          <t xml:space="preserve">
40% is like 6-07 at 36.73/1,000, 60% at 27.40/1,000</t>
        </r>
      </text>
    </comment>
    <comment ref="G125" authorId="3">
      <text>
        <r>
          <rPr>
            <b/>
            <sz val="9"/>
            <color indexed="81"/>
            <rFont val="Tahoma"/>
            <family val="2"/>
          </rPr>
          <t>dheard:</t>
        </r>
        <r>
          <rPr>
            <sz val="9"/>
            <color indexed="81"/>
            <rFont val="Tahoma"/>
            <family val="2"/>
          </rPr>
          <t xml:space="preserve">
used the bowron field estimate
</t>
        </r>
      </text>
    </comment>
    <comment ref="G126" authorId="3">
      <text>
        <r>
          <rPr>
            <b/>
            <sz val="9"/>
            <color indexed="81"/>
            <rFont val="Tahoma"/>
            <family val="2"/>
          </rPr>
          <t>dheard:</t>
        </r>
        <r>
          <rPr>
            <sz val="9"/>
            <color indexed="81"/>
            <rFont val="Tahoma"/>
            <family val="2"/>
          </rPr>
          <t xml:space="preserve">
used the bowron field est for s half and 716 density for n half
(30+10)/2=20</t>
        </r>
      </text>
    </comment>
    <comment ref="G128" authorId="0">
      <text>
        <r>
          <rPr>
            <b/>
            <sz val="9"/>
            <color indexed="81"/>
            <rFont val="Tahoma"/>
            <family val="2"/>
          </rPr>
          <t>D Heard:</t>
        </r>
        <r>
          <rPr>
            <sz val="9"/>
            <color indexed="81"/>
            <rFont val="Tahoma"/>
            <family val="2"/>
          </rPr>
          <t xml:space="preserve">
2.5  density like --- 708 and half the nation field est</t>
        </r>
      </text>
    </comment>
    <comment ref="G129" authorId="0">
      <text>
        <r>
          <rPr>
            <b/>
            <sz val="9"/>
            <color indexed="81"/>
            <rFont val="Tahoma"/>
            <family val="2"/>
          </rPr>
          <t xml:space="preserve">D Heard:
</t>
        </r>
        <r>
          <rPr>
            <sz val="9"/>
            <color indexed="81"/>
            <rFont val="Tahoma"/>
            <family val="2"/>
          </rPr>
          <t xml:space="preserve">2.5  density like --- 708 and half the nation field est
</t>
        </r>
      </text>
    </comment>
    <comment ref="G130" authorId="0">
      <text>
        <r>
          <rPr>
            <b/>
            <sz val="9"/>
            <color indexed="81"/>
            <rFont val="Tahoma"/>
            <family val="2"/>
          </rPr>
          <t>D Heard:</t>
        </r>
        <r>
          <rPr>
            <sz val="9"/>
            <color indexed="81"/>
            <rFont val="Tahoma"/>
            <family val="2"/>
          </rPr>
          <t xml:space="preserve">
2.5  density like --- 708 and half the nation field est</t>
        </r>
      </text>
    </comment>
    <comment ref="G131" authorId="0">
      <text>
        <r>
          <rPr>
            <b/>
            <sz val="9"/>
            <color indexed="81"/>
            <rFont val="Tahoma"/>
            <family val="2"/>
          </rPr>
          <t>D Heard:</t>
        </r>
        <r>
          <rPr>
            <sz val="9"/>
            <color indexed="81"/>
            <rFont val="Tahoma"/>
            <family val="2"/>
          </rPr>
          <t xml:space="preserve">
2.5  density like --- 708 and half the nation field est</t>
        </r>
      </text>
    </comment>
    <comment ref="G132" authorId="0">
      <text>
        <r>
          <rPr>
            <b/>
            <sz val="9"/>
            <color indexed="81"/>
            <rFont val="Tahoma"/>
            <family val="2"/>
          </rPr>
          <t>D Heard:</t>
        </r>
        <r>
          <rPr>
            <sz val="9"/>
            <color indexed="81"/>
            <rFont val="Tahoma"/>
            <family val="2"/>
          </rPr>
          <t xml:space="preserve">
2.5  density like --- 708 and half the nation field est</t>
        </r>
      </text>
    </comment>
    <comment ref="G133" authorId="3">
      <text>
        <r>
          <rPr>
            <b/>
            <sz val="9"/>
            <color indexed="81"/>
            <rFont val="Tahoma"/>
            <family val="2"/>
          </rPr>
          <t>dheard:</t>
        </r>
        <r>
          <rPr>
            <sz val="9"/>
            <color indexed="81"/>
            <rFont val="Tahoma"/>
            <family val="2"/>
          </rPr>
          <t xml:space="preserve">
used nation field estimate 5.7
</t>
        </r>
      </text>
    </comment>
    <comment ref="G134" authorId="0">
      <text>
        <r>
          <rPr>
            <b/>
            <sz val="9"/>
            <color indexed="81"/>
            <rFont val="Tahoma"/>
            <family val="2"/>
          </rPr>
          <t>D Heard:</t>
        </r>
        <r>
          <rPr>
            <sz val="9"/>
            <color indexed="81"/>
            <rFont val="Tahoma"/>
            <family val="2"/>
          </rPr>
          <t xml:space="preserve">
2.5  density like --- 708 and half the nation field est</t>
        </r>
      </text>
    </comment>
    <comment ref="G135" authorId="3">
      <text>
        <r>
          <rPr>
            <b/>
            <sz val="9"/>
            <color indexed="81"/>
            <rFont val="Tahoma"/>
            <family val="2"/>
          </rPr>
          <t>dheard:</t>
        </r>
        <r>
          <rPr>
            <sz val="9"/>
            <color indexed="81"/>
            <rFont val="Tahoma"/>
            <family val="2"/>
          </rPr>
          <t xml:space="preserve">
used parsnip plateau field estimate 16.8 = 63 bears divided equally among subzones</t>
        </r>
      </text>
    </comment>
    <comment ref="G139" authorId="0">
      <text>
        <r>
          <rPr>
            <b/>
            <sz val="9"/>
            <color indexed="81"/>
            <rFont val="Tahoma"/>
            <family val="2"/>
          </rPr>
          <t>C Thiessen:</t>
        </r>
        <r>
          <rPr>
            <sz val="9"/>
            <color indexed="81"/>
            <rFont val="Tahoma"/>
            <family val="2"/>
          </rPr>
          <t xml:space="preserve">
changed to same as 721</t>
        </r>
      </text>
    </comment>
    <comment ref="G142" authorId="0">
      <text>
        <r>
          <rPr>
            <b/>
            <sz val="9"/>
            <color indexed="81"/>
            <rFont val="Tahoma"/>
            <family val="2"/>
          </rPr>
          <t>dheard:</t>
        </r>
        <r>
          <rPr>
            <sz val="9"/>
            <color indexed="81"/>
            <rFont val="Tahoma"/>
            <family val="2"/>
          </rPr>
          <t xml:space="preserve">
used parsnip mt field estimate of 49.2</t>
        </r>
      </text>
    </comment>
    <comment ref="G143" authorId="3">
      <text>
        <r>
          <rPr>
            <b/>
            <sz val="9"/>
            <color indexed="81"/>
            <rFont val="Tahoma"/>
            <family val="2"/>
          </rPr>
          <t>dheard:</t>
        </r>
        <r>
          <rPr>
            <sz val="9"/>
            <color indexed="81"/>
            <rFont val="Tahoma"/>
            <family val="2"/>
          </rPr>
          <t xml:space="preserve">
used nation field estimate in west half and parsnip plateau for the east half  =(5.7+16.8)/2=11.25
</t>
        </r>
      </text>
    </comment>
    <comment ref="G144" authorId="3">
      <text>
        <r>
          <rPr>
            <b/>
            <sz val="9"/>
            <color indexed="81"/>
            <rFont val="Tahoma"/>
            <family val="2"/>
          </rPr>
          <t>dheard:</t>
        </r>
        <r>
          <rPr>
            <sz val="9"/>
            <color indexed="81"/>
            <rFont val="Tahoma"/>
            <family val="2"/>
          </rPr>
          <t xml:space="preserve">
used nation field estimate
5.7</t>
        </r>
      </text>
    </comment>
    <comment ref="G145" authorId="3">
      <text>
        <r>
          <rPr>
            <b/>
            <sz val="9"/>
            <color indexed="81"/>
            <rFont val="Tahoma"/>
            <family val="2"/>
          </rPr>
          <t>dheard:</t>
        </r>
        <r>
          <rPr>
            <sz val="9"/>
            <color indexed="81"/>
            <rFont val="Tahoma"/>
            <family val="2"/>
          </rPr>
          <t xml:space="preserve">
used nation field estimate
5.7</t>
        </r>
      </text>
    </comment>
    <comment ref="G148" authorId="0">
      <text>
        <r>
          <rPr>
            <b/>
            <sz val="9"/>
            <color indexed="81"/>
            <rFont val="Tahoma"/>
            <family val="2"/>
          </rPr>
          <t>D Heard:</t>
        </r>
        <r>
          <rPr>
            <sz val="9"/>
            <color indexed="81"/>
            <rFont val="Tahoma"/>
            <family val="2"/>
          </rPr>
          <t xml:space="preserve">
logic - it is as good as 728</t>
        </r>
      </text>
    </comment>
    <comment ref="G151" authorId="0">
      <text>
        <r>
          <rPr>
            <b/>
            <sz val="9"/>
            <color indexed="81"/>
            <rFont val="Tahoma"/>
            <family val="2"/>
          </rPr>
          <t>C Thiessen:</t>
        </r>
        <r>
          <rPr>
            <sz val="9"/>
            <color indexed="81"/>
            <rFont val="Tahoma"/>
            <family val="2"/>
          </rPr>
          <t xml:space="preserve">
average between 743 and 736</t>
        </r>
      </text>
    </comment>
    <comment ref="G160" authorId="0">
      <text>
        <r>
          <rPr>
            <b/>
            <sz val="9"/>
            <color indexed="81"/>
            <rFont val="Tahoma"/>
            <family val="2"/>
          </rPr>
          <t>Felice Griffiths:</t>
        </r>
        <r>
          <rPr>
            <sz val="9"/>
            <color indexed="81"/>
            <rFont val="Tahoma"/>
            <family val="2"/>
          </rPr>
          <t xml:space="preserve">
conrad gave density of 10/1000</t>
        </r>
      </text>
    </comment>
    <comment ref="G161" authorId="0">
      <text>
        <r>
          <rPr>
            <sz val="9"/>
            <color indexed="81"/>
            <rFont val="Tahoma"/>
            <family val="2"/>
          </rPr>
          <t>Area is occupied, Conrad kept 2010 estimate</t>
        </r>
      </text>
    </comment>
    <comment ref="G162" authorId="0">
      <text>
        <r>
          <rPr>
            <sz val="9"/>
            <color indexed="81"/>
            <rFont val="Tahoma"/>
            <family val="2"/>
          </rPr>
          <t>T hamilton kept 2010 estimate with low density over MU, area is occupied</t>
        </r>
        <r>
          <rPr>
            <b/>
            <sz val="9"/>
            <color indexed="81"/>
            <rFont val="Tahoma"/>
            <family val="2"/>
          </rPr>
          <t xml:space="preserve">
</t>
        </r>
      </text>
    </comment>
    <comment ref="G163" authorId="0">
      <text>
        <r>
          <rPr>
            <sz val="9"/>
            <color indexed="81"/>
            <rFont val="Tahoma"/>
            <family val="2"/>
          </rPr>
          <t xml:space="preserve">T hamilton kept 2010 estimate with low density over MU, area is occupied
</t>
        </r>
      </text>
    </comment>
    <comment ref="G164" authorId="0">
      <text>
        <r>
          <rPr>
            <sz val="9"/>
            <color indexed="81"/>
            <rFont val="Tahoma"/>
            <family val="2"/>
          </rPr>
          <t xml:space="preserve">Area is occupied, Conrad kept 2010 estimate
</t>
        </r>
      </text>
    </comment>
    <comment ref="G165" authorId="0">
      <text>
        <r>
          <rPr>
            <b/>
            <sz val="9"/>
            <color indexed="81"/>
            <rFont val="Tahoma"/>
            <family val="2"/>
          </rPr>
          <t>Felice Griffiths:</t>
        </r>
        <r>
          <rPr>
            <sz val="9"/>
            <color indexed="81"/>
            <rFont val="Tahoma"/>
            <family val="2"/>
          </rPr>
          <t xml:space="preserve">
Conrad gave density of 10/1000</t>
        </r>
      </text>
    </comment>
    <comment ref="G169" authorId="0">
      <text>
        <r>
          <rPr>
            <b/>
            <sz val="9"/>
            <color indexed="81"/>
            <rFont val="Tahoma"/>
            <family val="2"/>
          </rPr>
          <t>C Thiessen:</t>
        </r>
        <r>
          <rPr>
            <sz val="9"/>
            <color indexed="81"/>
            <rFont val="Tahoma"/>
            <family val="2"/>
          </rPr>
          <t xml:space="preserve">
made same as Prophet Plateau</t>
        </r>
      </text>
    </comment>
    <comment ref="G170" authorId="0">
      <text>
        <r>
          <rPr>
            <b/>
            <sz val="9"/>
            <color indexed="81"/>
            <rFont val="Tahoma"/>
            <family val="2"/>
          </rPr>
          <t>C Thiessen:</t>
        </r>
        <r>
          <rPr>
            <sz val="9"/>
            <color indexed="81"/>
            <rFont val="Tahoma"/>
            <family val="2"/>
          </rPr>
          <t xml:space="preserve">
2/3 of area at MU751 densities and 1/3 at 753 densities</t>
        </r>
      </text>
    </comment>
    <comment ref="G172" authorId="0">
      <text>
        <r>
          <rPr>
            <sz val="9"/>
            <color indexed="81"/>
            <rFont val="Tahoma"/>
            <family val="2"/>
          </rPr>
          <t xml:space="preserve">T hamilton kept 2010 estimate with low density over MU, area is occupied
</t>
        </r>
      </text>
    </comment>
    <comment ref="G174" authorId="0">
      <text>
        <r>
          <rPr>
            <b/>
            <sz val="9"/>
            <color indexed="81"/>
            <rFont val="Tahoma"/>
            <family val="2"/>
          </rPr>
          <t>Felice Griffiths:</t>
        </r>
        <r>
          <rPr>
            <sz val="9"/>
            <color indexed="81"/>
            <rFont val="Tahoma"/>
            <family val="2"/>
          </rPr>
          <t xml:space="preserve">
Area is occupied, Conrad gave density 17/1000</t>
        </r>
      </text>
    </comment>
    <comment ref="G178" authorId="0">
      <text>
        <r>
          <rPr>
            <b/>
            <sz val="9"/>
            <color indexed="81"/>
            <rFont val="Tahoma"/>
            <family val="2"/>
          </rPr>
          <t>Felice Griffiths:</t>
        </r>
        <r>
          <rPr>
            <sz val="9"/>
            <color indexed="81"/>
            <rFont val="Tahoma"/>
            <family val="2"/>
          </rPr>
          <t xml:space="preserve">
T Hamilton kept 2010 estimate, occasional bears</t>
        </r>
      </text>
    </comment>
  </commentList>
</comments>
</file>

<file path=xl/comments2.xml><?xml version="1.0" encoding="utf-8"?>
<comments xmlns="http://schemas.openxmlformats.org/spreadsheetml/2006/main">
  <authors>
    <author>Felice Griffiths</author>
  </authors>
  <commentList>
    <comment ref="A27" authorId="0">
      <text>
        <r>
          <rPr>
            <b/>
            <sz val="9"/>
            <color indexed="81"/>
            <rFont val="Tahoma"/>
            <family val="2"/>
          </rPr>
          <t>Felice Griffiths:</t>
        </r>
        <r>
          <rPr>
            <sz val="9"/>
            <color indexed="81"/>
            <rFont val="Tahoma"/>
            <family val="2"/>
          </rPr>
          <t xml:space="preserve">
Changed from South Purcell to Central Purcell Dec. 2011</t>
        </r>
      </text>
    </comment>
    <comment ref="A174" authorId="0">
      <text>
        <r>
          <rPr>
            <b/>
            <sz val="9"/>
            <color indexed="81"/>
            <rFont val="Tahoma"/>
            <family val="2"/>
          </rPr>
          <t>Felice Griffiths:</t>
        </r>
        <r>
          <rPr>
            <sz val="9"/>
            <color indexed="81"/>
            <rFont val="Tahoma"/>
            <family val="2"/>
          </rPr>
          <t xml:space="preserve">
Changed from Yahk to South Purcell Dec. 2011
March 2012 - REMAINS AS YAHK</t>
        </r>
      </text>
    </comment>
    <comment ref="A175" authorId="0">
      <text>
        <r>
          <rPr>
            <b/>
            <sz val="9"/>
            <color indexed="81"/>
            <rFont val="Tahoma"/>
            <family val="2"/>
          </rPr>
          <t>Felice Griffiths:</t>
        </r>
        <r>
          <rPr>
            <sz val="9"/>
            <color indexed="81"/>
            <rFont val="Tahoma"/>
            <family val="2"/>
          </rPr>
          <t xml:space="preserve">
Changed from Yahk to South Purcell Dec. 2011
March 2012 - REMAINS AS YAHK</t>
        </r>
      </text>
    </comment>
    <comment ref="A176" authorId="0">
      <text>
        <r>
          <rPr>
            <b/>
            <sz val="9"/>
            <color indexed="81"/>
            <rFont val="Tahoma"/>
            <family val="2"/>
          </rPr>
          <t>Felice Griffiths:</t>
        </r>
        <r>
          <rPr>
            <sz val="9"/>
            <color indexed="81"/>
            <rFont val="Tahoma"/>
            <family val="2"/>
          </rPr>
          <t xml:space="preserve">
March 2012 - changed to Central Purcell</t>
        </r>
      </text>
    </comment>
    <comment ref="A177" authorId="0">
      <text>
        <r>
          <rPr>
            <b/>
            <sz val="9"/>
            <color indexed="81"/>
            <rFont val="Tahoma"/>
            <family val="2"/>
          </rPr>
          <t>Felice Griffiths:</t>
        </r>
        <r>
          <rPr>
            <sz val="9"/>
            <color indexed="81"/>
            <rFont val="Tahoma"/>
            <family val="2"/>
          </rPr>
          <t xml:space="preserve">
March 2012 - changed to Central Purcell</t>
        </r>
      </text>
    </comment>
  </commentList>
</comments>
</file>

<file path=xl/sharedStrings.xml><?xml version="1.0" encoding="utf-8"?>
<sst xmlns="http://schemas.openxmlformats.org/spreadsheetml/2006/main" count="2010" uniqueCount="388">
  <si>
    <t>Region</t>
  </si>
  <si>
    <t>Unit</t>
  </si>
  <si>
    <t>Management unit</t>
  </si>
  <si>
    <t>Hunted</t>
  </si>
  <si>
    <t>2010 Estimate</t>
  </si>
  <si>
    <t>Model Predicted population size</t>
  </si>
  <si>
    <t>1-14</t>
  </si>
  <si>
    <t>y</t>
  </si>
  <si>
    <t>1-15</t>
  </si>
  <si>
    <t>2-1</t>
  </si>
  <si>
    <t>n</t>
  </si>
  <si>
    <t>2-2</t>
  </si>
  <si>
    <t>2-3</t>
  </si>
  <si>
    <t>2-4</t>
  </si>
  <si>
    <t>2-5</t>
  </si>
  <si>
    <t>2-6</t>
  </si>
  <si>
    <t>2-7</t>
  </si>
  <si>
    <t>2-8</t>
  </si>
  <si>
    <t>2-9</t>
  </si>
  <si>
    <t>2-10</t>
  </si>
  <si>
    <t>2-11</t>
  </si>
  <si>
    <t>2-12</t>
  </si>
  <si>
    <t>2-13</t>
  </si>
  <si>
    <t>2-14</t>
  </si>
  <si>
    <t>2-15</t>
  </si>
  <si>
    <t>2-17</t>
  </si>
  <si>
    <t>2-18</t>
  </si>
  <si>
    <t>2-19</t>
  </si>
  <si>
    <t>3-13</t>
  </si>
  <si>
    <t>3-14</t>
  </si>
  <si>
    <t>3-15</t>
  </si>
  <si>
    <t>3-16</t>
  </si>
  <si>
    <t>3-32</t>
  </si>
  <si>
    <t>3-33</t>
  </si>
  <si>
    <t>3-34</t>
  </si>
  <si>
    <t>3-35</t>
  </si>
  <si>
    <t>3-36</t>
  </si>
  <si>
    <t>3-37</t>
  </si>
  <si>
    <t>3-38</t>
  </si>
  <si>
    <t>3-39</t>
  </si>
  <si>
    <t>3-40</t>
  </si>
  <si>
    <t>3-41</t>
  </si>
  <si>
    <t>3-42</t>
  </si>
  <si>
    <t>3-43</t>
  </si>
  <si>
    <t>3-44</t>
  </si>
  <si>
    <t>3-45</t>
  </si>
  <si>
    <t>3-46</t>
  </si>
  <si>
    <t>4-1</t>
  </si>
  <si>
    <t>4-2</t>
  </si>
  <si>
    <t>4-3</t>
  </si>
  <si>
    <t>4-4</t>
  </si>
  <si>
    <t>4-5</t>
  </si>
  <si>
    <t>4-6</t>
  </si>
  <si>
    <t>4-7</t>
  </si>
  <si>
    <t>4-8</t>
  </si>
  <si>
    <t>4-9</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</si>
  <si>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</si>
  <si>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</si>
  <si>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</si>
  <si>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</si>
  <si>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</si>
  <si>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</si>
  <si>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</si>
  <si>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</si>
  <si>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</si>
  <si>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</si>
  <si>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</si>
  <si>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</si>
  <si>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</si>
  <si>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</si>
  <si>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</si>
  <si>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</si>
  <si>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</si>
  <si>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</si>
  <si>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</si>
  <si>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</si>
  <si>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</si>
  <si>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</si>
  <si>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</si>
  <si>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</si>
  <si>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</si>
  <si>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</si>
  <si>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</si>
  <si>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5-1</t>
  </si>
  <si>
    <t>5-2</t>
  </si>
  <si>
    <t>5-3</t>
  </si>
  <si>
    <t>5-4</t>
  </si>
  <si>
    <t>5-5</t>
  </si>
  <si>
    <t>5-6</t>
  </si>
  <si>
    <t>5-7</t>
  </si>
  <si>
    <t>5-8</t>
  </si>
  <si>
    <t>5-9</t>
  </si>
  <si>
    <t>5-10</t>
  </si>
  <si>
    <t>5-11</t>
  </si>
  <si>
    <t>5-12</t>
  </si>
  <si>
    <t>5-13</t>
  </si>
  <si>
    <t>5-15</t>
  </si>
  <si>
    <t>5-16</t>
  </si>
  <si>
    <t>6-1</t>
  </si>
  <si>
    <t>6-2</t>
  </si>
  <si>
    <t>6-3</t>
  </si>
  <si>
    <t>6-4</t>
  </si>
  <si>
    <t>6-5</t>
  </si>
  <si>
    <t>6-6</t>
  </si>
  <si>
    <t>6-7</t>
  </si>
  <si>
    <t>6-8</t>
  </si>
  <si>
    <t>6-9</t>
  </si>
  <si>
    <t>6-10</t>
  </si>
  <si>
    <t>6-11</t>
  </si>
  <si>
    <t>6-14</t>
  </si>
  <si>
    <t>6-15</t>
  </si>
  <si>
    <t>6-16</t>
  </si>
  <si>
    <t>6-17</t>
  </si>
  <si>
    <t>6-18</t>
  </si>
  <si>
    <t>6-19</t>
  </si>
  <si>
    <t>6-20</t>
  </si>
  <si>
    <t>6-21</t>
  </si>
  <si>
    <t>6-22</t>
  </si>
  <si>
    <t>6-23</t>
  </si>
  <si>
    <t>6-24</t>
  </si>
  <si>
    <t>6-25</t>
  </si>
  <si>
    <t>6-26</t>
  </si>
  <si>
    <t>6-27</t>
  </si>
  <si>
    <t>6-28</t>
  </si>
  <si>
    <t>6-29</t>
  </si>
  <si>
    <t>6-30</t>
  </si>
  <si>
    <t>7-1</t>
  </si>
  <si>
    <t>7-2</t>
  </si>
  <si>
    <t>7-3</t>
  </si>
  <si>
    <t>7-4</t>
  </si>
  <si>
    <t>7-5</t>
  </si>
  <si>
    <t>7-6</t>
  </si>
  <si>
    <t>7-7</t>
  </si>
  <si>
    <t>7-8</t>
  </si>
  <si>
    <t>7-9</t>
  </si>
  <si>
    <t>7-10</t>
  </si>
  <si>
    <t>7-11</t>
  </si>
  <si>
    <t>7-12</t>
  </si>
  <si>
    <t>7-13</t>
  </si>
  <si>
    <t>7-14</t>
  </si>
  <si>
    <t>7-15</t>
  </si>
  <si>
    <t>7-16</t>
  </si>
  <si>
    <t>7-17</t>
  </si>
  <si>
    <t>7-18</t>
  </si>
  <si>
    <t>7-19</t>
  </si>
  <si>
    <t>7-20</t>
  </si>
  <si>
    <t>7-21</t>
  </si>
  <si>
    <t>7-22</t>
  </si>
  <si>
    <t>7-23</t>
  </si>
  <si>
    <t>7-24</t>
  </si>
  <si>
    <t>7-25</t>
  </si>
  <si>
    <t>7-26</t>
  </si>
  <si>
    <t>7-27</t>
  </si>
  <si>
    <t>7-28</t>
  </si>
  <si>
    <t>7-29</t>
  </si>
  <si>
    <t>7-30</t>
  </si>
  <si>
    <t>7-31</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</si>
  <si>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</si>
  <si>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</si>
  <si>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</si>
  <si>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</si>
  <si>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</si>
  <si>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</si>
  <si>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</si>
  <si>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</si>
  <si>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</si>
  <si>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</si>
  <si>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</si>
  <si>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</si>
  <si>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</si>
  <si>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</si>
  <si>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</si>
  <si>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</si>
  <si>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</si>
  <si>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</si>
  <si>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</si>
  <si>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</si>
  <si>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</si>
  <si>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</si>
  <si>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</si>
  <si>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</si>
  <si>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8-3</t>
  </si>
  <si>
    <t>8-4</t>
  </si>
  <si>
    <t>8-5</t>
  </si>
  <si>
    <t>8-10</t>
  </si>
  <si>
    <t>8-13</t>
  </si>
  <si>
    <t>8-14</t>
  </si>
  <si>
    <t>8-15</t>
  </si>
  <si>
    <t>8-23</t>
  </si>
  <si>
    <t>8-24</t>
  </si>
  <si>
    <t>8-25</t>
  </si>
  <si>
    <t>8-26</t>
  </si>
  <si>
    <t>TOTAL predicted number of grizzly bears</t>
  </si>
  <si>
    <t>% difference</t>
  </si>
  <si>
    <t>2011 Estimate</t>
  </si>
  <si>
    <t>Difference between 2010 and 2011</t>
  </si>
  <si>
    <t>GBPU</t>
  </si>
  <si>
    <t>MU</t>
  </si>
  <si>
    <t>MU2</t>
  </si>
  <si>
    <t>LEH Zone</t>
  </si>
  <si>
    <t>Hunted (CHECK)</t>
  </si>
  <si>
    <t>Kingcome-Wakeman</t>
  </si>
  <si>
    <t>Zone A of 1-14</t>
  </si>
  <si>
    <t>Zone B of 1-14</t>
  </si>
  <si>
    <t>Knight-Bute</t>
  </si>
  <si>
    <t>Zone B of 1-15</t>
  </si>
  <si>
    <t>Zone C of 1-15</t>
  </si>
  <si>
    <t>North Cascades</t>
  </si>
  <si>
    <t>2-01</t>
  </si>
  <si>
    <t>2-02</t>
  </si>
  <si>
    <t>2-03</t>
  </si>
  <si>
    <t>2-04</t>
  </si>
  <si>
    <t>Squamish-Lillooet</t>
  </si>
  <si>
    <t>2-05</t>
  </si>
  <si>
    <t>Toba-Bute</t>
  </si>
  <si>
    <t>2-06</t>
  </si>
  <si>
    <t>Garibaldi-Pitt</t>
  </si>
  <si>
    <t>2-07</t>
  </si>
  <si>
    <t>2-08</t>
  </si>
  <si>
    <t>2-09</t>
  </si>
  <si>
    <t>Stein-Nahatlatch</t>
  </si>
  <si>
    <t>South Chilcotin Ranges</t>
  </si>
  <si>
    <t>Klinaklini-Homathko</t>
  </si>
  <si>
    <t>Central Monashee</t>
  </si>
  <si>
    <t>Columbia-Shuswap</t>
  </si>
  <si>
    <t>Wells Gray</t>
  </si>
  <si>
    <t>Flathead</t>
  </si>
  <si>
    <t>4-01</t>
  </si>
  <si>
    <t>4-02</t>
  </si>
  <si>
    <t>4-03</t>
  </si>
  <si>
    <t>4-04</t>
  </si>
  <si>
    <t>South Purcell</t>
  </si>
  <si>
    <t>4-05</t>
  </si>
  <si>
    <t>4-06</t>
  </si>
  <si>
    <t>South Selkirk</t>
  </si>
  <si>
    <t>4-07</t>
  </si>
  <si>
    <t>4-08</t>
  </si>
  <si>
    <t>Kettle-Granby</t>
  </si>
  <si>
    <t>4-09</t>
  </si>
  <si>
    <t>Valhalla</t>
  </si>
  <si>
    <t>Central Selkirk</t>
  </si>
  <si>
    <t>Central Purcell</t>
  </si>
  <si>
    <t>South Rockies</t>
  </si>
  <si>
    <t>Zone A of 4-23</t>
  </si>
  <si>
    <t>Zone B of 4-23</t>
  </si>
  <si>
    <t>Rockies Park Ranges</t>
  </si>
  <si>
    <t>North Purcell</t>
  </si>
  <si>
    <t>Spillamacheen</t>
  </si>
  <si>
    <t>Central Rockies</t>
  </si>
  <si>
    <t>North Selkirk</t>
  </si>
  <si>
    <t>5-01</t>
  </si>
  <si>
    <t>Quesnel Lake North</t>
  </si>
  <si>
    <t>5-02</t>
  </si>
  <si>
    <t>5-03</t>
  </si>
  <si>
    <t>5-04</t>
  </si>
  <si>
    <t>5-05</t>
  </si>
  <si>
    <t>5-06</t>
  </si>
  <si>
    <t>Kwatna-Owikeno</t>
  </si>
  <si>
    <t>5-07</t>
  </si>
  <si>
    <t>5-08</t>
  </si>
  <si>
    <t>Zone A of 5-08</t>
  </si>
  <si>
    <t>Tweedsmuir</t>
  </si>
  <si>
    <t>Zone B of 5-08</t>
  </si>
  <si>
    <t>Kitlope-Fiordland</t>
  </si>
  <si>
    <t>5-09</t>
  </si>
  <si>
    <t>Zone A of 5-09</t>
  </si>
  <si>
    <t>Zone C of 5-08</t>
  </si>
  <si>
    <t>Zone C of 5-09</t>
  </si>
  <si>
    <t>Blackwater-West Chilcotin</t>
  </si>
  <si>
    <t>Zone A of 5-15</t>
  </si>
  <si>
    <t>Zone B of 5-15</t>
  </si>
  <si>
    <t>Zone C of 5-15</t>
  </si>
  <si>
    <t>Zone D of 5-15</t>
  </si>
  <si>
    <t>6-01</t>
  </si>
  <si>
    <t>6-02</t>
  </si>
  <si>
    <t>Bulkley-Lakes</t>
  </si>
  <si>
    <t>6-03</t>
  </si>
  <si>
    <t>Zone B of 6-03</t>
  </si>
  <si>
    <t>6-04</t>
  </si>
  <si>
    <t>Zone A of 6-04</t>
  </si>
  <si>
    <t>Zone A of 6-09</t>
  </si>
  <si>
    <t>Francois</t>
  </si>
  <si>
    <t>Zone B of 6-04</t>
  </si>
  <si>
    <t>6-05</t>
  </si>
  <si>
    <t>6-06</t>
  </si>
  <si>
    <t>Babine</t>
  </si>
  <si>
    <t>6-07</t>
  </si>
  <si>
    <t>6-08</t>
  </si>
  <si>
    <t>6-09</t>
  </si>
  <si>
    <t>Zone B of 6-09</t>
  </si>
  <si>
    <t>North Coast</t>
  </si>
  <si>
    <t>Khutzeymateen</t>
  </si>
  <si>
    <t>Zone A of 6-14</t>
  </si>
  <si>
    <t>Stewart</t>
  </si>
  <si>
    <t>Zone B of 6-16</t>
  </si>
  <si>
    <t>Zone A of 6-15</t>
  </si>
  <si>
    <t>Cranberry</t>
  </si>
  <si>
    <t>Zone B of 6-15</t>
  </si>
  <si>
    <t>Zone C of 6-15</t>
  </si>
  <si>
    <t>Zone A of 6-16</t>
  </si>
  <si>
    <t>Upper Skeena-Nass</t>
  </si>
  <si>
    <t>Spatsizi</t>
  </si>
  <si>
    <t>Zone A of 6-19</t>
  </si>
  <si>
    <t>Zone A of 6-20</t>
  </si>
  <si>
    <t>Zone B of 6-20</t>
  </si>
  <si>
    <t>Zone C of 6-20</t>
  </si>
  <si>
    <t>Edziza-Lower Stikine</t>
  </si>
  <si>
    <t>Zone A of 6-21</t>
  </si>
  <si>
    <t>Zone B of 6-21</t>
  </si>
  <si>
    <t>Taku</t>
  </si>
  <si>
    <t>Cassiar</t>
  </si>
  <si>
    <t>Zone A of 6-25</t>
  </si>
  <si>
    <t>Zone B of 6-25</t>
  </si>
  <si>
    <t>Tatshenshini</t>
  </si>
  <si>
    <t>Zone A of 6-30</t>
  </si>
  <si>
    <t>Robson</t>
  </si>
  <si>
    <t>7-01</t>
  </si>
  <si>
    <t>7-02</t>
  </si>
  <si>
    <t>7-03</t>
  </si>
  <si>
    <t>7-04</t>
  </si>
  <si>
    <t>7-05</t>
  </si>
  <si>
    <t>7-06</t>
  </si>
  <si>
    <t>7-07</t>
  </si>
  <si>
    <t>Nulki</t>
  </si>
  <si>
    <t>7-08</t>
  </si>
  <si>
    <t>7-09</t>
  </si>
  <si>
    <t>Nation</t>
  </si>
  <si>
    <t>Zone A of 7-16</t>
  </si>
  <si>
    <t>Zone B of 7-16</t>
  </si>
  <si>
    <t>Zone C of 7-16</t>
  </si>
  <si>
    <t>Parsnip</t>
  </si>
  <si>
    <t>Hart</t>
  </si>
  <si>
    <t>Zone A of 7-23</t>
  </si>
  <si>
    <t>Zone B of 7-23</t>
  </si>
  <si>
    <t>Zone C of 7-23</t>
  </si>
  <si>
    <t>Zone D of 7-23</t>
  </si>
  <si>
    <t>Zone E of 7-23</t>
  </si>
  <si>
    <t>Omineca</t>
  </si>
  <si>
    <t>Moberly</t>
  </si>
  <si>
    <t>Rocky</t>
  </si>
  <si>
    <t>Finlay-Ospika</t>
  </si>
  <si>
    <t>Alta</t>
  </si>
  <si>
    <t>Taiga</t>
  </si>
  <si>
    <t>Muskwa</t>
  </si>
  <si>
    <t>Hyland</t>
  </si>
  <si>
    <t>8-03</t>
  </si>
  <si>
    <t>8-04</t>
  </si>
  <si>
    <t>8-05</t>
  </si>
  <si>
    <t>Zone A of 8-24, 8-23</t>
  </si>
  <si>
    <t>only half is in 6-15</t>
  </si>
  <si>
    <t>620 is 620C+620B+90%620A</t>
  </si>
  <si>
    <t>doesnt' seem to be included in region est</t>
  </si>
  <si>
    <t>doesn't seem to be incl in region estimate</t>
  </si>
  <si>
    <t>Row Labels</t>
  </si>
  <si>
    <t>(blank)</t>
  </si>
  <si>
    <t>Sum of 2010</t>
  </si>
  <si>
    <t>incl part of 5-09</t>
  </si>
  <si>
    <t>adjusted to fit reported est from region of 231</t>
  </si>
  <si>
    <t>6-14 minus the part in 6-16B (200) minus 75</t>
  </si>
  <si>
    <t>Zone A of 4-15</t>
  </si>
  <si>
    <t>Zone A of 4-16</t>
  </si>
  <si>
    <t>Zone A of 4-18</t>
  </si>
  <si>
    <t>Zone A 0f 4-17</t>
  </si>
  <si>
    <t>Zone C of 4-23</t>
  </si>
  <si>
    <t>no longer exists</t>
  </si>
  <si>
    <t>comments on 2010 numbers</t>
  </si>
  <si>
    <t>Values</t>
  </si>
  <si>
    <t>Sum of 2011</t>
  </si>
  <si>
    <t>difference</t>
  </si>
  <si>
    <t>hunted?</t>
  </si>
  <si>
    <t>(All)</t>
  </si>
  <si>
    <t>inventory</t>
  </si>
  <si>
    <t>model</t>
  </si>
  <si>
    <t>expert opinion</t>
  </si>
  <si>
    <t>model average</t>
  </si>
  <si>
    <t>*proctor 2007</t>
  </si>
  <si>
    <t>?</t>
  </si>
  <si>
    <t>inventory ?</t>
  </si>
  <si>
    <t>(nation field estimate)</t>
  </si>
  <si>
    <t>coast</t>
  </si>
  <si>
    <t>93 interior units use model</t>
  </si>
  <si>
    <t>7 coastal units use model</t>
  </si>
  <si>
    <t>*informed by Bolanger 2004</t>
  </si>
  <si>
    <t>inventory/expert opinion</t>
  </si>
  <si>
    <t>Yahk</t>
  </si>
  <si>
    <t>south purcell</t>
  </si>
  <si>
    <t>26 coastal units total</t>
  </si>
  <si>
    <t>140 interior units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</si>
</sst>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2" x14ac:knownFonts="1">
    <font>
      <sz val="11"/>
      <color theme="1"/>
      <name val="Calibri"/>
      <family val="2"/>
      <scheme val="minor"/>
    </font>
    <font>
      <sz val="10"/>
      <name val="Arial"/>
      <family val="2"/>
    </font>
    <font>
      <b/>
      <sz val="10"/>
      <name val="Arial"/>
      <family val="2"/>
    </font>
    <font>
      <sz val="10"/>
      <color indexed="8"/>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
      <sz val="11"/>
      <color rgb="FFFF0000"/>
      <name val="Calibri"/>
      <family val="2"/>
      <scheme val="minor"/>
    </font>
    <font>
      <b/>
      <sz val="11"/>
      <color theme="1"/>
      <name val="Calibri"/>
      <family val="2"/>
      <scheme val="minor"/>
    </font>
    <font>
      <sz val="10"/>
      <color rgb="FFFF0000"/>
      <name val="Arial"/>
      <family val="2"/>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theme="4" tint="0.39997558519241921"/>
      </bottom>
      <diagonal/>
    </border>
  </borders>
  <cellStyleXfs count="2">
    <xf numFmtId="0" fontId="0" fillId="0" borderId="0"/>
    <xf numFmtId="0" fontId="1" fillId="0" borderId="0"/>
  </cellStyleXfs>
  <cellXfs count="98">
    <xf numFmtId="0" fontId="0" fillId="0" borderId="0" xfId="0"/>
    <xf numFmtId="1" fontId="0" fillId="0" borderId="0" xfId="0" applyNumberFormat="1"/>
    <xf numFmtId="1" fontId="2" fillId="0" borderId="0" xfId="1" applyNumberFormat="1" applyFont="1" applyAlignment="1">
      <alignment horizontal="center" vertical="center" wrapText="1"/>
    </xf>
    <xf numFmtId="2" fontId="2" fillId="0" borderId="0" xfId="1" applyNumberFormat="1" applyFont="1" applyFill="1" applyAlignment="1">
      <alignment horizontal="center" vertical="center" wrapText="1"/>
    </xf>
    <xf numFmtId="1" fontId="2" fillId="0" borderId="0" xfId="1" applyNumberFormat="1" applyFont="1" applyFill="1" applyAlignment="1">
      <alignment horizontal="center" vertical="center" wrapText="1"/>
    </xf>
    <xf numFmtId="1" fontId="1" fillId="0" borderId="0" xfId="1" applyNumberFormat="1" applyFont="1"/>
    <xf numFmtId="0" fontId="0" fillId="0" borderId="0" xfId="0" quotePrefix="1" applyNumberFormat="1" applyAlignment="1">
      <alignment horizontal="center"/>
    </xf>
    <xf numFmtId="0" fontId="0" fillId="0" borderId="0" xfId="0" applyNumberFormat="1" applyAlignment="1">
      <alignment horizontal="center"/>
    </xf>
    <xf numFmtId="1" fontId="0" fillId="0" borderId="0" xfId="0" quotePrefix="1" applyNumberFormat="1" applyAlignment="1">
      <alignment horizontal="center"/>
    </xf>
    <xf numFmtId="1" fontId="1" fillId="0" borderId="0" xfId="1" applyNumberFormat="1" applyFont="1" applyAlignment="1">
      <alignment horizontal="center"/>
    </xf>
    <xf numFmtId="0" fontId="0" fillId="2" borderId="0" xfId="0" applyFill="1" applyAlignment="1">
      <alignment horizontal="center"/>
    </xf>
    <xf numFmtId="9" fontId="0" fillId="0" borderId="0" xfId="0" applyNumberFormat="1"/>
    <xf numFmtId="0" fontId="0" fillId="0" borderId="0" xfId="0" applyNumberFormat="1" applyFill="1" applyAlignment="1">
      <alignment horizontal="center"/>
    </xf>
    <xf numFmtId="1" fontId="1" fillId="2" borderId="0" xfId="1" applyNumberFormat="1" applyFont="1" applyFill="1" applyBorder="1" applyAlignment="1">
      <alignment horizontal="center"/>
    </xf>
    <xf numFmtId="0" fontId="1" fillId="2" borderId="0" xfId="1" applyFont="1" applyFill="1" applyBorder="1" applyAlignment="1">
      <alignment horizontal="center" wrapText="1"/>
    </xf>
    <xf numFmtId="0" fontId="0" fillId="2" borderId="0" xfId="0" applyFont="1" applyFill="1" applyBorder="1" applyAlignment="1">
      <alignment horizontal="center"/>
    </xf>
    <xf numFmtId="1" fontId="0" fillId="0" borderId="0" xfId="0" applyNumberFormat="1" applyFill="1" applyAlignment="1">
      <alignment horizontal="center"/>
    </xf>
    <xf numFmtId="1" fontId="1" fillId="0" borderId="0" xfId="1" applyNumberFormat="1" applyFont="1" applyFill="1" applyBorder="1" applyAlignment="1">
      <alignment horizontal="center"/>
    </xf>
    <xf numFmtId="0" fontId="3" fillId="2" borderId="0" xfId="0" applyFont="1" applyFill="1" applyAlignment="1">
      <alignment horizontal="center"/>
    </xf>
    <xf numFmtId="0" fontId="3" fillId="0" borderId="0" xfId="0" applyFont="1" applyFill="1" applyAlignment="1">
      <alignment horizontal="center"/>
    </xf>
    <xf numFmtId="0" fontId="0" fillId="2" borderId="0" xfId="0" applyNumberFormat="1" applyFill="1" applyAlignment="1">
      <alignment horizontal="center"/>
    </xf>
    <xf numFmtId="0" fontId="1" fillId="2" borderId="0" xfId="0" applyFont="1" applyFill="1" applyAlignment="1">
      <alignment horizontal="center"/>
    </xf>
    <xf numFmtId="1" fontId="0" fillId="2" borderId="0" xfId="0" quotePrefix="1" applyNumberFormat="1" applyFill="1" applyBorder="1" applyAlignment="1">
      <alignment horizontal="center"/>
    </xf>
    <xf numFmtId="1" fontId="0" fillId="0" borderId="0" xfId="0" quotePrefix="1" applyNumberFormat="1" applyFill="1" applyBorder="1" applyAlignment="1">
      <alignment horizontal="center"/>
    </xf>
    <xf numFmtId="0" fontId="0" fillId="0" borderId="0" xfId="0" applyFill="1" applyBorder="1" applyAlignment="1">
      <alignment horizontal="center"/>
    </xf>
    <xf numFmtId="1" fontId="0" fillId="0" borderId="0" xfId="0" applyNumberFormat="1" applyFill="1" applyBorder="1" applyAlignment="1">
      <alignment horizontal="center"/>
    </xf>
    <xf numFmtId="0" fontId="0" fillId="0" borderId="0" xfId="0" applyAlignment="1">
      <alignment horizontal="center"/>
    </xf>
    <xf numFmtId="1" fontId="1" fillId="0" borderId="0" xfId="1" applyNumberFormat="1" applyFont="1" applyFill="1" applyAlignment="1">
      <alignment horizontal="center"/>
    </xf>
    <xf numFmtId="1" fontId="0" fillId="2" borderId="0" xfId="0" applyNumberFormat="1" applyFill="1" applyAlignment="1">
      <alignment horizontal="center"/>
    </xf>
    <xf numFmtId="0" fontId="0" fillId="0" borderId="0" xfId="0" applyFill="1" applyAlignment="1">
      <alignment horizontal="center"/>
    </xf>
    <xf numFmtId="1" fontId="0" fillId="0" borderId="0" xfId="0" applyNumberFormat="1" applyAlignment="1">
      <alignment horizontal="center"/>
    </xf>
    <xf numFmtId="1" fontId="0" fillId="0" borderId="0" xfId="0" quotePrefix="1" applyNumberFormat="1" applyFill="1" applyAlignment="1">
      <alignment horizontal="center"/>
    </xf>
    <xf numFmtId="1" fontId="3" fillId="0" borderId="0" xfId="1" applyNumberFormat="1" applyFont="1"/>
    <xf numFmtId="49" fontId="3" fillId="0" borderId="0" xfId="1" applyNumberFormat="1" applyFont="1" applyAlignment="1">
      <alignment horizontal="center"/>
    </xf>
    <xf numFmtId="1" fontId="3" fillId="0" borderId="0" xfId="1" applyNumberFormat="1" applyFont="1" applyAlignment="1">
      <alignment horizontal="center"/>
    </xf>
    <xf numFmtId="49" fontId="0" fillId="0" borderId="0" xfId="0" applyNumberFormat="1" applyAlignment="1">
      <alignment horizontal="center"/>
    </xf>
    <xf numFmtId="0" fontId="0" fillId="0" borderId="0" xfId="0" applyNumberFormat="1"/>
    <xf numFmtId="0" fontId="0" fillId="0" borderId="0" xfId="0" applyBorder="1"/>
    <xf numFmtId="0" fontId="0" fillId="0" borderId="0" xfId="0" quotePrefix="1" applyNumberFormat="1"/>
    <xf numFmtId="1" fontId="1" fillId="0" borderId="0" xfId="0" applyNumberFormat="1" applyFont="1" applyBorder="1" applyAlignment="1">
      <alignment horizontal="center"/>
    </xf>
    <xf numFmtId="49" fontId="3" fillId="0" borderId="0" xfId="0" applyNumberFormat="1" applyFont="1" applyFill="1" applyBorder="1" applyAlignment="1" applyProtection="1">
      <alignment horizontal="center"/>
      <protection locked="0"/>
    </xf>
    <xf numFmtId="0" fontId="0" fillId="0" borderId="0" xfId="0" applyBorder="1" applyAlignment="1">
      <alignment horizontal="center"/>
    </xf>
    <xf numFmtId="0" fontId="1" fillId="0" borderId="0" xfId="0" applyFont="1"/>
    <xf numFmtId="1" fontId="0" fillId="0" borderId="0" xfId="0" applyNumberFormat="1" applyBorder="1" applyAlignment="1">
      <alignment horizontal="center"/>
    </xf>
    <xf numFmtId="0" fontId="1" fillId="0" borderId="0" xfId="0" applyFont="1" applyBorder="1"/>
    <xf numFmtId="0" fontId="1" fillId="0" borderId="0" xfId="0" quotePrefix="1" applyNumberFormat="1" applyFont="1"/>
    <xf numFmtId="0" fontId="1" fillId="0" borderId="0" xfId="0" applyNumberFormat="1" applyFont="1"/>
    <xf numFmtId="0" fontId="0" fillId="0" borderId="0" xfId="0" applyNumberFormat="1" applyFont="1"/>
    <xf numFmtId="0" fontId="0" fillId="0" borderId="0" xfId="0" quotePrefix="1" applyNumberFormat="1" applyFill="1"/>
    <xf numFmtId="0" fontId="0" fillId="0" borderId="0" xfId="0" applyNumberFormat="1" applyFill="1"/>
    <xf numFmtId="0" fontId="0" fillId="0" borderId="0" xfId="0" applyFill="1"/>
    <xf numFmtId="0" fontId="0" fillId="0" borderId="0" xfId="0" applyFill="1" applyBorder="1"/>
    <xf numFmtId="0" fontId="0" fillId="0" borderId="0" xfId="0" pivotButton="1"/>
    <xf numFmtId="0" fontId="0" fillId="0" borderId="0" xfId="0" applyAlignment="1">
      <alignment horizontal="left"/>
    </xf>
    <xf numFmtId="16" fontId="0" fillId="0" borderId="0" xfId="0" quotePrefix="1" applyNumberFormat="1"/>
    <xf numFmtId="0" fontId="8" fillId="0" borderId="0" xfId="0" applyFont="1" applyFill="1" applyBorder="1" applyAlignment="1">
      <alignment horizontal="center"/>
    </xf>
    <xf numFmtId="1" fontId="1" fillId="0" borderId="0" xfId="0" applyNumberFormat="1" applyFont="1" applyFill="1" applyBorder="1" applyAlignment="1">
      <alignment horizontal="center"/>
    </xf>
    <xf numFmtId="1" fontId="10" fillId="0" borderId="0" xfId="0" applyNumberFormat="1" applyFont="1" applyFill="1" applyBorder="1" applyAlignment="1">
      <alignment horizontal="center"/>
    </xf>
    <xf numFmtId="1" fontId="3" fillId="0" borderId="0" xfId="0" applyNumberFormat="1" applyFont="1" applyFill="1" applyBorder="1" applyAlignment="1">
      <alignment horizontal="center"/>
    </xf>
    <xf numFmtId="0" fontId="0" fillId="0" borderId="0" xfId="0" quotePrefix="1" applyNumberFormat="1" applyFill="1" applyAlignment="1">
      <alignment horizontal="center"/>
    </xf>
    <xf numFmtId="1" fontId="8" fillId="0" borderId="0" xfId="0" applyNumberFormat="1" applyFont="1" applyFill="1" applyBorder="1" applyAlignment="1">
      <alignment horizontal="center"/>
    </xf>
    <xf numFmtId="1" fontId="8" fillId="0" borderId="0" xfId="0" quotePrefix="1" applyNumberFormat="1" applyFont="1" applyFill="1" applyBorder="1" applyAlignment="1">
      <alignment horizontal="center"/>
    </xf>
    <xf numFmtId="0" fontId="1" fillId="0" borderId="0" xfId="1" applyFont="1" applyFill="1" applyBorder="1" applyAlignment="1">
      <alignment horizontal="center" wrapText="1"/>
    </xf>
    <xf numFmtId="0" fontId="0" fillId="0" borderId="0" xfId="0" applyFont="1" applyFill="1" applyBorder="1" applyAlignment="1">
      <alignment horizontal="center"/>
    </xf>
    <xf numFmtId="0" fontId="1" fillId="0" borderId="0" xfId="0" applyFont="1" applyFill="1" applyAlignment="1">
      <alignment horizontal="center"/>
    </xf>
    <xf numFmtId="1" fontId="8" fillId="0" borderId="0" xfId="0" applyNumberFormat="1" applyFont="1" applyFill="1" applyAlignment="1">
      <alignment horizontal="center"/>
    </xf>
    <xf numFmtId="0" fontId="0" fillId="0" borderId="0" xfId="0" applyNumberFormat="1" applyFill="1" applyBorder="1" applyAlignment="1">
      <alignment horizontal="center"/>
    </xf>
    <xf numFmtId="0" fontId="3" fillId="0" borderId="0" xfId="0" applyFont="1" applyFill="1" applyBorder="1" applyAlignment="1">
      <alignment horizontal="center"/>
    </xf>
    <xf numFmtId="0" fontId="1" fillId="0" borderId="0" xfId="0" applyFont="1" applyFill="1" applyBorder="1" applyAlignment="1">
      <alignment horizontal="center"/>
    </xf>
    <xf numFmtId="1" fontId="1" fillId="0" borderId="0" xfId="0" applyNumberFormat="1" applyFont="1" applyFill="1" applyBorder="1" applyAlignment="1" applyProtection="1">
      <alignment horizontal="center" wrapText="1"/>
      <protection locked="0"/>
    </xf>
    <xf numFmtId="0" fontId="9" fillId="0" borderId="0" xfId="0" applyNumberFormat="1" applyFont="1"/>
    <xf numFmtId="0" fontId="9" fillId="0" borderId="0" xfId="0" applyFont="1"/>
    <xf numFmtId="0" fontId="9" fillId="0" borderId="0" xfId="0" applyFont="1" applyAlignment="1">
      <alignment horizontal="center"/>
    </xf>
    <xf numFmtId="0" fontId="9" fillId="0" borderId="0" xfId="0" applyFont="1" applyFill="1" applyBorder="1" applyAlignment="1">
      <alignment horizontal="center"/>
    </xf>
    <xf numFmtId="1" fontId="0" fillId="0" borderId="0" xfId="0" applyNumberFormat="1" applyFill="1"/>
    <xf numFmtId="1" fontId="10" fillId="0" borderId="0" xfId="1" applyNumberFormat="1" applyFont="1" applyFill="1" applyBorder="1" applyAlignment="1">
      <alignment horizontal="center"/>
    </xf>
    <xf numFmtId="1" fontId="0" fillId="0" borderId="0" xfId="0" pivotButton="1" applyNumberFormat="1"/>
    <xf numFmtId="1" fontId="0" fillId="0" borderId="1" xfId="0" applyNumberFormat="1" applyFill="1" applyBorder="1"/>
    <xf numFmtId="0" fontId="9" fillId="3" borderId="2" xfId="0" applyFont="1" applyFill="1" applyBorder="1"/>
    <xf numFmtId="1" fontId="9" fillId="3" borderId="2" xfId="0" applyNumberFormat="1" applyFont="1" applyFill="1" applyBorder="1"/>
    <xf numFmtId="164" fontId="0" fillId="0" borderId="0" xfId="0" applyNumberFormat="1"/>
    <xf numFmtId="1" fontId="9" fillId="3" borderId="0" xfId="0" applyNumberFormat="1" applyFont="1" applyFill="1" applyBorder="1"/>
    <xf numFmtId="1" fontId="0" fillId="0" borderId="0" xfId="0" applyNumberFormat="1" applyFill="1" applyBorder="1"/>
    <xf numFmtId="1" fontId="9" fillId="3" borderId="0" xfId="0" applyNumberFormat="1" applyFont="1" applyFill="1" applyBorder="1" applyAlignment="1">
      <alignment horizontal="center"/>
    </xf>
    <xf numFmtId="0" fontId="0" fillId="4" borderId="0" xfId="0" applyFill="1"/>
    <xf numFmtId="1" fontId="1" fillId="0" borderId="0" xfId="0" applyNumberFormat="1" applyFont="1" applyFill="1" applyBorder="1" applyAlignment="1">
      <alignment horizontal="left"/>
    </xf>
    <xf numFmtId="1" fontId="11" fillId="0" borderId="0" xfId="0" applyNumberFormat="1" applyFont="1" applyFill="1" applyBorder="1" applyAlignment="1">
      <alignment horizontal="left"/>
    </xf>
    <xf numFmtId="1" fontId="3" fillId="0" borderId="0" xfId="0" applyNumberFormat="1" applyFont="1" applyFill="1" applyBorder="1" applyAlignment="1">
      <alignment horizontal="left"/>
    </xf>
    <xf numFmtId="1" fontId="1" fillId="0" borderId="0" xfId="1" applyNumberFormat="1" applyFont="1" applyFill="1" applyBorder="1" applyAlignment="1">
      <alignment horizontal="left"/>
    </xf>
    <xf numFmtId="0" fontId="0" fillId="0" borderId="0" xfId="0" applyNumberFormat="1" applyFill="1" applyAlignment="1">
      <alignment horizontal="left"/>
    </xf>
    <xf numFmtId="1" fontId="0" fillId="0" borderId="0" xfId="0" applyNumberFormat="1" applyFill="1" applyBorder="1" applyAlignment="1">
      <alignment horizontal="left"/>
    </xf>
    <xf numFmtId="0" fontId="0" fillId="0" borderId="0" xfId="0" applyFill="1" applyAlignment="1">
      <alignment horizontal="left"/>
    </xf>
    <xf numFmtId="0" fontId="3" fillId="0" borderId="0" xfId="0" applyFont="1" applyFill="1" applyAlignment="1">
      <alignment horizontal="left"/>
    </xf>
    <xf numFmtId="1" fontId="0" fillId="0" borderId="0" xfId="0" quotePrefix="1" applyNumberFormat="1" applyFill="1" applyBorder="1" applyAlignment="1">
      <alignment horizontal="left"/>
    </xf>
    <xf numFmtId="10" fontId="0" fillId="0" borderId="0" xfId="0" applyNumberFormat="1"/>
    <xf numFmtId="0" fontId="0" fillId="5" borderId="0" xfId="0" applyFill="1"/>
    <xf numFmtId="1" fontId="0" fillId="0" borderId="0" xfId="0" applyNumberFormat="1" applyBorder="1"/>
    <xf numFmtId="165" fontId="0" fillId="0" borderId="0" xfId="0" applyNumberFormat="1" applyBorder="1"/>
  </cellXfs>
  <cellStyles count="2">
    <cellStyle name="Normal" xfId="0" builtinId="0"/>
    <cellStyle name="Normal 2" xfId="1"/>
  </cellStyles>
  <dxfs count="2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elice Griffiths" refreshedDate="40973.406720949075" createdVersion="3" refreshedVersion="3" minRefreshableVersion="3" recordCount="234">
  <cacheSource type="worksheet">
    <worksheetSource ref="A1:G1048576" sheet="Zone"/>
  </cacheSource>
  <cacheFields count="7">
    <cacheField name="GBPU" numFmtId="0">
      <sharedItems containsBlank="1" count="58">
        <s v="Alta"/>
        <s v="Babine"/>
        <s v="Blackwater-West Chilcotin"/>
        <s v="Bulkley-Lakes"/>
        <s v="Cassiar"/>
        <s v="Central Monashee"/>
        <s v="Central Purcell"/>
        <s v="Central Rockies"/>
        <s v="Central Selkirk"/>
        <s v="Columbia-Shuswap"/>
        <s v="Cranberry"/>
        <s v="Edziza-Lower Stikine"/>
        <s v="Finlay-Ospika"/>
        <s v="Flathead"/>
        <s v="Francois"/>
        <s v="Garibaldi-Pitt"/>
        <s v="Hart"/>
        <s v="Hyland"/>
        <s v="Kettle-Granby"/>
        <s v="Khutzeymateen"/>
        <s v="Kingcome-Wakeman"/>
        <s v="Kitlope-Fiordland"/>
        <s v="Klinaklini-Homathko"/>
        <s v="Knight-Bute"/>
        <s v="Kwatna-Owikeno"/>
        <s v="Moberly"/>
        <s v="Muskwa"/>
        <s v="Nation"/>
        <s v="North Cascades"/>
        <s v="North Coast"/>
        <s v="North Purcell"/>
        <s v="North Selkirk"/>
        <s v="Nulki"/>
        <s v="Omineca"/>
        <s v="Parsnip"/>
        <s v="Quesnel Lake North"/>
        <s v="Robson"/>
        <s v="Rockies Park Ranges"/>
        <s v="Rocky"/>
        <s v="South Chilcotin Ranges"/>
        <s v="Yahk"/>
        <s v="South Rockies"/>
        <s v="South Selkirk"/>
        <s v="Spatsizi"/>
        <s v="Spillamacheen"/>
        <s v="Squamish-Lillooet"/>
        <s v="Stein-Nahatlatch"/>
        <s v="Stewart"/>
        <s v="Taiga"/>
        <s v="Taku"/>
        <s v="Tatshenshini"/>
        <s v="Toba-Bute"/>
        <s v="Tweedsmuir"/>
        <s v="Upper Skeena-Nass"/>
        <s v="Valhalla"/>
        <s v="Wells Gray"/>
        <m/>
        <s v="South Purcell" u="1"/>
      </sharedItems>
    </cacheField>
    <cacheField name="MU" numFmtId="0">
      <sharedItems containsBlank="1"/>
    </cacheField>
    <cacheField name="MU2" numFmtId="0">
      <sharedItems containsBlank="1"/>
    </cacheField>
    <cacheField name="LEH Zone" numFmtId="0">
      <sharedItems containsBlank="1"/>
    </cacheField>
    <cacheField name="Hunted (CHECK)" numFmtId="0">
      <sharedItems containsBlank="1" count="3">
        <s v="y"/>
        <s v="n"/>
        <m/>
      </sharedItems>
    </cacheField>
    <cacheField name="2010" numFmtId="0">
      <sharedItems containsString="0" containsBlank="1" containsNumber="1" minValue="0.1010269296158" maxValue="15706.455420613313"/>
    </cacheField>
    <cacheField name="2011" numFmtId="0">
      <sharedItems containsString="0" containsBlank="1" containsNumber="1" minValue="0" maxValue="14993.1242275676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4">
  <r>
    <x v="0"/>
    <s v="7-45"/>
    <s v="7-45"/>
    <m/>
    <x v="0"/>
    <n v="62"/>
    <n v="62"/>
  </r>
  <r>
    <x v="0"/>
    <s v="7-48"/>
    <s v="7-48"/>
    <m/>
    <x v="0"/>
    <n v="70"/>
    <n v="70"/>
  </r>
  <r>
    <x v="1"/>
    <s v="6-07"/>
    <s v="6-7"/>
    <m/>
    <x v="0"/>
    <n v="94"/>
    <n v="154"/>
  </r>
  <r>
    <x v="1"/>
    <s v="6-08"/>
    <s v="6-8"/>
    <m/>
    <x v="0"/>
    <n v="192"/>
    <n v="159"/>
  </r>
  <r>
    <x v="2"/>
    <s v="5-12"/>
    <s v="5-12"/>
    <m/>
    <x v="1"/>
    <n v="74.188880203381856"/>
    <n v="20"/>
  </r>
  <r>
    <x v="2"/>
    <s v="5-13"/>
    <s v="5-13"/>
    <m/>
    <x v="1"/>
    <n v="74.135486280732778"/>
    <n v="15"/>
  </r>
  <r>
    <x v="2"/>
    <s v="6-01"/>
    <s v="6-1"/>
    <m/>
    <x v="1"/>
    <n v="38.173266183031807"/>
    <m/>
  </r>
  <r>
    <x v="3"/>
    <s v="6-03"/>
    <s v="6-3"/>
    <s v="Zone B of 6-03"/>
    <x v="0"/>
    <n v="50"/>
    <n v="73"/>
  </r>
  <r>
    <x v="3"/>
    <s v="6-03"/>
    <s v="6-3"/>
    <m/>
    <x v="1"/>
    <n v="28"/>
    <m/>
  </r>
  <r>
    <x v="3"/>
    <s v="6-04"/>
    <s v="6-4"/>
    <s v="Zone A of 6-04"/>
    <x v="0"/>
    <n v="49"/>
    <n v="19"/>
  </r>
  <r>
    <x v="3"/>
    <s v="6-09"/>
    <s v="6-9"/>
    <s v="Zone A of 6-09"/>
    <x v="0"/>
    <n v="137"/>
    <n v="121"/>
  </r>
  <r>
    <x v="3"/>
    <s v="6-09"/>
    <s v="6-9"/>
    <s v="Zone B of 6-09"/>
    <x v="0"/>
    <n v="125"/>
    <n v="123"/>
  </r>
  <r>
    <x v="4"/>
    <s v="6-23"/>
    <s v="6-23"/>
    <m/>
    <x v="0"/>
    <n v="221"/>
    <n v="167"/>
  </r>
  <r>
    <x v="4"/>
    <s v="6-24"/>
    <s v="6-24"/>
    <m/>
    <x v="0"/>
    <n v="188"/>
    <n v="179"/>
  </r>
  <r>
    <x v="4"/>
    <s v="6-25"/>
    <s v="6-25"/>
    <s v="Zone A of 6-25"/>
    <x v="0"/>
    <n v="206"/>
    <n v="182"/>
  </r>
  <r>
    <x v="4"/>
    <s v="6-25"/>
    <s v="6-25"/>
    <s v="Zone B of 6-25"/>
    <x v="0"/>
    <n v="121"/>
    <n v="84"/>
  </r>
  <r>
    <x v="5"/>
    <s v="8-13"/>
    <s v="8-13"/>
    <m/>
    <x v="1"/>
    <n v="2.558971894041"/>
    <n v="8"/>
  </r>
  <r>
    <x v="5"/>
    <s v="8-23"/>
    <s v="8-23"/>
    <s v="Zone A of 8-24, 8-23"/>
    <x v="0"/>
    <n v="21.901455430313888"/>
    <n v="33"/>
  </r>
  <r>
    <x v="5"/>
    <s v="8-23"/>
    <s v="8-23"/>
    <m/>
    <x v="1"/>
    <n v="17.100761241013419"/>
    <m/>
  </r>
  <r>
    <x v="5"/>
    <s v="8-24"/>
    <s v="8-24"/>
    <s v="Zone A of 8-24, 8-23"/>
    <x v="0"/>
    <n v="27.875903956331587"/>
    <n v="26"/>
  </r>
  <r>
    <x v="5"/>
    <s v="8-25"/>
    <s v="8-25"/>
    <m/>
    <x v="1"/>
    <n v="4.0218376874499997"/>
    <n v="4"/>
  </r>
  <r>
    <x v="5"/>
    <s v="8-26"/>
    <s v="8-26"/>
    <m/>
    <x v="1"/>
    <n v="3.4295594981694153"/>
    <n v="3"/>
  </r>
  <r>
    <x v="5"/>
    <s v="3-34"/>
    <s v="3-34"/>
    <m/>
    <x v="1"/>
    <n v="11.304545889223169"/>
    <n v="11"/>
  </r>
  <r>
    <x v="5"/>
    <s v="4-32"/>
    <s v="4-32"/>
    <m/>
    <x v="0"/>
    <n v="72"/>
    <n v="69"/>
  </r>
  <r>
    <x v="6"/>
    <s v="4-19"/>
    <s v="4-19"/>
    <m/>
    <x v="0"/>
    <n v="28"/>
    <n v="28"/>
  </r>
  <r>
    <x v="6"/>
    <s v="4-20"/>
    <s v="4-20"/>
    <m/>
    <x v="0"/>
    <n v="68"/>
    <n v="52"/>
  </r>
  <r>
    <x v="6"/>
    <s v="4-26"/>
    <s v="4-26"/>
    <m/>
    <x v="0"/>
    <n v="58"/>
    <n v="58"/>
  </r>
  <r>
    <x v="7"/>
    <s v="4-36"/>
    <s v="4-36"/>
    <m/>
    <x v="0"/>
    <n v="96"/>
    <n v="92"/>
  </r>
  <r>
    <x v="7"/>
    <s v="4-40"/>
    <s v="4-40"/>
    <m/>
    <x v="0"/>
    <n v="77"/>
    <n v="77"/>
  </r>
  <r>
    <x v="8"/>
    <s v="4-17"/>
    <s v="4-17"/>
    <m/>
    <x v="1"/>
    <n v="5"/>
    <n v="5"/>
  </r>
  <r>
    <x v="8"/>
    <s v="4-17"/>
    <s v="4-17"/>
    <s v="Zone A 0f 4-17"/>
    <x v="0"/>
    <n v="60"/>
    <n v="49"/>
  </r>
  <r>
    <x v="8"/>
    <s v="4-18"/>
    <s v="4-18"/>
    <m/>
    <x v="1"/>
    <n v="8"/>
    <n v="8"/>
  </r>
  <r>
    <x v="8"/>
    <s v="4-18"/>
    <s v="4-18"/>
    <s v="Zone A of 4-18"/>
    <x v="0"/>
    <n v="45"/>
    <n v="29"/>
  </r>
  <r>
    <x v="8"/>
    <s v="4-30"/>
    <s v="4-30"/>
    <m/>
    <x v="0"/>
    <n v="50"/>
    <n v="51"/>
  </r>
  <r>
    <x v="8"/>
    <s v="4-31"/>
    <s v="4-31"/>
    <m/>
    <x v="0"/>
    <n v="48"/>
    <n v="46"/>
  </r>
  <r>
    <x v="9"/>
    <s v="5-01"/>
    <s v="5-1"/>
    <m/>
    <x v="1"/>
    <n v="5.060395127279115"/>
    <n v="3"/>
  </r>
  <r>
    <x v="9"/>
    <s v="3-35"/>
    <s v="3-35"/>
    <m/>
    <x v="0"/>
    <n v="16"/>
    <n v="30"/>
  </r>
  <r>
    <x v="9"/>
    <s v="3-36"/>
    <s v="3-36"/>
    <m/>
    <x v="0"/>
    <n v="53"/>
    <n v="62"/>
  </r>
  <r>
    <x v="9"/>
    <s v="3-37"/>
    <s v="3-37"/>
    <m/>
    <x v="0"/>
    <n v="12"/>
    <n v="15"/>
  </r>
  <r>
    <x v="9"/>
    <s v="3-38"/>
    <s v="3-38"/>
    <m/>
    <x v="1"/>
    <n v="45.255814073583387"/>
    <n v="5"/>
  </r>
  <r>
    <x v="9"/>
    <s v="3-39"/>
    <s v="3-39"/>
    <m/>
    <x v="1"/>
    <n v="42.930720343652304"/>
    <n v="25"/>
  </r>
  <r>
    <x v="9"/>
    <s v="3-41"/>
    <s v="3-41"/>
    <m/>
    <x v="1"/>
    <n v="25.599115889316"/>
    <n v="20"/>
  </r>
  <r>
    <x v="9"/>
    <s v="3-42"/>
    <s v="3-42"/>
    <m/>
    <x v="0"/>
    <n v="10"/>
    <n v="35"/>
  </r>
  <r>
    <x v="9"/>
    <s v="3-43"/>
    <s v="3-43"/>
    <m/>
    <x v="0"/>
    <n v="32"/>
    <n v="42"/>
  </r>
  <r>
    <x v="9"/>
    <s v="4-39"/>
    <s v="4-39"/>
    <m/>
    <x v="0"/>
    <n v="117"/>
    <n v="109"/>
  </r>
  <r>
    <x v="10"/>
    <s v="6-15"/>
    <s v="6-15"/>
    <s v="Zone B of 6-15"/>
    <x v="0"/>
    <n v="76"/>
    <n v="80"/>
  </r>
  <r>
    <x v="10"/>
    <s v="6-15"/>
    <s v="6-15"/>
    <s v="Zone C of 6-15"/>
    <x v="0"/>
    <n v="133"/>
    <n v="138"/>
  </r>
  <r>
    <x v="10"/>
    <s v="6-30"/>
    <s v="6-30"/>
    <s v="Zone A of 6-30"/>
    <x v="0"/>
    <n v="127"/>
    <n v="134"/>
  </r>
  <r>
    <x v="11"/>
    <s v="6-21"/>
    <s v="6-21"/>
    <s v="Zone A of 6-21"/>
    <x v="0"/>
    <n v="58"/>
    <n v="72"/>
  </r>
  <r>
    <x v="11"/>
    <s v="6-21"/>
    <s v="6-21"/>
    <s v="Zone B of 6-21"/>
    <x v="0"/>
    <n v="317"/>
    <n v="326"/>
  </r>
  <r>
    <x v="12"/>
    <s v="7-37"/>
    <s v="7-37"/>
    <m/>
    <x v="0"/>
    <n v="148"/>
    <n v="177"/>
  </r>
  <r>
    <x v="12"/>
    <s v="7-39"/>
    <s v="7-39"/>
    <m/>
    <x v="0"/>
    <n v="189"/>
    <n v="370"/>
  </r>
  <r>
    <x v="12"/>
    <s v="7-40"/>
    <s v="7-40"/>
    <m/>
    <x v="0"/>
    <n v="173"/>
    <n v="216"/>
  </r>
  <r>
    <x v="12"/>
    <s v="7-41"/>
    <s v="7-41"/>
    <m/>
    <x v="0"/>
    <n v="182"/>
    <n v="208"/>
  </r>
  <r>
    <x v="13"/>
    <s v="4-01"/>
    <s v="4-1"/>
    <m/>
    <x v="0"/>
    <n v="80"/>
    <n v="80"/>
  </r>
  <r>
    <x v="13"/>
    <s v="4-02"/>
    <s v="4-2"/>
    <m/>
    <x v="0"/>
    <n v="65"/>
    <n v="65"/>
  </r>
  <r>
    <x v="13"/>
    <s v="4-23"/>
    <s v="4-23"/>
    <s v="Zone C of 4-23"/>
    <x v="0"/>
    <n v="33"/>
    <n v="33"/>
  </r>
  <r>
    <x v="14"/>
    <s v="6-04"/>
    <s v="6-4"/>
    <s v="Zone B of 6-04"/>
    <x v="0"/>
    <n v="82"/>
    <n v="33"/>
  </r>
  <r>
    <x v="14"/>
    <s v="6-05"/>
    <s v="6-5"/>
    <m/>
    <x v="0"/>
    <n v="21"/>
    <n v="7"/>
  </r>
  <r>
    <x v="14"/>
    <s v="6-06"/>
    <s v="6-6"/>
    <m/>
    <x v="0"/>
    <n v="43"/>
    <n v="18"/>
  </r>
  <r>
    <x v="15"/>
    <s v="2-07"/>
    <s v="2-7"/>
    <m/>
    <x v="1"/>
    <n v="3.0349509699126123"/>
    <n v="1"/>
  </r>
  <r>
    <x v="15"/>
    <s v="2-08"/>
    <s v="2-8"/>
    <m/>
    <x v="1"/>
    <n v="8.9295564274245844"/>
    <n v="0"/>
  </r>
  <r>
    <x v="15"/>
    <s v="2-09"/>
    <s v="2-9"/>
    <m/>
    <x v="1"/>
    <n v="5.1987080462801547"/>
    <n v="1"/>
  </r>
  <r>
    <x v="15"/>
    <s v="2-19"/>
    <s v="2-19"/>
    <m/>
    <x v="1"/>
    <n v="2.3821271800997152"/>
    <n v="0"/>
  </r>
  <r>
    <x v="16"/>
    <s v="7-19"/>
    <s v="7-19"/>
    <m/>
    <x v="0"/>
    <n v="87"/>
    <n v="79"/>
  </r>
  <r>
    <x v="16"/>
    <s v="7-20"/>
    <s v="7-20"/>
    <m/>
    <x v="0"/>
    <n v="87"/>
    <n v="38"/>
  </r>
  <r>
    <x v="16"/>
    <s v="7-21"/>
    <s v="7-21"/>
    <m/>
    <x v="0"/>
    <n v="135"/>
    <n v="59"/>
  </r>
  <r>
    <x v="16"/>
    <s v="7-22"/>
    <s v="7-22"/>
    <m/>
    <x v="0"/>
    <n v="83"/>
    <n v="68"/>
  </r>
  <r>
    <x v="17"/>
    <s v="7-53"/>
    <s v="7-53"/>
    <m/>
    <x v="0"/>
    <n v="186"/>
    <n v="98"/>
  </r>
  <r>
    <x v="17"/>
    <s v="7-54"/>
    <s v="7-54"/>
    <m/>
    <x v="0"/>
    <n v="143"/>
    <n v="133"/>
  </r>
  <r>
    <x v="18"/>
    <s v="4-09"/>
    <s v="4-9"/>
    <m/>
    <x v="1"/>
    <n v="14.115883540835533"/>
    <n v="12"/>
  </r>
  <r>
    <x v="18"/>
    <s v="4-14"/>
    <s v="4-14"/>
    <m/>
    <x v="1"/>
    <n v="10.555995224633049"/>
    <n v="12"/>
  </r>
  <r>
    <x v="18"/>
    <s v="8-10"/>
    <s v="8-10"/>
    <m/>
    <x v="1"/>
    <n v="0.87206037694320004"/>
    <n v="1"/>
  </r>
  <r>
    <x v="18"/>
    <s v="8-13"/>
    <s v="8-13"/>
    <m/>
    <x v="1"/>
    <n v="5.4698023534200004"/>
    <m/>
  </r>
  <r>
    <x v="18"/>
    <s v="8-14"/>
    <s v="8-14"/>
    <m/>
    <x v="1"/>
    <n v="15.77746120341947"/>
    <n v="24"/>
  </r>
  <r>
    <x v="18"/>
    <s v="8-15"/>
    <s v="8-15"/>
    <m/>
    <x v="1"/>
    <n v="28.046491151422796"/>
    <n v="32"/>
  </r>
  <r>
    <x v="18"/>
    <s v="8-23"/>
    <s v="8-23"/>
    <m/>
    <x v="1"/>
    <n v="3.9193741824599999"/>
    <m/>
  </r>
  <r>
    <x v="19"/>
    <s v="6-14"/>
    <s v="6-14"/>
    <s v="Zone A of 6-14"/>
    <x v="1"/>
    <n v="75"/>
    <m/>
  </r>
  <r>
    <x v="19"/>
    <s v="6-14"/>
    <s v="6-14"/>
    <m/>
    <x v="1"/>
    <n v="85"/>
    <n v="173"/>
  </r>
  <r>
    <x v="19"/>
    <s v="6-15"/>
    <s v="6-15"/>
    <s v="Zone A of 6-15"/>
    <x v="1"/>
    <n v="113"/>
    <m/>
  </r>
  <r>
    <x v="19"/>
    <s v="6-15"/>
    <s v="6-15"/>
    <m/>
    <x v="1"/>
    <m/>
    <n v="107"/>
  </r>
  <r>
    <x v="20"/>
    <s v="1-14"/>
    <s v="1-14"/>
    <s v="Zone A of 1-14"/>
    <x v="0"/>
    <n v="111"/>
    <n v="120"/>
  </r>
  <r>
    <x v="20"/>
    <s v="1-14"/>
    <s v="1-14"/>
    <s v="Zone B of 1-14"/>
    <x v="0"/>
    <n v="74"/>
    <n v="64"/>
  </r>
  <r>
    <x v="20"/>
    <s v="1-14"/>
    <s v="1-14"/>
    <m/>
    <x v="1"/>
    <n v="37"/>
    <n v="13"/>
  </r>
  <r>
    <x v="21"/>
    <s v="5-09"/>
    <s v="5-9"/>
    <s v="Zone A of 5-09"/>
    <x v="0"/>
    <n v="100"/>
    <n v="49"/>
  </r>
  <r>
    <x v="21"/>
    <s v="5-09"/>
    <s v="5-9"/>
    <m/>
    <x v="1"/>
    <n v="25.251652571683024"/>
    <m/>
  </r>
  <r>
    <x v="21"/>
    <s v="6-03"/>
    <s v="6-3"/>
    <s v="Zone B of 6-03"/>
    <x v="0"/>
    <n v="27"/>
    <m/>
  </r>
  <r>
    <x v="21"/>
    <s v="6-03"/>
    <s v="6-3"/>
    <m/>
    <x v="1"/>
    <n v="125"/>
    <n v="218"/>
  </r>
  <r>
    <x v="22"/>
    <s v="2-15"/>
    <s v="2-15"/>
    <m/>
    <x v="1"/>
    <n v="17.7244602056467"/>
    <n v="113"/>
  </r>
  <r>
    <x v="22"/>
    <s v="5-05"/>
    <s v="5-5"/>
    <m/>
    <x v="1"/>
    <n v="45.259933506681428"/>
    <n v="79"/>
  </r>
  <r>
    <x v="22"/>
    <s v="5-06"/>
    <s v="5-6"/>
    <m/>
    <x v="1"/>
    <n v="46.913647588850331"/>
    <n v="104.12422756767292"/>
  </r>
  <r>
    <x v="23"/>
    <s v="1-15"/>
    <s v="1-15"/>
    <s v="Zone B of 1-15"/>
    <x v="0"/>
    <n v="55"/>
    <n v="66"/>
  </r>
  <r>
    <x v="23"/>
    <s v="1-15"/>
    <s v="1-15"/>
    <s v="Zone C of 1-15"/>
    <x v="0"/>
    <n v="57"/>
    <n v="91"/>
  </r>
  <r>
    <x v="23"/>
    <s v="1-15"/>
    <s v="1-15"/>
    <m/>
    <x v="1"/>
    <n v="27.658510996198508"/>
    <n v="47"/>
  </r>
  <r>
    <x v="23"/>
    <s v="2-15"/>
    <s v="2-15"/>
    <m/>
    <x v="1"/>
    <n v="28.873322736613222"/>
    <m/>
  </r>
  <r>
    <x v="24"/>
    <s v="5-07"/>
    <s v="5-7"/>
    <m/>
    <x v="1"/>
    <n v="206.54701875643869"/>
    <n v="138"/>
  </r>
  <r>
    <x v="24"/>
    <s v="5-08"/>
    <s v="5-8"/>
    <s v="Zone A of 5-08"/>
    <x v="0"/>
    <n v="110"/>
    <n v="91"/>
  </r>
  <r>
    <x v="25"/>
    <s v="7-30"/>
    <s v="7-30"/>
    <m/>
    <x v="0"/>
    <n v="43"/>
    <n v="13"/>
  </r>
  <r>
    <x v="25"/>
    <s v="7-31"/>
    <s v="7-31"/>
    <m/>
    <x v="0"/>
    <n v="124"/>
    <n v="58"/>
  </r>
  <r>
    <x v="26"/>
    <s v="7-51"/>
    <s v="7-51"/>
    <m/>
    <x v="0"/>
    <n v="388"/>
    <n v="381"/>
  </r>
  <r>
    <x v="26"/>
    <s v="7-52"/>
    <s v="7-52"/>
    <m/>
    <x v="0"/>
    <n v="367"/>
    <n v="459"/>
  </r>
  <r>
    <x v="27"/>
    <s v="7-14"/>
    <s v="7-14"/>
    <m/>
    <x v="0"/>
    <n v="28"/>
    <n v="9"/>
  </r>
  <r>
    <x v="27"/>
    <s v="7-16"/>
    <s v="7-16"/>
    <s v="Zone A of 7-16"/>
    <x v="0"/>
    <n v="22"/>
    <n v="21"/>
  </r>
  <r>
    <x v="27"/>
    <s v="7-16"/>
    <s v="7-16"/>
    <s v="Zone B of 7-16"/>
    <x v="0"/>
    <n v="20"/>
    <n v="21"/>
  </r>
  <r>
    <x v="27"/>
    <s v="7-16"/>
    <s v="7-16"/>
    <s v="Zone C of 7-16"/>
    <x v="0"/>
    <n v="20"/>
    <n v="21"/>
  </r>
  <r>
    <x v="27"/>
    <s v="7-24"/>
    <s v="7-24"/>
    <m/>
    <x v="0"/>
    <n v="84"/>
    <n v="56"/>
  </r>
  <r>
    <x v="27"/>
    <s v="7-25"/>
    <s v="7-25"/>
    <m/>
    <x v="0"/>
    <n v="37"/>
    <n v="23"/>
  </r>
  <r>
    <x v="27"/>
    <s v="7-26"/>
    <s v="7-26"/>
    <m/>
    <x v="0"/>
    <n v="30"/>
    <n v="18"/>
  </r>
  <r>
    <x v="28"/>
    <s v="2-01"/>
    <s v="2-1"/>
    <m/>
    <x v="1"/>
    <n v="1"/>
    <n v="0"/>
  </r>
  <r>
    <x v="28"/>
    <s v="2-02"/>
    <s v="2-2"/>
    <m/>
    <x v="1"/>
    <n v="1.9564964776146068"/>
    <n v="0"/>
  </r>
  <r>
    <x v="28"/>
    <s v="2-03"/>
    <s v="2-3"/>
    <m/>
    <x v="1"/>
    <n v="1.9583863171816094"/>
    <n v="0"/>
  </r>
  <r>
    <x v="28"/>
    <s v="2-04"/>
    <s v="2-4"/>
    <m/>
    <x v="1"/>
    <n v="0.1010269296158"/>
    <n v="0"/>
  </r>
  <r>
    <x v="28"/>
    <s v="2-17"/>
    <s v="2-17"/>
    <m/>
    <x v="1"/>
    <n v="2"/>
    <n v="0"/>
  </r>
  <r>
    <x v="28"/>
    <s v="3-13"/>
    <s v="3-13"/>
    <m/>
    <x v="1"/>
    <n v="2.5643338400200002"/>
    <n v="0"/>
  </r>
  <r>
    <x v="28"/>
    <s v="3-14"/>
    <s v="3-14"/>
    <m/>
    <x v="1"/>
    <n v="2.1644758901999999"/>
    <n v="0"/>
  </r>
  <r>
    <x v="28"/>
    <s v="8-03"/>
    <s v="8-3"/>
    <m/>
    <x v="1"/>
    <n v="2.3937414109199997"/>
    <n v="9"/>
  </r>
  <r>
    <x v="28"/>
    <s v="8-04"/>
    <s v="8-4"/>
    <m/>
    <x v="1"/>
    <n v="1.8608616460339999"/>
    <n v="7"/>
  </r>
  <r>
    <x v="28"/>
    <s v="8-05"/>
    <s v="8-5"/>
    <m/>
    <x v="1"/>
    <n v="3.1019510263000001"/>
    <n v="0"/>
  </r>
  <r>
    <x v="29"/>
    <s v="6-10"/>
    <s v="6-10"/>
    <m/>
    <x v="0"/>
    <n v="46"/>
    <n v="24"/>
  </r>
  <r>
    <x v="29"/>
    <s v="6-11"/>
    <s v="6-11"/>
    <m/>
    <x v="0"/>
    <n v="168"/>
    <n v="166"/>
  </r>
  <r>
    <x v="30"/>
    <s v="4-27"/>
    <s v="4-27"/>
    <m/>
    <x v="0"/>
    <n v="72"/>
    <n v="54"/>
  </r>
  <r>
    <x v="30"/>
    <s v="4-28"/>
    <s v="4-28"/>
    <m/>
    <x v="0"/>
    <n v="39"/>
    <n v="37"/>
  </r>
  <r>
    <x v="30"/>
    <s v="4-29"/>
    <s v="4-29"/>
    <m/>
    <x v="0"/>
    <n v="37"/>
    <n v="38"/>
  </r>
  <r>
    <x v="30"/>
    <s v="4-33"/>
    <s v="4-33"/>
    <m/>
    <x v="0"/>
    <n v="89"/>
    <n v="105"/>
  </r>
  <r>
    <x v="31"/>
    <s v="4-37"/>
    <s v="4-37"/>
    <m/>
    <x v="0"/>
    <n v="81"/>
    <n v="92"/>
  </r>
  <r>
    <x v="31"/>
    <s v="4-38"/>
    <s v="4-38"/>
    <m/>
    <x v="0"/>
    <n v="179"/>
    <n v="173"/>
  </r>
  <r>
    <x v="32"/>
    <s v="7-08"/>
    <s v="7-8"/>
    <m/>
    <x v="1"/>
    <n v="14.549912605349634"/>
    <n v="5"/>
  </r>
  <r>
    <x v="32"/>
    <s v="7-09"/>
    <s v="7-9"/>
    <m/>
    <x v="1"/>
    <n v="19.271229235752337"/>
    <n v="4"/>
  </r>
  <r>
    <x v="32"/>
    <s v="7-10"/>
    <s v="7-10"/>
    <m/>
    <x v="1"/>
    <n v="16.017343235120531"/>
    <n v="4"/>
  </r>
  <r>
    <x v="32"/>
    <s v="7-11"/>
    <s v="7-11"/>
    <m/>
    <x v="1"/>
    <n v="20.891225171400844"/>
    <n v="5"/>
  </r>
  <r>
    <x v="32"/>
    <s v="7-12"/>
    <s v="7-12"/>
    <m/>
    <x v="1"/>
    <n v="57.778131053879079"/>
    <n v="13"/>
  </r>
  <r>
    <x v="32"/>
    <s v="7-13"/>
    <s v="7-13"/>
    <m/>
    <x v="1"/>
    <n v="30.5199782539325"/>
    <n v="7"/>
  </r>
  <r>
    <x v="32"/>
    <s v="7-15"/>
    <s v="7-15"/>
    <m/>
    <x v="1"/>
    <n v="25.412132172686484"/>
    <n v="6"/>
  </r>
  <r>
    <x v="33"/>
    <s v="7-27"/>
    <s v="7-27"/>
    <m/>
    <x v="0"/>
    <n v="85"/>
    <n v="37"/>
  </r>
  <r>
    <x v="33"/>
    <s v="7-28"/>
    <s v="7-28"/>
    <m/>
    <x v="0"/>
    <n v="126"/>
    <n v="39"/>
  </r>
  <r>
    <x v="33"/>
    <s v="7-29"/>
    <s v="7-29"/>
    <m/>
    <x v="0"/>
    <n v="58"/>
    <n v="18"/>
  </r>
  <r>
    <x v="33"/>
    <s v="7-38"/>
    <s v="7-38"/>
    <m/>
    <x v="0"/>
    <n v="212"/>
    <n v="308"/>
  </r>
  <r>
    <x v="34"/>
    <s v="7-17"/>
    <s v="7-17"/>
    <m/>
    <x v="0"/>
    <n v="115"/>
    <n v="64"/>
  </r>
  <r>
    <x v="34"/>
    <s v="7-18"/>
    <s v="7-18"/>
    <m/>
    <x v="0"/>
    <n v="165"/>
    <n v="181"/>
  </r>
  <r>
    <x v="34"/>
    <s v="7-23"/>
    <s v="7-23"/>
    <s v="Zone A of 7-23"/>
    <x v="0"/>
    <n v="38"/>
    <n v="42"/>
  </r>
  <r>
    <x v="34"/>
    <s v="7-23"/>
    <s v="7-23"/>
    <s v="Zone B of 7-23"/>
    <x v="0"/>
    <n v="39"/>
    <n v="43"/>
  </r>
  <r>
    <x v="34"/>
    <s v="7-23"/>
    <s v="7-23"/>
    <s v="Zone C of 7-23"/>
    <x v="0"/>
    <n v="38"/>
    <n v="42"/>
  </r>
  <r>
    <x v="34"/>
    <s v="7-23"/>
    <s v="7-23"/>
    <s v="Zone D of 7-23"/>
    <x v="0"/>
    <n v="38"/>
    <n v="42"/>
  </r>
  <r>
    <x v="34"/>
    <s v="7-23"/>
    <s v="7-23"/>
    <s v="Zone E of 7-23"/>
    <x v="0"/>
    <n v="35"/>
    <n v="41"/>
  </r>
  <r>
    <x v="35"/>
    <s v="5-02"/>
    <s v="5-2"/>
    <m/>
    <x v="1"/>
    <n v="23.418584111457719"/>
    <n v="25"/>
  </r>
  <r>
    <x v="35"/>
    <s v="5-15"/>
    <s v="5-15"/>
    <s v="Zone B of 5-15"/>
    <x v="0"/>
    <n v="94"/>
    <n v="56"/>
  </r>
  <r>
    <x v="35"/>
    <s v="5-15"/>
    <s v="5-15"/>
    <s v="Zone C of 5-15"/>
    <x v="0"/>
    <n v="57"/>
    <n v="37"/>
  </r>
  <r>
    <x v="35"/>
    <s v="5-15"/>
    <s v="5-15"/>
    <s v="Zone D of 5-15"/>
    <x v="0"/>
    <n v="108"/>
    <n v="73"/>
  </r>
  <r>
    <x v="35"/>
    <s v="5-16"/>
    <s v="5-16"/>
    <m/>
    <x v="1"/>
    <n v="39.757693761239523"/>
    <n v="30"/>
  </r>
  <r>
    <x v="36"/>
    <s v="7-01"/>
    <s v="7-1"/>
    <m/>
    <x v="1"/>
    <n v="71.364233445720089"/>
    <n v="56"/>
  </r>
  <r>
    <x v="36"/>
    <s v="7-02"/>
    <s v="7-2"/>
    <m/>
    <x v="0"/>
    <n v="115"/>
    <n v="92"/>
  </r>
  <r>
    <x v="36"/>
    <s v="7-03"/>
    <s v="7-3"/>
    <m/>
    <x v="0"/>
    <n v="134"/>
    <n v="129"/>
  </r>
  <r>
    <x v="36"/>
    <s v="7-04"/>
    <s v="7-4"/>
    <m/>
    <x v="0"/>
    <n v="95"/>
    <n v="60"/>
  </r>
  <r>
    <x v="36"/>
    <s v="7-05"/>
    <s v="7-5"/>
    <m/>
    <x v="0"/>
    <n v="107"/>
    <n v="77"/>
  </r>
  <r>
    <x v="36"/>
    <s v="7-06"/>
    <s v="7-6"/>
    <m/>
    <x v="0"/>
    <n v="44"/>
    <n v="61"/>
  </r>
  <r>
    <x v="36"/>
    <s v="7-07"/>
    <s v="7-7"/>
    <m/>
    <x v="0"/>
    <n v="65"/>
    <n v="59"/>
  </r>
  <r>
    <x v="37"/>
    <s v="4-25"/>
    <s v="4-25"/>
    <m/>
    <x v="0"/>
    <n v="72"/>
    <n v="70"/>
  </r>
  <r>
    <x v="37"/>
    <s v="4-35"/>
    <s v="4-35"/>
    <m/>
    <x v="0"/>
    <n v="40"/>
    <n v="46"/>
  </r>
  <r>
    <x v="38"/>
    <s v="7-35"/>
    <s v="7-35"/>
    <m/>
    <x v="0"/>
    <n v="45"/>
    <n v="23"/>
  </r>
  <r>
    <x v="38"/>
    <s v="7-36"/>
    <s v="7-36"/>
    <m/>
    <x v="0"/>
    <n v="64"/>
    <n v="36"/>
  </r>
  <r>
    <x v="38"/>
    <s v="7-42"/>
    <s v="7-42"/>
    <m/>
    <x v="0"/>
    <n v="115"/>
    <n v="120"/>
  </r>
  <r>
    <x v="38"/>
    <s v="7-43"/>
    <s v="7-43"/>
    <m/>
    <x v="0"/>
    <n v="58"/>
    <n v="25"/>
  </r>
  <r>
    <x v="38"/>
    <s v="7-44"/>
    <s v="7-44"/>
    <m/>
    <x v="0"/>
    <n v="45"/>
    <n v="24"/>
  </r>
  <r>
    <x v="38"/>
    <s v="7-49"/>
    <s v="7-49"/>
    <m/>
    <x v="0"/>
    <n v="210"/>
    <n v="108"/>
  </r>
  <r>
    <x v="38"/>
    <s v="7-50"/>
    <s v="7-50"/>
    <m/>
    <x v="0"/>
    <n v="129"/>
    <n v="137"/>
  </r>
  <r>
    <x v="38"/>
    <s v="7-57"/>
    <s v="7-57"/>
    <m/>
    <x v="0"/>
    <n v="48"/>
    <n v="52"/>
  </r>
  <r>
    <x v="38"/>
    <s v="7-58"/>
    <s v="7-58"/>
    <m/>
    <x v="0"/>
    <n v="15"/>
    <n v="13"/>
  </r>
  <r>
    <x v="39"/>
    <s v="2-11"/>
    <s v="2-11"/>
    <m/>
    <x v="1"/>
    <n v="12.818665133844029"/>
    <n v="33"/>
  </r>
  <r>
    <x v="39"/>
    <s v="5-03"/>
    <s v="5-3"/>
    <m/>
    <x v="1"/>
    <n v="7.6351611886811428"/>
    <n v="15"/>
  </r>
  <r>
    <x v="39"/>
    <s v="5-04"/>
    <s v="5-4"/>
    <m/>
    <x v="1"/>
    <n v="39.504234270761259"/>
    <n v="76"/>
  </r>
  <r>
    <x v="39"/>
    <s v="3-32"/>
    <s v="3-32"/>
    <m/>
    <x v="1"/>
    <n v="22.949269796449073"/>
    <n v="46"/>
  </r>
  <r>
    <x v="39"/>
    <s v="3-33"/>
    <s v="3-33"/>
    <m/>
    <x v="1"/>
    <n v="14.081689983109982"/>
    <n v="26"/>
  </r>
  <r>
    <x v="40"/>
    <s v="4-03"/>
    <s v="4-3"/>
    <m/>
    <x v="1"/>
    <n v="25.521417712179201"/>
    <n v="10"/>
  </r>
  <r>
    <x v="40"/>
    <s v="4-04"/>
    <s v="4-4"/>
    <m/>
    <x v="1"/>
    <n v="17.485615610826542"/>
    <n v="10"/>
  </r>
  <r>
    <x v="6"/>
    <s v="4-05"/>
    <s v="4-5"/>
    <m/>
    <x v="1"/>
    <n v="19.086104397294697"/>
    <n v="8"/>
  </r>
  <r>
    <x v="6"/>
    <s v="4-06"/>
    <s v="4-6"/>
    <m/>
    <x v="1"/>
    <n v="51.732173536080737"/>
    <n v="30"/>
  </r>
  <r>
    <x v="41"/>
    <s v="4-21"/>
    <s v="4-21"/>
    <m/>
    <x v="0"/>
    <n v="48.779266069065983"/>
    <n v="49"/>
  </r>
  <r>
    <x v="41"/>
    <s v="4-22"/>
    <s v="4-22"/>
    <m/>
    <x v="0"/>
    <n v="86.650472119624865"/>
    <n v="87"/>
  </r>
  <r>
    <x v="41"/>
    <s v="4-23"/>
    <s v="4-23"/>
    <s v="Zone A of 4-23"/>
    <x v="0"/>
    <n v="66.440692222524746"/>
    <n v="66"/>
  </r>
  <r>
    <x v="41"/>
    <s v="4-23"/>
    <s v="4-23"/>
    <s v="Zone B of 4-23"/>
    <x v="0"/>
    <n v="31.843965922744658"/>
    <n v="32"/>
  </r>
  <r>
    <x v="41"/>
    <s v="4-24"/>
    <s v="4-24"/>
    <m/>
    <x v="0"/>
    <n v="67.545688428272271"/>
    <n v="68"/>
  </r>
  <r>
    <x v="42"/>
    <s v="4-07"/>
    <s v="4-7"/>
    <m/>
    <x v="1"/>
    <n v="26.189147360373088"/>
    <n v="29"/>
  </r>
  <r>
    <x v="42"/>
    <s v="4-08"/>
    <s v="4-8"/>
    <m/>
    <x v="1"/>
    <n v="29.949659361843658"/>
    <n v="29"/>
  </r>
  <r>
    <x v="43"/>
    <s v="6-19"/>
    <s v="6-19"/>
    <s v="Zone A of 6-19"/>
    <x v="0"/>
    <n v="142"/>
    <n v="176"/>
  </r>
  <r>
    <x v="43"/>
    <s v="6-19"/>
    <s v="6-19"/>
    <m/>
    <x v="0"/>
    <m/>
    <m/>
  </r>
  <r>
    <x v="43"/>
    <s v="6-20"/>
    <s v="6-20"/>
    <s v="Zone A of 6-20"/>
    <x v="0"/>
    <n v="236"/>
    <n v="300"/>
  </r>
  <r>
    <x v="43"/>
    <s v="6-20"/>
    <s v="6-20"/>
    <s v="Zone B of 6-20"/>
    <x v="0"/>
    <n v="137"/>
    <n v="171"/>
  </r>
  <r>
    <x v="43"/>
    <s v="6-20"/>
    <s v="6-20"/>
    <s v="Zone C of 6-20"/>
    <x v="0"/>
    <n v="14"/>
    <n v="18"/>
  </r>
  <r>
    <x v="43"/>
    <s v="6-20"/>
    <s v="6-20"/>
    <m/>
    <x v="0"/>
    <m/>
    <m/>
  </r>
  <r>
    <x v="44"/>
    <s v="4-34"/>
    <s v="4-34"/>
    <m/>
    <x v="0"/>
    <n v="112"/>
    <n v="98"/>
  </r>
  <r>
    <x v="45"/>
    <s v="2-05"/>
    <s v="2-5"/>
    <m/>
    <x v="1"/>
    <n v="17.080600625349845"/>
    <n v="17"/>
  </r>
  <r>
    <x v="45"/>
    <s v="2-06"/>
    <s v="2-6"/>
    <m/>
    <x v="1"/>
    <n v="27.370809267922162"/>
    <n v="22"/>
  </r>
  <r>
    <x v="45"/>
    <s v="2-11"/>
    <s v="2-11"/>
    <m/>
    <x v="1"/>
    <n v="12.37430356504878"/>
    <m/>
  </r>
  <r>
    <x v="46"/>
    <s v="2-10"/>
    <s v="2-10"/>
    <m/>
    <x v="1"/>
    <n v="9.0454143116536603"/>
    <n v="3"/>
  </r>
  <r>
    <x v="46"/>
    <s v="2-18"/>
    <s v="2-18"/>
    <m/>
    <x v="1"/>
    <n v="12.137165376503219"/>
    <n v="4"/>
  </r>
  <r>
    <x v="46"/>
    <s v="3-15"/>
    <s v="3-15"/>
    <m/>
    <x v="1"/>
    <n v="16.25810204343847"/>
    <n v="6"/>
  </r>
  <r>
    <x v="46"/>
    <s v="3-16"/>
    <s v="3-16"/>
    <m/>
    <x v="1"/>
    <n v="24.603207504711666"/>
    <n v="8"/>
  </r>
  <r>
    <x v="47"/>
    <s v="6-16"/>
    <s v="6-16"/>
    <s v="Zone A of 6-16"/>
    <x v="0"/>
    <n v="82"/>
    <n v="70"/>
  </r>
  <r>
    <x v="47"/>
    <s v="6-16"/>
    <s v="6-16"/>
    <s v="Zone B of 6-16"/>
    <x v="0"/>
    <n v="231"/>
    <n v="285"/>
  </r>
  <r>
    <x v="48"/>
    <s v="7-46"/>
    <s v="7-46"/>
    <m/>
    <x v="1"/>
    <n v="12.287522398839402"/>
    <n v="12"/>
  </r>
  <r>
    <x v="48"/>
    <s v="7-47"/>
    <s v="7-47"/>
    <m/>
    <x v="1"/>
    <n v="19.769761419936213"/>
    <n v="20"/>
  </r>
  <r>
    <x v="48"/>
    <s v="7-55"/>
    <s v="7-55"/>
    <m/>
    <x v="1"/>
    <n v="36.234971373769909"/>
    <n v="30"/>
  </r>
  <r>
    <x v="48"/>
    <s v="7-56"/>
    <s v="7-56"/>
    <m/>
    <x v="1"/>
    <n v="31.795825458687947"/>
    <n v="32"/>
  </r>
  <r>
    <x v="49"/>
    <s v="6-22"/>
    <s v="6-22"/>
    <m/>
    <x v="0"/>
    <n v="238"/>
    <n v="222"/>
  </r>
  <r>
    <x v="49"/>
    <s v="6-26"/>
    <s v="6-26"/>
    <m/>
    <x v="0"/>
    <n v="340"/>
    <n v="353"/>
  </r>
  <r>
    <x v="50"/>
    <s v="6-27"/>
    <s v="6-27"/>
    <m/>
    <x v="0"/>
    <n v="127"/>
    <n v="113"/>
  </r>
  <r>
    <x v="50"/>
    <s v="6-28"/>
    <s v="6-28"/>
    <m/>
    <x v="0"/>
    <n v="66"/>
    <n v="71"/>
  </r>
  <r>
    <x v="50"/>
    <s v="6-29"/>
    <s v="6-29"/>
    <m/>
    <x v="0"/>
    <n v="176"/>
    <n v="223"/>
  </r>
  <r>
    <x v="51"/>
    <s v="2-05"/>
    <s v="2-5"/>
    <m/>
    <x v="1"/>
    <n v="1.5242380139599927"/>
    <m/>
  </r>
  <r>
    <x v="51"/>
    <s v="2-12"/>
    <s v="2-12"/>
    <m/>
    <x v="1"/>
    <n v="18.491338799761657"/>
    <n v="18"/>
  </r>
  <r>
    <x v="51"/>
    <s v="2-13"/>
    <s v="2-13"/>
    <m/>
    <x v="1"/>
    <n v="26.34233139943894"/>
    <n v="22"/>
  </r>
  <r>
    <x v="51"/>
    <s v="2-14"/>
    <s v="2-14"/>
    <m/>
    <x v="1"/>
    <n v="29.784798623470916"/>
    <n v="22"/>
  </r>
  <r>
    <x v="52"/>
    <s v="5-08"/>
    <s v="5-8"/>
    <s v="Zone B of 5-08"/>
    <x v="0"/>
    <n v="55"/>
    <n v="73"/>
  </r>
  <r>
    <x v="52"/>
    <s v="5-08"/>
    <s v="5-8"/>
    <s v="Zone C of 5-08"/>
    <x v="2"/>
    <n v="27"/>
    <n v="57"/>
  </r>
  <r>
    <x v="52"/>
    <s v="5-09"/>
    <s v="5-9"/>
    <s v="Zone C of 5-09"/>
    <x v="0"/>
    <n v="33"/>
    <n v="110"/>
  </r>
  <r>
    <x v="52"/>
    <s v="5-10"/>
    <s v="5-10"/>
    <m/>
    <x v="1"/>
    <n v="51.391407137563917"/>
    <n v="63"/>
  </r>
  <r>
    <x v="52"/>
    <s v="5-11"/>
    <s v="5-11"/>
    <m/>
    <x v="1"/>
    <n v="29.986149543656563"/>
    <n v="56"/>
  </r>
  <r>
    <x v="52"/>
    <s v="6-01"/>
    <s v="6-1"/>
    <m/>
    <x v="1"/>
    <n v="21.679405091676028"/>
    <n v="24"/>
  </r>
  <r>
    <x v="52"/>
    <s v="6-02"/>
    <s v="6-2"/>
    <m/>
    <x v="0"/>
    <n v="65"/>
    <n v="51"/>
  </r>
  <r>
    <x v="53"/>
    <s v="6-17"/>
    <s v="6-17"/>
    <m/>
    <x v="0"/>
    <n v="404"/>
    <n v="461"/>
  </r>
  <r>
    <x v="53"/>
    <s v="6-18"/>
    <s v="6-18"/>
    <m/>
    <x v="0"/>
    <n v="258"/>
    <n v="294"/>
  </r>
  <r>
    <x v="54"/>
    <s v="4-15"/>
    <s v="4-15"/>
    <m/>
    <x v="1"/>
    <n v="28"/>
    <n v="10"/>
  </r>
  <r>
    <x v="54"/>
    <s v="4-15"/>
    <s v="4-15"/>
    <s v="Zone A of 4-15"/>
    <x v="0"/>
    <n v="20"/>
    <n v="23"/>
  </r>
  <r>
    <x v="54"/>
    <s v="4-16"/>
    <s v="4-16"/>
    <m/>
    <x v="1"/>
    <n v="45"/>
    <n v="40"/>
  </r>
  <r>
    <x v="54"/>
    <s v="4-16"/>
    <s v="4-16"/>
    <s v="Zone A of 4-16"/>
    <x v="0"/>
    <n v="5"/>
    <n v="10"/>
  </r>
  <r>
    <x v="55"/>
    <s v="5-01"/>
    <s v="5-1"/>
    <m/>
    <x v="1"/>
    <n v="1.9174445478519129"/>
    <m/>
  </r>
  <r>
    <x v="55"/>
    <s v="5-02"/>
    <s v="5-2"/>
    <m/>
    <x v="1"/>
    <n v="58.452104240000587"/>
    <m/>
  </r>
  <r>
    <x v="55"/>
    <s v="5-15"/>
    <s v="5-15"/>
    <s v="Zone A of 5-15"/>
    <x v="0"/>
    <n v="59"/>
    <n v="46"/>
  </r>
  <r>
    <x v="55"/>
    <s v="3-40"/>
    <s v="3-40"/>
    <m/>
    <x v="1"/>
    <n v="48.032625774084941"/>
    <n v="28"/>
  </r>
  <r>
    <x v="55"/>
    <s v="3-44"/>
    <s v="3-44"/>
    <m/>
    <x v="0"/>
    <n v="49"/>
    <n v="75"/>
  </r>
  <r>
    <x v="55"/>
    <s v="3-45"/>
    <s v="3-45"/>
    <m/>
    <x v="1"/>
    <n v="63.840665706727421"/>
    <n v="61"/>
  </r>
  <r>
    <x v="55"/>
    <s v="3-46"/>
    <s v="3-46"/>
    <m/>
    <x v="1"/>
    <n v="92.692597974670804"/>
    <n v="75"/>
  </r>
  <r>
    <x v="56"/>
    <m/>
    <m/>
    <m/>
    <x v="2"/>
    <n v="15706.455420613313"/>
    <n v="14993.124227567674"/>
  </r>
  <r>
    <x v="56"/>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rowGrandTotals="0" itemPrintTitles="1" createdVersion="3" indent="0" outline="1" outlineData="1" multipleFieldFilters="0">
  <location ref="A3:C61" firstHeaderRow="1" firstDataRow="2" firstDataCol="1" rowPageCount="1" colPageCount="1"/>
  <pivotFields count="7">
    <pivotField axis="axisRow" showAl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m="1" x="57"/>
        <item x="41"/>
        <item x="42"/>
        <item x="43"/>
        <item x="44"/>
        <item x="45"/>
        <item x="46"/>
        <item x="47"/>
        <item x="48"/>
        <item x="49"/>
        <item x="50"/>
        <item x="51"/>
        <item x="52"/>
        <item x="53"/>
        <item x="54"/>
        <item x="55"/>
        <item x="40"/>
        <item x="56"/>
        <item t="default"/>
      </items>
    </pivotField>
    <pivotField showAll="0"/>
    <pivotField showAll="0"/>
    <pivotField showAll="0"/>
    <pivotField axis="axisPage" showAll="0">
      <items count="4">
        <item x="1"/>
        <item x="0"/>
        <item x="2"/>
        <item t="default"/>
      </items>
    </pivotField>
    <pivotField dataField="1" showAll="0"/>
    <pivotField dataField="1" showAl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x v="52"/>
    </i>
    <i>
      <x v="53"/>
    </i>
    <i>
      <x v="54"/>
    </i>
    <i>
      <x v="55"/>
    </i>
    <i>
      <x v="56"/>
    </i>
    <i>
      <x v="57"/>
    </i>
  </rowItems>
  <colFields count="1">
    <field x="-2"/>
  </colFields>
  <colItems count="2">
    <i>
      <x/>
    </i>
    <i i="1">
      <x v="1"/>
    </i>
  </colItems>
  <pageFields count="1">
    <pageField fld="4" hier="-1"/>
  </pageFields>
  <dataFields count="2">
    <dataField name="Sum of 2010" fld="5" baseField="0" baseItem="0"/>
    <dataField name="Sum of 2011" fld="6" baseField="0" baseItem="0"/>
  </dataFields>
  <formats count="20">
    <format dxfId="19">
      <pivotArea outline="0" collapsedLevelsAreSubtotals="1" fieldPosition="0"/>
    </format>
    <format dxfId="18">
      <pivotArea field="-2" type="button" dataOnly="0" labelOnly="1" outline="0" axis="axisCol" fieldPosition="0"/>
    </format>
    <format dxfId="17">
      <pivotArea type="topRight" dataOnly="0" labelOnly="1" outline="0" fieldPosition="0"/>
    </format>
    <format dxfId="16">
      <pivotArea dataOnly="0" labelOnly="1" outline="0" fieldPosition="0">
        <references count="1">
          <reference field="4294967294" count="2">
            <x v="0"/>
            <x v="1"/>
          </reference>
        </references>
      </pivotArea>
    </format>
    <format dxfId="15">
      <pivotArea collapsedLevelsAreSubtotals="1" fieldPosition="0">
        <references count="2">
          <reference field="4294967294" count="1" selected="0">
            <x v="1"/>
          </reference>
          <reference field="0" count="1">
            <x v="14"/>
          </reference>
        </references>
      </pivotArea>
    </format>
    <format dxfId="14">
      <pivotArea collapsedLevelsAreSubtotals="1" fieldPosition="0">
        <references count="2">
          <reference field="4294967294" count="1" selected="0">
            <x v="1"/>
          </reference>
          <reference field="0" count="2">
            <x v="24"/>
            <x v="25"/>
          </reference>
        </references>
      </pivotArea>
    </format>
    <format dxfId="13">
      <pivotArea collapsedLevelsAreSubtotals="1" fieldPosition="0">
        <references count="2">
          <reference field="4294967294" count="1" selected="0">
            <x v="1"/>
          </reference>
          <reference field="0" count="1">
            <x v="54"/>
          </reference>
        </references>
      </pivotArea>
    </format>
    <format dxfId="12">
      <pivotArea collapsedLevelsAreSubtotals="1" fieldPosition="0">
        <references count="2">
          <reference field="4294967294" count="1" selected="0">
            <x v="1"/>
          </reference>
          <reference field="0" count="1">
            <x v="44"/>
          </reference>
        </references>
      </pivotArea>
    </format>
    <format dxfId="11">
      <pivotArea collapsedLevelsAreSubtotals="1" fieldPosition="0">
        <references count="2">
          <reference field="4294967294" count="1" selected="0">
            <x v="1"/>
          </reference>
          <reference field="0" count="1">
            <x v="24"/>
          </reference>
        </references>
      </pivotArea>
    </format>
    <format dxfId="10">
      <pivotArea collapsedLevelsAreSubtotals="1" fieldPosition="0">
        <references count="2">
          <reference field="4294967294" count="1" selected="0">
            <x v="1"/>
          </reference>
          <reference field="0" count="1">
            <x v="21"/>
          </reference>
        </references>
      </pivotArea>
    </format>
    <format dxfId="9">
      <pivotArea collapsedLevelsAreSubtotals="1" fieldPosition="0">
        <references count="2">
          <reference field="4294967294" count="1" selected="0">
            <x v="1"/>
          </reference>
          <reference field="0" count="1">
            <x v="6"/>
          </reference>
        </references>
      </pivotArea>
    </format>
    <format dxfId="8">
      <pivotArea collapsedLevelsAreSubtotals="1" fieldPosition="0">
        <references count="2">
          <reference field="4294967294" count="1" selected="0">
            <x v="1"/>
          </reference>
          <reference field="0" count="1">
            <x v="14"/>
          </reference>
        </references>
      </pivotArea>
    </format>
    <format dxfId="7">
      <pivotArea collapsedLevelsAreSubtotals="1" fieldPosition="0">
        <references count="2">
          <reference field="4294967294" count="1" selected="0">
            <x v="1"/>
          </reference>
          <reference field="0" count="1">
            <x v="25"/>
          </reference>
        </references>
      </pivotArea>
    </format>
    <format dxfId="6">
      <pivotArea collapsedLevelsAreSubtotals="1" fieldPosition="0">
        <references count="2">
          <reference field="4294967294" count="1" selected="0">
            <x v="1"/>
          </reference>
          <reference field="0" count="1">
            <x v="44"/>
          </reference>
        </references>
      </pivotArea>
    </format>
    <format dxfId="5">
      <pivotArea collapsedLevelsAreSubtotals="1" fieldPosition="0">
        <references count="2">
          <reference field="4294967294" count="1" selected="0">
            <x v="1"/>
          </reference>
          <reference field="0" count="1">
            <x v="54"/>
          </reference>
        </references>
      </pivotArea>
    </format>
    <format dxfId="4">
      <pivotArea collapsedLevelsAreSubtotals="1" fieldPosition="0">
        <references count="2">
          <reference field="4294967294" count="1" selected="0">
            <x v="1"/>
          </reference>
          <reference field="0" count="1">
            <x v="14"/>
          </reference>
        </references>
      </pivotArea>
    </format>
    <format dxfId="3">
      <pivotArea collapsedLevelsAreSubtotals="1" fieldPosition="0">
        <references count="2">
          <reference field="4294967294" count="1" selected="0">
            <x v="1"/>
          </reference>
          <reference field="0" count="1">
            <x v="25"/>
          </reference>
        </references>
      </pivotArea>
    </format>
    <format dxfId="2">
      <pivotArea collapsedLevelsAreSubtotals="1" fieldPosition="0">
        <references count="2">
          <reference field="4294967294" count="1" selected="0">
            <x v="1"/>
          </reference>
          <reference field="0" count="1">
            <x v="40"/>
          </reference>
        </references>
      </pivotArea>
    </format>
    <format dxfId="1">
      <pivotArea collapsedLevelsAreSubtotals="1" fieldPosition="0">
        <references count="2">
          <reference field="4294967294" count="1" selected="0">
            <x v="1"/>
          </reference>
          <reference field="0" count="1">
            <x v="44"/>
          </reference>
        </references>
      </pivotArea>
    </format>
    <format dxfId="0">
      <pivotArea collapsedLevelsAreSubtotals="1" fieldPosition="0">
        <references count="2">
          <reference field="4294967294" count="1" selected="0">
            <x v="1"/>
          </reference>
          <reference field="0" count="1">
            <x v="54"/>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3"/>
  <sheetViews>
    <sheetView workbookViewId="0">
      <selection activeCell="G1" sqref="G1:J1048576"/>
    </sheetView>
  </sheetViews>
  <sheetFormatPr defaultRowHeight="15" x14ac:dyDescent="0.25"/>
  <cols>
    <col min="1" max="1" width="15.85546875" style="1" customWidth="1"/>
    <col min="3" max="4" width="15.85546875" style="35" customWidth="1"/>
    <col min="5" max="5" width="15.85546875" style="30" customWidth="1"/>
    <col min="6" max="6" width="17.28515625" customWidth="1"/>
    <col min="7" max="7" width="18" style="26" bestFit="1" customWidth="1"/>
    <col min="8" max="8" width="18.140625" bestFit="1" customWidth="1"/>
    <col min="9" max="9" width="16.7109375" bestFit="1" customWidth="1"/>
    <col min="10" max="10" width="15.140625" style="1" customWidth="1"/>
    <col min="12" max="12" width="19.140625" customWidth="1"/>
    <col min="253" max="253" width="15.85546875" customWidth="1"/>
    <col min="255" max="257" width="15.85546875" customWidth="1"/>
    <col min="258" max="258" width="17.28515625" customWidth="1"/>
    <col min="259" max="259" width="15.5703125" customWidth="1"/>
    <col min="260" max="260" width="17" customWidth="1"/>
    <col min="261" max="261" width="15.140625" customWidth="1"/>
    <col min="509" max="509" width="15.85546875" customWidth="1"/>
    <col min="511" max="513" width="15.85546875" customWidth="1"/>
    <col min="514" max="514" width="17.28515625" customWidth="1"/>
    <col min="515" max="515" width="15.5703125" customWidth="1"/>
    <col min="516" max="516" width="17" customWidth="1"/>
    <col min="517" max="517" width="15.140625" customWidth="1"/>
    <col min="765" max="765" width="15.85546875" customWidth="1"/>
    <col min="767" max="769" width="15.85546875" customWidth="1"/>
    <col min="770" max="770" width="17.28515625" customWidth="1"/>
    <col min="771" max="771" width="15.5703125" customWidth="1"/>
    <col min="772" max="772" width="17" customWidth="1"/>
    <col min="773" max="773" width="15.140625" customWidth="1"/>
    <col min="1021" max="1021" width="15.85546875" customWidth="1"/>
    <col min="1023" max="1025" width="15.85546875" customWidth="1"/>
    <col min="1026" max="1026" width="17.28515625" customWidth="1"/>
    <col min="1027" max="1027" width="15.5703125" customWidth="1"/>
    <col min="1028" max="1028" width="17" customWidth="1"/>
    <col min="1029" max="1029" width="15.140625" customWidth="1"/>
    <col min="1277" max="1277" width="15.85546875" customWidth="1"/>
    <col min="1279" max="1281" width="15.85546875" customWidth="1"/>
    <col min="1282" max="1282" width="17.28515625" customWidth="1"/>
    <col min="1283" max="1283" width="15.5703125" customWidth="1"/>
    <col min="1284" max="1284" width="17" customWidth="1"/>
    <col min="1285" max="1285" width="15.140625" customWidth="1"/>
    <col min="1533" max="1533" width="15.85546875" customWidth="1"/>
    <col min="1535" max="1537" width="15.85546875" customWidth="1"/>
    <col min="1538" max="1538" width="17.28515625" customWidth="1"/>
    <col min="1539" max="1539" width="15.5703125" customWidth="1"/>
    <col min="1540" max="1540" width="17" customWidth="1"/>
    <col min="1541" max="1541" width="15.140625" customWidth="1"/>
    <col min="1789" max="1789" width="15.85546875" customWidth="1"/>
    <col min="1791" max="1793" width="15.85546875" customWidth="1"/>
    <col min="1794" max="1794" width="17.28515625" customWidth="1"/>
    <col min="1795" max="1795" width="15.5703125" customWidth="1"/>
    <col min="1796" max="1796" width="17" customWidth="1"/>
    <col min="1797" max="1797" width="15.140625" customWidth="1"/>
    <col min="2045" max="2045" width="15.85546875" customWidth="1"/>
    <col min="2047" max="2049" width="15.85546875" customWidth="1"/>
    <col min="2050" max="2050" width="17.28515625" customWidth="1"/>
    <col min="2051" max="2051" width="15.5703125" customWidth="1"/>
    <col min="2052" max="2052" width="17" customWidth="1"/>
    <col min="2053" max="2053" width="15.140625" customWidth="1"/>
    <col min="2301" max="2301" width="15.85546875" customWidth="1"/>
    <col min="2303" max="2305" width="15.85546875" customWidth="1"/>
    <col min="2306" max="2306" width="17.28515625" customWidth="1"/>
    <col min="2307" max="2307" width="15.5703125" customWidth="1"/>
    <col min="2308" max="2308" width="17" customWidth="1"/>
    <col min="2309" max="2309" width="15.140625" customWidth="1"/>
    <col min="2557" max="2557" width="15.85546875" customWidth="1"/>
    <col min="2559" max="2561" width="15.85546875" customWidth="1"/>
    <col min="2562" max="2562" width="17.28515625" customWidth="1"/>
    <col min="2563" max="2563" width="15.5703125" customWidth="1"/>
    <col min="2564" max="2564" width="17" customWidth="1"/>
    <col min="2565" max="2565" width="15.140625" customWidth="1"/>
    <col min="2813" max="2813" width="15.85546875" customWidth="1"/>
    <col min="2815" max="2817" width="15.85546875" customWidth="1"/>
    <col min="2818" max="2818" width="17.28515625" customWidth="1"/>
    <col min="2819" max="2819" width="15.5703125" customWidth="1"/>
    <col min="2820" max="2820" width="17" customWidth="1"/>
    <col min="2821" max="2821" width="15.140625" customWidth="1"/>
    <col min="3069" max="3069" width="15.85546875" customWidth="1"/>
    <col min="3071" max="3073" width="15.85546875" customWidth="1"/>
    <col min="3074" max="3074" width="17.28515625" customWidth="1"/>
    <col min="3075" max="3075" width="15.5703125" customWidth="1"/>
    <col min="3076" max="3076" width="17" customWidth="1"/>
    <col min="3077" max="3077" width="15.140625" customWidth="1"/>
    <col min="3325" max="3325" width="15.85546875" customWidth="1"/>
    <col min="3327" max="3329" width="15.85546875" customWidth="1"/>
    <col min="3330" max="3330" width="17.28515625" customWidth="1"/>
    <col min="3331" max="3331" width="15.5703125" customWidth="1"/>
    <col min="3332" max="3332" width="17" customWidth="1"/>
    <col min="3333" max="3333" width="15.140625" customWidth="1"/>
    <col min="3581" max="3581" width="15.85546875" customWidth="1"/>
    <col min="3583" max="3585" width="15.85546875" customWidth="1"/>
    <col min="3586" max="3586" width="17.28515625" customWidth="1"/>
    <col min="3587" max="3587" width="15.5703125" customWidth="1"/>
    <col min="3588" max="3588" width="17" customWidth="1"/>
    <col min="3589" max="3589" width="15.140625" customWidth="1"/>
    <col min="3837" max="3837" width="15.85546875" customWidth="1"/>
    <col min="3839" max="3841" width="15.85546875" customWidth="1"/>
    <col min="3842" max="3842" width="17.28515625" customWidth="1"/>
    <col min="3843" max="3843" width="15.5703125" customWidth="1"/>
    <col min="3844" max="3844" width="17" customWidth="1"/>
    <col min="3845" max="3845" width="15.140625" customWidth="1"/>
    <col min="4093" max="4093" width="15.85546875" customWidth="1"/>
    <col min="4095" max="4097" width="15.85546875" customWidth="1"/>
    <col min="4098" max="4098" width="17.28515625" customWidth="1"/>
    <col min="4099" max="4099" width="15.5703125" customWidth="1"/>
    <col min="4100" max="4100" width="17" customWidth="1"/>
    <col min="4101" max="4101" width="15.140625" customWidth="1"/>
    <col min="4349" max="4349" width="15.85546875" customWidth="1"/>
    <col min="4351" max="4353" width="15.85546875" customWidth="1"/>
    <col min="4354" max="4354" width="17.28515625" customWidth="1"/>
    <col min="4355" max="4355" width="15.5703125" customWidth="1"/>
    <col min="4356" max="4356" width="17" customWidth="1"/>
    <col min="4357" max="4357" width="15.140625" customWidth="1"/>
    <col min="4605" max="4605" width="15.85546875" customWidth="1"/>
    <col min="4607" max="4609" width="15.85546875" customWidth="1"/>
    <col min="4610" max="4610" width="17.28515625" customWidth="1"/>
    <col min="4611" max="4611" width="15.5703125" customWidth="1"/>
    <col min="4612" max="4612" width="17" customWidth="1"/>
    <col min="4613" max="4613" width="15.140625" customWidth="1"/>
    <col min="4861" max="4861" width="15.85546875" customWidth="1"/>
    <col min="4863" max="4865" width="15.85546875" customWidth="1"/>
    <col min="4866" max="4866" width="17.28515625" customWidth="1"/>
    <col min="4867" max="4867" width="15.5703125" customWidth="1"/>
    <col min="4868" max="4868" width="17" customWidth="1"/>
    <col min="4869" max="4869" width="15.140625" customWidth="1"/>
    <col min="5117" max="5117" width="15.85546875" customWidth="1"/>
    <col min="5119" max="5121" width="15.85546875" customWidth="1"/>
    <col min="5122" max="5122" width="17.28515625" customWidth="1"/>
    <col min="5123" max="5123" width="15.5703125" customWidth="1"/>
    <col min="5124" max="5124" width="17" customWidth="1"/>
    <col min="5125" max="5125" width="15.140625" customWidth="1"/>
    <col min="5373" max="5373" width="15.85546875" customWidth="1"/>
    <col min="5375" max="5377" width="15.85546875" customWidth="1"/>
    <col min="5378" max="5378" width="17.28515625" customWidth="1"/>
    <col min="5379" max="5379" width="15.5703125" customWidth="1"/>
    <col min="5380" max="5380" width="17" customWidth="1"/>
    <col min="5381" max="5381" width="15.140625" customWidth="1"/>
    <col min="5629" max="5629" width="15.85546875" customWidth="1"/>
    <col min="5631" max="5633" width="15.85546875" customWidth="1"/>
    <col min="5634" max="5634" width="17.28515625" customWidth="1"/>
    <col min="5635" max="5635" width="15.5703125" customWidth="1"/>
    <col min="5636" max="5636" width="17" customWidth="1"/>
    <col min="5637" max="5637" width="15.140625" customWidth="1"/>
    <col min="5885" max="5885" width="15.85546875" customWidth="1"/>
    <col min="5887" max="5889" width="15.85546875" customWidth="1"/>
    <col min="5890" max="5890" width="17.28515625" customWidth="1"/>
    <col min="5891" max="5891" width="15.5703125" customWidth="1"/>
    <col min="5892" max="5892" width="17" customWidth="1"/>
    <col min="5893" max="5893" width="15.140625" customWidth="1"/>
    <col min="6141" max="6141" width="15.85546875" customWidth="1"/>
    <col min="6143" max="6145" width="15.85546875" customWidth="1"/>
    <col min="6146" max="6146" width="17.28515625" customWidth="1"/>
    <col min="6147" max="6147" width="15.5703125" customWidth="1"/>
    <col min="6148" max="6148" width="17" customWidth="1"/>
    <col min="6149" max="6149" width="15.140625" customWidth="1"/>
    <col min="6397" max="6397" width="15.85546875" customWidth="1"/>
    <col min="6399" max="6401" width="15.85546875" customWidth="1"/>
    <col min="6402" max="6402" width="17.28515625" customWidth="1"/>
    <col min="6403" max="6403" width="15.5703125" customWidth="1"/>
    <col min="6404" max="6404" width="17" customWidth="1"/>
    <col min="6405" max="6405" width="15.140625" customWidth="1"/>
    <col min="6653" max="6653" width="15.85546875" customWidth="1"/>
    <col min="6655" max="6657" width="15.85546875" customWidth="1"/>
    <col min="6658" max="6658" width="17.28515625" customWidth="1"/>
    <col min="6659" max="6659" width="15.5703125" customWidth="1"/>
    <col min="6660" max="6660" width="17" customWidth="1"/>
    <col min="6661" max="6661" width="15.140625" customWidth="1"/>
    <col min="6909" max="6909" width="15.85546875" customWidth="1"/>
    <col min="6911" max="6913" width="15.85546875" customWidth="1"/>
    <col min="6914" max="6914" width="17.28515625" customWidth="1"/>
    <col min="6915" max="6915" width="15.5703125" customWidth="1"/>
    <col min="6916" max="6916" width="17" customWidth="1"/>
    <col min="6917" max="6917" width="15.140625" customWidth="1"/>
    <col min="7165" max="7165" width="15.85546875" customWidth="1"/>
    <col min="7167" max="7169" width="15.85546875" customWidth="1"/>
    <col min="7170" max="7170" width="17.28515625" customWidth="1"/>
    <col min="7171" max="7171" width="15.5703125" customWidth="1"/>
    <col min="7172" max="7172" width="17" customWidth="1"/>
    <col min="7173" max="7173" width="15.140625" customWidth="1"/>
    <col min="7421" max="7421" width="15.85546875" customWidth="1"/>
    <col min="7423" max="7425" width="15.85546875" customWidth="1"/>
    <col min="7426" max="7426" width="17.28515625" customWidth="1"/>
    <col min="7427" max="7427" width="15.5703125" customWidth="1"/>
    <col min="7428" max="7428" width="17" customWidth="1"/>
    <col min="7429" max="7429" width="15.140625" customWidth="1"/>
    <col min="7677" max="7677" width="15.85546875" customWidth="1"/>
    <col min="7679" max="7681" width="15.85546875" customWidth="1"/>
    <col min="7682" max="7682" width="17.28515625" customWidth="1"/>
    <col min="7683" max="7683" width="15.5703125" customWidth="1"/>
    <col min="7684" max="7684" width="17" customWidth="1"/>
    <col min="7685" max="7685" width="15.140625" customWidth="1"/>
    <col min="7933" max="7933" width="15.85546875" customWidth="1"/>
    <col min="7935" max="7937" width="15.85546875" customWidth="1"/>
    <col min="7938" max="7938" width="17.28515625" customWidth="1"/>
    <col min="7939" max="7939" width="15.5703125" customWidth="1"/>
    <col min="7940" max="7940" width="17" customWidth="1"/>
    <col min="7941" max="7941" width="15.140625" customWidth="1"/>
    <col min="8189" max="8189" width="15.85546875" customWidth="1"/>
    <col min="8191" max="8193" width="15.85546875" customWidth="1"/>
    <col min="8194" max="8194" width="17.28515625" customWidth="1"/>
    <col min="8195" max="8195" width="15.5703125" customWidth="1"/>
    <col min="8196" max="8196" width="17" customWidth="1"/>
    <col min="8197" max="8197" width="15.140625" customWidth="1"/>
    <col min="8445" max="8445" width="15.85546875" customWidth="1"/>
    <col min="8447" max="8449" width="15.85546875" customWidth="1"/>
    <col min="8450" max="8450" width="17.28515625" customWidth="1"/>
    <col min="8451" max="8451" width="15.5703125" customWidth="1"/>
    <col min="8452" max="8452" width="17" customWidth="1"/>
    <col min="8453" max="8453" width="15.140625" customWidth="1"/>
    <col min="8701" max="8701" width="15.85546875" customWidth="1"/>
    <col min="8703" max="8705" width="15.85546875" customWidth="1"/>
    <col min="8706" max="8706" width="17.28515625" customWidth="1"/>
    <col min="8707" max="8707" width="15.5703125" customWidth="1"/>
    <col min="8708" max="8708" width="17" customWidth="1"/>
    <col min="8709" max="8709" width="15.140625" customWidth="1"/>
    <col min="8957" max="8957" width="15.85546875" customWidth="1"/>
    <col min="8959" max="8961" width="15.85546875" customWidth="1"/>
    <col min="8962" max="8962" width="17.28515625" customWidth="1"/>
    <col min="8963" max="8963" width="15.5703125" customWidth="1"/>
    <col min="8964" max="8964" width="17" customWidth="1"/>
    <col min="8965" max="8965" width="15.140625" customWidth="1"/>
    <col min="9213" max="9213" width="15.85546875" customWidth="1"/>
    <col min="9215" max="9217" width="15.85546875" customWidth="1"/>
    <col min="9218" max="9218" width="17.28515625" customWidth="1"/>
    <col min="9219" max="9219" width="15.5703125" customWidth="1"/>
    <col min="9220" max="9220" width="17" customWidth="1"/>
    <col min="9221" max="9221" width="15.140625" customWidth="1"/>
    <col min="9469" max="9469" width="15.85546875" customWidth="1"/>
    <col min="9471" max="9473" width="15.85546875" customWidth="1"/>
    <col min="9474" max="9474" width="17.28515625" customWidth="1"/>
    <col min="9475" max="9475" width="15.5703125" customWidth="1"/>
    <col min="9476" max="9476" width="17" customWidth="1"/>
    <col min="9477" max="9477" width="15.140625" customWidth="1"/>
    <col min="9725" max="9725" width="15.85546875" customWidth="1"/>
    <col min="9727" max="9729" width="15.85546875" customWidth="1"/>
    <col min="9730" max="9730" width="17.28515625" customWidth="1"/>
    <col min="9731" max="9731" width="15.5703125" customWidth="1"/>
    <col min="9732" max="9732" width="17" customWidth="1"/>
    <col min="9733" max="9733" width="15.140625" customWidth="1"/>
    <col min="9981" max="9981" width="15.85546875" customWidth="1"/>
    <col min="9983" max="9985" width="15.85546875" customWidth="1"/>
    <col min="9986" max="9986" width="17.28515625" customWidth="1"/>
    <col min="9987" max="9987" width="15.5703125" customWidth="1"/>
    <col min="9988" max="9988" width="17" customWidth="1"/>
    <col min="9989" max="9989" width="15.140625" customWidth="1"/>
    <col min="10237" max="10237" width="15.85546875" customWidth="1"/>
    <col min="10239" max="10241" width="15.85546875" customWidth="1"/>
    <col min="10242" max="10242" width="17.28515625" customWidth="1"/>
    <col min="10243" max="10243" width="15.5703125" customWidth="1"/>
    <col min="10244" max="10244" width="17" customWidth="1"/>
    <col min="10245" max="10245" width="15.140625" customWidth="1"/>
    <col min="10493" max="10493" width="15.85546875" customWidth="1"/>
    <col min="10495" max="10497" width="15.85546875" customWidth="1"/>
    <col min="10498" max="10498" width="17.28515625" customWidth="1"/>
    <col min="10499" max="10499" width="15.5703125" customWidth="1"/>
    <col min="10500" max="10500" width="17" customWidth="1"/>
    <col min="10501" max="10501" width="15.140625" customWidth="1"/>
    <col min="10749" max="10749" width="15.85546875" customWidth="1"/>
    <col min="10751" max="10753" width="15.85546875" customWidth="1"/>
    <col min="10754" max="10754" width="17.28515625" customWidth="1"/>
    <col min="10755" max="10755" width="15.5703125" customWidth="1"/>
    <col min="10756" max="10756" width="17" customWidth="1"/>
    <col min="10757" max="10757" width="15.140625" customWidth="1"/>
    <col min="11005" max="11005" width="15.85546875" customWidth="1"/>
    <col min="11007" max="11009" width="15.85546875" customWidth="1"/>
    <col min="11010" max="11010" width="17.28515625" customWidth="1"/>
    <col min="11011" max="11011" width="15.5703125" customWidth="1"/>
    <col min="11012" max="11012" width="17" customWidth="1"/>
    <col min="11013" max="11013" width="15.140625" customWidth="1"/>
    <col min="11261" max="11261" width="15.85546875" customWidth="1"/>
    <col min="11263" max="11265" width="15.85546875" customWidth="1"/>
    <col min="11266" max="11266" width="17.28515625" customWidth="1"/>
    <col min="11267" max="11267" width="15.5703125" customWidth="1"/>
    <col min="11268" max="11268" width="17" customWidth="1"/>
    <col min="11269" max="11269" width="15.140625" customWidth="1"/>
    <col min="11517" max="11517" width="15.85546875" customWidth="1"/>
    <col min="11519" max="11521" width="15.85546875" customWidth="1"/>
    <col min="11522" max="11522" width="17.28515625" customWidth="1"/>
    <col min="11523" max="11523" width="15.5703125" customWidth="1"/>
    <col min="11524" max="11524" width="17" customWidth="1"/>
    <col min="11525" max="11525" width="15.140625" customWidth="1"/>
    <col min="11773" max="11773" width="15.85546875" customWidth="1"/>
    <col min="11775" max="11777" width="15.85546875" customWidth="1"/>
    <col min="11778" max="11778" width="17.28515625" customWidth="1"/>
    <col min="11779" max="11779" width="15.5703125" customWidth="1"/>
    <col min="11780" max="11780" width="17" customWidth="1"/>
    <col min="11781" max="11781" width="15.140625" customWidth="1"/>
    <col min="12029" max="12029" width="15.85546875" customWidth="1"/>
    <col min="12031" max="12033" width="15.85546875" customWidth="1"/>
    <col min="12034" max="12034" width="17.28515625" customWidth="1"/>
    <col min="12035" max="12035" width="15.5703125" customWidth="1"/>
    <col min="12036" max="12036" width="17" customWidth="1"/>
    <col min="12037" max="12037" width="15.140625" customWidth="1"/>
    <col min="12285" max="12285" width="15.85546875" customWidth="1"/>
    <col min="12287" max="12289" width="15.85546875" customWidth="1"/>
    <col min="12290" max="12290" width="17.28515625" customWidth="1"/>
    <col min="12291" max="12291" width="15.5703125" customWidth="1"/>
    <col min="12292" max="12292" width="17" customWidth="1"/>
    <col min="12293" max="12293" width="15.140625" customWidth="1"/>
    <col min="12541" max="12541" width="15.85546875" customWidth="1"/>
    <col min="12543" max="12545" width="15.85546875" customWidth="1"/>
    <col min="12546" max="12546" width="17.28515625" customWidth="1"/>
    <col min="12547" max="12547" width="15.5703125" customWidth="1"/>
    <col min="12548" max="12548" width="17" customWidth="1"/>
    <col min="12549" max="12549" width="15.140625" customWidth="1"/>
    <col min="12797" max="12797" width="15.85546875" customWidth="1"/>
    <col min="12799" max="12801" width="15.85546875" customWidth="1"/>
    <col min="12802" max="12802" width="17.28515625" customWidth="1"/>
    <col min="12803" max="12803" width="15.5703125" customWidth="1"/>
    <col min="12804" max="12804" width="17" customWidth="1"/>
    <col min="12805" max="12805" width="15.140625" customWidth="1"/>
    <col min="13053" max="13053" width="15.85546875" customWidth="1"/>
    <col min="13055" max="13057" width="15.85546875" customWidth="1"/>
    <col min="13058" max="13058" width="17.28515625" customWidth="1"/>
    <col min="13059" max="13059" width="15.5703125" customWidth="1"/>
    <col min="13060" max="13060" width="17" customWidth="1"/>
    <col min="13061" max="13061" width="15.140625" customWidth="1"/>
    <col min="13309" max="13309" width="15.85546875" customWidth="1"/>
    <col min="13311" max="13313" width="15.85546875" customWidth="1"/>
    <col min="13314" max="13314" width="17.28515625" customWidth="1"/>
    <col min="13315" max="13315" width="15.5703125" customWidth="1"/>
    <col min="13316" max="13316" width="17" customWidth="1"/>
    <col min="13317" max="13317" width="15.140625" customWidth="1"/>
    <col min="13565" max="13565" width="15.85546875" customWidth="1"/>
    <col min="13567" max="13569" width="15.85546875" customWidth="1"/>
    <col min="13570" max="13570" width="17.28515625" customWidth="1"/>
    <col min="13571" max="13571" width="15.5703125" customWidth="1"/>
    <col min="13572" max="13572" width="17" customWidth="1"/>
    <col min="13573" max="13573" width="15.140625" customWidth="1"/>
    <col min="13821" max="13821" width="15.85546875" customWidth="1"/>
    <col min="13823" max="13825" width="15.85546875" customWidth="1"/>
    <col min="13826" max="13826" width="17.28515625" customWidth="1"/>
    <col min="13827" max="13827" width="15.5703125" customWidth="1"/>
    <col min="13828" max="13828" width="17" customWidth="1"/>
    <col min="13829" max="13829" width="15.140625" customWidth="1"/>
    <col min="14077" max="14077" width="15.85546875" customWidth="1"/>
    <col min="14079" max="14081" width="15.85546875" customWidth="1"/>
    <col min="14082" max="14082" width="17.28515625" customWidth="1"/>
    <col min="14083" max="14083" width="15.5703125" customWidth="1"/>
    <col min="14084" max="14084" width="17" customWidth="1"/>
    <col min="14085" max="14085" width="15.140625" customWidth="1"/>
    <col min="14333" max="14333" width="15.85546875" customWidth="1"/>
    <col min="14335" max="14337" width="15.85546875" customWidth="1"/>
    <col min="14338" max="14338" width="17.28515625" customWidth="1"/>
    <col min="14339" max="14339" width="15.5703125" customWidth="1"/>
    <col min="14340" max="14340" width="17" customWidth="1"/>
    <col min="14341" max="14341" width="15.140625" customWidth="1"/>
    <col min="14589" max="14589" width="15.85546875" customWidth="1"/>
    <col min="14591" max="14593" width="15.85546875" customWidth="1"/>
    <col min="14594" max="14594" width="17.28515625" customWidth="1"/>
    <col min="14595" max="14595" width="15.5703125" customWidth="1"/>
    <col min="14596" max="14596" width="17" customWidth="1"/>
    <col min="14597" max="14597" width="15.140625" customWidth="1"/>
    <col min="14845" max="14845" width="15.85546875" customWidth="1"/>
    <col min="14847" max="14849" width="15.85546875" customWidth="1"/>
    <col min="14850" max="14850" width="17.28515625" customWidth="1"/>
    <col min="14851" max="14851" width="15.5703125" customWidth="1"/>
    <col min="14852" max="14852" width="17" customWidth="1"/>
    <col min="14853" max="14853" width="15.140625" customWidth="1"/>
    <col min="15101" max="15101" width="15.85546875" customWidth="1"/>
    <col min="15103" max="15105" width="15.85546875" customWidth="1"/>
    <col min="15106" max="15106" width="17.28515625" customWidth="1"/>
    <col min="15107" max="15107" width="15.5703125" customWidth="1"/>
    <col min="15108" max="15108" width="17" customWidth="1"/>
    <col min="15109" max="15109" width="15.140625" customWidth="1"/>
    <col min="15357" max="15357" width="15.85546875" customWidth="1"/>
    <col min="15359" max="15361" width="15.85546875" customWidth="1"/>
    <col min="15362" max="15362" width="17.28515625" customWidth="1"/>
    <col min="15363" max="15363" width="15.5703125" customWidth="1"/>
    <col min="15364" max="15364" width="17" customWidth="1"/>
    <col min="15365" max="15365" width="15.140625" customWidth="1"/>
    <col min="15613" max="15613" width="15.85546875" customWidth="1"/>
    <col min="15615" max="15617" width="15.85546875" customWidth="1"/>
    <col min="15618" max="15618" width="17.28515625" customWidth="1"/>
    <col min="15619" max="15619" width="15.5703125" customWidth="1"/>
    <col min="15620" max="15620" width="17" customWidth="1"/>
    <col min="15621" max="15621" width="15.140625" customWidth="1"/>
    <col min="15869" max="15869" width="15.85546875" customWidth="1"/>
    <col min="15871" max="15873" width="15.85546875" customWidth="1"/>
    <col min="15874" max="15874" width="17.28515625" customWidth="1"/>
    <col min="15875" max="15875" width="15.5703125" customWidth="1"/>
    <col min="15876" max="15876" width="17" customWidth="1"/>
    <col min="15877" max="15877" width="15.140625" customWidth="1"/>
    <col min="16125" max="16125" width="15.85546875" customWidth="1"/>
    <col min="16127" max="16129" width="15.85546875" customWidth="1"/>
    <col min="16130" max="16130" width="17.28515625" customWidth="1"/>
    <col min="16131" max="16131" width="15.5703125" customWidth="1"/>
    <col min="16132" max="16132" width="17" customWidth="1"/>
    <col min="16133" max="16133" width="15.140625" customWidth="1"/>
  </cols>
  <sheetData>
    <row r="1" spans="1:13" ht="38.25" x14ac:dyDescent="0.25">
      <c r="A1" s="1" t="s">
        <v>0</v>
      </c>
      <c r="B1" t="s">
        <v>1</v>
      </c>
      <c r="C1" s="2" t="s">
        <v>2</v>
      </c>
      <c r="D1" s="2" t="s">
        <v>3</v>
      </c>
      <c r="E1" s="2" t="s">
        <v>4</v>
      </c>
      <c r="F1" s="2" t="s">
        <v>5</v>
      </c>
      <c r="G1" s="3" t="s">
        <v>194</v>
      </c>
      <c r="H1" s="3" t="s">
        <v>195</v>
      </c>
      <c r="I1" s="4" t="s">
        <v>193</v>
      </c>
      <c r="J1" s="4"/>
    </row>
    <row r="2" spans="1:13" x14ac:dyDescent="0.25">
      <c r="A2" s="5">
        <v>1</v>
      </c>
      <c r="B2">
        <v>14</v>
      </c>
      <c r="C2" s="6" t="s">
        <v>6</v>
      </c>
      <c r="D2" s="7" t="s">
        <v>7</v>
      </c>
      <c r="E2" s="8">
        <v>222</v>
      </c>
      <c r="F2" s="9">
        <v>85.132988792714443</v>
      </c>
      <c r="G2" s="10">
        <v>199</v>
      </c>
      <c r="H2" s="1">
        <f t="shared" ref="H2:H33" si="0">G2-E2</f>
        <v>-23</v>
      </c>
      <c r="I2" s="11">
        <f t="shared" ref="I2:I33" si="1">H2/E2</f>
        <v>-0.1036036036036036</v>
      </c>
      <c r="K2" t="s">
        <v>371</v>
      </c>
      <c r="M2" t="s">
        <v>379</v>
      </c>
    </row>
    <row r="3" spans="1:13" x14ac:dyDescent="0.25">
      <c r="A3" s="5">
        <v>1</v>
      </c>
      <c r="B3">
        <v>15</v>
      </c>
      <c r="C3" s="6" t="s">
        <v>8</v>
      </c>
      <c r="D3" s="7" t="s">
        <v>7</v>
      </c>
      <c r="E3" s="8">
        <v>139.65851099619852</v>
      </c>
      <c r="F3" s="9">
        <v>140.97632166687944</v>
      </c>
      <c r="G3" s="10">
        <v>204</v>
      </c>
      <c r="H3" s="1">
        <f t="shared" si="0"/>
        <v>64.341489003801485</v>
      </c>
      <c r="I3" s="11">
        <f t="shared" si="1"/>
        <v>0.46070582125533938</v>
      </c>
      <c r="K3" t="s">
        <v>371</v>
      </c>
      <c r="M3" t="s">
        <v>379</v>
      </c>
    </row>
    <row r="4" spans="1:13" x14ac:dyDescent="0.25">
      <c r="A4" s="5">
        <v>2</v>
      </c>
      <c r="B4">
        <v>1</v>
      </c>
      <c r="C4" s="6" t="s">
        <v>9</v>
      </c>
      <c r="D4" s="7" t="s">
        <v>10</v>
      </c>
      <c r="E4" s="8">
        <v>1</v>
      </c>
      <c r="F4" s="9">
        <v>0</v>
      </c>
      <c r="G4" s="12">
        <v>0</v>
      </c>
      <c r="H4" s="1">
        <f t="shared" si="0"/>
        <v>-1</v>
      </c>
      <c r="I4" s="11">
        <f t="shared" si="1"/>
        <v>-1</v>
      </c>
      <c r="K4" t="s">
        <v>372</v>
      </c>
    </row>
    <row r="5" spans="1:13" x14ac:dyDescent="0.25">
      <c r="A5" s="5">
        <v>2</v>
      </c>
      <c r="B5">
        <v>2</v>
      </c>
      <c r="C5" s="6" t="s">
        <v>11</v>
      </c>
      <c r="D5" s="7" t="s">
        <v>10</v>
      </c>
      <c r="E5" s="8">
        <v>1.9564964776146068</v>
      </c>
      <c r="F5" s="9">
        <v>0</v>
      </c>
      <c r="G5" s="12">
        <v>0</v>
      </c>
      <c r="H5" s="1">
        <f t="shared" si="0"/>
        <v>-1.9564964776146068</v>
      </c>
      <c r="I5" s="11">
        <f t="shared" si="1"/>
        <v>-1</v>
      </c>
      <c r="K5" t="s">
        <v>372</v>
      </c>
    </row>
    <row r="6" spans="1:13" x14ac:dyDescent="0.25">
      <c r="A6" s="5">
        <v>2</v>
      </c>
      <c r="B6">
        <v>3</v>
      </c>
      <c r="C6" s="6" t="s">
        <v>12</v>
      </c>
      <c r="D6" s="7" t="s">
        <v>10</v>
      </c>
      <c r="E6" s="8">
        <v>1.9583863171816094</v>
      </c>
      <c r="F6" s="9">
        <v>0</v>
      </c>
      <c r="G6" s="12">
        <v>0</v>
      </c>
      <c r="H6" s="1">
        <f t="shared" si="0"/>
        <v>-1.9583863171816094</v>
      </c>
      <c r="I6" s="11">
        <f t="shared" si="1"/>
        <v>-1</v>
      </c>
      <c r="K6" t="s">
        <v>372</v>
      </c>
    </row>
    <row r="7" spans="1:13" x14ac:dyDescent="0.25">
      <c r="A7" s="5">
        <v>2</v>
      </c>
      <c r="B7">
        <v>4</v>
      </c>
      <c r="C7" s="6" t="s">
        <v>13</v>
      </c>
      <c r="D7" s="7" t="s">
        <v>10</v>
      </c>
      <c r="E7" s="8">
        <v>0.1010269296158</v>
      </c>
      <c r="F7" s="9">
        <v>0</v>
      </c>
      <c r="G7" s="12">
        <v>0</v>
      </c>
      <c r="H7" s="1">
        <f t="shared" si="0"/>
        <v>-0.1010269296158</v>
      </c>
      <c r="I7" s="11">
        <f t="shared" si="1"/>
        <v>-1</v>
      </c>
      <c r="K7" t="s">
        <v>372</v>
      </c>
    </row>
    <row r="8" spans="1:13" x14ac:dyDescent="0.25">
      <c r="A8" s="5">
        <v>2</v>
      </c>
      <c r="B8">
        <v>5</v>
      </c>
      <c r="C8" s="6" t="s">
        <v>14</v>
      </c>
      <c r="D8" s="7" t="s">
        <v>10</v>
      </c>
      <c r="E8" s="8">
        <v>18.60483863930984</v>
      </c>
      <c r="F8" s="9">
        <v>12.319865570011242</v>
      </c>
      <c r="G8" s="13">
        <f>1+16</f>
        <v>17</v>
      </c>
      <c r="H8" s="1">
        <f t="shared" si="0"/>
        <v>-1.6048386393098397</v>
      </c>
      <c r="I8" s="11">
        <f t="shared" si="1"/>
        <v>-8.6259207640694294E-2</v>
      </c>
      <c r="K8" t="s">
        <v>371</v>
      </c>
      <c r="M8" t="s">
        <v>379</v>
      </c>
    </row>
    <row r="9" spans="1:13" x14ac:dyDescent="0.25">
      <c r="A9" s="5">
        <v>2</v>
      </c>
      <c r="B9">
        <v>6</v>
      </c>
      <c r="C9" s="6" t="s">
        <v>15</v>
      </c>
      <c r="D9" s="7" t="s">
        <v>10</v>
      </c>
      <c r="E9" s="8">
        <v>27.370809267922162</v>
      </c>
      <c r="F9" s="9">
        <v>80.342273122931545</v>
      </c>
      <c r="G9" s="13">
        <v>22</v>
      </c>
      <c r="H9" s="1">
        <f t="shared" si="0"/>
        <v>-5.3708092679221622</v>
      </c>
      <c r="I9" s="11">
        <f t="shared" si="1"/>
        <v>-0.19622398502541186</v>
      </c>
      <c r="K9" t="s">
        <v>371</v>
      </c>
      <c r="M9" t="s">
        <v>379</v>
      </c>
    </row>
    <row r="10" spans="1:13" x14ac:dyDescent="0.25">
      <c r="A10" s="5">
        <v>2</v>
      </c>
      <c r="B10">
        <v>7</v>
      </c>
      <c r="C10" s="6" t="s">
        <v>16</v>
      </c>
      <c r="D10" s="7" t="s">
        <v>10</v>
      </c>
      <c r="E10" s="8">
        <v>3.0349509699126123</v>
      </c>
      <c r="F10" s="9">
        <v>7.9138399995319118</v>
      </c>
      <c r="G10" s="14">
        <v>1</v>
      </c>
      <c r="H10" s="1">
        <f t="shared" si="0"/>
        <v>-2.0349509699126123</v>
      </c>
      <c r="I10" s="11">
        <f t="shared" si="1"/>
        <v>-0.67050538545313176</v>
      </c>
      <c r="K10" t="s">
        <v>371</v>
      </c>
      <c r="M10" t="s">
        <v>379</v>
      </c>
    </row>
    <row r="11" spans="1:13" x14ac:dyDescent="0.25">
      <c r="A11" s="5">
        <v>2</v>
      </c>
      <c r="B11">
        <v>8</v>
      </c>
      <c r="C11" s="6" t="s">
        <v>17</v>
      </c>
      <c r="D11" s="7" t="s">
        <v>10</v>
      </c>
      <c r="E11" s="8">
        <v>8.9295564274245844</v>
      </c>
      <c r="F11" s="9">
        <v>0</v>
      </c>
      <c r="G11" s="12">
        <v>0</v>
      </c>
      <c r="H11" s="1">
        <f t="shared" si="0"/>
        <v>-8.9295564274245844</v>
      </c>
      <c r="I11" s="11">
        <f t="shared" si="1"/>
        <v>-1</v>
      </c>
      <c r="K11" t="s">
        <v>372</v>
      </c>
      <c r="M11" t="s">
        <v>379</v>
      </c>
    </row>
    <row r="12" spans="1:13" x14ac:dyDescent="0.25">
      <c r="A12" s="5">
        <v>2</v>
      </c>
      <c r="B12">
        <v>9</v>
      </c>
      <c r="C12" s="6" t="s">
        <v>18</v>
      </c>
      <c r="D12" s="7" t="s">
        <v>10</v>
      </c>
      <c r="E12" s="8">
        <v>5.1987080462801547</v>
      </c>
      <c r="F12" s="9">
        <v>31.922788155263131</v>
      </c>
      <c r="G12" s="14">
        <v>1</v>
      </c>
      <c r="H12" s="1">
        <f t="shared" si="0"/>
        <v>-4.1987080462801547</v>
      </c>
      <c r="I12" s="11">
        <f t="shared" si="1"/>
        <v>-0.80764451646490654</v>
      </c>
      <c r="K12" t="s">
        <v>371</v>
      </c>
      <c r="M12" t="s">
        <v>379</v>
      </c>
    </row>
    <row r="13" spans="1:13" x14ac:dyDescent="0.25">
      <c r="A13" s="5">
        <v>2</v>
      </c>
      <c r="B13">
        <v>10</v>
      </c>
      <c r="C13" s="6" t="s">
        <v>19</v>
      </c>
      <c r="D13" s="7" t="s">
        <v>10</v>
      </c>
      <c r="E13" s="8">
        <v>9.0454143116536603</v>
      </c>
      <c r="F13" s="9">
        <v>15.260352623811459</v>
      </c>
      <c r="G13" s="15">
        <v>3</v>
      </c>
      <c r="H13" s="1">
        <f t="shared" si="0"/>
        <v>-6.0454143116536603</v>
      </c>
      <c r="I13" s="11">
        <f t="shared" si="1"/>
        <v>-0.66834023333403869</v>
      </c>
      <c r="K13" t="s">
        <v>371</v>
      </c>
      <c r="M13" t="s">
        <v>379</v>
      </c>
    </row>
    <row r="14" spans="1:13" x14ac:dyDescent="0.25">
      <c r="A14" s="5">
        <v>2</v>
      </c>
      <c r="B14">
        <v>11</v>
      </c>
      <c r="C14" s="6" t="s">
        <v>20</v>
      </c>
      <c r="D14" s="7" t="s">
        <v>10</v>
      </c>
      <c r="E14" s="8">
        <v>25.192968698892809</v>
      </c>
      <c r="F14" s="9">
        <v>109.39824981453229</v>
      </c>
      <c r="G14" s="13">
        <f>23+10</f>
        <v>33</v>
      </c>
      <c r="H14" s="1">
        <f t="shared" si="0"/>
        <v>7.807031301107191</v>
      </c>
      <c r="I14" s="11">
        <f t="shared" si="1"/>
        <v>0.30988929468444493</v>
      </c>
      <c r="K14" t="s">
        <v>371</v>
      </c>
    </row>
    <row r="15" spans="1:13" x14ac:dyDescent="0.25">
      <c r="A15" s="5">
        <v>2</v>
      </c>
      <c r="B15">
        <v>12</v>
      </c>
      <c r="C15" s="6" t="s">
        <v>21</v>
      </c>
      <c r="D15" s="7" t="s">
        <v>10</v>
      </c>
      <c r="E15" s="8">
        <v>18.491338799761657</v>
      </c>
      <c r="F15" s="9">
        <v>0</v>
      </c>
      <c r="G15" s="13">
        <v>18</v>
      </c>
      <c r="H15" s="1">
        <f t="shared" si="0"/>
        <v>-0.49133879976165673</v>
      </c>
      <c r="I15" s="11">
        <f t="shared" si="1"/>
        <v>-2.6571294003222192E-2</v>
      </c>
      <c r="K15" t="s">
        <v>371</v>
      </c>
      <c r="M15" t="s">
        <v>379</v>
      </c>
    </row>
    <row r="16" spans="1:13" x14ac:dyDescent="0.25">
      <c r="A16" s="5">
        <v>2</v>
      </c>
      <c r="B16">
        <v>13</v>
      </c>
      <c r="C16" s="6" t="s">
        <v>22</v>
      </c>
      <c r="D16" s="7" t="s">
        <v>10</v>
      </c>
      <c r="E16" s="8">
        <v>26.34233139943894</v>
      </c>
      <c r="F16" s="9">
        <v>107.75166812407468</v>
      </c>
      <c r="G16" s="13">
        <v>22</v>
      </c>
      <c r="H16" s="1">
        <f t="shared" si="0"/>
        <v>-4.3423313994389403</v>
      </c>
      <c r="I16" s="11">
        <f t="shared" si="1"/>
        <v>-0.16484233432472217</v>
      </c>
      <c r="K16" t="s">
        <v>371</v>
      </c>
      <c r="M16" t="s">
        <v>379</v>
      </c>
    </row>
    <row r="17" spans="1:13" x14ac:dyDescent="0.25">
      <c r="A17" s="5">
        <v>2</v>
      </c>
      <c r="B17">
        <v>14</v>
      </c>
      <c r="C17" s="6" t="s">
        <v>23</v>
      </c>
      <c r="D17" s="7" t="s">
        <v>10</v>
      </c>
      <c r="E17" s="8">
        <v>29.784798623470916</v>
      </c>
      <c r="F17" s="9">
        <v>102.97218559702877</v>
      </c>
      <c r="G17" s="13">
        <v>22</v>
      </c>
      <c r="H17" s="1">
        <f t="shared" si="0"/>
        <v>-7.7847986234709161</v>
      </c>
      <c r="I17" s="11">
        <f t="shared" si="1"/>
        <v>-0.26136818052334809</v>
      </c>
      <c r="K17" t="s">
        <v>371</v>
      </c>
      <c r="M17" t="s">
        <v>379</v>
      </c>
    </row>
    <row r="18" spans="1:13" x14ac:dyDescent="0.25">
      <c r="A18" s="5">
        <v>2</v>
      </c>
      <c r="B18">
        <v>15</v>
      </c>
      <c r="C18" s="6" t="s">
        <v>24</v>
      </c>
      <c r="D18" s="7" t="s">
        <v>10</v>
      </c>
      <c r="E18" s="8">
        <v>46.597782942259926</v>
      </c>
      <c r="F18" s="9">
        <v>112.60850740611498</v>
      </c>
      <c r="G18" s="17">
        <v>113</v>
      </c>
      <c r="H18" s="1">
        <f t="shared" si="0"/>
        <v>66.402217057740074</v>
      </c>
      <c r="I18" s="11">
        <f t="shared" si="1"/>
        <v>1.4250080768868369</v>
      </c>
      <c r="K18" t="s">
        <v>372</v>
      </c>
      <c r="M18" t="s">
        <v>379</v>
      </c>
    </row>
    <row r="19" spans="1:13" x14ac:dyDescent="0.25">
      <c r="A19" s="5">
        <v>2</v>
      </c>
      <c r="B19">
        <v>17</v>
      </c>
      <c r="C19" s="6" t="s">
        <v>25</v>
      </c>
      <c r="D19" s="7" t="s">
        <v>10</v>
      </c>
      <c r="E19" s="8">
        <v>2</v>
      </c>
      <c r="F19" s="9">
        <v>0</v>
      </c>
      <c r="G19" s="12">
        <v>0</v>
      </c>
      <c r="H19" s="1">
        <f t="shared" si="0"/>
        <v>-2</v>
      </c>
      <c r="I19" s="11">
        <f t="shared" si="1"/>
        <v>-1</v>
      </c>
      <c r="K19" t="s">
        <v>372</v>
      </c>
      <c r="M19" t="s">
        <v>379</v>
      </c>
    </row>
    <row r="20" spans="1:13" x14ac:dyDescent="0.25">
      <c r="A20" s="5">
        <v>2</v>
      </c>
      <c r="B20">
        <v>18</v>
      </c>
      <c r="C20" s="6" t="s">
        <v>26</v>
      </c>
      <c r="D20" s="7" t="s">
        <v>10</v>
      </c>
      <c r="E20" s="8">
        <v>12.137165376503219</v>
      </c>
      <c r="F20" s="9">
        <v>0</v>
      </c>
      <c r="G20" s="10">
        <v>4</v>
      </c>
      <c r="H20" s="1">
        <f t="shared" si="0"/>
        <v>-8.1371653765032192</v>
      </c>
      <c r="I20" s="11">
        <f t="shared" si="1"/>
        <v>-0.67043375648948922</v>
      </c>
      <c r="K20" t="s">
        <v>371</v>
      </c>
      <c r="M20" t="s">
        <v>379</v>
      </c>
    </row>
    <row r="21" spans="1:13" x14ac:dyDescent="0.25">
      <c r="A21" s="5">
        <v>2</v>
      </c>
      <c r="B21">
        <v>19</v>
      </c>
      <c r="C21" s="6" t="s">
        <v>27</v>
      </c>
      <c r="D21" s="7" t="s">
        <v>10</v>
      </c>
      <c r="E21" s="8">
        <v>2.3821271800997152</v>
      </c>
      <c r="F21" s="9">
        <v>0</v>
      </c>
      <c r="G21" s="12">
        <v>0</v>
      </c>
      <c r="H21" s="1">
        <f t="shared" si="0"/>
        <v>-2.3821271800997152</v>
      </c>
      <c r="I21" s="11">
        <f t="shared" si="1"/>
        <v>-1</v>
      </c>
      <c r="K21" t="s">
        <v>372</v>
      </c>
      <c r="M21" t="s">
        <v>379</v>
      </c>
    </row>
    <row r="22" spans="1:13" x14ac:dyDescent="0.25">
      <c r="A22" s="5">
        <v>3</v>
      </c>
      <c r="B22">
        <v>13</v>
      </c>
      <c r="C22" s="6" t="s">
        <v>28</v>
      </c>
      <c r="D22" s="7" t="s">
        <v>10</v>
      </c>
      <c r="E22" s="8">
        <v>2.5643338400200002</v>
      </c>
      <c r="F22" s="9">
        <v>0</v>
      </c>
      <c r="G22" s="12">
        <v>0</v>
      </c>
      <c r="H22" s="1">
        <f t="shared" si="0"/>
        <v>-2.5643338400200002</v>
      </c>
      <c r="I22" s="11">
        <f t="shared" si="1"/>
        <v>-1</v>
      </c>
      <c r="K22" t="s">
        <v>372</v>
      </c>
    </row>
    <row r="23" spans="1:13" x14ac:dyDescent="0.25">
      <c r="A23" s="5">
        <v>3</v>
      </c>
      <c r="B23">
        <v>14</v>
      </c>
      <c r="C23" s="6" t="s">
        <v>29</v>
      </c>
      <c r="D23" s="7" t="s">
        <v>10</v>
      </c>
      <c r="E23" s="8">
        <v>2.1644758901999999</v>
      </c>
      <c r="F23" s="9">
        <v>0</v>
      </c>
      <c r="G23" s="12">
        <v>0</v>
      </c>
      <c r="H23" s="1">
        <f t="shared" si="0"/>
        <v>-2.1644758901999999</v>
      </c>
      <c r="I23" s="11">
        <f t="shared" si="1"/>
        <v>-1</v>
      </c>
      <c r="K23" t="s">
        <v>372</v>
      </c>
    </row>
    <row r="24" spans="1:13" x14ac:dyDescent="0.25">
      <c r="A24" s="5">
        <v>3</v>
      </c>
      <c r="B24">
        <v>15</v>
      </c>
      <c r="C24" s="6" t="s">
        <v>30</v>
      </c>
      <c r="D24" s="7" t="s">
        <v>10</v>
      </c>
      <c r="E24" s="8">
        <v>16.25810204343847</v>
      </c>
      <c r="F24" s="9">
        <v>21.121576896137277</v>
      </c>
      <c r="G24" s="18">
        <v>6</v>
      </c>
      <c r="H24" s="1">
        <f t="shared" si="0"/>
        <v>-10.25810204343847</v>
      </c>
      <c r="I24" s="11">
        <f t="shared" si="1"/>
        <v>-0.63095323279622839</v>
      </c>
      <c r="K24" t="s">
        <v>373</v>
      </c>
      <c r="M24" t="s">
        <v>379</v>
      </c>
    </row>
    <row r="25" spans="1:13" x14ac:dyDescent="0.25">
      <c r="A25" s="5">
        <v>3</v>
      </c>
      <c r="B25">
        <v>16</v>
      </c>
      <c r="C25" s="6" t="s">
        <v>31</v>
      </c>
      <c r="D25" s="7" t="s">
        <v>10</v>
      </c>
      <c r="E25" s="8">
        <v>24.603207504711666</v>
      </c>
      <c r="F25" s="9">
        <v>92.266333688415742</v>
      </c>
      <c r="G25" s="10">
        <v>8</v>
      </c>
      <c r="H25" s="1">
        <f t="shared" si="0"/>
        <v>-16.603207504711666</v>
      </c>
      <c r="I25" s="11">
        <f t="shared" si="1"/>
        <v>-0.67483914451122073</v>
      </c>
      <c r="K25" t="s">
        <v>373</v>
      </c>
    </row>
    <row r="26" spans="1:13" x14ac:dyDescent="0.25">
      <c r="A26" s="5">
        <v>3</v>
      </c>
      <c r="B26">
        <v>32</v>
      </c>
      <c r="C26" s="6" t="s">
        <v>32</v>
      </c>
      <c r="D26" s="7" t="s">
        <v>10</v>
      </c>
      <c r="E26" s="8">
        <v>22.949269796449073</v>
      </c>
      <c r="F26" s="9">
        <v>60.189563541040648</v>
      </c>
      <c r="G26" s="10">
        <v>46</v>
      </c>
      <c r="H26" s="1">
        <f t="shared" si="0"/>
        <v>23.050730203550927</v>
      </c>
      <c r="I26" s="11">
        <f t="shared" si="1"/>
        <v>1.0044210734372714</v>
      </c>
      <c r="K26" t="s">
        <v>373</v>
      </c>
    </row>
    <row r="27" spans="1:13" x14ac:dyDescent="0.25">
      <c r="A27" s="5">
        <v>3</v>
      </c>
      <c r="B27">
        <v>33</v>
      </c>
      <c r="C27" s="6" t="s">
        <v>33</v>
      </c>
      <c r="D27" s="7" t="s">
        <v>10</v>
      </c>
      <c r="E27" s="8">
        <v>14.081689983109982</v>
      </c>
      <c r="F27" s="9">
        <v>44.681751624155581</v>
      </c>
      <c r="G27" s="10">
        <v>26</v>
      </c>
      <c r="H27" s="1">
        <f t="shared" si="0"/>
        <v>11.918310016890018</v>
      </c>
      <c r="I27" s="11">
        <f t="shared" si="1"/>
        <v>0.84636929453675025</v>
      </c>
      <c r="K27" t="s">
        <v>373</v>
      </c>
    </row>
    <row r="28" spans="1:13" x14ac:dyDescent="0.25">
      <c r="A28" s="5">
        <v>3</v>
      </c>
      <c r="B28">
        <v>34</v>
      </c>
      <c r="C28" s="6" t="s">
        <v>34</v>
      </c>
      <c r="D28" s="7" t="s">
        <v>10</v>
      </c>
      <c r="E28" s="8">
        <v>11.304545889223169</v>
      </c>
      <c r="F28" s="9">
        <v>10.875243721098721</v>
      </c>
      <c r="G28" s="19">
        <v>11</v>
      </c>
      <c r="H28" s="1">
        <f t="shared" si="0"/>
        <v>-0.30454588922316894</v>
      </c>
      <c r="I28" s="11">
        <f t="shared" si="1"/>
        <v>-2.6940125875688482E-2</v>
      </c>
      <c r="K28" t="s">
        <v>372</v>
      </c>
    </row>
    <row r="29" spans="1:13" x14ac:dyDescent="0.25">
      <c r="A29" s="5">
        <v>3</v>
      </c>
      <c r="B29">
        <v>35</v>
      </c>
      <c r="C29" s="6" t="s">
        <v>35</v>
      </c>
      <c r="D29" s="7" t="s">
        <v>7</v>
      </c>
      <c r="E29" s="8">
        <v>16</v>
      </c>
      <c r="F29" s="9">
        <v>29.86222184230169</v>
      </c>
      <c r="G29" s="19">
        <v>30</v>
      </c>
      <c r="H29" s="1">
        <f t="shared" si="0"/>
        <v>14</v>
      </c>
      <c r="I29" s="11">
        <f t="shared" si="1"/>
        <v>0.875</v>
      </c>
      <c r="K29" t="s">
        <v>372</v>
      </c>
    </row>
    <row r="30" spans="1:13" x14ac:dyDescent="0.25">
      <c r="A30" s="5">
        <v>3</v>
      </c>
      <c r="B30">
        <v>36</v>
      </c>
      <c r="C30" s="6" t="s">
        <v>36</v>
      </c>
      <c r="D30" s="7" t="s">
        <v>7</v>
      </c>
      <c r="E30" s="8">
        <v>53</v>
      </c>
      <c r="F30" s="9">
        <v>61.67801348849445</v>
      </c>
      <c r="G30" s="19">
        <v>62</v>
      </c>
      <c r="H30" s="1">
        <f t="shared" si="0"/>
        <v>9</v>
      </c>
      <c r="I30" s="11">
        <f t="shared" si="1"/>
        <v>0.16981132075471697</v>
      </c>
      <c r="K30" t="s">
        <v>372</v>
      </c>
    </row>
    <row r="31" spans="1:13" x14ac:dyDescent="0.25">
      <c r="A31" s="5">
        <v>3</v>
      </c>
      <c r="B31">
        <v>37</v>
      </c>
      <c r="C31" s="6" t="s">
        <v>37</v>
      </c>
      <c r="D31" s="7" t="s">
        <v>7</v>
      </c>
      <c r="E31" s="8">
        <v>12</v>
      </c>
      <c r="F31" s="9">
        <v>15.12443485890461</v>
      </c>
      <c r="G31" s="19">
        <v>15</v>
      </c>
      <c r="H31" s="1">
        <f t="shared" si="0"/>
        <v>3</v>
      </c>
      <c r="I31" s="11">
        <f t="shared" si="1"/>
        <v>0.25</v>
      </c>
      <c r="K31" t="s">
        <v>372</v>
      </c>
    </row>
    <row r="32" spans="1:13" x14ac:dyDescent="0.25">
      <c r="A32" s="5">
        <v>3</v>
      </c>
      <c r="B32">
        <v>38</v>
      </c>
      <c r="C32" s="6" t="s">
        <v>38</v>
      </c>
      <c r="D32" s="7" t="s">
        <v>10</v>
      </c>
      <c r="E32" s="8">
        <v>45.255814073583387</v>
      </c>
      <c r="F32" s="9">
        <v>4.7700848117994026</v>
      </c>
      <c r="G32" s="19">
        <v>5</v>
      </c>
      <c r="H32" s="1">
        <f t="shared" si="0"/>
        <v>-40.255814073583387</v>
      </c>
      <c r="I32" s="11">
        <f t="shared" si="1"/>
        <v>-0.88951695815546961</v>
      </c>
      <c r="K32" t="s">
        <v>372</v>
      </c>
    </row>
    <row r="33" spans="1:12" x14ac:dyDescent="0.25">
      <c r="A33" s="5">
        <v>3</v>
      </c>
      <c r="B33">
        <v>39</v>
      </c>
      <c r="C33" s="6" t="s">
        <v>39</v>
      </c>
      <c r="D33" s="7" t="s">
        <v>10</v>
      </c>
      <c r="E33" s="8">
        <v>42.930720343652304</v>
      </c>
      <c r="F33" s="9">
        <v>0</v>
      </c>
      <c r="G33" s="20">
        <v>25</v>
      </c>
      <c r="H33" s="1">
        <f t="shared" si="0"/>
        <v>-17.930720343652304</v>
      </c>
      <c r="I33" s="11">
        <f t="shared" si="1"/>
        <v>-0.41766642162349654</v>
      </c>
      <c r="K33" t="s">
        <v>373</v>
      </c>
    </row>
    <row r="34" spans="1:12" x14ac:dyDescent="0.25">
      <c r="A34" s="5">
        <v>3</v>
      </c>
      <c r="B34">
        <v>40</v>
      </c>
      <c r="C34" s="6" t="s">
        <v>40</v>
      </c>
      <c r="D34" s="7" t="s">
        <v>10</v>
      </c>
      <c r="E34" s="8">
        <v>48.032625774084941</v>
      </c>
      <c r="F34" s="9">
        <v>27.869038975106523</v>
      </c>
      <c r="G34" s="19">
        <v>28</v>
      </c>
      <c r="H34" s="1">
        <f t="shared" ref="H34:H65" si="2">G34-E34</f>
        <v>-20.032625774084941</v>
      </c>
      <c r="I34" s="11">
        <f t="shared" ref="I34:I65" si="3">H34/E34</f>
        <v>-0.41706289113374168</v>
      </c>
      <c r="K34" t="s">
        <v>372</v>
      </c>
    </row>
    <row r="35" spans="1:12" x14ac:dyDescent="0.25">
      <c r="A35" s="5">
        <v>3</v>
      </c>
      <c r="B35">
        <v>41</v>
      </c>
      <c r="C35" s="6" t="s">
        <v>41</v>
      </c>
      <c r="D35" s="7" t="s">
        <v>10</v>
      </c>
      <c r="E35" s="8">
        <v>25.599115889316</v>
      </c>
      <c r="F35" s="9">
        <v>20.396565715021218</v>
      </c>
      <c r="G35" s="19">
        <v>20</v>
      </c>
      <c r="H35" s="1">
        <f t="shared" si="2"/>
        <v>-5.5991158893159998</v>
      </c>
      <c r="I35" s="11">
        <f t="shared" si="3"/>
        <v>-0.21872301815129624</v>
      </c>
      <c r="K35" t="s">
        <v>372</v>
      </c>
    </row>
    <row r="36" spans="1:12" x14ac:dyDescent="0.25">
      <c r="A36" s="5">
        <v>3</v>
      </c>
      <c r="B36">
        <v>42</v>
      </c>
      <c r="C36" s="6" t="s">
        <v>42</v>
      </c>
      <c r="D36" s="7" t="s">
        <v>7</v>
      </c>
      <c r="E36" s="8">
        <v>10</v>
      </c>
      <c r="F36" s="9">
        <v>48.736587525482278</v>
      </c>
      <c r="G36" s="21">
        <v>35</v>
      </c>
      <c r="H36" s="1">
        <f t="shared" si="2"/>
        <v>25</v>
      </c>
      <c r="I36" s="11">
        <f t="shared" si="3"/>
        <v>2.5</v>
      </c>
      <c r="K36" t="s">
        <v>373</v>
      </c>
    </row>
    <row r="37" spans="1:12" x14ac:dyDescent="0.25">
      <c r="A37" s="5">
        <v>3</v>
      </c>
      <c r="B37">
        <v>43</v>
      </c>
      <c r="C37" s="6" t="s">
        <v>43</v>
      </c>
      <c r="D37" s="7" t="s">
        <v>7</v>
      </c>
      <c r="E37" s="8">
        <v>32</v>
      </c>
      <c r="F37" s="9">
        <v>42.230070716876945</v>
      </c>
      <c r="G37" s="19">
        <v>42</v>
      </c>
      <c r="H37" s="1">
        <f t="shared" si="2"/>
        <v>10</v>
      </c>
      <c r="I37" s="11">
        <f t="shared" si="3"/>
        <v>0.3125</v>
      </c>
      <c r="K37" t="s">
        <v>372</v>
      </c>
    </row>
    <row r="38" spans="1:12" x14ac:dyDescent="0.25">
      <c r="A38" s="5">
        <v>3</v>
      </c>
      <c r="B38">
        <v>44</v>
      </c>
      <c r="C38" s="6" t="s">
        <v>44</v>
      </c>
      <c r="D38" s="7" t="s">
        <v>7</v>
      </c>
      <c r="E38" s="8">
        <v>49.143120795249999</v>
      </c>
      <c r="F38" s="9">
        <v>74.533416689033288</v>
      </c>
      <c r="G38" s="19">
        <v>75</v>
      </c>
      <c r="H38" s="1">
        <f t="shared" si="2"/>
        <v>25.856879204750001</v>
      </c>
      <c r="I38" s="11">
        <f t="shared" si="3"/>
        <v>0.52615460284828386</v>
      </c>
      <c r="K38" t="s">
        <v>372</v>
      </c>
    </row>
    <row r="39" spans="1:12" x14ac:dyDescent="0.25">
      <c r="A39" s="5">
        <v>3</v>
      </c>
      <c r="B39">
        <v>45</v>
      </c>
      <c r="C39" s="6" t="s">
        <v>45</v>
      </c>
      <c r="D39" s="7" t="s">
        <v>10</v>
      </c>
      <c r="E39" s="8">
        <v>63.840665706727421</v>
      </c>
      <c r="F39" s="9">
        <v>60.882893653170441</v>
      </c>
      <c r="G39" s="19">
        <v>61</v>
      </c>
      <c r="H39" s="1">
        <f t="shared" si="2"/>
        <v>-2.840665706727421</v>
      </c>
      <c r="I39" s="11">
        <f t="shared" si="3"/>
        <v>-4.4496179281352272E-2</v>
      </c>
      <c r="K39" t="s">
        <v>372</v>
      </c>
    </row>
    <row r="40" spans="1:12" x14ac:dyDescent="0.25">
      <c r="A40" s="5">
        <v>3</v>
      </c>
      <c r="B40">
        <v>46</v>
      </c>
      <c r="C40" s="6" t="s">
        <v>46</v>
      </c>
      <c r="D40" s="7" t="s">
        <v>10</v>
      </c>
      <c r="E40" s="8">
        <v>92.692597974670804</v>
      </c>
      <c r="F40" s="9">
        <v>75.159928360521931</v>
      </c>
      <c r="G40" s="19">
        <v>75</v>
      </c>
      <c r="H40" s="1">
        <f t="shared" si="2"/>
        <v>-17.692597974670804</v>
      </c>
      <c r="I40" s="11">
        <f t="shared" si="3"/>
        <v>-0.19087390321614986</v>
      </c>
      <c r="K40" t="s">
        <v>372</v>
      </c>
    </row>
    <row r="41" spans="1:12" x14ac:dyDescent="0.25">
      <c r="A41" s="5">
        <v>4</v>
      </c>
      <c r="B41">
        <v>1</v>
      </c>
      <c r="C41" s="6" t="s">
        <v>47</v>
      </c>
      <c r="D41" s="7" t="s">
        <v>7</v>
      </c>
      <c r="E41" s="31">
        <v>80</v>
      </c>
      <c r="F41" s="9">
        <v>74.778292359165903</v>
      </c>
      <c r="G41" s="22">
        <v>80</v>
      </c>
      <c r="H41" s="1">
        <f t="shared" si="2"/>
        <v>0</v>
      </c>
      <c r="I41" s="11">
        <f t="shared" si="3"/>
        <v>0</v>
      </c>
      <c r="K41" t="s">
        <v>371</v>
      </c>
    </row>
    <row r="42" spans="1:12" x14ac:dyDescent="0.25">
      <c r="A42" s="5">
        <v>4</v>
      </c>
      <c r="B42">
        <v>2</v>
      </c>
      <c r="C42" s="6" t="s">
        <v>48</v>
      </c>
      <c r="D42" s="7" t="s">
        <v>7</v>
      </c>
      <c r="E42" s="31">
        <v>65</v>
      </c>
      <c r="F42" s="9">
        <v>39.529094496614761</v>
      </c>
      <c r="G42" s="22">
        <v>65</v>
      </c>
      <c r="H42" s="1">
        <f t="shared" si="2"/>
        <v>0</v>
      </c>
      <c r="I42" s="11">
        <f t="shared" si="3"/>
        <v>0</v>
      </c>
      <c r="K42" t="s">
        <v>371</v>
      </c>
    </row>
    <row r="43" spans="1:12" x14ac:dyDescent="0.25">
      <c r="A43" s="5">
        <v>4</v>
      </c>
      <c r="B43">
        <v>3</v>
      </c>
      <c r="C43" s="6" t="s">
        <v>49</v>
      </c>
      <c r="D43" s="7" t="s">
        <v>10</v>
      </c>
      <c r="E43" s="31">
        <v>25.521417712179201</v>
      </c>
      <c r="F43" s="9">
        <v>2.2076638724125943</v>
      </c>
      <c r="G43" s="22">
        <v>10</v>
      </c>
      <c r="H43" s="1">
        <f t="shared" si="2"/>
        <v>-15.521417712179201</v>
      </c>
      <c r="I43" s="11">
        <f t="shared" si="3"/>
        <v>-0.60817223742128357</v>
      </c>
      <c r="K43" t="s">
        <v>371</v>
      </c>
    </row>
    <row r="44" spans="1:12" x14ac:dyDescent="0.25">
      <c r="A44" s="5">
        <v>4</v>
      </c>
      <c r="B44">
        <v>4</v>
      </c>
      <c r="C44" s="6" t="s">
        <v>50</v>
      </c>
      <c r="D44" s="7" t="s">
        <v>10</v>
      </c>
      <c r="E44" s="31">
        <v>17.485615610826542</v>
      </c>
      <c r="F44" s="9">
        <v>9.3213417500027624</v>
      </c>
      <c r="G44" s="22">
        <v>10</v>
      </c>
      <c r="H44" s="1">
        <f t="shared" si="2"/>
        <v>-7.4856156108265424</v>
      </c>
      <c r="I44" s="11">
        <f t="shared" si="3"/>
        <v>-0.42810134784111831</v>
      </c>
      <c r="K44" t="s">
        <v>371</v>
      </c>
    </row>
    <row r="45" spans="1:12" x14ac:dyDescent="0.25">
      <c r="A45" s="5">
        <v>4</v>
      </c>
      <c r="B45">
        <v>5</v>
      </c>
      <c r="C45" s="6" t="s">
        <v>51</v>
      </c>
      <c r="D45" s="7" t="s">
        <v>10</v>
      </c>
      <c r="E45" s="31">
        <v>19.086104397294697</v>
      </c>
      <c r="F45" s="9">
        <v>8.7243213730570854</v>
      </c>
      <c r="G45" s="22">
        <v>8</v>
      </c>
      <c r="H45" s="1">
        <f t="shared" si="2"/>
        <v>-11.086104397294697</v>
      </c>
      <c r="I45" s="11">
        <f t="shared" si="3"/>
        <v>-0.58084689083362995</v>
      </c>
      <c r="K45" t="s">
        <v>371</v>
      </c>
      <c r="L45" t="s">
        <v>375</v>
      </c>
    </row>
    <row r="46" spans="1:12" x14ac:dyDescent="0.25">
      <c r="A46" s="5">
        <v>4</v>
      </c>
      <c r="B46">
        <v>6</v>
      </c>
      <c r="C46" s="6" t="s">
        <v>52</v>
      </c>
      <c r="D46" s="7" t="s">
        <v>10</v>
      </c>
      <c r="E46" s="31">
        <v>51.732173536080737</v>
      </c>
      <c r="F46" s="9">
        <v>36.444967804761099</v>
      </c>
      <c r="G46" s="22">
        <v>30</v>
      </c>
      <c r="H46" s="1">
        <f t="shared" si="2"/>
        <v>-21.732173536080737</v>
      </c>
      <c r="I46" s="11">
        <f t="shared" si="3"/>
        <v>-0.42009009192168539</v>
      </c>
      <c r="K46" t="s">
        <v>371</v>
      </c>
      <c r="L46" t="s">
        <v>375</v>
      </c>
    </row>
    <row r="47" spans="1:12" x14ac:dyDescent="0.25">
      <c r="A47" s="5">
        <v>4</v>
      </c>
      <c r="B47">
        <v>7</v>
      </c>
      <c r="C47" s="6" t="s">
        <v>53</v>
      </c>
      <c r="D47" s="7" t="s">
        <v>10</v>
      </c>
      <c r="E47" s="31">
        <v>26.189147360373088</v>
      </c>
      <c r="F47" s="9">
        <v>42.013399772888668</v>
      </c>
      <c r="G47" s="22">
        <v>29</v>
      </c>
      <c r="H47" s="1">
        <f t="shared" si="2"/>
        <v>2.810852639626912</v>
      </c>
      <c r="I47" s="11">
        <f t="shared" si="3"/>
        <v>0.10732890998505837</v>
      </c>
      <c r="K47" t="s">
        <v>371</v>
      </c>
      <c r="L47" t="s">
        <v>375</v>
      </c>
    </row>
    <row r="48" spans="1:12" x14ac:dyDescent="0.25">
      <c r="A48" s="5">
        <v>4</v>
      </c>
      <c r="B48">
        <v>8</v>
      </c>
      <c r="C48" s="6" t="s">
        <v>54</v>
      </c>
      <c r="D48" s="7" t="s">
        <v>10</v>
      </c>
      <c r="E48" s="31">
        <v>29.949659361843658</v>
      </c>
      <c r="F48" s="9">
        <v>43.227207590475189</v>
      </c>
      <c r="G48" s="22">
        <v>29</v>
      </c>
      <c r="H48" s="1">
        <f t="shared" si="2"/>
        <v>-0.94965936184365773</v>
      </c>
      <c r="I48" s="11">
        <f t="shared" si="3"/>
        <v>-3.1708519631897344E-2</v>
      </c>
      <c r="K48" t="s">
        <v>371</v>
      </c>
      <c r="L48" t="s">
        <v>375</v>
      </c>
    </row>
    <row r="49" spans="1:12" x14ac:dyDescent="0.25">
      <c r="A49" s="5">
        <v>4</v>
      </c>
      <c r="B49">
        <v>9</v>
      </c>
      <c r="C49" s="6" t="s">
        <v>55</v>
      </c>
      <c r="D49" s="7" t="s">
        <v>10</v>
      </c>
      <c r="E49" s="31">
        <v>14.115883540835533</v>
      </c>
      <c r="F49" s="9">
        <v>12.462244259498615</v>
      </c>
      <c r="G49" s="23">
        <v>12</v>
      </c>
      <c r="H49" s="1">
        <f t="shared" si="2"/>
        <v>-2.115883540835533</v>
      </c>
      <c r="I49" s="11">
        <f t="shared" si="3"/>
        <v>-0.14989380825610663</v>
      </c>
      <c r="K49" t="s">
        <v>372</v>
      </c>
    </row>
    <row r="50" spans="1:12" x14ac:dyDescent="0.25">
      <c r="A50" s="5">
        <v>4</v>
      </c>
      <c r="B50">
        <v>14</v>
      </c>
      <c r="C50" s="6" t="s">
        <v>56</v>
      </c>
      <c r="D50" s="7" t="s">
        <v>10</v>
      </c>
      <c r="E50" s="31">
        <v>10.555995224633049</v>
      </c>
      <c r="F50" s="9">
        <v>11.556035385520726</v>
      </c>
      <c r="G50" s="23">
        <v>12</v>
      </c>
      <c r="H50" s="1">
        <f t="shared" si="2"/>
        <v>1.4440047753669507</v>
      </c>
      <c r="I50" s="11">
        <f t="shared" si="3"/>
        <v>0.13679475451043013</v>
      </c>
      <c r="K50" t="s">
        <v>372</v>
      </c>
    </row>
    <row r="51" spans="1:12" x14ac:dyDescent="0.25">
      <c r="A51" s="5">
        <v>4</v>
      </c>
      <c r="B51">
        <v>15</v>
      </c>
      <c r="C51" s="6" t="s">
        <v>57</v>
      </c>
      <c r="D51" s="7" t="s">
        <v>7</v>
      </c>
      <c r="E51" s="31">
        <v>48</v>
      </c>
      <c r="F51" s="9">
        <v>37.842817332245353</v>
      </c>
      <c r="G51" s="24">
        <v>33</v>
      </c>
      <c r="H51" s="1">
        <f t="shared" si="2"/>
        <v>-15</v>
      </c>
      <c r="I51" s="11">
        <f t="shared" si="3"/>
        <v>-0.3125</v>
      </c>
      <c r="K51" t="s">
        <v>372</v>
      </c>
    </row>
    <row r="52" spans="1:12" x14ac:dyDescent="0.25">
      <c r="A52" s="5">
        <v>4</v>
      </c>
      <c r="B52">
        <v>16</v>
      </c>
      <c r="C52" s="6" t="s">
        <v>58</v>
      </c>
      <c r="D52" s="7" t="s">
        <v>7</v>
      </c>
      <c r="E52" s="31">
        <v>50</v>
      </c>
      <c r="F52" s="9">
        <v>50.003039467626785</v>
      </c>
      <c r="G52" s="24">
        <v>50</v>
      </c>
      <c r="H52" s="1">
        <f t="shared" si="2"/>
        <v>0</v>
      </c>
      <c r="I52" s="11">
        <f t="shared" si="3"/>
        <v>0</v>
      </c>
      <c r="K52" t="s">
        <v>372</v>
      </c>
    </row>
    <row r="53" spans="1:12" x14ac:dyDescent="0.25">
      <c r="A53" s="5">
        <v>4</v>
      </c>
      <c r="B53">
        <v>17</v>
      </c>
      <c r="C53" s="6" t="s">
        <v>59</v>
      </c>
      <c r="D53" s="7" t="s">
        <v>7</v>
      </c>
      <c r="E53" s="8">
        <v>65</v>
      </c>
      <c r="F53" s="9">
        <v>54.271092002008849</v>
      </c>
      <c r="G53" s="24">
        <v>54</v>
      </c>
      <c r="H53" s="1">
        <f t="shared" si="2"/>
        <v>-11</v>
      </c>
      <c r="I53" s="11">
        <f t="shared" si="3"/>
        <v>-0.16923076923076924</v>
      </c>
      <c r="K53" t="s">
        <v>372</v>
      </c>
    </row>
    <row r="54" spans="1:12" x14ac:dyDescent="0.25">
      <c r="A54" s="5">
        <v>4</v>
      </c>
      <c r="B54">
        <v>18</v>
      </c>
      <c r="C54" s="6" t="s">
        <v>60</v>
      </c>
      <c r="D54" s="7" t="s">
        <v>7</v>
      </c>
      <c r="E54" s="8">
        <v>53</v>
      </c>
      <c r="F54" s="9">
        <v>36.99381680543199</v>
      </c>
      <c r="G54" s="24">
        <v>37</v>
      </c>
      <c r="H54" s="1">
        <f t="shared" si="2"/>
        <v>-16</v>
      </c>
      <c r="I54" s="11">
        <f t="shared" si="3"/>
        <v>-0.30188679245283018</v>
      </c>
      <c r="K54" t="s">
        <v>372</v>
      </c>
    </row>
    <row r="55" spans="1:12" x14ac:dyDescent="0.25">
      <c r="A55" s="5">
        <v>4</v>
      </c>
      <c r="B55">
        <v>19</v>
      </c>
      <c r="C55" s="6" t="s">
        <v>61</v>
      </c>
      <c r="D55" s="7" t="s">
        <v>7</v>
      </c>
      <c r="E55" s="8">
        <v>28</v>
      </c>
      <c r="F55" s="9">
        <v>51.608411158740928</v>
      </c>
      <c r="G55" s="22">
        <v>28</v>
      </c>
      <c r="H55" s="1">
        <f t="shared" si="2"/>
        <v>0</v>
      </c>
      <c r="I55" s="11">
        <f t="shared" si="3"/>
        <v>0</v>
      </c>
      <c r="K55" t="s">
        <v>371</v>
      </c>
    </row>
    <row r="56" spans="1:12" x14ac:dyDescent="0.25">
      <c r="A56" s="5">
        <v>4</v>
      </c>
      <c r="B56">
        <v>20</v>
      </c>
      <c r="C56" s="6" t="s">
        <v>62</v>
      </c>
      <c r="D56" s="7" t="s">
        <v>7</v>
      </c>
      <c r="E56" s="8">
        <v>68</v>
      </c>
      <c r="F56" s="9">
        <v>79.33245656878249</v>
      </c>
      <c r="G56" s="22">
        <v>52</v>
      </c>
      <c r="H56" s="1">
        <f t="shared" si="2"/>
        <v>-16</v>
      </c>
      <c r="I56" s="11">
        <f t="shared" si="3"/>
        <v>-0.23529411764705882</v>
      </c>
      <c r="K56" t="s">
        <v>371</v>
      </c>
      <c r="L56" t="s">
        <v>375</v>
      </c>
    </row>
    <row r="57" spans="1:12" x14ac:dyDescent="0.25">
      <c r="A57" s="5">
        <v>4</v>
      </c>
      <c r="B57">
        <v>21</v>
      </c>
      <c r="C57" s="6" t="s">
        <v>63</v>
      </c>
      <c r="D57" s="7" t="s">
        <v>7</v>
      </c>
      <c r="E57" s="8">
        <v>48.779266069065983</v>
      </c>
      <c r="F57" s="9">
        <v>31.6311917298585</v>
      </c>
      <c r="G57" s="22">
        <v>49</v>
      </c>
      <c r="H57" s="1">
        <f t="shared" si="2"/>
        <v>0.22073393093401705</v>
      </c>
      <c r="I57" s="11">
        <f t="shared" si="3"/>
        <v>4.5251589193958455E-3</v>
      </c>
      <c r="K57" t="s">
        <v>371</v>
      </c>
    </row>
    <row r="58" spans="1:12" x14ac:dyDescent="0.25">
      <c r="A58" s="5">
        <v>4</v>
      </c>
      <c r="B58">
        <v>22</v>
      </c>
      <c r="C58" s="6" t="s">
        <v>64</v>
      </c>
      <c r="D58" s="7" t="s">
        <v>7</v>
      </c>
      <c r="E58" s="8">
        <v>86.650472119624865</v>
      </c>
      <c r="F58" s="9">
        <v>65.546840126478131</v>
      </c>
      <c r="G58" s="22">
        <v>87</v>
      </c>
      <c r="H58" s="1">
        <f t="shared" si="2"/>
        <v>0.34952788037513471</v>
      </c>
      <c r="I58" s="11">
        <f t="shared" si="3"/>
        <v>4.033767754809181E-3</v>
      </c>
      <c r="K58" t="s">
        <v>371</v>
      </c>
    </row>
    <row r="59" spans="1:12" x14ac:dyDescent="0.25">
      <c r="A59" s="5">
        <v>4</v>
      </c>
      <c r="B59">
        <v>23</v>
      </c>
      <c r="C59" s="6" t="s">
        <v>65</v>
      </c>
      <c r="D59" s="7" t="s">
        <v>7</v>
      </c>
      <c r="E59" s="8">
        <v>131.28465814526942</v>
      </c>
      <c r="F59" s="9">
        <v>80.844869976958094</v>
      </c>
      <c r="G59" s="22">
        <v>131</v>
      </c>
      <c r="H59" s="1">
        <f t="shared" si="2"/>
        <v>-0.28465814526941813</v>
      </c>
      <c r="I59" s="11">
        <f t="shared" si="3"/>
        <v>-2.1682514110250226E-3</v>
      </c>
      <c r="K59" t="s">
        <v>371</v>
      </c>
    </row>
    <row r="60" spans="1:12" x14ac:dyDescent="0.25">
      <c r="A60" s="5">
        <v>4</v>
      </c>
      <c r="B60">
        <v>24</v>
      </c>
      <c r="C60" s="6" t="s">
        <v>66</v>
      </c>
      <c r="D60" s="7" t="s">
        <v>7</v>
      </c>
      <c r="E60" s="8">
        <v>67.545688428272271</v>
      </c>
      <c r="F60" s="9">
        <v>60.349701968989947</v>
      </c>
      <c r="G60" s="22">
        <v>68</v>
      </c>
      <c r="H60" s="1">
        <f t="shared" si="2"/>
        <v>0.45431157172772885</v>
      </c>
      <c r="I60" s="11">
        <f t="shared" si="3"/>
        <v>6.7259892126226347E-3</v>
      </c>
      <c r="K60" t="s">
        <v>371</v>
      </c>
    </row>
    <row r="61" spans="1:12" x14ac:dyDescent="0.25">
      <c r="A61" s="5">
        <v>4</v>
      </c>
      <c r="B61">
        <v>25</v>
      </c>
      <c r="C61" s="6" t="s">
        <v>67</v>
      </c>
      <c r="D61" s="7" t="s">
        <v>7</v>
      </c>
      <c r="E61" s="8">
        <v>72</v>
      </c>
      <c r="F61" s="9">
        <v>70.193388719264803</v>
      </c>
      <c r="G61" s="23">
        <v>70</v>
      </c>
      <c r="H61" s="1">
        <f t="shared" si="2"/>
        <v>-2</v>
      </c>
      <c r="I61" s="11">
        <f t="shared" si="3"/>
        <v>-2.7777777777777776E-2</v>
      </c>
      <c r="K61" t="s">
        <v>372</v>
      </c>
    </row>
    <row r="62" spans="1:12" x14ac:dyDescent="0.25">
      <c r="A62" s="5">
        <v>4</v>
      </c>
      <c r="B62">
        <v>26</v>
      </c>
      <c r="C62" s="6" t="s">
        <v>68</v>
      </c>
      <c r="D62" s="7" t="s">
        <v>7</v>
      </c>
      <c r="E62" s="8">
        <v>58</v>
      </c>
      <c r="F62" s="9">
        <v>67.329803025560295</v>
      </c>
      <c r="G62" s="22">
        <v>58</v>
      </c>
      <c r="H62" s="1">
        <f t="shared" si="2"/>
        <v>0</v>
      </c>
      <c r="I62" s="11">
        <f t="shared" si="3"/>
        <v>0</v>
      </c>
      <c r="K62" t="s">
        <v>371</v>
      </c>
    </row>
    <row r="63" spans="1:12" x14ac:dyDescent="0.25">
      <c r="A63" s="5">
        <v>4</v>
      </c>
      <c r="B63">
        <v>27</v>
      </c>
      <c r="C63" s="6" t="s">
        <v>69</v>
      </c>
      <c r="D63" s="7" t="s">
        <v>7</v>
      </c>
      <c r="E63" s="8">
        <v>72</v>
      </c>
      <c r="F63" s="9">
        <v>54.109418157263278</v>
      </c>
      <c r="G63" s="23">
        <v>54</v>
      </c>
      <c r="H63" s="1">
        <f t="shared" si="2"/>
        <v>-18</v>
      </c>
      <c r="I63" s="11">
        <f t="shared" si="3"/>
        <v>-0.25</v>
      </c>
      <c r="K63" t="s">
        <v>372</v>
      </c>
    </row>
    <row r="64" spans="1:12" x14ac:dyDescent="0.25">
      <c r="A64" s="5">
        <v>4</v>
      </c>
      <c r="B64">
        <v>28</v>
      </c>
      <c r="C64" s="6" t="s">
        <v>70</v>
      </c>
      <c r="D64" s="7" t="s">
        <v>7</v>
      </c>
      <c r="E64" s="8">
        <v>39</v>
      </c>
      <c r="F64" s="9">
        <v>37.115598212331555</v>
      </c>
      <c r="G64" s="23">
        <v>37</v>
      </c>
      <c r="H64" s="1">
        <f t="shared" si="2"/>
        <v>-2</v>
      </c>
      <c r="I64" s="11">
        <f t="shared" si="3"/>
        <v>-5.128205128205128E-2</v>
      </c>
      <c r="K64" t="s">
        <v>372</v>
      </c>
    </row>
    <row r="65" spans="1:11" x14ac:dyDescent="0.25">
      <c r="A65" s="5">
        <v>4</v>
      </c>
      <c r="B65">
        <v>29</v>
      </c>
      <c r="C65" s="6" t="s">
        <v>71</v>
      </c>
      <c r="D65" s="7" t="s">
        <v>7</v>
      </c>
      <c r="E65" s="8">
        <v>37</v>
      </c>
      <c r="F65" s="9">
        <v>37.835044084609798</v>
      </c>
      <c r="G65" s="23">
        <v>38</v>
      </c>
      <c r="H65" s="1">
        <f t="shared" si="2"/>
        <v>1</v>
      </c>
      <c r="I65" s="11">
        <f t="shared" si="3"/>
        <v>2.7027027027027029E-2</v>
      </c>
      <c r="K65" t="s">
        <v>372</v>
      </c>
    </row>
    <row r="66" spans="1:11" x14ac:dyDescent="0.25">
      <c r="A66" s="5">
        <v>4</v>
      </c>
      <c r="B66">
        <v>30</v>
      </c>
      <c r="C66" s="6" t="s">
        <v>72</v>
      </c>
      <c r="D66" s="7" t="s">
        <v>7</v>
      </c>
      <c r="E66" s="8">
        <v>50</v>
      </c>
      <c r="F66" s="9">
        <v>51.219024764754678</v>
      </c>
      <c r="G66" s="23">
        <v>51</v>
      </c>
      <c r="H66" s="1">
        <f t="shared" ref="H66:H97" si="4">G66-E66</f>
        <v>1</v>
      </c>
      <c r="I66" s="11">
        <f t="shared" ref="I66:I97" si="5">H66/E66</f>
        <v>0.02</v>
      </c>
      <c r="K66" t="s">
        <v>372</v>
      </c>
    </row>
    <row r="67" spans="1:11" x14ac:dyDescent="0.25">
      <c r="A67" s="5">
        <v>4</v>
      </c>
      <c r="B67">
        <v>31</v>
      </c>
      <c r="C67" s="6" t="s">
        <v>73</v>
      </c>
      <c r="D67" s="7" t="s">
        <v>7</v>
      </c>
      <c r="E67" s="8">
        <v>48</v>
      </c>
      <c r="F67" s="9">
        <v>45.839078732168609</v>
      </c>
      <c r="G67" s="23">
        <v>46</v>
      </c>
      <c r="H67" s="1">
        <f t="shared" si="4"/>
        <v>-2</v>
      </c>
      <c r="I67" s="11">
        <f t="shared" si="5"/>
        <v>-4.1666666666666664E-2</v>
      </c>
      <c r="K67" t="s">
        <v>372</v>
      </c>
    </row>
    <row r="68" spans="1:11" x14ac:dyDescent="0.25">
      <c r="A68" s="5">
        <v>4</v>
      </c>
      <c r="B68">
        <v>32</v>
      </c>
      <c r="C68" s="6" t="s">
        <v>74</v>
      </c>
      <c r="D68" s="7" t="s">
        <v>7</v>
      </c>
      <c r="E68" s="8">
        <v>72</v>
      </c>
      <c r="F68" s="9">
        <v>69.294219008705028</v>
      </c>
      <c r="G68" s="23">
        <v>69</v>
      </c>
      <c r="H68" s="1">
        <f t="shared" si="4"/>
        <v>-3</v>
      </c>
      <c r="I68" s="11">
        <f t="shared" si="5"/>
        <v>-4.1666666666666664E-2</v>
      </c>
      <c r="K68" t="s">
        <v>372</v>
      </c>
    </row>
    <row r="69" spans="1:11" x14ac:dyDescent="0.25">
      <c r="A69" s="5">
        <v>4</v>
      </c>
      <c r="B69">
        <v>33</v>
      </c>
      <c r="C69" s="6" t="s">
        <v>75</v>
      </c>
      <c r="D69" s="7" t="s">
        <v>7</v>
      </c>
      <c r="E69" s="8">
        <v>89</v>
      </c>
      <c r="F69" s="9">
        <v>104.5899713428343</v>
      </c>
      <c r="G69" s="23">
        <v>105</v>
      </c>
      <c r="H69" s="1">
        <f t="shared" si="4"/>
        <v>16</v>
      </c>
      <c r="I69" s="11">
        <f t="shared" si="5"/>
        <v>0.1797752808988764</v>
      </c>
      <c r="K69" t="s">
        <v>372</v>
      </c>
    </row>
    <row r="70" spans="1:11" x14ac:dyDescent="0.25">
      <c r="A70" s="5">
        <v>4</v>
      </c>
      <c r="B70">
        <v>34</v>
      </c>
      <c r="C70" s="6" t="s">
        <v>76</v>
      </c>
      <c r="D70" s="7" t="s">
        <v>7</v>
      </c>
      <c r="E70" s="8">
        <v>112</v>
      </c>
      <c r="F70" s="9">
        <v>97.607486651413865</v>
      </c>
      <c r="G70" s="23">
        <v>98</v>
      </c>
      <c r="H70" s="1">
        <f t="shared" si="4"/>
        <v>-14</v>
      </c>
      <c r="I70" s="11">
        <f t="shared" si="5"/>
        <v>-0.125</v>
      </c>
      <c r="K70" t="s">
        <v>372</v>
      </c>
    </row>
    <row r="71" spans="1:11" x14ac:dyDescent="0.25">
      <c r="A71" s="5">
        <v>4</v>
      </c>
      <c r="B71">
        <v>35</v>
      </c>
      <c r="C71" s="6" t="s">
        <v>77</v>
      </c>
      <c r="D71" s="7" t="s">
        <v>7</v>
      </c>
      <c r="E71" s="8">
        <v>40</v>
      </c>
      <c r="F71" s="9">
        <v>45.81223387659891</v>
      </c>
      <c r="G71" s="23">
        <v>46</v>
      </c>
      <c r="H71" s="1">
        <f t="shared" si="4"/>
        <v>6</v>
      </c>
      <c r="I71" s="11">
        <f t="shared" si="5"/>
        <v>0.15</v>
      </c>
      <c r="K71" t="s">
        <v>372</v>
      </c>
    </row>
    <row r="72" spans="1:11" x14ac:dyDescent="0.25">
      <c r="A72" s="5">
        <v>4</v>
      </c>
      <c r="B72">
        <v>36</v>
      </c>
      <c r="C72" s="6" t="s">
        <v>78</v>
      </c>
      <c r="D72" s="7" t="s">
        <v>7</v>
      </c>
      <c r="E72" s="8">
        <v>96</v>
      </c>
      <c r="F72" s="9">
        <v>92.038391962533325</v>
      </c>
      <c r="G72" s="23">
        <v>92</v>
      </c>
      <c r="H72" s="1">
        <f t="shared" si="4"/>
        <v>-4</v>
      </c>
      <c r="I72" s="11">
        <f t="shared" si="5"/>
        <v>-4.1666666666666664E-2</v>
      </c>
      <c r="K72" t="s">
        <v>372</v>
      </c>
    </row>
    <row r="73" spans="1:11" x14ac:dyDescent="0.25">
      <c r="A73" s="5">
        <v>4</v>
      </c>
      <c r="B73">
        <v>37</v>
      </c>
      <c r="C73" s="6" t="s">
        <v>79</v>
      </c>
      <c r="D73" s="7" t="s">
        <v>7</v>
      </c>
      <c r="E73" s="8">
        <v>81</v>
      </c>
      <c r="F73" s="9">
        <v>92.370717229233009</v>
      </c>
      <c r="G73" s="23">
        <v>92</v>
      </c>
      <c r="H73" s="1">
        <f t="shared" si="4"/>
        <v>11</v>
      </c>
      <c r="I73" s="11">
        <f t="shared" si="5"/>
        <v>0.13580246913580246</v>
      </c>
      <c r="K73" t="s">
        <v>372</v>
      </c>
    </row>
    <row r="74" spans="1:11" x14ac:dyDescent="0.25">
      <c r="A74" s="5">
        <v>4</v>
      </c>
      <c r="B74">
        <v>38</v>
      </c>
      <c r="C74" s="6" t="s">
        <v>80</v>
      </c>
      <c r="D74" s="7" t="s">
        <v>7</v>
      </c>
      <c r="E74" s="8">
        <v>179</v>
      </c>
      <c r="F74" s="9">
        <v>172.74893023069424</v>
      </c>
      <c r="G74" s="23">
        <v>173</v>
      </c>
      <c r="H74" s="1">
        <f t="shared" si="4"/>
        <v>-6</v>
      </c>
      <c r="I74" s="11">
        <f t="shared" si="5"/>
        <v>-3.3519553072625698E-2</v>
      </c>
      <c r="K74" t="s">
        <v>372</v>
      </c>
    </row>
    <row r="75" spans="1:11" x14ac:dyDescent="0.25">
      <c r="A75" s="5">
        <v>4</v>
      </c>
      <c r="B75">
        <v>39</v>
      </c>
      <c r="C75" s="6" t="s">
        <v>81</v>
      </c>
      <c r="D75" s="7" t="s">
        <v>7</v>
      </c>
      <c r="E75" s="8">
        <v>117</v>
      </c>
      <c r="F75" s="9">
        <v>108.70280017346602</v>
      </c>
      <c r="G75" s="23">
        <v>109</v>
      </c>
      <c r="H75" s="1">
        <f t="shared" si="4"/>
        <v>-8</v>
      </c>
      <c r="I75" s="11">
        <f t="shared" si="5"/>
        <v>-6.8376068376068383E-2</v>
      </c>
      <c r="K75" t="s">
        <v>372</v>
      </c>
    </row>
    <row r="76" spans="1:11" x14ac:dyDescent="0.25">
      <c r="A76" s="5">
        <v>4</v>
      </c>
      <c r="B76">
        <v>40</v>
      </c>
      <c r="C76" s="6" t="s">
        <v>82</v>
      </c>
      <c r="D76" s="7" t="s">
        <v>7</v>
      </c>
      <c r="E76" s="8">
        <v>77</v>
      </c>
      <c r="F76" s="9">
        <v>76.970853060365528</v>
      </c>
      <c r="G76" s="23">
        <v>77</v>
      </c>
      <c r="H76" s="1">
        <f t="shared" si="4"/>
        <v>0</v>
      </c>
      <c r="I76" s="11">
        <f t="shared" si="5"/>
        <v>0</v>
      </c>
      <c r="K76" t="s">
        <v>372</v>
      </c>
    </row>
    <row r="77" spans="1:11" x14ac:dyDescent="0.25">
      <c r="A77" s="5">
        <v>5</v>
      </c>
      <c r="B77">
        <v>1</v>
      </c>
      <c r="C77" s="6" t="s">
        <v>83</v>
      </c>
      <c r="D77" s="7" t="s">
        <v>10</v>
      </c>
      <c r="E77" s="8">
        <v>6.9778396751310279</v>
      </c>
      <c r="F77" s="27">
        <v>0</v>
      </c>
      <c r="G77" s="28">
        <v>3</v>
      </c>
      <c r="H77" s="1">
        <f t="shared" si="4"/>
        <v>-3.9778396751310279</v>
      </c>
      <c r="I77" s="11">
        <f t="shared" si="5"/>
        <v>-0.57006750804378914</v>
      </c>
      <c r="K77" t="s">
        <v>373</v>
      </c>
    </row>
    <row r="78" spans="1:11" x14ac:dyDescent="0.25">
      <c r="A78" s="5">
        <v>5</v>
      </c>
      <c r="B78">
        <v>2</v>
      </c>
      <c r="C78" s="6" t="s">
        <v>84</v>
      </c>
      <c r="D78" s="7" t="s">
        <v>10</v>
      </c>
      <c r="E78" s="8">
        <v>81.870688351458313</v>
      </c>
      <c r="F78" s="27">
        <v>0</v>
      </c>
      <c r="G78" s="28">
        <v>25</v>
      </c>
      <c r="H78" s="1">
        <f t="shared" si="4"/>
        <v>-56.870688351458313</v>
      </c>
      <c r="I78" s="11">
        <f t="shared" si="5"/>
        <v>-0.6946404078993591</v>
      </c>
      <c r="K78" t="s">
        <v>373</v>
      </c>
    </row>
    <row r="79" spans="1:11" x14ac:dyDescent="0.25">
      <c r="A79" s="5">
        <v>5</v>
      </c>
      <c r="B79">
        <v>3</v>
      </c>
      <c r="C79" s="6" t="s">
        <v>85</v>
      </c>
      <c r="D79" s="7" t="s">
        <v>10</v>
      </c>
      <c r="E79" s="8">
        <v>7.6351611886811428</v>
      </c>
      <c r="F79" s="9">
        <v>0.44903924096058467</v>
      </c>
      <c r="G79" s="13">
        <v>15</v>
      </c>
      <c r="H79" s="1">
        <f t="shared" si="4"/>
        <v>7.3648388113188572</v>
      </c>
      <c r="I79" s="11">
        <f t="shared" si="5"/>
        <v>0.96459506607888923</v>
      </c>
      <c r="K79" s="95" t="s">
        <v>371</v>
      </c>
    </row>
    <row r="80" spans="1:11" x14ac:dyDescent="0.25">
      <c r="A80" s="5">
        <v>5</v>
      </c>
      <c r="B80">
        <v>4</v>
      </c>
      <c r="C80" s="6" t="s">
        <v>86</v>
      </c>
      <c r="D80" s="7" t="s">
        <v>10</v>
      </c>
      <c r="E80" s="8">
        <v>39.504234270761259</v>
      </c>
      <c r="F80" s="9">
        <v>42.53222005936702</v>
      </c>
      <c r="G80" s="13">
        <v>76</v>
      </c>
      <c r="H80" s="1">
        <f t="shared" si="4"/>
        <v>36.495765729238741</v>
      </c>
      <c r="I80" s="11">
        <f t="shared" si="5"/>
        <v>0.92384440308594429</v>
      </c>
      <c r="K80" s="95" t="s">
        <v>371</v>
      </c>
    </row>
    <row r="81" spans="1:14" x14ac:dyDescent="0.25">
      <c r="A81" s="5">
        <v>5</v>
      </c>
      <c r="B81">
        <v>5</v>
      </c>
      <c r="C81" s="6" t="s">
        <v>87</v>
      </c>
      <c r="D81" s="7" t="s">
        <v>10</v>
      </c>
      <c r="E81" s="8">
        <v>45.259933506681428</v>
      </c>
      <c r="F81" s="9">
        <v>79.492429657312172</v>
      </c>
      <c r="G81" s="17">
        <v>79</v>
      </c>
      <c r="H81" s="1">
        <f t="shared" si="4"/>
        <v>33.740066493318572</v>
      </c>
      <c r="I81" s="11">
        <f t="shared" si="5"/>
        <v>0.74547317857499162</v>
      </c>
      <c r="K81" t="s">
        <v>372</v>
      </c>
    </row>
    <row r="82" spans="1:14" x14ac:dyDescent="0.25">
      <c r="A82" s="5">
        <v>5</v>
      </c>
      <c r="B82">
        <v>6</v>
      </c>
      <c r="C82" s="6" t="s">
        <v>88</v>
      </c>
      <c r="D82" s="7" t="s">
        <v>10</v>
      </c>
      <c r="E82" s="8">
        <v>46.913647588850331</v>
      </c>
      <c r="F82" s="9">
        <v>104.12422756767292</v>
      </c>
      <c r="G82" s="17">
        <v>104</v>
      </c>
      <c r="H82" s="1">
        <f t="shared" si="4"/>
        <v>57.086352411149669</v>
      </c>
      <c r="I82" s="11">
        <f t="shared" si="5"/>
        <v>1.2168389231093815</v>
      </c>
      <c r="K82" t="s">
        <v>372</v>
      </c>
    </row>
    <row r="83" spans="1:14" x14ac:dyDescent="0.25">
      <c r="A83" s="5">
        <v>5</v>
      </c>
      <c r="B83">
        <v>7</v>
      </c>
      <c r="C83" s="6" t="s">
        <v>89</v>
      </c>
      <c r="D83" s="7" t="s">
        <v>10</v>
      </c>
      <c r="E83" s="8">
        <v>206.54701875643869</v>
      </c>
      <c r="F83" s="9">
        <v>142.18478545376558</v>
      </c>
      <c r="G83" s="13">
        <v>138</v>
      </c>
      <c r="H83" s="1">
        <f t="shared" si="4"/>
        <v>-68.547018756438689</v>
      </c>
      <c r="I83" s="11">
        <f t="shared" si="5"/>
        <v>-0.33187125705876047</v>
      </c>
      <c r="K83" s="95" t="s">
        <v>373</v>
      </c>
      <c r="M83" t="s">
        <v>379</v>
      </c>
      <c r="N83" t="s">
        <v>382</v>
      </c>
    </row>
    <row r="84" spans="1:14" x14ac:dyDescent="0.25">
      <c r="A84" s="5">
        <v>5</v>
      </c>
      <c r="B84">
        <v>8</v>
      </c>
      <c r="C84" s="6" t="s">
        <v>90</v>
      </c>
      <c r="D84" s="7" t="s">
        <v>7</v>
      </c>
      <c r="E84" s="8">
        <v>192.18678897673999</v>
      </c>
      <c r="F84" s="9">
        <v>15.241340234610446</v>
      </c>
      <c r="G84" s="13">
        <v>187</v>
      </c>
      <c r="H84" s="1">
        <f t="shared" si="4"/>
        <v>-5.1867889767399902</v>
      </c>
      <c r="I84" s="11">
        <f t="shared" si="5"/>
        <v>-2.6988270132177181E-2</v>
      </c>
      <c r="K84" t="s">
        <v>373</v>
      </c>
      <c r="M84" t="s">
        <v>379</v>
      </c>
    </row>
    <row r="85" spans="1:14" x14ac:dyDescent="0.25">
      <c r="A85" s="5">
        <v>5</v>
      </c>
      <c r="B85">
        <v>9</v>
      </c>
      <c r="C85" s="6" t="s">
        <v>91</v>
      </c>
      <c r="D85" s="7" t="s">
        <v>7</v>
      </c>
      <c r="E85" s="8">
        <v>158.43250591975894</v>
      </c>
      <c r="F85" s="9">
        <v>101.85944443451015</v>
      </c>
      <c r="G85" s="13">
        <v>195</v>
      </c>
      <c r="H85" s="1">
        <f t="shared" si="4"/>
        <v>36.567494080241062</v>
      </c>
      <c r="I85" s="11">
        <f t="shared" si="5"/>
        <v>0.23080802685000351</v>
      </c>
      <c r="K85" s="95" t="s">
        <v>383</v>
      </c>
      <c r="M85" t="s">
        <v>379</v>
      </c>
    </row>
    <row r="86" spans="1:14" x14ac:dyDescent="0.25">
      <c r="A86" s="5">
        <v>5</v>
      </c>
      <c r="B86">
        <v>10</v>
      </c>
      <c r="C86" s="6" t="s">
        <v>92</v>
      </c>
      <c r="D86" s="7" t="s">
        <v>10</v>
      </c>
      <c r="E86" s="8">
        <v>51.391407137563917</v>
      </c>
      <c r="F86" s="9">
        <v>62.638465204492675</v>
      </c>
      <c r="G86" s="17">
        <v>63</v>
      </c>
      <c r="H86" s="1">
        <f t="shared" si="4"/>
        <v>11.608592862436083</v>
      </c>
      <c r="I86" s="11">
        <f t="shared" si="5"/>
        <v>0.22588587293129253</v>
      </c>
      <c r="K86" t="s">
        <v>372</v>
      </c>
    </row>
    <row r="87" spans="1:14" x14ac:dyDescent="0.25">
      <c r="A87" s="5">
        <v>5</v>
      </c>
      <c r="B87">
        <v>11</v>
      </c>
      <c r="C87" s="6" t="s">
        <v>93</v>
      </c>
      <c r="D87" s="7" t="s">
        <v>10</v>
      </c>
      <c r="E87" s="8">
        <v>29.986149543656563</v>
      </c>
      <c r="F87" s="9">
        <v>53.315770294230347</v>
      </c>
      <c r="G87" s="13">
        <v>56</v>
      </c>
      <c r="H87" s="1">
        <f t="shared" si="4"/>
        <v>26.013850456343437</v>
      </c>
      <c r="I87" s="11">
        <f t="shared" si="5"/>
        <v>0.86752887090321851</v>
      </c>
      <c r="K87" t="s">
        <v>372</v>
      </c>
    </row>
    <row r="88" spans="1:14" x14ac:dyDescent="0.25">
      <c r="A88" s="5">
        <v>5</v>
      </c>
      <c r="B88">
        <v>12</v>
      </c>
      <c r="C88" s="6" t="s">
        <v>94</v>
      </c>
      <c r="D88" s="7" t="s">
        <v>10</v>
      </c>
      <c r="E88" s="8">
        <v>74.188880203381856</v>
      </c>
      <c r="F88" s="9">
        <v>0</v>
      </c>
      <c r="G88" s="13">
        <v>20</v>
      </c>
      <c r="H88" s="1">
        <f t="shared" si="4"/>
        <v>-54.188880203381856</v>
      </c>
      <c r="I88" s="11">
        <f t="shared" si="5"/>
        <v>-0.73041782076812756</v>
      </c>
      <c r="K88" t="s">
        <v>373</v>
      </c>
    </row>
    <row r="89" spans="1:14" x14ac:dyDescent="0.25">
      <c r="A89" s="5">
        <v>5</v>
      </c>
      <c r="B89">
        <v>13</v>
      </c>
      <c r="C89" s="6" t="s">
        <v>95</v>
      </c>
      <c r="D89" s="7" t="s">
        <v>10</v>
      </c>
      <c r="E89" s="8">
        <v>74.135486280732778</v>
      </c>
      <c r="F89" s="9">
        <v>0</v>
      </c>
      <c r="G89" s="13">
        <v>15</v>
      </c>
      <c r="H89" s="1">
        <f t="shared" si="4"/>
        <v>-59.135486280732778</v>
      </c>
      <c r="I89" s="11">
        <f t="shared" si="5"/>
        <v>-0.7976677465471973</v>
      </c>
      <c r="K89" t="s">
        <v>373</v>
      </c>
    </row>
    <row r="90" spans="1:14" x14ac:dyDescent="0.25">
      <c r="A90" s="5">
        <v>5</v>
      </c>
      <c r="B90">
        <v>15</v>
      </c>
      <c r="C90" s="6" t="s">
        <v>96</v>
      </c>
      <c r="D90" s="7" t="s">
        <v>7</v>
      </c>
      <c r="E90" s="8">
        <v>318.05256960061001</v>
      </c>
      <c r="F90" s="9">
        <v>209.0016704679754</v>
      </c>
      <c r="G90" s="17">
        <v>209</v>
      </c>
      <c r="H90" s="1">
        <f t="shared" si="4"/>
        <v>-109.05256960061001</v>
      </c>
      <c r="I90" s="11">
        <f t="shared" si="5"/>
        <v>-0.34287592688702762</v>
      </c>
      <c r="K90" t="s">
        <v>372</v>
      </c>
    </row>
    <row r="91" spans="1:14" x14ac:dyDescent="0.25">
      <c r="A91" s="5">
        <v>5</v>
      </c>
      <c r="B91">
        <v>16</v>
      </c>
      <c r="C91" s="6" t="s">
        <v>97</v>
      </c>
      <c r="D91" s="7" t="s">
        <v>10</v>
      </c>
      <c r="E91" s="8">
        <v>39.757693761239523</v>
      </c>
      <c r="F91" s="9">
        <v>29.709159490825655</v>
      </c>
      <c r="G91" s="17">
        <v>30</v>
      </c>
      <c r="H91" s="1">
        <f t="shared" si="4"/>
        <v>-9.7576937612395227</v>
      </c>
      <c r="I91" s="11">
        <f t="shared" si="5"/>
        <v>-0.24542906889514982</v>
      </c>
      <c r="K91" t="s">
        <v>372</v>
      </c>
    </row>
    <row r="92" spans="1:14" x14ac:dyDescent="0.25">
      <c r="A92" s="5">
        <v>6</v>
      </c>
      <c r="B92">
        <v>1</v>
      </c>
      <c r="C92" s="6" t="s">
        <v>98</v>
      </c>
      <c r="D92" s="7" t="s">
        <v>10</v>
      </c>
      <c r="E92" s="8">
        <v>59.852671274707831</v>
      </c>
      <c r="F92" s="9">
        <v>24.396621958878431</v>
      </c>
      <c r="G92" s="29">
        <v>24</v>
      </c>
      <c r="H92" s="1">
        <f t="shared" si="4"/>
        <v>-35.852671274707831</v>
      </c>
      <c r="I92" s="11">
        <f t="shared" si="5"/>
        <v>-0.599015390811107</v>
      </c>
      <c r="K92" t="s">
        <v>372</v>
      </c>
    </row>
    <row r="93" spans="1:14" x14ac:dyDescent="0.25">
      <c r="A93" s="5">
        <v>6</v>
      </c>
      <c r="B93">
        <v>2</v>
      </c>
      <c r="C93" s="6" t="s">
        <v>99</v>
      </c>
      <c r="D93" s="7" t="s">
        <v>7</v>
      </c>
      <c r="E93" s="8">
        <v>65.101382970667657</v>
      </c>
      <c r="F93" s="9">
        <v>50.66633422899119</v>
      </c>
      <c r="G93" s="29">
        <v>51</v>
      </c>
      <c r="H93" s="1">
        <f t="shared" si="4"/>
        <v>-14.101382970667657</v>
      </c>
      <c r="I93" s="11">
        <f t="shared" si="5"/>
        <v>-0.21660650399733034</v>
      </c>
      <c r="K93" t="s">
        <v>372</v>
      </c>
    </row>
    <row r="94" spans="1:14" x14ac:dyDescent="0.25">
      <c r="A94" s="5">
        <v>6</v>
      </c>
      <c r="B94">
        <v>3</v>
      </c>
      <c r="C94" s="6" t="s">
        <v>100</v>
      </c>
      <c r="D94" s="7" t="s">
        <v>7</v>
      </c>
      <c r="E94" s="8">
        <v>231</v>
      </c>
      <c r="F94" s="9">
        <v>35.31361036776952</v>
      </c>
      <c r="G94" s="28">
        <v>291</v>
      </c>
      <c r="H94" s="1">
        <f t="shared" si="4"/>
        <v>60</v>
      </c>
      <c r="I94" s="11">
        <f t="shared" si="5"/>
        <v>0.25974025974025972</v>
      </c>
      <c r="K94" t="s">
        <v>374</v>
      </c>
      <c r="M94" t="s">
        <v>379</v>
      </c>
    </row>
    <row r="95" spans="1:14" x14ac:dyDescent="0.25">
      <c r="A95" s="5">
        <v>6</v>
      </c>
      <c r="B95">
        <v>4</v>
      </c>
      <c r="C95" s="6" t="s">
        <v>101</v>
      </c>
      <c r="D95" s="7" t="s">
        <v>7</v>
      </c>
      <c r="E95" s="8">
        <v>158</v>
      </c>
      <c r="F95" s="9">
        <v>0</v>
      </c>
      <c r="G95" s="10">
        <v>62</v>
      </c>
      <c r="H95" s="1">
        <f t="shared" si="4"/>
        <v>-96</v>
      </c>
      <c r="I95" s="11">
        <f t="shared" si="5"/>
        <v>-0.60759493670886078</v>
      </c>
      <c r="K95" t="s">
        <v>373</v>
      </c>
    </row>
    <row r="96" spans="1:14" x14ac:dyDescent="0.25">
      <c r="A96" s="5">
        <v>6</v>
      </c>
      <c r="B96">
        <v>5</v>
      </c>
      <c r="C96" s="6" t="s">
        <v>102</v>
      </c>
      <c r="D96" s="7" t="s">
        <v>7</v>
      </c>
      <c r="E96" s="8">
        <v>21</v>
      </c>
      <c r="F96" s="9">
        <v>0</v>
      </c>
      <c r="G96" s="10">
        <v>7</v>
      </c>
      <c r="H96" s="1">
        <f t="shared" si="4"/>
        <v>-14</v>
      </c>
      <c r="I96" s="11">
        <f t="shared" si="5"/>
        <v>-0.66666666666666663</v>
      </c>
      <c r="K96" t="s">
        <v>373</v>
      </c>
    </row>
    <row r="97" spans="1:13" x14ac:dyDescent="0.25">
      <c r="A97" s="5">
        <v>6</v>
      </c>
      <c r="B97">
        <v>6</v>
      </c>
      <c r="C97" s="6" t="s">
        <v>103</v>
      </c>
      <c r="D97" s="7" t="s">
        <v>7</v>
      </c>
      <c r="E97" s="30">
        <v>43</v>
      </c>
      <c r="F97" s="9">
        <v>0</v>
      </c>
      <c r="G97" s="10">
        <v>18</v>
      </c>
      <c r="H97" s="1">
        <f t="shared" si="4"/>
        <v>-25</v>
      </c>
      <c r="I97" s="11">
        <f t="shared" si="5"/>
        <v>-0.58139534883720934</v>
      </c>
      <c r="K97" t="s">
        <v>373</v>
      </c>
    </row>
    <row r="98" spans="1:13" x14ac:dyDescent="0.25">
      <c r="A98" s="5">
        <v>6</v>
      </c>
      <c r="B98">
        <v>7</v>
      </c>
      <c r="C98" s="6" t="s">
        <v>104</v>
      </c>
      <c r="D98" s="7" t="s">
        <v>7</v>
      </c>
      <c r="E98" s="8">
        <v>94</v>
      </c>
      <c r="F98" s="9">
        <v>153.56348947015238</v>
      </c>
      <c r="G98" s="29">
        <v>154</v>
      </c>
      <c r="H98" s="1">
        <f t="shared" ref="H98:H129" si="6">G98-E98</f>
        <v>60</v>
      </c>
      <c r="I98" s="11">
        <f t="shared" ref="I98:I129" si="7">H98/E98</f>
        <v>0.63829787234042556</v>
      </c>
      <c r="K98" t="s">
        <v>372</v>
      </c>
    </row>
    <row r="99" spans="1:13" x14ac:dyDescent="0.25">
      <c r="A99" s="5">
        <v>6</v>
      </c>
      <c r="B99">
        <v>8</v>
      </c>
      <c r="C99" s="6" t="s">
        <v>105</v>
      </c>
      <c r="D99" s="7" t="s">
        <v>7</v>
      </c>
      <c r="E99" s="8">
        <v>192</v>
      </c>
      <c r="F99" s="9">
        <v>12.721645979088544</v>
      </c>
      <c r="G99" s="28">
        <v>159</v>
      </c>
      <c r="H99" s="1">
        <f t="shared" si="6"/>
        <v>-33</v>
      </c>
      <c r="I99" s="11">
        <f t="shared" si="7"/>
        <v>-0.171875</v>
      </c>
      <c r="K99" t="s">
        <v>373</v>
      </c>
    </row>
    <row r="100" spans="1:13" x14ac:dyDescent="0.25">
      <c r="A100" s="5">
        <v>6</v>
      </c>
      <c r="B100">
        <v>9</v>
      </c>
      <c r="C100" s="6" t="s">
        <v>106</v>
      </c>
      <c r="D100" s="7" t="s">
        <v>7</v>
      </c>
      <c r="E100" s="8">
        <v>238</v>
      </c>
      <c r="F100" s="9">
        <v>225.49435435542588</v>
      </c>
      <c r="G100" s="10">
        <v>234</v>
      </c>
      <c r="H100" s="1">
        <f t="shared" si="6"/>
        <v>-4</v>
      </c>
      <c r="I100" s="11">
        <f t="shared" si="7"/>
        <v>-1.680672268907563E-2</v>
      </c>
      <c r="K100" t="s">
        <v>372</v>
      </c>
    </row>
    <row r="101" spans="1:13" x14ac:dyDescent="0.25">
      <c r="A101" s="5">
        <v>6</v>
      </c>
      <c r="B101">
        <v>10</v>
      </c>
      <c r="C101" s="6" t="s">
        <v>107</v>
      </c>
      <c r="D101" s="7" t="s">
        <v>7</v>
      </c>
      <c r="E101" s="8">
        <v>45.784810813520181</v>
      </c>
      <c r="F101" s="9">
        <v>74.464753744095518</v>
      </c>
      <c r="G101" s="10">
        <v>24</v>
      </c>
      <c r="H101" s="1">
        <f t="shared" si="6"/>
        <v>-21.784810813520181</v>
      </c>
      <c r="I101" s="11">
        <f t="shared" si="7"/>
        <v>-0.475808689092304</v>
      </c>
      <c r="K101" t="s">
        <v>373</v>
      </c>
      <c r="M101" t="s">
        <v>379</v>
      </c>
    </row>
    <row r="102" spans="1:13" x14ac:dyDescent="0.25">
      <c r="A102" s="5">
        <v>6</v>
      </c>
      <c r="B102">
        <v>11</v>
      </c>
      <c r="C102" s="6" t="s">
        <v>108</v>
      </c>
      <c r="D102" s="7" t="s">
        <v>7</v>
      </c>
      <c r="E102" s="8">
        <v>167.95038316128898</v>
      </c>
      <c r="F102" s="9">
        <v>0</v>
      </c>
      <c r="G102" s="10">
        <v>166</v>
      </c>
      <c r="H102" s="1">
        <f t="shared" si="6"/>
        <v>-1.9503831612889826</v>
      </c>
      <c r="I102" s="11">
        <f t="shared" si="7"/>
        <v>-1.1612853299750779E-2</v>
      </c>
      <c r="K102" t="s">
        <v>373</v>
      </c>
      <c r="M102" t="s">
        <v>379</v>
      </c>
    </row>
    <row r="103" spans="1:13" x14ac:dyDescent="0.25">
      <c r="A103" s="5">
        <v>6</v>
      </c>
      <c r="B103">
        <v>14</v>
      </c>
      <c r="C103" s="6" t="s">
        <v>109</v>
      </c>
      <c r="D103" s="7" t="s">
        <v>7</v>
      </c>
      <c r="E103" s="31">
        <v>360</v>
      </c>
      <c r="F103" s="9">
        <v>180.12908155513435</v>
      </c>
      <c r="G103" s="28">
        <v>355</v>
      </c>
      <c r="H103" s="1">
        <f t="shared" si="6"/>
        <v>-5</v>
      </c>
      <c r="I103" s="11">
        <f t="shared" si="7"/>
        <v>-1.3888888888888888E-2</v>
      </c>
      <c r="K103" t="s">
        <v>373</v>
      </c>
      <c r="M103" t="s">
        <v>379</v>
      </c>
    </row>
    <row r="104" spans="1:13" x14ac:dyDescent="0.25">
      <c r="A104" s="5">
        <v>6</v>
      </c>
      <c r="B104">
        <v>15</v>
      </c>
      <c r="C104" s="6" t="s">
        <v>110</v>
      </c>
      <c r="D104" s="7" t="s">
        <v>7</v>
      </c>
      <c r="E104" s="31">
        <v>254</v>
      </c>
      <c r="F104" s="9">
        <v>250.20289772933492</v>
      </c>
      <c r="G104" s="29">
        <v>250</v>
      </c>
      <c r="H104" s="1">
        <f t="shared" si="6"/>
        <v>-4</v>
      </c>
      <c r="I104" s="11">
        <f t="shared" si="7"/>
        <v>-1.5748031496062992E-2</v>
      </c>
      <c r="K104" t="s">
        <v>372</v>
      </c>
      <c r="M104" t="s">
        <v>379</v>
      </c>
    </row>
    <row r="105" spans="1:13" x14ac:dyDescent="0.25">
      <c r="A105" s="5">
        <v>6</v>
      </c>
      <c r="B105">
        <v>16</v>
      </c>
      <c r="C105" s="6" t="s">
        <v>111</v>
      </c>
      <c r="D105" s="7" t="s">
        <v>7</v>
      </c>
      <c r="E105" s="31">
        <v>112</v>
      </c>
      <c r="F105" s="9">
        <v>36.688971802694873</v>
      </c>
      <c r="G105" s="28">
        <v>173</v>
      </c>
      <c r="H105" s="1">
        <f t="shared" si="6"/>
        <v>61</v>
      </c>
      <c r="I105" s="11">
        <f t="shared" si="7"/>
        <v>0.5446428571428571</v>
      </c>
      <c r="K105" t="s">
        <v>373</v>
      </c>
      <c r="M105" t="s">
        <v>379</v>
      </c>
    </row>
    <row r="106" spans="1:13" x14ac:dyDescent="0.25">
      <c r="A106" s="5">
        <v>6</v>
      </c>
      <c r="B106">
        <v>17</v>
      </c>
      <c r="C106" s="6" t="s">
        <v>112</v>
      </c>
      <c r="D106" s="7" t="s">
        <v>7</v>
      </c>
      <c r="E106" s="8">
        <v>403.68359675926422</v>
      </c>
      <c r="F106" s="9">
        <v>461.42908223174709</v>
      </c>
      <c r="G106" s="29">
        <v>461</v>
      </c>
      <c r="H106" s="1">
        <f t="shared" si="6"/>
        <v>57.316403240735781</v>
      </c>
      <c r="I106" s="11">
        <f t="shared" si="7"/>
        <v>0.14198348335396022</v>
      </c>
      <c r="K106" t="s">
        <v>372</v>
      </c>
    </row>
    <row r="107" spans="1:13" x14ac:dyDescent="0.25">
      <c r="A107" s="5">
        <v>6</v>
      </c>
      <c r="B107">
        <v>18</v>
      </c>
      <c r="C107" s="6" t="s">
        <v>113</v>
      </c>
      <c r="D107" s="7" t="s">
        <v>7</v>
      </c>
      <c r="E107" s="8">
        <v>257.6683323780041</v>
      </c>
      <c r="F107" s="9">
        <v>294.03671312693689</v>
      </c>
      <c r="G107" s="29">
        <v>294</v>
      </c>
      <c r="H107" s="1">
        <f t="shared" si="6"/>
        <v>36.331667621995905</v>
      </c>
      <c r="I107" s="11">
        <f t="shared" si="7"/>
        <v>0.14100167951060705</v>
      </c>
      <c r="K107" t="s">
        <v>372</v>
      </c>
    </row>
    <row r="108" spans="1:13" x14ac:dyDescent="0.25">
      <c r="A108" s="5">
        <v>6</v>
      </c>
      <c r="B108">
        <v>19</v>
      </c>
      <c r="C108" s="6" t="s">
        <v>114</v>
      </c>
      <c r="D108" s="7" t="s">
        <v>7</v>
      </c>
      <c r="E108" s="8">
        <v>165</v>
      </c>
      <c r="F108" s="9">
        <v>234.27386024304076</v>
      </c>
      <c r="G108" s="29">
        <v>234</v>
      </c>
      <c r="H108" s="1">
        <f t="shared" si="6"/>
        <v>69</v>
      </c>
      <c r="I108" s="11">
        <f t="shared" si="7"/>
        <v>0.41818181818181815</v>
      </c>
      <c r="K108" t="s">
        <v>372</v>
      </c>
    </row>
    <row r="109" spans="1:13" x14ac:dyDescent="0.25">
      <c r="A109" s="5">
        <v>6</v>
      </c>
      <c r="B109">
        <v>20</v>
      </c>
      <c r="C109" s="6" t="s">
        <v>115</v>
      </c>
      <c r="D109" s="7" t="s">
        <v>7</v>
      </c>
      <c r="E109" s="8">
        <v>363</v>
      </c>
      <c r="F109" s="9">
        <v>431.77616584937579</v>
      </c>
      <c r="G109" s="29">
        <v>432</v>
      </c>
      <c r="H109" s="1">
        <f t="shared" si="6"/>
        <v>69</v>
      </c>
      <c r="I109" s="11">
        <f t="shared" si="7"/>
        <v>0.19008264462809918</v>
      </c>
      <c r="K109" t="s">
        <v>372</v>
      </c>
    </row>
    <row r="110" spans="1:13" x14ac:dyDescent="0.25">
      <c r="A110" s="5">
        <v>6</v>
      </c>
      <c r="B110">
        <v>21</v>
      </c>
      <c r="C110" s="6" t="s">
        <v>116</v>
      </c>
      <c r="D110" s="7" t="s">
        <v>7</v>
      </c>
      <c r="E110" s="8">
        <v>375.23714250248025</v>
      </c>
      <c r="F110" s="9">
        <v>398</v>
      </c>
      <c r="G110" s="29">
        <v>398</v>
      </c>
      <c r="H110" s="1">
        <f t="shared" si="6"/>
        <v>22.762857497519747</v>
      </c>
      <c r="I110" s="11">
        <f t="shared" si="7"/>
        <v>6.0662591516694772E-2</v>
      </c>
      <c r="K110" t="s">
        <v>372</v>
      </c>
      <c r="M110" t="s">
        <v>379</v>
      </c>
    </row>
    <row r="111" spans="1:13" x14ac:dyDescent="0.25">
      <c r="A111" s="5">
        <v>6</v>
      </c>
      <c r="B111">
        <v>22</v>
      </c>
      <c r="C111" s="6" t="s">
        <v>117</v>
      </c>
      <c r="D111" s="7" t="s">
        <v>7</v>
      </c>
      <c r="E111" s="8">
        <v>238.12257335868895</v>
      </c>
      <c r="F111" s="9">
        <v>291</v>
      </c>
      <c r="G111" s="10">
        <v>222</v>
      </c>
      <c r="H111" s="1">
        <f t="shared" si="6"/>
        <v>-16.122573358688953</v>
      </c>
      <c r="I111" s="11">
        <f t="shared" si="7"/>
        <v>-6.7707034790033066E-2</v>
      </c>
      <c r="K111" t="s">
        <v>373</v>
      </c>
    </row>
    <row r="112" spans="1:13" x14ac:dyDescent="0.25">
      <c r="A112" s="5">
        <v>6</v>
      </c>
      <c r="B112">
        <v>23</v>
      </c>
      <c r="C112" s="6" t="s">
        <v>118</v>
      </c>
      <c r="D112" s="7" t="s">
        <v>7</v>
      </c>
      <c r="E112" s="8">
        <v>221.11197919542298</v>
      </c>
      <c r="F112" s="9">
        <v>167.4340200451997</v>
      </c>
      <c r="G112" s="29">
        <v>167</v>
      </c>
      <c r="H112" s="1">
        <f t="shared" si="6"/>
        <v>-54.111979195422975</v>
      </c>
      <c r="I112" s="11">
        <f t="shared" si="7"/>
        <v>-0.24472658330102404</v>
      </c>
      <c r="K112" t="s">
        <v>372</v>
      </c>
    </row>
    <row r="113" spans="1:13" x14ac:dyDescent="0.25">
      <c r="A113" s="5">
        <v>6</v>
      </c>
      <c r="B113">
        <v>24</v>
      </c>
      <c r="C113" s="6" t="s">
        <v>119</v>
      </c>
      <c r="D113" s="7" t="s">
        <v>7</v>
      </c>
      <c r="E113" s="8">
        <v>187.54747517477901</v>
      </c>
      <c r="F113" s="9">
        <v>178.53161550503006</v>
      </c>
      <c r="G113" s="29">
        <v>179</v>
      </c>
      <c r="H113" s="1">
        <f t="shared" si="6"/>
        <v>-8.5474751747790094</v>
      </c>
      <c r="I113" s="11">
        <f t="shared" si="7"/>
        <v>-4.557499463436368E-2</v>
      </c>
      <c r="K113" t="s">
        <v>372</v>
      </c>
    </row>
    <row r="114" spans="1:13" x14ac:dyDescent="0.25">
      <c r="A114" s="5">
        <v>6</v>
      </c>
      <c r="B114">
        <v>25</v>
      </c>
      <c r="C114" s="6" t="s">
        <v>120</v>
      </c>
      <c r="D114" s="7" t="s">
        <v>7</v>
      </c>
      <c r="E114" s="8">
        <v>327.08330041856971</v>
      </c>
      <c r="F114" s="9">
        <v>242.70560910353913</v>
      </c>
      <c r="G114" s="10">
        <v>266</v>
      </c>
      <c r="H114" s="1">
        <f t="shared" si="6"/>
        <v>-61.083300418569706</v>
      </c>
      <c r="I114" s="11">
        <f t="shared" si="7"/>
        <v>-0.18675151051857794</v>
      </c>
      <c r="K114" t="s">
        <v>373</v>
      </c>
    </row>
    <row r="115" spans="1:13" x14ac:dyDescent="0.25">
      <c r="A115" s="5">
        <v>6</v>
      </c>
      <c r="B115">
        <v>26</v>
      </c>
      <c r="C115" s="6" t="s">
        <v>121</v>
      </c>
      <c r="D115" s="7" t="s">
        <v>7</v>
      </c>
      <c r="E115" s="8">
        <v>340.10832354217024</v>
      </c>
      <c r="F115" s="9">
        <v>460</v>
      </c>
      <c r="G115" s="10">
        <v>353</v>
      </c>
      <c r="H115" s="1">
        <f t="shared" si="6"/>
        <v>12.89167645782976</v>
      </c>
      <c r="I115" s="11">
        <f t="shared" si="7"/>
        <v>3.7904619103599546E-2</v>
      </c>
      <c r="K115" t="s">
        <v>373</v>
      </c>
      <c r="M115" t="s">
        <v>379</v>
      </c>
    </row>
    <row r="116" spans="1:13" x14ac:dyDescent="0.25">
      <c r="A116" s="5">
        <v>6</v>
      </c>
      <c r="B116">
        <v>27</v>
      </c>
      <c r="C116" s="6" t="s">
        <v>122</v>
      </c>
      <c r="D116" s="7" t="s">
        <v>7</v>
      </c>
      <c r="E116" s="8">
        <v>127.38773200254887</v>
      </c>
      <c r="F116" s="9">
        <v>112.77793740307582</v>
      </c>
      <c r="G116" s="29">
        <v>113</v>
      </c>
      <c r="H116" s="1">
        <f t="shared" si="6"/>
        <v>-14.387732002548873</v>
      </c>
      <c r="I116" s="11">
        <f t="shared" si="7"/>
        <v>-0.11294440819670917</v>
      </c>
      <c r="K116" t="s">
        <v>372</v>
      </c>
    </row>
    <row r="117" spans="1:13" x14ac:dyDescent="0.25">
      <c r="A117" s="5">
        <v>6</v>
      </c>
      <c r="B117">
        <v>28</v>
      </c>
      <c r="C117" s="6" t="s">
        <v>123</v>
      </c>
      <c r="D117" s="7" t="s">
        <v>7</v>
      </c>
      <c r="E117" s="8">
        <v>66.433323459957549</v>
      </c>
      <c r="F117" s="9">
        <v>71.389729991180033</v>
      </c>
      <c r="G117" s="29">
        <v>71</v>
      </c>
      <c r="H117" s="1">
        <f t="shared" si="6"/>
        <v>4.5666765400424509</v>
      </c>
      <c r="I117" s="11">
        <f t="shared" si="7"/>
        <v>6.8740750909368542E-2</v>
      </c>
      <c r="K117" t="s">
        <v>372</v>
      </c>
    </row>
    <row r="118" spans="1:13" x14ac:dyDescent="0.25">
      <c r="A118" s="5">
        <v>6</v>
      </c>
      <c r="B118">
        <v>29</v>
      </c>
      <c r="C118" s="6" t="s">
        <v>124</v>
      </c>
      <c r="D118" s="7" t="s">
        <v>7</v>
      </c>
      <c r="E118" s="8">
        <v>175.59881790154168</v>
      </c>
      <c r="F118" s="9">
        <v>222.54800341716722</v>
      </c>
      <c r="G118" s="29">
        <v>223</v>
      </c>
      <c r="H118" s="1">
        <f t="shared" si="6"/>
        <v>47.401182098458321</v>
      </c>
      <c r="I118" s="11">
        <f t="shared" si="7"/>
        <v>0.2699402118130213</v>
      </c>
      <c r="K118" t="s">
        <v>372</v>
      </c>
      <c r="M118" t="s">
        <v>379</v>
      </c>
    </row>
    <row r="119" spans="1:13" x14ac:dyDescent="0.25">
      <c r="A119" s="5">
        <v>6</v>
      </c>
      <c r="B119">
        <v>30</v>
      </c>
      <c r="C119" s="6" t="s">
        <v>125</v>
      </c>
      <c r="D119" s="7" t="s">
        <v>7</v>
      </c>
      <c r="E119" s="8">
        <v>192</v>
      </c>
      <c r="F119" s="9">
        <v>140.38047403725051</v>
      </c>
      <c r="G119" s="28">
        <v>208</v>
      </c>
      <c r="H119" s="1">
        <f t="shared" si="6"/>
        <v>16</v>
      </c>
      <c r="I119" s="11">
        <f t="shared" si="7"/>
        <v>8.3333333333333329E-2</v>
      </c>
      <c r="K119" t="s">
        <v>373</v>
      </c>
    </row>
    <row r="120" spans="1:13" x14ac:dyDescent="0.25">
      <c r="A120" s="5">
        <v>7</v>
      </c>
      <c r="B120">
        <v>1</v>
      </c>
      <c r="C120" s="6" t="s">
        <v>126</v>
      </c>
      <c r="D120" s="7" t="s">
        <v>10</v>
      </c>
      <c r="E120" s="8">
        <v>71.364233445720089</v>
      </c>
      <c r="F120" s="9">
        <v>56.449881359088543</v>
      </c>
      <c r="G120" s="29">
        <v>56</v>
      </c>
      <c r="H120" s="1">
        <f t="shared" si="6"/>
        <v>-15.364233445720089</v>
      </c>
      <c r="I120" s="11">
        <f t="shared" si="7"/>
        <v>-0.21529318965369654</v>
      </c>
      <c r="K120" t="s">
        <v>372</v>
      </c>
    </row>
    <row r="121" spans="1:13" x14ac:dyDescent="0.25">
      <c r="A121" s="5">
        <v>7</v>
      </c>
      <c r="B121">
        <v>2</v>
      </c>
      <c r="C121" s="6" t="s">
        <v>127</v>
      </c>
      <c r="D121" s="7" t="s">
        <v>7</v>
      </c>
      <c r="E121" s="8">
        <v>115</v>
      </c>
      <c r="F121" s="9">
        <v>92.449350939851399</v>
      </c>
      <c r="G121" s="29">
        <v>92</v>
      </c>
      <c r="H121" s="1">
        <f t="shared" si="6"/>
        <v>-23</v>
      </c>
      <c r="I121" s="11">
        <f t="shared" si="7"/>
        <v>-0.2</v>
      </c>
      <c r="K121" t="s">
        <v>372</v>
      </c>
    </row>
    <row r="122" spans="1:13" x14ac:dyDescent="0.25">
      <c r="A122" s="5">
        <v>7</v>
      </c>
      <c r="B122">
        <v>3</v>
      </c>
      <c r="C122" s="6" t="s">
        <v>128</v>
      </c>
      <c r="D122" s="7" t="s">
        <v>7</v>
      </c>
      <c r="E122" s="8">
        <v>134</v>
      </c>
      <c r="F122" s="9">
        <v>128.79321373135804</v>
      </c>
      <c r="G122" s="16">
        <v>129</v>
      </c>
      <c r="H122" s="1">
        <f t="shared" si="6"/>
        <v>-5</v>
      </c>
      <c r="I122" s="11">
        <f t="shared" si="7"/>
        <v>-3.7313432835820892E-2</v>
      </c>
      <c r="K122" t="s">
        <v>372</v>
      </c>
    </row>
    <row r="123" spans="1:13" x14ac:dyDescent="0.25">
      <c r="A123" s="5">
        <v>7</v>
      </c>
      <c r="B123">
        <v>4</v>
      </c>
      <c r="C123" s="6" t="s">
        <v>129</v>
      </c>
      <c r="D123" s="7" t="s">
        <v>7</v>
      </c>
      <c r="E123" s="8">
        <v>95</v>
      </c>
      <c r="F123" s="9">
        <v>60.185584671905815</v>
      </c>
      <c r="G123" s="16">
        <v>60</v>
      </c>
      <c r="H123" s="1">
        <f t="shared" si="6"/>
        <v>-35</v>
      </c>
      <c r="I123" s="11">
        <f t="shared" si="7"/>
        <v>-0.36842105263157893</v>
      </c>
      <c r="K123" t="s">
        <v>372</v>
      </c>
    </row>
    <row r="124" spans="1:13" x14ac:dyDescent="0.25">
      <c r="A124" s="5">
        <v>7</v>
      </c>
      <c r="B124">
        <v>5</v>
      </c>
      <c r="C124" s="6" t="s">
        <v>130</v>
      </c>
      <c r="D124" s="7" t="s">
        <v>7</v>
      </c>
      <c r="E124" s="8">
        <v>107</v>
      </c>
      <c r="F124" s="9">
        <v>77.39710234450088</v>
      </c>
      <c r="G124" s="16">
        <v>77</v>
      </c>
      <c r="H124" s="1">
        <f t="shared" si="6"/>
        <v>-30</v>
      </c>
      <c r="I124" s="11">
        <f t="shared" si="7"/>
        <v>-0.28037383177570091</v>
      </c>
      <c r="K124" t="s">
        <v>372</v>
      </c>
    </row>
    <row r="125" spans="1:13" x14ac:dyDescent="0.25">
      <c r="A125" s="5">
        <v>7</v>
      </c>
      <c r="B125">
        <v>6</v>
      </c>
      <c r="C125" s="6" t="s">
        <v>131</v>
      </c>
      <c r="D125" s="7" t="s">
        <v>7</v>
      </c>
      <c r="E125" s="8">
        <v>44</v>
      </c>
      <c r="F125" s="9">
        <v>45.615126863442555</v>
      </c>
      <c r="G125" s="28">
        <v>61</v>
      </c>
      <c r="H125" s="1">
        <f t="shared" si="6"/>
        <v>17</v>
      </c>
      <c r="I125" s="11">
        <f t="shared" si="7"/>
        <v>0.38636363636363635</v>
      </c>
      <c r="K125" s="95" t="s">
        <v>371</v>
      </c>
    </row>
    <row r="126" spans="1:13" x14ac:dyDescent="0.25">
      <c r="A126" s="5">
        <v>7</v>
      </c>
      <c r="B126">
        <v>7</v>
      </c>
      <c r="C126" s="6" t="s">
        <v>132</v>
      </c>
      <c r="D126" s="7" t="s">
        <v>7</v>
      </c>
      <c r="E126" s="8">
        <v>65</v>
      </c>
      <c r="F126" s="9">
        <v>5.2992533414991465</v>
      </c>
      <c r="G126" s="28">
        <v>59</v>
      </c>
      <c r="H126" s="1">
        <f t="shared" si="6"/>
        <v>-6</v>
      </c>
      <c r="I126" s="11">
        <f t="shared" si="7"/>
        <v>-9.2307692307692313E-2</v>
      </c>
      <c r="K126" s="95" t="s">
        <v>383</v>
      </c>
    </row>
    <row r="127" spans="1:13" x14ac:dyDescent="0.25">
      <c r="A127" s="5">
        <v>7</v>
      </c>
      <c r="B127">
        <v>8</v>
      </c>
      <c r="C127" s="6" t="s">
        <v>133</v>
      </c>
      <c r="D127" s="7" t="s">
        <v>10</v>
      </c>
      <c r="E127" s="8">
        <v>14.549912605349634</v>
      </c>
      <c r="F127" s="9">
        <v>4.773546268317844</v>
      </c>
      <c r="G127" s="16">
        <v>5</v>
      </c>
      <c r="H127" s="1">
        <f t="shared" si="6"/>
        <v>-9.5499126053496344</v>
      </c>
      <c r="I127" s="11">
        <f t="shared" si="7"/>
        <v>-0.6563553242126261</v>
      </c>
      <c r="K127" t="s">
        <v>372</v>
      </c>
    </row>
    <row r="128" spans="1:13" x14ac:dyDescent="0.25">
      <c r="A128" s="5">
        <v>7</v>
      </c>
      <c r="B128">
        <v>9</v>
      </c>
      <c r="C128" s="6" t="s">
        <v>134</v>
      </c>
      <c r="D128" s="7" t="s">
        <v>10</v>
      </c>
      <c r="E128" s="8">
        <v>19.271229235752337</v>
      </c>
      <c r="F128" s="9">
        <v>0</v>
      </c>
      <c r="G128" s="28">
        <v>4</v>
      </c>
      <c r="H128" s="1">
        <f t="shared" si="6"/>
        <v>-15.271229235752337</v>
      </c>
      <c r="I128" s="11">
        <f t="shared" si="7"/>
        <v>-0.79243669663899141</v>
      </c>
      <c r="K128" s="95" t="s">
        <v>373</v>
      </c>
    </row>
    <row r="129" spans="1:11" x14ac:dyDescent="0.25">
      <c r="A129" s="5">
        <v>7</v>
      </c>
      <c r="B129">
        <v>10</v>
      </c>
      <c r="C129" s="6" t="s">
        <v>135</v>
      </c>
      <c r="D129" s="7" t="s">
        <v>10</v>
      </c>
      <c r="E129" s="8">
        <v>16.017343235120531</v>
      </c>
      <c r="F129" s="9">
        <v>0</v>
      </c>
      <c r="G129" s="28">
        <v>4</v>
      </c>
      <c r="H129" s="1">
        <f t="shared" si="6"/>
        <v>-12.017343235120531</v>
      </c>
      <c r="I129" s="11">
        <f t="shared" si="7"/>
        <v>-0.75027069462872131</v>
      </c>
      <c r="K129" s="95" t="s">
        <v>373</v>
      </c>
    </row>
    <row r="130" spans="1:11" x14ac:dyDescent="0.25">
      <c r="A130" s="5">
        <v>7</v>
      </c>
      <c r="B130">
        <v>11</v>
      </c>
      <c r="C130" s="6" t="s">
        <v>136</v>
      </c>
      <c r="D130" s="7" t="s">
        <v>10</v>
      </c>
      <c r="E130" s="8">
        <v>20.891225171400844</v>
      </c>
      <c r="F130" s="9">
        <v>0</v>
      </c>
      <c r="G130" s="28">
        <v>5</v>
      </c>
      <c r="H130" s="1">
        <f t="shared" ref="H130:H161" si="8">G130-E130</f>
        <v>-15.891225171400844</v>
      </c>
      <c r="I130" s="11">
        <f t="shared" ref="I130:I161" si="9">H130/E130</f>
        <v>-0.76066506588398763</v>
      </c>
      <c r="K130" s="95" t="s">
        <v>373</v>
      </c>
    </row>
    <row r="131" spans="1:11" x14ac:dyDescent="0.25">
      <c r="A131" s="5">
        <v>7</v>
      </c>
      <c r="B131">
        <v>12</v>
      </c>
      <c r="C131" s="6" t="s">
        <v>137</v>
      </c>
      <c r="D131" s="7" t="s">
        <v>10</v>
      </c>
      <c r="E131" s="8">
        <v>57.778131053879079</v>
      </c>
      <c r="F131" s="9">
        <v>0</v>
      </c>
      <c r="G131" s="28">
        <v>13</v>
      </c>
      <c r="H131" s="1">
        <f t="shared" si="8"/>
        <v>-44.778131053879079</v>
      </c>
      <c r="I131" s="11">
        <f t="shared" si="9"/>
        <v>-0.77500137573025196</v>
      </c>
      <c r="K131" s="95" t="s">
        <v>373</v>
      </c>
    </row>
    <row r="132" spans="1:11" x14ac:dyDescent="0.25">
      <c r="A132" s="5">
        <v>7</v>
      </c>
      <c r="B132">
        <v>13</v>
      </c>
      <c r="C132" s="6" t="s">
        <v>138</v>
      </c>
      <c r="D132" s="7" t="s">
        <v>10</v>
      </c>
      <c r="E132" s="8">
        <v>30.5199782539325</v>
      </c>
      <c r="F132" s="9">
        <v>0</v>
      </c>
      <c r="G132" s="28">
        <v>7</v>
      </c>
      <c r="H132" s="1">
        <f t="shared" si="8"/>
        <v>-23.5199782539325</v>
      </c>
      <c r="I132" s="11">
        <f t="shared" si="9"/>
        <v>-0.77064203841305001</v>
      </c>
      <c r="K132" s="95" t="s">
        <v>373</v>
      </c>
    </row>
    <row r="133" spans="1:11" x14ac:dyDescent="0.25">
      <c r="A133" s="5">
        <v>7</v>
      </c>
      <c r="B133">
        <v>14</v>
      </c>
      <c r="C133" s="6" t="s">
        <v>139</v>
      </c>
      <c r="D133" s="7" t="s">
        <v>7</v>
      </c>
      <c r="E133" s="8">
        <v>28</v>
      </c>
      <c r="F133" s="9">
        <v>0</v>
      </c>
      <c r="G133" s="28">
        <v>9</v>
      </c>
      <c r="H133" s="1">
        <f t="shared" si="8"/>
        <v>-19</v>
      </c>
      <c r="I133" s="11">
        <f t="shared" si="9"/>
        <v>-0.6785714285714286</v>
      </c>
      <c r="K133" s="95" t="s">
        <v>371</v>
      </c>
    </row>
    <row r="134" spans="1:11" x14ac:dyDescent="0.25">
      <c r="A134" s="5">
        <v>7</v>
      </c>
      <c r="B134">
        <v>15</v>
      </c>
      <c r="C134" s="6" t="s">
        <v>140</v>
      </c>
      <c r="D134" s="7" t="s">
        <v>10</v>
      </c>
      <c r="E134" s="8">
        <v>25.412132172686501</v>
      </c>
      <c r="F134" s="9">
        <v>0</v>
      </c>
      <c r="G134" s="28">
        <v>6</v>
      </c>
      <c r="H134" s="1">
        <f t="shared" si="8"/>
        <v>-19.412132172686501</v>
      </c>
      <c r="I134" s="11">
        <f t="shared" si="9"/>
        <v>-0.76389230312405954</v>
      </c>
      <c r="K134" s="95" t="s">
        <v>373</v>
      </c>
    </row>
    <row r="135" spans="1:11" x14ac:dyDescent="0.25">
      <c r="A135" s="5">
        <v>7</v>
      </c>
      <c r="B135">
        <v>16</v>
      </c>
      <c r="C135" s="6" t="s">
        <v>141</v>
      </c>
      <c r="D135" s="7" t="s">
        <v>7</v>
      </c>
      <c r="E135" s="8">
        <v>62</v>
      </c>
      <c r="F135" s="9">
        <v>35.574386759102609</v>
      </c>
      <c r="G135" s="10">
        <v>63</v>
      </c>
      <c r="H135" s="1">
        <f t="shared" si="8"/>
        <v>1</v>
      </c>
      <c r="I135" s="11">
        <f t="shared" si="9"/>
        <v>1.6129032258064516E-2</v>
      </c>
      <c r="K135" s="95" t="s">
        <v>371</v>
      </c>
    </row>
    <row r="136" spans="1:11" x14ac:dyDescent="0.25">
      <c r="A136" s="5">
        <v>7</v>
      </c>
      <c r="B136">
        <v>17</v>
      </c>
      <c r="C136" s="6" t="s">
        <v>142</v>
      </c>
      <c r="D136" s="7" t="s">
        <v>7</v>
      </c>
      <c r="E136" s="8">
        <v>115</v>
      </c>
      <c r="F136" s="9">
        <v>64.048145619692548</v>
      </c>
      <c r="G136" s="29">
        <v>64</v>
      </c>
      <c r="H136" s="1">
        <f t="shared" si="8"/>
        <v>-51</v>
      </c>
      <c r="I136" s="11">
        <f t="shared" si="9"/>
        <v>-0.44347826086956521</v>
      </c>
      <c r="K136" t="s">
        <v>372</v>
      </c>
    </row>
    <row r="137" spans="1:11" x14ac:dyDescent="0.25">
      <c r="A137" s="5">
        <v>7</v>
      </c>
      <c r="B137">
        <v>18</v>
      </c>
      <c r="C137" s="6" t="s">
        <v>143</v>
      </c>
      <c r="D137" s="7" t="s">
        <v>7</v>
      </c>
      <c r="E137" s="8">
        <v>165</v>
      </c>
      <c r="F137" s="9">
        <v>181.07557688404611</v>
      </c>
      <c r="G137" s="29">
        <v>181</v>
      </c>
      <c r="H137" s="1">
        <f t="shared" si="8"/>
        <v>16</v>
      </c>
      <c r="I137" s="11">
        <f t="shared" si="9"/>
        <v>9.696969696969697E-2</v>
      </c>
      <c r="K137" t="s">
        <v>372</v>
      </c>
    </row>
    <row r="138" spans="1:11" x14ac:dyDescent="0.25">
      <c r="A138" s="5">
        <v>7</v>
      </c>
      <c r="B138">
        <v>19</v>
      </c>
      <c r="C138" s="6" t="s">
        <v>144</v>
      </c>
      <c r="D138" s="7" t="s">
        <v>7</v>
      </c>
      <c r="E138" s="8">
        <v>86.922251325181279</v>
      </c>
      <c r="F138" s="9">
        <v>78.692846849479068</v>
      </c>
      <c r="G138" s="29">
        <v>79</v>
      </c>
      <c r="H138" s="1">
        <f t="shared" si="8"/>
        <v>-7.9222513251812785</v>
      </c>
      <c r="I138" s="11">
        <f t="shared" si="9"/>
        <v>-9.114181011653355E-2</v>
      </c>
      <c r="K138" t="s">
        <v>372</v>
      </c>
    </row>
    <row r="139" spans="1:11" x14ac:dyDescent="0.25">
      <c r="A139" s="5">
        <v>7</v>
      </c>
      <c r="B139">
        <v>20</v>
      </c>
      <c r="C139" s="6" t="s">
        <v>145</v>
      </c>
      <c r="D139" s="7" t="s">
        <v>7</v>
      </c>
      <c r="E139" s="8">
        <v>87.039107267624985</v>
      </c>
      <c r="F139" s="9">
        <v>0</v>
      </c>
      <c r="G139" s="10">
        <v>38</v>
      </c>
      <c r="H139" s="1">
        <f t="shared" si="8"/>
        <v>-49.039107267624985</v>
      </c>
      <c r="I139" s="11">
        <f t="shared" si="9"/>
        <v>-0.56341463977613138</v>
      </c>
      <c r="K139" t="s">
        <v>373</v>
      </c>
    </row>
    <row r="140" spans="1:11" x14ac:dyDescent="0.25">
      <c r="A140" s="5">
        <v>7</v>
      </c>
      <c r="B140">
        <v>21</v>
      </c>
      <c r="C140" s="6" t="s">
        <v>146</v>
      </c>
      <c r="D140" s="7" t="s">
        <v>7</v>
      </c>
      <c r="E140" s="8">
        <v>134.53530291618767</v>
      </c>
      <c r="F140" s="9">
        <v>58.792853733791837</v>
      </c>
      <c r="G140" s="29">
        <v>59</v>
      </c>
      <c r="H140" s="1">
        <f t="shared" si="8"/>
        <v>-75.535302916187675</v>
      </c>
      <c r="I140" s="11">
        <f t="shared" si="9"/>
        <v>-0.56145339757583468</v>
      </c>
      <c r="K140" t="s">
        <v>372</v>
      </c>
    </row>
    <row r="141" spans="1:11" x14ac:dyDescent="0.25">
      <c r="A141" s="5">
        <v>7</v>
      </c>
      <c r="B141">
        <v>22</v>
      </c>
      <c r="C141" s="6" t="s">
        <v>147</v>
      </c>
      <c r="D141" s="7" t="s">
        <v>7</v>
      </c>
      <c r="E141" s="8">
        <v>83.108705001599986</v>
      </c>
      <c r="F141" s="9">
        <v>68.015515004931004</v>
      </c>
      <c r="G141" s="29">
        <v>68</v>
      </c>
      <c r="H141" s="1">
        <f t="shared" si="8"/>
        <v>-15.108705001599986</v>
      </c>
      <c r="I141" s="11">
        <f t="shared" si="9"/>
        <v>-0.18179449434700154</v>
      </c>
      <c r="K141" t="s">
        <v>372</v>
      </c>
    </row>
    <row r="142" spans="1:11" x14ac:dyDescent="0.25">
      <c r="A142" s="5">
        <v>7</v>
      </c>
      <c r="B142">
        <v>23</v>
      </c>
      <c r="C142" s="6" t="s">
        <v>148</v>
      </c>
      <c r="D142" s="7" t="s">
        <v>7</v>
      </c>
      <c r="E142" s="8">
        <v>188</v>
      </c>
      <c r="F142" s="9">
        <v>146.34691962297111</v>
      </c>
      <c r="G142" s="10">
        <v>210</v>
      </c>
      <c r="H142" s="1">
        <f t="shared" si="8"/>
        <v>22</v>
      </c>
      <c r="I142" s="11">
        <f t="shared" si="9"/>
        <v>0.11702127659574468</v>
      </c>
      <c r="K142" s="95" t="s">
        <v>371</v>
      </c>
    </row>
    <row r="143" spans="1:11" x14ac:dyDescent="0.25">
      <c r="A143" s="5">
        <v>7</v>
      </c>
      <c r="B143">
        <v>24</v>
      </c>
      <c r="C143" s="6" t="s">
        <v>149</v>
      </c>
      <c r="D143" s="7" t="s">
        <v>7</v>
      </c>
      <c r="E143" s="8">
        <v>84</v>
      </c>
      <c r="F143" s="9">
        <v>0</v>
      </c>
      <c r="G143" s="28">
        <v>56</v>
      </c>
      <c r="H143" s="1">
        <f t="shared" si="8"/>
        <v>-28</v>
      </c>
      <c r="I143" s="11">
        <f t="shared" si="9"/>
        <v>-0.33333333333333331</v>
      </c>
      <c r="K143" s="95" t="s">
        <v>371</v>
      </c>
    </row>
    <row r="144" spans="1:11" x14ac:dyDescent="0.25">
      <c r="A144" s="5">
        <v>7</v>
      </c>
      <c r="B144">
        <v>25</v>
      </c>
      <c r="C144" s="6" t="s">
        <v>150</v>
      </c>
      <c r="D144" s="7" t="s">
        <v>7</v>
      </c>
      <c r="E144" s="8">
        <v>37</v>
      </c>
      <c r="F144" s="9">
        <v>0</v>
      </c>
      <c r="G144" s="28">
        <v>23</v>
      </c>
      <c r="H144" s="1">
        <f t="shared" si="8"/>
        <v>-14</v>
      </c>
      <c r="I144" s="11">
        <f t="shared" si="9"/>
        <v>-0.3783783783783784</v>
      </c>
      <c r="K144" s="95" t="s">
        <v>371</v>
      </c>
    </row>
    <row r="145" spans="1:11" x14ac:dyDescent="0.25">
      <c r="A145" s="5">
        <v>7</v>
      </c>
      <c r="B145">
        <v>26</v>
      </c>
      <c r="C145" s="6" t="s">
        <v>151</v>
      </c>
      <c r="D145" s="7" t="s">
        <v>7</v>
      </c>
      <c r="E145" s="8">
        <v>30</v>
      </c>
      <c r="F145" s="9">
        <v>0</v>
      </c>
      <c r="G145" s="28">
        <v>18</v>
      </c>
      <c r="H145" s="1">
        <f t="shared" si="8"/>
        <v>-12</v>
      </c>
      <c r="I145" s="11">
        <f t="shared" si="9"/>
        <v>-0.4</v>
      </c>
      <c r="K145" s="95" t="s">
        <v>371</v>
      </c>
    </row>
    <row r="146" spans="1:11" x14ac:dyDescent="0.25">
      <c r="A146" s="5">
        <v>7</v>
      </c>
      <c r="B146">
        <v>27</v>
      </c>
      <c r="C146" s="6" t="s">
        <v>152</v>
      </c>
      <c r="D146" s="7" t="s">
        <v>7</v>
      </c>
      <c r="E146" s="8">
        <v>85</v>
      </c>
      <c r="F146" s="9">
        <v>36.648826327178043</v>
      </c>
      <c r="G146" s="29">
        <v>37</v>
      </c>
      <c r="H146" s="1">
        <f t="shared" si="8"/>
        <v>-48</v>
      </c>
      <c r="I146" s="11">
        <f t="shared" si="9"/>
        <v>-0.56470588235294117</v>
      </c>
      <c r="K146" t="s">
        <v>372</v>
      </c>
    </row>
    <row r="147" spans="1:11" x14ac:dyDescent="0.25">
      <c r="A147" s="5">
        <v>7</v>
      </c>
      <c r="B147">
        <v>28</v>
      </c>
      <c r="C147" s="6" t="s">
        <v>153</v>
      </c>
      <c r="D147" s="7" t="s">
        <v>7</v>
      </c>
      <c r="E147" s="8">
        <v>126</v>
      </c>
      <c r="F147" s="9">
        <v>38.795686685754731</v>
      </c>
      <c r="G147" s="29">
        <v>39</v>
      </c>
      <c r="H147" s="1">
        <f t="shared" si="8"/>
        <v>-87</v>
      </c>
      <c r="I147" s="11">
        <f t="shared" si="9"/>
        <v>-0.69047619047619047</v>
      </c>
      <c r="K147" t="s">
        <v>372</v>
      </c>
    </row>
    <row r="148" spans="1:11" x14ac:dyDescent="0.25">
      <c r="A148" s="5">
        <v>7</v>
      </c>
      <c r="B148">
        <v>29</v>
      </c>
      <c r="C148" s="6" t="s">
        <v>154</v>
      </c>
      <c r="D148" s="7" t="s">
        <v>7</v>
      </c>
      <c r="E148" s="8">
        <v>58</v>
      </c>
      <c r="F148" s="9">
        <v>0</v>
      </c>
      <c r="G148" s="10">
        <v>18</v>
      </c>
      <c r="H148" s="1">
        <f t="shared" si="8"/>
        <v>-40</v>
      </c>
      <c r="I148" s="11">
        <f t="shared" si="9"/>
        <v>-0.68965517241379315</v>
      </c>
      <c r="K148" t="s">
        <v>373</v>
      </c>
    </row>
    <row r="149" spans="1:11" x14ac:dyDescent="0.25">
      <c r="A149" s="5">
        <v>7</v>
      </c>
      <c r="B149">
        <v>30</v>
      </c>
      <c r="C149" s="6" t="s">
        <v>155</v>
      </c>
      <c r="D149" s="7" t="s">
        <v>7</v>
      </c>
      <c r="E149" s="8">
        <v>43</v>
      </c>
      <c r="F149" s="9">
        <v>13.190071723520337</v>
      </c>
      <c r="G149" s="29">
        <v>13</v>
      </c>
      <c r="H149" s="1">
        <f t="shared" si="8"/>
        <v>-30</v>
      </c>
      <c r="I149" s="11">
        <f t="shared" si="9"/>
        <v>-0.69767441860465118</v>
      </c>
      <c r="K149" t="s">
        <v>372</v>
      </c>
    </row>
    <row r="150" spans="1:11" x14ac:dyDescent="0.25">
      <c r="A150" s="5">
        <v>7</v>
      </c>
      <c r="B150">
        <v>31</v>
      </c>
      <c r="C150" s="6" t="s">
        <v>156</v>
      </c>
      <c r="D150" s="7" t="s">
        <v>7</v>
      </c>
      <c r="E150" s="8">
        <v>124.0894273915343</v>
      </c>
      <c r="F150" s="9">
        <v>58.118899459656312</v>
      </c>
      <c r="G150" s="29">
        <v>58</v>
      </c>
      <c r="H150" s="1">
        <f t="shared" si="8"/>
        <v>-66.089427391534301</v>
      </c>
      <c r="I150" s="11">
        <f t="shared" si="9"/>
        <v>-0.53259515158374482</v>
      </c>
      <c r="K150" t="s">
        <v>372</v>
      </c>
    </row>
    <row r="151" spans="1:11" x14ac:dyDescent="0.25">
      <c r="A151" s="5">
        <v>7</v>
      </c>
      <c r="B151">
        <v>35</v>
      </c>
      <c r="C151" s="6" t="s">
        <v>157</v>
      </c>
      <c r="D151" s="7" t="s">
        <v>7</v>
      </c>
      <c r="E151" s="8">
        <v>45.134645376802283</v>
      </c>
      <c r="F151" s="9">
        <v>0</v>
      </c>
      <c r="G151" s="10">
        <v>23</v>
      </c>
      <c r="H151" s="1">
        <f t="shared" si="8"/>
        <v>-22.134645376802283</v>
      </c>
      <c r="I151" s="11">
        <f t="shared" si="9"/>
        <v>-0.49041363218904915</v>
      </c>
      <c r="K151" t="s">
        <v>373</v>
      </c>
    </row>
    <row r="152" spans="1:11" x14ac:dyDescent="0.25">
      <c r="A152" s="5">
        <v>7</v>
      </c>
      <c r="B152">
        <v>36</v>
      </c>
      <c r="C152" s="6" t="s">
        <v>158</v>
      </c>
      <c r="D152" s="7" t="s">
        <v>7</v>
      </c>
      <c r="E152" s="8">
        <v>64.399214089142518</v>
      </c>
      <c r="F152" s="9">
        <v>36.493491170096476</v>
      </c>
      <c r="G152" s="26">
        <v>36</v>
      </c>
      <c r="H152" s="1">
        <f t="shared" si="8"/>
        <v>-28.399214089142518</v>
      </c>
      <c r="I152" s="11">
        <f t="shared" si="9"/>
        <v>-0.4409869668569531</v>
      </c>
      <c r="K152" t="s">
        <v>372</v>
      </c>
    </row>
    <row r="153" spans="1:11" x14ac:dyDescent="0.25">
      <c r="A153" s="5">
        <v>7</v>
      </c>
      <c r="B153">
        <v>37</v>
      </c>
      <c r="C153" s="6" t="s">
        <v>159</v>
      </c>
      <c r="D153" s="7" t="s">
        <v>7</v>
      </c>
      <c r="E153" s="8">
        <v>148</v>
      </c>
      <c r="F153" s="9">
        <v>176.79415034065124</v>
      </c>
      <c r="G153" s="29">
        <v>177</v>
      </c>
      <c r="H153" s="1">
        <f t="shared" si="8"/>
        <v>29</v>
      </c>
      <c r="I153" s="11">
        <f t="shared" si="9"/>
        <v>0.19594594594594594</v>
      </c>
      <c r="K153" t="s">
        <v>372</v>
      </c>
    </row>
    <row r="154" spans="1:11" x14ac:dyDescent="0.25">
      <c r="A154" s="5">
        <v>7</v>
      </c>
      <c r="B154">
        <v>38</v>
      </c>
      <c r="C154" s="6" t="s">
        <v>160</v>
      </c>
      <c r="D154" s="7" t="s">
        <v>7</v>
      </c>
      <c r="E154" s="8">
        <v>212</v>
      </c>
      <c r="F154" s="9">
        <v>308.15121686687576</v>
      </c>
      <c r="G154" s="29">
        <v>308</v>
      </c>
      <c r="H154" s="1">
        <f t="shared" si="8"/>
        <v>96</v>
      </c>
      <c r="I154" s="11">
        <f t="shared" si="9"/>
        <v>0.45283018867924529</v>
      </c>
      <c r="K154" t="s">
        <v>372</v>
      </c>
    </row>
    <row r="155" spans="1:11" x14ac:dyDescent="0.25">
      <c r="A155" s="5">
        <v>7</v>
      </c>
      <c r="B155">
        <v>39</v>
      </c>
      <c r="C155" s="6" t="s">
        <v>161</v>
      </c>
      <c r="D155" s="7" t="s">
        <v>7</v>
      </c>
      <c r="E155" s="8">
        <v>189</v>
      </c>
      <c r="F155" s="9">
        <v>370.41387561923858</v>
      </c>
      <c r="G155" s="29">
        <v>370</v>
      </c>
      <c r="H155" s="1">
        <f t="shared" si="8"/>
        <v>181</v>
      </c>
      <c r="I155" s="11">
        <f t="shared" si="9"/>
        <v>0.95767195767195767</v>
      </c>
      <c r="K155" t="s">
        <v>372</v>
      </c>
    </row>
    <row r="156" spans="1:11" x14ac:dyDescent="0.25">
      <c r="A156" s="5">
        <v>7</v>
      </c>
      <c r="B156">
        <v>40</v>
      </c>
      <c r="C156" s="6" t="s">
        <v>162</v>
      </c>
      <c r="D156" s="7" t="s">
        <v>7</v>
      </c>
      <c r="E156" s="8">
        <v>173</v>
      </c>
      <c r="F156" s="9">
        <v>215.98656224235489</v>
      </c>
      <c r="G156" s="29">
        <v>216</v>
      </c>
      <c r="H156" s="1">
        <f t="shared" si="8"/>
        <v>43</v>
      </c>
      <c r="I156" s="11">
        <f t="shared" si="9"/>
        <v>0.24855491329479767</v>
      </c>
      <c r="K156" t="s">
        <v>372</v>
      </c>
    </row>
    <row r="157" spans="1:11" x14ac:dyDescent="0.25">
      <c r="A157" s="5">
        <v>7</v>
      </c>
      <c r="B157">
        <v>41</v>
      </c>
      <c r="C157" s="6" t="s">
        <v>163</v>
      </c>
      <c r="D157" s="7" t="s">
        <v>7</v>
      </c>
      <c r="E157" s="8">
        <v>182</v>
      </c>
      <c r="F157" s="9">
        <v>207.55683109677358</v>
      </c>
      <c r="G157" s="29">
        <v>208</v>
      </c>
      <c r="H157" s="1">
        <f t="shared" si="8"/>
        <v>26</v>
      </c>
      <c r="I157" s="11">
        <f t="shared" si="9"/>
        <v>0.14285714285714285</v>
      </c>
      <c r="K157" t="s">
        <v>372</v>
      </c>
    </row>
    <row r="158" spans="1:11" x14ac:dyDescent="0.25">
      <c r="A158" s="5">
        <v>7</v>
      </c>
      <c r="B158">
        <v>42</v>
      </c>
      <c r="C158" s="6" t="s">
        <v>164</v>
      </c>
      <c r="D158" s="7" t="s">
        <v>7</v>
      </c>
      <c r="E158" s="8">
        <v>115.25059457673656</v>
      </c>
      <c r="F158" s="9">
        <v>119.69465925924587</v>
      </c>
      <c r="G158" s="26">
        <v>120</v>
      </c>
      <c r="H158" s="1">
        <f t="shared" si="8"/>
        <v>4.7494054232634397</v>
      </c>
      <c r="I158" s="11">
        <f t="shared" si="9"/>
        <v>4.1209378925166185E-2</v>
      </c>
      <c r="K158" t="s">
        <v>372</v>
      </c>
    </row>
    <row r="159" spans="1:11" x14ac:dyDescent="0.25">
      <c r="A159" s="5">
        <v>7</v>
      </c>
      <c r="B159">
        <v>43</v>
      </c>
      <c r="C159" s="6" t="s">
        <v>165</v>
      </c>
      <c r="D159" s="7" t="s">
        <v>7</v>
      </c>
      <c r="E159" s="8">
        <v>57.635394434269998</v>
      </c>
      <c r="F159" s="9">
        <v>24.813907669637668</v>
      </c>
      <c r="G159" s="26">
        <v>25</v>
      </c>
      <c r="H159" s="1">
        <f t="shared" si="8"/>
        <v>-32.635394434269998</v>
      </c>
      <c r="I159" s="11">
        <f t="shared" si="9"/>
        <v>-0.56623876273613205</v>
      </c>
      <c r="K159" t="s">
        <v>372</v>
      </c>
    </row>
    <row r="160" spans="1:11" x14ac:dyDescent="0.25">
      <c r="A160" s="5">
        <v>7</v>
      </c>
      <c r="B160">
        <v>44</v>
      </c>
      <c r="C160" s="6" t="s">
        <v>166</v>
      </c>
      <c r="D160" s="7" t="s">
        <v>7</v>
      </c>
      <c r="E160" s="8">
        <v>45.012302996629998</v>
      </c>
      <c r="F160" s="9">
        <v>0</v>
      </c>
      <c r="G160" s="10">
        <v>24</v>
      </c>
      <c r="H160" s="1">
        <f t="shared" si="8"/>
        <v>-21.012302996629998</v>
      </c>
      <c r="I160" s="11">
        <f t="shared" si="9"/>
        <v>-0.46681244010561196</v>
      </c>
      <c r="K160" t="s">
        <v>373</v>
      </c>
    </row>
    <row r="161" spans="1:11" x14ac:dyDescent="0.25">
      <c r="A161" s="5">
        <v>7</v>
      </c>
      <c r="B161">
        <v>45</v>
      </c>
      <c r="C161" s="6" t="s">
        <v>167</v>
      </c>
      <c r="D161" s="7" t="s">
        <v>7</v>
      </c>
      <c r="E161" s="8">
        <v>62.122198340000004</v>
      </c>
      <c r="F161" s="9">
        <v>0</v>
      </c>
      <c r="G161" s="10">
        <v>62</v>
      </c>
      <c r="H161" s="1">
        <f t="shared" si="8"/>
        <v>-0.12219834000000418</v>
      </c>
      <c r="I161" s="11">
        <f t="shared" si="9"/>
        <v>-1.9670640007168195E-3</v>
      </c>
      <c r="K161" t="s">
        <v>373</v>
      </c>
    </row>
    <row r="162" spans="1:11" x14ac:dyDescent="0.25">
      <c r="A162" s="5">
        <v>7</v>
      </c>
      <c r="B162">
        <v>46</v>
      </c>
      <c r="C162" s="6" t="s">
        <v>168</v>
      </c>
      <c r="D162" s="7" t="s">
        <v>10</v>
      </c>
      <c r="E162" s="8">
        <v>12.287522398839402</v>
      </c>
      <c r="F162" s="9">
        <v>0</v>
      </c>
      <c r="G162" s="10">
        <v>12</v>
      </c>
      <c r="H162" s="1">
        <f t="shared" ref="H162:H185" si="10">G162-E162</f>
        <v>-0.28752239883940156</v>
      </c>
      <c r="I162" s="11">
        <f t="shared" ref="I162:I185" si="11">H162/E162</f>
        <v>-2.3399542194654233E-2</v>
      </c>
      <c r="K162" t="s">
        <v>373</v>
      </c>
    </row>
    <row r="163" spans="1:11" x14ac:dyDescent="0.25">
      <c r="A163" s="5">
        <v>7</v>
      </c>
      <c r="B163">
        <v>47</v>
      </c>
      <c r="C163" s="6" t="s">
        <v>169</v>
      </c>
      <c r="D163" s="7" t="s">
        <v>10</v>
      </c>
      <c r="E163" s="8">
        <v>19.769761419936213</v>
      </c>
      <c r="F163" s="9">
        <v>0</v>
      </c>
      <c r="G163" s="10">
        <v>20</v>
      </c>
      <c r="H163" s="1">
        <f t="shared" si="10"/>
        <v>0.23023858006378717</v>
      </c>
      <c r="I163" s="11">
        <f t="shared" si="11"/>
        <v>1.1645996892588198E-2</v>
      </c>
      <c r="K163" t="s">
        <v>373</v>
      </c>
    </row>
    <row r="164" spans="1:11" x14ac:dyDescent="0.25">
      <c r="A164" s="5">
        <v>7</v>
      </c>
      <c r="B164">
        <v>48</v>
      </c>
      <c r="C164" s="6" t="s">
        <v>170</v>
      </c>
      <c r="D164" s="7" t="s">
        <v>7</v>
      </c>
      <c r="E164" s="8">
        <v>70.413264297056273</v>
      </c>
      <c r="F164" s="9">
        <v>0</v>
      </c>
      <c r="G164" s="10">
        <v>70</v>
      </c>
      <c r="H164" s="1">
        <f t="shared" si="10"/>
        <v>-0.41326429705627277</v>
      </c>
      <c r="I164" s="11">
        <f t="shared" si="11"/>
        <v>-5.8691256708794546E-3</v>
      </c>
      <c r="K164" t="s">
        <v>373</v>
      </c>
    </row>
    <row r="165" spans="1:11" x14ac:dyDescent="0.25">
      <c r="A165" s="5">
        <v>7</v>
      </c>
      <c r="B165">
        <v>49</v>
      </c>
      <c r="C165" s="6" t="s">
        <v>171</v>
      </c>
      <c r="D165" s="7" t="s">
        <v>7</v>
      </c>
      <c r="E165" s="8">
        <v>209.57078355823685</v>
      </c>
      <c r="F165" s="9">
        <v>0</v>
      </c>
      <c r="G165" s="10">
        <v>108</v>
      </c>
      <c r="H165" s="1">
        <f t="shared" si="10"/>
        <v>-101.57078355823685</v>
      </c>
      <c r="I165" s="11">
        <f t="shared" si="11"/>
        <v>-0.48466099059085554</v>
      </c>
      <c r="K165" t="s">
        <v>373</v>
      </c>
    </row>
    <row r="166" spans="1:11" x14ac:dyDescent="0.25">
      <c r="A166" s="5">
        <v>7</v>
      </c>
      <c r="B166">
        <v>50</v>
      </c>
      <c r="C166" s="6" t="s">
        <v>172</v>
      </c>
      <c r="D166" s="7" t="s">
        <v>7</v>
      </c>
      <c r="E166" s="8">
        <v>129.33069201766995</v>
      </c>
      <c r="F166" s="9">
        <v>137.07279812019451</v>
      </c>
      <c r="G166" s="29">
        <v>137</v>
      </c>
      <c r="H166" s="1">
        <f t="shared" si="10"/>
        <v>7.6693079823300536</v>
      </c>
      <c r="I166" s="11">
        <f t="shared" si="11"/>
        <v>5.9299984115775285E-2</v>
      </c>
      <c r="K166" t="s">
        <v>372</v>
      </c>
    </row>
    <row r="167" spans="1:11" x14ac:dyDescent="0.25">
      <c r="A167" s="5">
        <v>7</v>
      </c>
      <c r="B167">
        <v>51</v>
      </c>
      <c r="C167" s="6" t="s">
        <v>173</v>
      </c>
      <c r="D167" s="7" t="s">
        <v>7</v>
      </c>
      <c r="E167" s="8">
        <v>388.31083370441496</v>
      </c>
      <c r="F167" s="9">
        <v>381.22990586976681</v>
      </c>
      <c r="G167" s="29">
        <v>381</v>
      </c>
      <c r="H167" s="1">
        <f t="shared" si="10"/>
        <v>-7.3108337044149607</v>
      </c>
      <c r="I167" s="11">
        <f t="shared" si="11"/>
        <v>-1.8827272045621114E-2</v>
      </c>
      <c r="K167" t="s">
        <v>372</v>
      </c>
    </row>
    <row r="168" spans="1:11" x14ac:dyDescent="0.25">
      <c r="A168" s="5">
        <v>7</v>
      </c>
      <c r="B168">
        <v>52</v>
      </c>
      <c r="C168" s="6" t="s">
        <v>174</v>
      </c>
      <c r="D168" s="7" t="s">
        <v>7</v>
      </c>
      <c r="E168" s="8">
        <v>367.22304363317664</v>
      </c>
      <c r="F168" s="9">
        <v>459.2028909027789</v>
      </c>
      <c r="G168" s="26">
        <v>459</v>
      </c>
      <c r="H168" s="1">
        <f t="shared" si="10"/>
        <v>91.776956366823356</v>
      </c>
      <c r="I168" s="11">
        <f t="shared" si="11"/>
        <v>0.24992156118203851</v>
      </c>
      <c r="K168" t="s">
        <v>372</v>
      </c>
    </row>
    <row r="169" spans="1:11" x14ac:dyDescent="0.25">
      <c r="A169" s="5">
        <v>7</v>
      </c>
      <c r="B169">
        <v>53</v>
      </c>
      <c r="C169" s="6" t="s">
        <v>175</v>
      </c>
      <c r="D169" s="7" t="s">
        <v>7</v>
      </c>
      <c r="E169" s="8">
        <v>186.06047980928994</v>
      </c>
      <c r="F169" s="9">
        <v>36.603481896835881</v>
      </c>
      <c r="G169" s="10">
        <v>98</v>
      </c>
      <c r="H169" s="1">
        <f t="shared" si="10"/>
        <v>-88.060479809289944</v>
      </c>
      <c r="I169" s="11">
        <f t="shared" si="11"/>
        <v>-0.47328954488105707</v>
      </c>
      <c r="K169" t="s">
        <v>373</v>
      </c>
    </row>
    <row r="170" spans="1:11" x14ac:dyDescent="0.25">
      <c r="A170" s="5">
        <v>7</v>
      </c>
      <c r="B170">
        <v>54</v>
      </c>
      <c r="C170" s="6" t="s">
        <v>176</v>
      </c>
      <c r="D170" s="7" t="s">
        <v>7</v>
      </c>
      <c r="E170" s="8">
        <v>142.81594814411474</v>
      </c>
      <c r="F170" s="9">
        <v>70.644540735224354</v>
      </c>
      <c r="G170" s="10">
        <v>133</v>
      </c>
      <c r="H170" s="1">
        <f t="shared" si="10"/>
        <v>-9.815948144114742</v>
      </c>
      <c r="I170" s="11">
        <f t="shared" si="11"/>
        <v>-6.8731456617222644E-2</v>
      </c>
      <c r="K170" t="s">
        <v>373</v>
      </c>
    </row>
    <row r="171" spans="1:11" x14ac:dyDescent="0.25">
      <c r="A171" s="5">
        <v>7</v>
      </c>
      <c r="B171">
        <v>55</v>
      </c>
      <c r="C171" s="6" t="s">
        <v>177</v>
      </c>
      <c r="D171" s="7" t="s">
        <v>10</v>
      </c>
      <c r="E171" s="8">
        <v>36.234971373769909</v>
      </c>
      <c r="F171" s="9">
        <v>30.038765771920158</v>
      </c>
      <c r="G171" s="26">
        <v>30</v>
      </c>
      <c r="H171" s="1">
        <f t="shared" si="10"/>
        <v>-6.2349713737699091</v>
      </c>
      <c r="I171" s="11">
        <f t="shared" si="11"/>
        <v>-0.17207054779911693</v>
      </c>
      <c r="K171" t="s">
        <v>372</v>
      </c>
    </row>
    <row r="172" spans="1:11" x14ac:dyDescent="0.25">
      <c r="A172" s="5">
        <v>7</v>
      </c>
      <c r="B172">
        <v>56</v>
      </c>
      <c r="C172" s="6" t="s">
        <v>178</v>
      </c>
      <c r="D172" s="7" t="s">
        <v>10</v>
      </c>
      <c r="E172" s="8">
        <v>31.795825458687947</v>
      </c>
      <c r="F172" s="9">
        <v>0</v>
      </c>
      <c r="G172" s="10">
        <v>32</v>
      </c>
      <c r="H172" s="1">
        <f t="shared" si="10"/>
        <v>0.20417454131205304</v>
      </c>
      <c r="I172" s="11">
        <f t="shared" si="11"/>
        <v>6.4214260320851028E-3</v>
      </c>
      <c r="K172" t="s">
        <v>373</v>
      </c>
    </row>
    <row r="173" spans="1:11" x14ac:dyDescent="0.25">
      <c r="A173" s="5">
        <v>7</v>
      </c>
      <c r="B173">
        <v>57</v>
      </c>
      <c r="C173" s="6" t="s">
        <v>179</v>
      </c>
      <c r="D173" s="7" t="s">
        <v>7</v>
      </c>
      <c r="E173" s="8">
        <v>47.93246034693459</v>
      </c>
      <c r="F173" s="9">
        <v>52.257538470485258</v>
      </c>
      <c r="G173" s="26">
        <v>52</v>
      </c>
      <c r="H173" s="1">
        <f t="shared" si="10"/>
        <v>4.0675396530654098</v>
      </c>
      <c r="I173" s="11">
        <f t="shared" si="11"/>
        <v>8.4859813654976302E-2</v>
      </c>
      <c r="K173" t="s">
        <v>372</v>
      </c>
    </row>
    <row r="174" spans="1:11" x14ac:dyDescent="0.25">
      <c r="A174" s="5">
        <v>7</v>
      </c>
      <c r="B174">
        <v>58</v>
      </c>
      <c r="C174" s="6" t="s">
        <v>180</v>
      </c>
      <c r="D174" s="7" t="s">
        <v>7</v>
      </c>
      <c r="E174" s="8">
        <v>14.977418969134456</v>
      </c>
      <c r="F174" s="9">
        <v>0</v>
      </c>
      <c r="G174" s="10">
        <v>13</v>
      </c>
      <c r="H174" s="1">
        <f t="shared" si="10"/>
        <v>-1.9774189691344564</v>
      </c>
      <c r="I174" s="11">
        <f t="shared" si="11"/>
        <v>-0.13202668451817579</v>
      </c>
      <c r="K174" t="s">
        <v>373</v>
      </c>
    </row>
    <row r="175" spans="1:11" x14ac:dyDescent="0.25">
      <c r="A175" s="5">
        <v>8</v>
      </c>
      <c r="B175">
        <v>3</v>
      </c>
      <c r="C175" s="6" t="s">
        <v>181</v>
      </c>
      <c r="D175" s="7" t="s">
        <v>10</v>
      </c>
      <c r="E175" s="8">
        <v>2.3937414109199997</v>
      </c>
      <c r="F175" s="9">
        <v>9.3762958178736913</v>
      </c>
      <c r="G175" s="29">
        <v>9</v>
      </c>
      <c r="H175" s="1">
        <f t="shared" si="10"/>
        <v>6.6062585890800003</v>
      </c>
      <c r="I175" s="11">
        <f t="shared" si="11"/>
        <v>2.7598046133734142</v>
      </c>
      <c r="K175" t="s">
        <v>372</v>
      </c>
    </row>
    <row r="176" spans="1:11" x14ac:dyDescent="0.25">
      <c r="A176" s="5">
        <v>8</v>
      </c>
      <c r="B176">
        <v>4</v>
      </c>
      <c r="C176" s="6" t="s">
        <v>182</v>
      </c>
      <c r="D176" s="7" t="s">
        <v>10</v>
      </c>
      <c r="E176" s="8">
        <v>1.8608616460339999</v>
      </c>
      <c r="F176" s="9">
        <v>7.0265428469823261</v>
      </c>
      <c r="G176" s="29">
        <v>7</v>
      </c>
      <c r="H176" s="1">
        <f t="shared" si="10"/>
        <v>5.1391383539660005</v>
      </c>
      <c r="I176" s="11">
        <f t="shared" si="11"/>
        <v>2.7616982514089083</v>
      </c>
      <c r="K176" t="s">
        <v>372</v>
      </c>
    </row>
    <row r="177" spans="1:11" x14ac:dyDescent="0.25">
      <c r="A177" s="5">
        <v>8</v>
      </c>
      <c r="B177">
        <v>5</v>
      </c>
      <c r="C177" s="6" t="s">
        <v>183</v>
      </c>
      <c r="D177" s="7" t="s">
        <v>10</v>
      </c>
      <c r="E177" s="8">
        <v>3.1019510263000001</v>
      </c>
      <c r="F177" s="9">
        <v>0</v>
      </c>
      <c r="G177" s="7">
        <v>0</v>
      </c>
      <c r="H177" s="1">
        <f t="shared" si="10"/>
        <v>-3.1019510263000001</v>
      </c>
      <c r="I177" s="11">
        <f t="shared" si="11"/>
        <v>-1</v>
      </c>
      <c r="K177" t="s">
        <v>372</v>
      </c>
    </row>
    <row r="178" spans="1:11" x14ac:dyDescent="0.25">
      <c r="A178" s="5">
        <v>8</v>
      </c>
      <c r="B178">
        <v>10</v>
      </c>
      <c r="C178" s="6" t="s">
        <v>184</v>
      </c>
      <c r="D178" s="7" t="s">
        <v>10</v>
      </c>
      <c r="E178" s="8">
        <v>0.87206037694320004</v>
      </c>
      <c r="F178" s="9">
        <v>0</v>
      </c>
      <c r="G178" s="20">
        <v>1</v>
      </c>
      <c r="H178" s="1">
        <f t="shared" si="10"/>
        <v>0.12793962305679996</v>
      </c>
      <c r="I178" s="11">
        <f t="shared" si="11"/>
        <v>0.14670959309636544</v>
      </c>
      <c r="K178" t="s">
        <v>373</v>
      </c>
    </row>
    <row r="179" spans="1:11" x14ac:dyDescent="0.25">
      <c r="A179" s="5">
        <v>8</v>
      </c>
      <c r="B179">
        <v>13</v>
      </c>
      <c r="C179" s="6" t="s">
        <v>185</v>
      </c>
      <c r="D179" s="7" t="s">
        <v>10</v>
      </c>
      <c r="E179" s="8">
        <v>8.0287742474610013</v>
      </c>
      <c r="F179" s="9">
        <v>8.1145553890234492</v>
      </c>
      <c r="G179" s="23">
        <v>8</v>
      </c>
      <c r="H179" s="1">
        <f t="shared" si="10"/>
        <v>-2.8774247461001323E-2</v>
      </c>
      <c r="I179" s="11">
        <f t="shared" si="11"/>
        <v>-3.5838904637405661E-3</v>
      </c>
      <c r="K179" t="s">
        <v>372</v>
      </c>
    </row>
    <row r="180" spans="1:11" x14ac:dyDescent="0.25">
      <c r="A180" s="5">
        <v>8</v>
      </c>
      <c r="B180">
        <v>14</v>
      </c>
      <c r="C180" s="6" t="s">
        <v>186</v>
      </c>
      <c r="D180" s="7" t="s">
        <v>10</v>
      </c>
      <c r="E180" s="8">
        <v>15.77746120341947</v>
      </c>
      <c r="F180" s="9">
        <v>24.159747156703169</v>
      </c>
      <c r="G180" s="23">
        <v>24</v>
      </c>
      <c r="H180" s="1">
        <f t="shared" si="10"/>
        <v>8.2225387965805297</v>
      </c>
      <c r="I180" s="11">
        <f t="shared" si="11"/>
        <v>0.52115728193319522</v>
      </c>
      <c r="K180" t="s">
        <v>372</v>
      </c>
    </row>
    <row r="181" spans="1:11" x14ac:dyDescent="0.25">
      <c r="A181" s="5">
        <v>8</v>
      </c>
      <c r="B181">
        <v>15</v>
      </c>
      <c r="C181" s="6" t="s">
        <v>187</v>
      </c>
      <c r="D181" s="7" t="s">
        <v>10</v>
      </c>
      <c r="E181" s="8">
        <v>28.046491151422796</v>
      </c>
      <c r="F181" s="9">
        <v>32.169485785596045</v>
      </c>
      <c r="G181" s="23">
        <v>32</v>
      </c>
      <c r="H181" s="1">
        <f t="shared" si="10"/>
        <v>3.9535088485772043</v>
      </c>
      <c r="I181" s="11">
        <f t="shared" si="11"/>
        <v>0.14096269038548315</v>
      </c>
      <c r="K181" t="s">
        <v>372</v>
      </c>
    </row>
    <row r="182" spans="1:11" x14ac:dyDescent="0.25">
      <c r="A182" s="5">
        <v>8</v>
      </c>
      <c r="B182">
        <v>23</v>
      </c>
      <c r="C182" s="6" t="s">
        <v>188</v>
      </c>
      <c r="D182" s="7" t="s">
        <v>7</v>
      </c>
      <c r="E182" s="8">
        <v>43.020135423473413</v>
      </c>
      <c r="F182" s="9">
        <v>32.759098334980166</v>
      </c>
      <c r="G182" s="24">
        <v>33</v>
      </c>
      <c r="H182" s="1">
        <f t="shared" si="10"/>
        <v>-10.020135423473413</v>
      </c>
      <c r="I182" s="11">
        <f t="shared" si="11"/>
        <v>-0.23291733800554351</v>
      </c>
      <c r="K182" t="s">
        <v>372</v>
      </c>
    </row>
    <row r="183" spans="1:11" x14ac:dyDescent="0.25">
      <c r="A183" s="5">
        <v>8</v>
      </c>
      <c r="B183">
        <v>24</v>
      </c>
      <c r="C183" s="6" t="s">
        <v>189</v>
      </c>
      <c r="D183" s="7" t="s">
        <v>7</v>
      </c>
      <c r="E183" s="8">
        <v>28</v>
      </c>
      <c r="F183" s="9">
        <v>26.355535959043483</v>
      </c>
      <c r="G183" s="24">
        <v>26</v>
      </c>
      <c r="H183" s="1">
        <f t="shared" si="10"/>
        <v>-2</v>
      </c>
      <c r="I183" s="11">
        <f t="shared" si="11"/>
        <v>-7.1428571428571425E-2</v>
      </c>
      <c r="K183" t="s">
        <v>372</v>
      </c>
    </row>
    <row r="184" spans="1:11" x14ac:dyDescent="0.25">
      <c r="A184" s="5">
        <v>8</v>
      </c>
      <c r="B184">
        <v>25</v>
      </c>
      <c r="C184" s="6" t="s">
        <v>190</v>
      </c>
      <c r="D184" s="7" t="s">
        <v>10</v>
      </c>
      <c r="E184" s="8">
        <v>4.0218376874499997</v>
      </c>
      <c r="F184" s="9">
        <v>0</v>
      </c>
      <c r="G184" s="7">
        <v>4</v>
      </c>
      <c r="H184" s="1">
        <f t="shared" si="10"/>
        <v>-2.1837687449999699E-2</v>
      </c>
      <c r="I184" s="11">
        <f t="shared" si="11"/>
        <v>-5.4297784115314796E-3</v>
      </c>
      <c r="K184" t="s">
        <v>372</v>
      </c>
    </row>
    <row r="185" spans="1:11" x14ac:dyDescent="0.25">
      <c r="A185" s="5">
        <v>8</v>
      </c>
      <c r="B185">
        <v>26</v>
      </c>
      <c r="C185" s="6" t="s">
        <v>191</v>
      </c>
      <c r="D185" s="7" t="s">
        <v>10</v>
      </c>
      <c r="E185" s="8">
        <v>3.4295594981694153</v>
      </c>
      <c r="F185" s="9">
        <v>0</v>
      </c>
      <c r="G185" s="7">
        <v>3</v>
      </c>
      <c r="H185" s="1">
        <f t="shared" si="10"/>
        <v>-0.4295594981694153</v>
      </c>
      <c r="I185" s="11">
        <f t="shared" si="11"/>
        <v>-0.12525209094599463</v>
      </c>
      <c r="K185" t="s">
        <v>372</v>
      </c>
    </row>
    <row r="186" spans="1:11" x14ac:dyDescent="0.25">
      <c r="A186" s="32" t="s">
        <v>192</v>
      </c>
      <c r="D186" s="33"/>
      <c r="E186" s="34">
        <f>SUM(E2:E185)</f>
        <v>15706.944635781978</v>
      </c>
      <c r="F186" s="34">
        <f>SUM(F2:F185)</f>
        <v>13157.094721776977</v>
      </c>
      <c r="G186" s="30">
        <f>SUM(G2:G185)</f>
        <v>14994</v>
      </c>
      <c r="H186" s="30">
        <f>SUM(H185:H185)</f>
        <v>-0.4295594981694153</v>
      </c>
    </row>
    <row r="187" spans="1:11" x14ac:dyDescent="0.25">
      <c r="F187" s="1"/>
      <c r="G187" s="30"/>
    </row>
    <row r="188" spans="1:11" x14ac:dyDescent="0.25">
      <c r="K188" t="s">
        <v>380</v>
      </c>
    </row>
    <row r="189" spans="1:11" x14ac:dyDescent="0.25">
      <c r="K189" t="s">
        <v>387</v>
      </c>
    </row>
    <row r="193" spans="3:11" x14ac:dyDescent="0.25">
      <c r="K193" t="s">
        <v>381</v>
      </c>
    </row>
    <row r="194" spans="3:11" x14ac:dyDescent="0.25">
      <c r="K194" t="s">
        <v>386</v>
      </c>
    </row>
    <row r="203" spans="3:11" x14ac:dyDescent="0.25">
      <c r="C203" s="26"/>
      <c r="D203" s="26"/>
    </row>
  </sheetData>
  <autoFilter ref="A1:N18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34"/>
  <sheetViews>
    <sheetView tabSelected="1" workbookViewId="0">
      <selection sqref="A1:XFD1048576"/>
    </sheetView>
  </sheetViews>
  <sheetFormatPr defaultRowHeight="15" x14ac:dyDescent="0.25"/>
  <cols>
    <col min="1" max="1" width="24.7109375" bestFit="1" customWidth="1"/>
    <col min="2" max="2" width="4.7109375" customWidth="1"/>
    <col min="3" max="3" width="5.28515625" bestFit="1" customWidth="1"/>
    <col min="4" max="4" width="18.5703125" bestFit="1" customWidth="1"/>
    <col min="5" max="5" width="15.28515625" bestFit="1" customWidth="1"/>
    <col min="6" max="6" width="6" style="26" bestFit="1" customWidth="1"/>
    <col min="7" max="7" width="6" style="51" bestFit="1" customWidth="1"/>
    <col min="8" max="8" width="42.5703125" style="50" bestFit="1" customWidth="1"/>
    <col min="9" max="9" width="39" style="50" bestFit="1" customWidth="1"/>
    <col min="10" max="10" width="11" style="50" bestFit="1" customWidth="1"/>
    <col min="11" max="11" width="14.28515625" style="91" bestFit="1" customWidth="1"/>
    <col min="12" max="12" width="19" style="50" bestFit="1" customWidth="1"/>
    <col min="13" max="13" width="13.85546875" style="37" customWidth="1"/>
    <col min="14" max="14" width="24" customWidth="1"/>
  </cols>
  <sheetData>
    <row r="1" spans="1:17" x14ac:dyDescent="0.25">
      <c r="A1" s="70" t="s">
        <v>196</v>
      </c>
      <c r="B1" s="71" t="s">
        <v>197</v>
      </c>
      <c r="C1" s="71" t="s">
        <v>198</v>
      </c>
      <c r="D1" s="71" t="s">
        <v>199</v>
      </c>
      <c r="E1" s="71" t="s">
        <v>200</v>
      </c>
      <c r="F1" s="72">
        <v>2010</v>
      </c>
      <c r="G1" s="73">
        <v>2011</v>
      </c>
      <c r="H1" s="51" t="s">
        <v>365</v>
      </c>
    </row>
    <row r="2" spans="1:17" x14ac:dyDescent="0.25">
      <c r="A2" s="38" t="s">
        <v>341</v>
      </c>
      <c r="B2" s="38" t="s">
        <v>167</v>
      </c>
      <c r="C2" s="38" t="s">
        <v>167</v>
      </c>
      <c r="E2" s="36" t="s">
        <v>7</v>
      </c>
      <c r="F2" s="41">
        <v>62</v>
      </c>
      <c r="G2" s="24">
        <v>62</v>
      </c>
      <c r="I2" s="59"/>
      <c r="K2" s="91" t="s">
        <v>376</v>
      </c>
      <c r="N2" s="59"/>
      <c r="O2" s="50"/>
    </row>
    <row r="3" spans="1:17" x14ac:dyDescent="0.25">
      <c r="A3" s="38" t="s">
        <v>341</v>
      </c>
      <c r="B3" s="38" t="s">
        <v>170</v>
      </c>
      <c r="C3" s="38" t="s">
        <v>170</v>
      </c>
      <c r="E3" s="36" t="s">
        <v>7</v>
      </c>
      <c r="F3" s="41">
        <v>70</v>
      </c>
      <c r="G3" s="24">
        <v>70</v>
      </c>
      <c r="I3" s="59"/>
      <c r="K3" s="90" t="s">
        <v>376</v>
      </c>
      <c r="L3" s="25"/>
      <c r="M3" s="44"/>
      <c r="N3" s="6"/>
      <c r="O3" s="24"/>
    </row>
    <row r="4" spans="1:17" x14ac:dyDescent="0.25">
      <c r="A4" s="38" t="s">
        <v>285</v>
      </c>
      <c r="B4" s="38" t="s">
        <v>286</v>
      </c>
      <c r="C4" s="38" t="s">
        <v>104</v>
      </c>
      <c r="E4" s="47" t="s">
        <v>7</v>
      </c>
      <c r="F4" s="24">
        <v>94</v>
      </c>
      <c r="G4" s="56">
        <v>154</v>
      </c>
      <c r="H4" s="50">
        <f>SUM(F1:F1,F6:F7)</f>
        <v>2158.3243664841148</v>
      </c>
      <c r="K4" s="91" t="s">
        <v>372</v>
      </c>
      <c r="M4"/>
    </row>
    <row r="5" spans="1:17" x14ac:dyDescent="0.25">
      <c r="A5" s="38" t="s">
        <v>285</v>
      </c>
      <c r="B5" s="38" t="s">
        <v>287</v>
      </c>
      <c r="C5" s="38" t="s">
        <v>105</v>
      </c>
      <c r="E5" s="47" t="s">
        <v>7</v>
      </c>
      <c r="F5" s="24">
        <v>192</v>
      </c>
      <c r="G5" s="56">
        <v>159</v>
      </c>
      <c r="M5"/>
    </row>
    <row r="6" spans="1:17" x14ac:dyDescent="0.25">
      <c r="A6" s="38" t="s">
        <v>268</v>
      </c>
      <c r="B6" s="38" t="s">
        <v>94</v>
      </c>
      <c r="C6" s="38" t="s">
        <v>94</v>
      </c>
      <c r="E6" s="47" t="s">
        <v>10</v>
      </c>
      <c r="F6" s="8">
        <v>74.188880203381856</v>
      </c>
      <c r="G6" s="17">
        <v>20</v>
      </c>
      <c r="H6" s="17"/>
      <c r="I6" s="17"/>
      <c r="J6" s="17"/>
      <c r="K6" s="91" t="s">
        <v>373</v>
      </c>
      <c r="M6"/>
      <c r="N6" s="59"/>
      <c r="O6" s="29"/>
    </row>
    <row r="7" spans="1:17" x14ac:dyDescent="0.25">
      <c r="A7" s="38" t="s">
        <v>268</v>
      </c>
      <c r="B7" s="38" t="s">
        <v>95</v>
      </c>
      <c r="C7" s="38" t="s">
        <v>95</v>
      </c>
      <c r="E7" s="47" t="s">
        <v>10</v>
      </c>
      <c r="F7" s="8">
        <v>74.135486280732778</v>
      </c>
      <c r="G7" s="17">
        <v>15</v>
      </c>
      <c r="H7" s="17"/>
      <c r="I7" s="17"/>
      <c r="J7" s="17"/>
      <c r="K7" s="91" t="s">
        <v>373</v>
      </c>
      <c r="L7" s="56"/>
      <c r="M7" s="40"/>
    </row>
    <row r="8" spans="1:17" x14ac:dyDescent="0.25">
      <c r="A8" s="38" t="s">
        <v>268</v>
      </c>
      <c r="B8" s="38" t="s">
        <v>273</v>
      </c>
      <c r="C8" s="38" t="s">
        <v>98</v>
      </c>
      <c r="E8" s="47" t="s">
        <v>10</v>
      </c>
      <c r="F8" s="8">
        <v>38.173266183031807</v>
      </c>
      <c r="G8" s="24"/>
      <c r="K8" s="91" t="s">
        <v>372</v>
      </c>
      <c r="M8"/>
      <c r="N8" s="59"/>
      <c r="O8" s="50"/>
    </row>
    <row r="9" spans="1:17" x14ac:dyDescent="0.25">
      <c r="A9" s="38" t="s">
        <v>275</v>
      </c>
      <c r="B9" s="38" t="s">
        <v>276</v>
      </c>
      <c r="C9" s="38" t="s">
        <v>100</v>
      </c>
      <c r="D9" s="38" t="s">
        <v>277</v>
      </c>
      <c r="E9" s="47" t="s">
        <v>7</v>
      </c>
      <c r="F9" s="41">
        <v>50</v>
      </c>
      <c r="G9" s="25">
        <v>73</v>
      </c>
      <c r="I9" s="59"/>
      <c r="J9" s="16"/>
      <c r="K9" s="53" t="s">
        <v>374</v>
      </c>
      <c r="L9" s="17"/>
      <c r="N9" s="17"/>
      <c r="O9" s="6"/>
      <c r="P9" s="8"/>
      <c r="Q9" s="9"/>
    </row>
    <row r="10" spans="1:17" x14ac:dyDescent="0.25">
      <c r="A10" s="45" t="s">
        <v>275</v>
      </c>
      <c r="B10" s="45" t="s">
        <v>276</v>
      </c>
      <c r="C10" s="45" t="s">
        <v>100</v>
      </c>
      <c r="D10" s="42"/>
      <c r="E10" s="46" t="s">
        <v>10</v>
      </c>
      <c r="F10" s="8">
        <v>28</v>
      </c>
      <c r="G10" s="24"/>
      <c r="H10" s="50" t="s">
        <v>357</v>
      </c>
      <c r="I10" s="50">
        <f>231-F8-F9</f>
        <v>142.82673381696819</v>
      </c>
      <c r="J10" s="50">
        <f>I10*41/222</f>
        <v>26.377910299530161</v>
      </c>
      <c r="K10" s="53" t="s">
        <v>374</v>
      </c>
      <c r="L10" s="56"/>
      <c r="M10" s="40"/>
    </row>
    <row r="11" spans="1:17" x14ac:dyDescent="0.25">
      <c r="A11" s="38" t="s">
        <v>275</v>
      </c>
      <c r="B11" s="38" t="s">
        <v>278</v>
      </c>
      <c r="C11" s="38" t="s">
        <v>101</v>
      </c>
      <c r="D11" s="38" t="s">
        <v>279</v>
      </c>
      <c r="E11" s="47" t="s">
        <v>7</v>
      </c>
      <c r="F11" s="41">
        <v>49</v>
      </c>
      <c r="G11" s="25">
        <v>19</v>
      </c>
      <c r="K11" s="53" t="s">
        <v>373</v>
      </c>
    </row>
    <row r="12" spans="1:17" x14ac:dyDescent="0.25">
      <c r="A12" s="38" t="s">
        <v>275</v>
      </c>
      <c r="B12" s="38" t="s">
        <v>288</v>
      </c>
      <c r="C12" s="38" t="s">
        <v>106</v>
      </c>
      <c r="D12" s="38" t="s">
        <v>280</v>
      </c>
      <c r="E12" s="47" t="s">
        <v>7</v>
      </c>
      <c r="F12" s="24">
        <v>137</v>
      </c>
      <c r="G12" s="25">
        <v>121</v>
      </c>
      <c r="M12"/>
    </row>
    <row r="13" spans="1:17" x14ac:dyDescent="0.25">
      <c r="A13" s="38" t="s">
        <v>275</v>
      </c>
      <c r="B13" s="38" t="s">
        <v>288</v>
      </c>
      <c r="C13" s="38" t="s">
        <v>106</v>
      </c>
      <c r="D13" s="38" t="s">
        <v>289</v>
      </c>
      <c r="E13" s="47" t="s">
        <v>7</v>
      </c>
      <c r="F13" s="24">
        <v>125</v>
      </c>
      <c r="G13" s="25">
        <v>123</v>
      </c>
      <c r="M13"/>
    </row>
    <row r="14" spans="1:17" x14ac:dyDescent="0.25">
      <c r="A14" s="38" t="s">
        <v>310</v>
      </c>
      <c r="B14" s="38" t="s">
        <v>118</v>
      </c>
      <c r="C14" s="38" t="s">
        <v>118</v>
      </c>
      <c r="E14" s="47" t="s">
        <v>7</v>
      </c>
      <c r="F14" s="41">
        <v>221</v>
      </c>
      <c r="G14" s="25">
        <v>167</v>
      </c>
      <c r="K14" s="53" t="s">
        <v>372</v>
      </c>
      <c r="L14" s="23"/>
      <c r="N14" s="6"/>
    </row>
    <row r="15" spans="1:17" x14ac:dyDescent="0.25">
      <c r="A15" s="38" t="s">
        <v>310</v>
      </c>
      <c r="B15" s="38" t="s">
        <v>119</v>
      </c>
      <c r="C15" s="38" t="s">
        <v>119</v>
      </c>
      <c r="E15" s="47" t="s">
        <v>7</v>
      </c>
      <c r="F15" s="41">
        <v>188</v>
      </c>
      <c r="G15" s="25">
        <v>179</v>
      </c>
      <c r="K15" s="53" t="s">
        <v>372</v>
      </c>
      <c r="L15" s="23"/>
    </row>
    <row r="16" spans="1:17" x14ac:dyDescent="0.25">
      <c r="A16" s="38" t="s">
        <v>310</v>
      </c>
      <c r="B16" s="38" t="s">
        <v>120</v>
      </c>
      <c r="C16" s="38" t="s">
        <v>120</v>
      </c>
      <c r="D16" s="38" t="s">
        <v>311</v>
      </c>
      <c r="E16" s="47" t="s">
        <v>7</v>
      </c>
      <c r="F16" s="41">
        <v>206</v>
      </c>
      <c r="G16" s="25">
        <v>182</v>
      </c>
      <c r="K16" s="53" t="s">
        <v>373</v>
      </c>
      <c r="L16" s="23"/>
    </row>
    <row r="17" spans="1:15" x14ac:dyDescent="0.25">
      <c r="A17" s="38" t="s">
        <v>310</v>
      </c>
      <c r="B17" s="38" t="s">
        <v>120</v>
      </c>
      <c r="C17" s="38" t="s">
        <v>120</v>
      </c>
      <c r="D17" s="38" t="s">
        <v>312</v>
      </c>
      <c r="E17" s="47" t="s">
        <v>7</v>
      </c>
      <c r="F17" s="41">
        <v>121</v>
      </c>
      <c r="G17" s="25">
        <v>84</v>
      </c>
      <c r="K17" s="53" t="s">
        <v>373</v>
      </c>
      <c r="M17"/>
    </row>
    <row r="18" spans="1:15" x14ac:dyDescent="0.25">
      <c r="A18" s="38" t="s">
        <v>223</v>
      </c>
      <c r="B18" s="38" t="s">
        <v>185</v>
      </c>
      <c r="C18" s="38" t="s">
        <v>185</v>
      </c>
      <c r="E18" s="36" t="s">
        <v>10</v>
      </c>
      <c r="F18" s="8">
        <v>2.558971894041</v>
      </c>
      <c r="G18" s="61">
        <v>8</v>
      </c>
      <c r="H18" s="59"/>
      <c r="K18" s="90" t="s">
        <v>372</v>
      </c>
      <c r="L18" s="23"/>
      <c r="N18" s="6"/>
    </row>
    <row r="19" spans="1:15" x14ac:dyDescent="0.25">
      <c r="A19" s="38" t="s">
        <v>223</v>
      </c>
      <c r="B19" s="38" t="s">
        <v>188</v>
      </c>
      <c r="C19" s="38" t="s">
        <v>188</v>
      </c>
      <c r="D19" s="38" t="s">
        <v>348</v>
      </c>
      <c r="E19" s="36" t="s">
        <v>7</v>
      </c>
      <c r="F19" s="8">
        <v>21.901455430313888</v>
      </c>
      <c r="G19" s="24">
        <v>33</v>
      </c>
      <c r="H19" s="59"/>
      <c r="K19" s="90" t="s">
        <v>372</v>
      </c>
      <c r="L19" s="23"/>
      <c r="N19" s="6"/>
    </row>
    <row r="20" spans="1:15" x14ac:dyDescent="0.25">
      <c r="A20" s="38" t="s">
        <v>223</v>
      </c>
      <c r="B20" s="38" t="s">
        <v>188</v>
      </c>
      <c r="C20" s="38" t="s">
        <v>188</v>
      </c>
      <c r="E20" s="36" t="s">
        <v>10</v>
      </c>
      <c r="F20" s="8">
        <v>17.100761241013419</v>
      </c>
      <c r="G20" s="24"/>
      <c r="K20" s="90" t="s">
        <v>372</v>
      </c>
      <c r="L20" s="25"/>
      <c r="N20" s="6"/>
    </row>
    <row r="21" spans="1:15" x14ac:dyDescent="0.25">
      <c r="A21" s="48" t="s">
        <v>223</v>
      </c>
      <c r="B21" s="48" t="s">
        <v>189</v>
      </c>
      <c r="C21" s="48" t="s">
        <v>189</v>
      </c>
      <c r="D21" s="48" t="s">
        <v>348</v>
      </c>
      <c r="E21" s="49" t="s">
        <v>7</v>
      </c>
      <c r="F21" s="31">
        <v>27.875903956331587</v>
      </c>
      <c r="G21" s="24">
        <v>26</v>
      </c>
      <c r="H21" s="59"/>
      <c r="K21" s="90" t="s">
        <v>372</v>
      </c>
      <c r="L21" s="23"/>
      <c r="N21" s="6"/>
    </row>
    <row r="22" spans="1:15" x14ac:dyDescent="0.25">
      <c r="A22" s="38" t="s">
        <v>223</v>
      </c>
      <c r="B22" s="38" t="s">
        <v>190</v>
      </c>
      <c r="C22" s="38" t="s">
        <v>190</v>
      </c>
      <c r="E22" s="49" t="s">
        <v>10</v>
      </c>
      <c r="F22" s="8">
        <v>4.0218376874499997</v>
      </c>
      <c r="G22" s="66">
        <v>4</v>
      </c>
      <c r="H22" s="59"/>
      <c r="K22" s="90" t="s">
        <v>372</v>
      </c>
      <c r="L22" s="23"/>
      <c r="N22" s="6"/>
    </row>
    <row r="23" spans="1:15" x14ac:dyDescent="0.25">
      <c r="A23" s="38" t="s">
        <v>223</v>
      </c>
      <c r="B23" s="38" t="s">
        <v>191</v>
      </c>
      <c r="C23" s="38" t="s">
        <v>191</v>
      </c>
      <c r="E23" s="49" t="s">
        <v>10</v>
      </c>
      <c r="F23" s="8">
        <v>3.4295594981694153</v>
      </c>
      <c r="G23" s="66">
        <v>3</v>
      </c>
      <c r="H23" s="59"/>
      <c r="K23" s="90" t="s">
        <v>372</v>
      </c>
      <c r="L23" s="23"/>
      <c r="N23" s="6"/>
    </row>
    <row r="24" spans="1:15" x14ac:dyDescent="0.25">
      <c r="A24" s="38" t="s">
        <v>223</v>
      </c>
      <c r="B24" s="38" t="s">
        <v>34</v>
      </c>
      <c r="C24" s="38" t="s">
        <v>34</v>
      </c>
      <c r="E24" s="36" t="s">
        <v>10</v>
      </c>
      <c r="F24" s="8">
        <v>11.304545889223169</v>
      </c>
      <c r="G24" s="67">
        <v>11</v>
      </c>
      <c r="H24" s="19"/>
      <c r="I24" s="19"/>
      <c r="J24" s="19"/>
      <c r="K24" s="90" t="s">
        <v>372</v>
      </c>
      <c r="M24"/>
      <c r="N24" s="59"/>
      <c r="O24" s="16"/>
    </row>
    <row r="25" spans="1:15" x14ac:dyDescent="0.25">
      <c r="A25" s="38" t="s">
        <v>223</v>
      </c>
      <c r="B25" s="38" t="s">
        <v>74</v>
      </c>
      <c r="C25" s="38" t="s">
        <v>74</v>
      </c>
      <c r="E25" s="47" t="s">
        <v>7</v>
      </c>
      <c r="F25" s="41">
        <v>72</v>
      </c>
      <c r="G25" s="23">
        <v>69</v>
      </c>
      <c r="H25" s="23"/>
      <c r="I25" s="23"/>
      <c r="J25" s="23"/>
      <c r="K25" s="90" t="s">
        <v>372</v>
      </c>
      <c r="M25"/>
    </row>
    <row r="26" spans="1:15" x14ac:dyDescent="0.25">
      <c r="A26" s="38" t="s">
        <v>241</v>
      </c>
      <c r="B26" s="38" t="s">
        <v>61</v>
      </c>
      <c r="C26" s="38" t="s">
        <v>61</v>
      </c>
      <c r="E26" s="36" t="s">
        <v>7</v>
      </c>
      <c r="F26" s="23">
        <v>28</v>
      </c>
      <c r="G26" s="23">
        <v>28</v>
      </c>
      <c r="H26" s="23"/>
      <c r="I26" s="23"/>
      <c r="J26" s="23"/>
      <c r="K26" s="90" t="s">
        <v>371</v>
      </c>
      <c r="L26" s="50" t="s">
        <v>385</v>
      </c>
      <c r="M26"/>
    </row>
    <row r="27" spans="1:15" x14ac:dyDescent="0.25">
      <c r="A27" s="36" t="s">
        <v>241</v>
      </c>
      <c r="B27" s="38" t="s">
        <v>62</v>
      </c>
      <c r="C27" s="38" t="s">
        <v>62</v>
      </c>
      <c r="E27" s="36" t="s">
        <v>7</v>
      </c>
      <c r="F27" s="23">
        <v>68</v>
      </c>
      <c r="G27" s="23">
        <v>52</v>
      </c>
      <c r="H27" s="23"/>
      <c r="I27" s="23"/>
      <c r="J27" s="23"/>
      <c r="K27" s="90" t="s">
        <v>371</v>
      </c>
      <c r="L27" s="50" t="s">
        <v>385</v>
      </c>
      <c r="M27"/>
    </row>
    <row r="28" spans="1:15" x14ac:dyDescent="0.25">
      <c r="A28" s="38" t="s">
        <v>241</v>
      </c>
      <c r="B28" s="38" t="s">
        <v>68</v>
      </c>
      <c r="C28" s="38" t="s">
        <v>68</v>
      </c>
      <c r="E28" s="47" t="s">
        <v>7</v>
      </c>
      <c r="F28" s="23">
        <v>58</v>
      </c>
      <c r="G28" s="23">
        <v>58</v>
      </c>
      <c r="H28" s="23"/>
      <c r="I28" s="23"/>
      <c r="J28" s="23"/>
      <c r="K28" s="90" t="s">
        <v>371</v>
      </c>
      <c r="L28" s="74" t="s">
        <v>385</v>
      </c>
      <c r="M28"/>
      <c r="N28" s="59"/>
      <c r="O28" s="16"/>
    </row>
    <row r="29" spans="1:15" x14ac:dyDescent="0.25">
      <c r="A29" s="38" t="s">
        <v>248</v>
      </c>
      <c r="B29" s="38" t="s">
        <v>78</v>
      </c>
      <c r="C29" s="38" t="s">
        <v>78</v>
      </c>
      <c r="E29" s="47" t="s">
        <v>7</v>
      </c>
      <c r="F29" s="41">
        <v>96</v>
      </c>
      <c r="G29" s="23">
        <v>92</v>
      </c>
      <c r="H29" s="23"/>
      <c r="I29" s="23"/>
      <c r="J29" s="23"/>
      <c r="K29" s="90" t="s">
        <v>372</v>
      </c>
      <c r="M29"/>
    </row>
    <row r="30" spans="1:15" x14ac:dyDescent="0.25">
      <c r="A30" s="38" t="s">
        <v>248</v>
      </c>
      <c r="B30" s="38" t="s">
        <v>82</v>
      </c>
      <c r="C30" s="38" t="s">
        <v>82</v>
      </c>
      <c r="E30" s="47" t="s">
        <v>7</v>
      </c>
      <c r="F30" s="41">
        <v>77</v>
      </c>
      <c r="G30" s="23">
        <v>77</v>
      </c>
      <c r="H30" s="23"/>
      <c r="I30" s="23"/>
      <c r="J30" s="23"/>
      <c r="K30" s="90" t="s">
        <v>372</v>
      </c>
      <c r="M30"/>
    </row>
    <row r="31" spans="1:15" x14ac:dyDescent="0.25">
      <c r="A31" s="38" t="s">
        <v>240</v>
      </c>
      <c r="B31" s="38" t="s">
        <v>59</v>
      </c>
      <c r="C31" s="38" t="s">
        <v>59</v>
      </c>
      <c r="E31" s="36" t="s">
        <v>10</v>
      </c>
      <c r="F31" s="23">
        <v>5</v>
      </c>
      <c r="G31" s="24">
        <v>5</v>
      </c>
      <c r="K31" s="90" t="s">
        <v>372</v>
      </c>
      <c r="M31"/>
      <c r="N31" s="59"/>
      <c r="O31" s="29"/>
    </row>
    <row r="32" spans="1:15" x14ac:dyDescent="0.25">
      <c r="A32" s="38" t="s">
        <v>240</v>
      </c>
      <c r="B32" s="54" t="s">
        <v>59</v>
      </c>
      <c r="C32" s="38" t="s">
        <v>59</v>
      </c>
      <c r="D32" t="s">
        <v>362</v>
      </c>
      <c r="E32" s="36" t="s">
        <v>7</v>
      </c>
      <c r="F32" s="23">
        <v>60</v>
      </c>
      <c r="G32" s="24">
        <v>49</v>
      </c>
      <c r="K32" s="90" t="s">
        <v>372</v>
      </c>
      <c r="M32"/>
      <c r="N32" s="59"/>
      <c r="O32" s="29"/>
    </row>
    <row r="33" spans="1:15" x14ac:dyDescent="0.25">
      <c r="A33" s="38" t="s">
        <v>240</v>
      </c>
      <c r="B33" s="38" t="s">
        <v>60</v>
      </c>
      <c r="C33" s="38" t="s">
        <v>60</v>
      </c>
      <c r="E33" s="36" t="s">
        <v>10</v>
      </c>
      <c r="F33" s="23">
        <v>8</v>
      </c>
      <c r="G33" s="24">
        <v>8</v>
      </c>
      <c r="K33" s="90" t="s">
        <v>372</v>
      </c>
      <c r="M33"/>
    </row>
    <row r="34" spans="1:15" x14ac:dyDescent="0.25">
      <c r="A34" s="38" t="s">
        <v>240</v>
      </c>
      <c r="B34" s="38" t="s">
        <v>60</v>
      </c>
      <c r="C34" s="38" t="s">
        <v>60</v>
      </c>
      <c r="D34" t="s">
        <v>361</v>
      </c>
      <c r="E34" s="36" t="s">
        <v>7</v>
      </c>
      <c r="F34" s="23">
        <v>45</v>
      </c>
      <c r="G34" s="24">
        <v>29</v>
      </c>
      <c r="K34" s="90" t="s">
        <v>372</v>
      </c>
      <c r="M34"/>
    </row>
    <row r="35" spans="1:15" x14ac:dyDescent="0.25">
      <c r="A35" s="38" t="s">
        <v>240</v>
      </c>
      <c r="B35" s="38" t="s">
        <v>72</v>
      </c>
      <c r="C35" s="38" t="s">
        <v>72</v>
      </c>
      <c r="E35" s="47" t="s">
        <v>7</v>
      </c>
      <c r="F35" s="41">
        <v>50</v>
      </c>
      <c r="G35" s="23">
        <v>51</v>
      </c>
      <c r="H35" s="23"/>
      <c r="I35" s="23"/>
      <c r="J35" s="23"/>
      <c r="K35" s="90" t="s">
        <v>372</v>
      </c>
      <c r="L35" s="62"/>
      <c r="M35" s="6"/>
    </row>
    <row r="36" spans="1:15" x14ac:dyDescent="0.25">
      <c r="A36" s="38" t="s">
        <v>240</v>
      </c>
      <c r="B36" s="38" t="s">
        <v>73</v>
      </c>
      <c r="C36" s="38" t="s">
        <v>73</v>
      </c>
      <c r="E36" s="47" t="s">
        <v>7</v>
      </c>
      <c r="F36" s="41">
        <v>48</v>
      </c>
      <c r="G36" s="23">
        <v>46</v>
      </c>
      <c r="H36" s="23"/>
      <c r="I36" s="23"/>
      <c r="J36" s="23"/>
      <c r="K36" s="90" t="s">
        <v>372</v>
      </c>
      <c r="M36"/>
      <c r="N36" s="59"/>
      <c r="O36" s="29"/>
    </row>
    <row r="37" spans="1:15" x14ac:dyDescent="0.25">
      <c r="A37" s="38" t="s">
        <v>224</v>
      </c>
      <c r="B37" s="38" t="s">
        <v>250</v>
      </c>
      <c r="C37" s="38" t="s">
        <v>83</v>
      </c>
      <c r="E37" s="47" t="s">
        <v>10</v>
      </c>
      <c r="F37" s="8">
        <v>5.060395127279115</v>
      </c>
      <c r="G37" s="60">
        <v>3</v>
      </c>
      <c r="H37" s="65"/>
      <c r="I37" s="65"/>
      <c r="J37" s="65"/>
      <c r="K37" s="89"/>
      <c r="L37" s="12"/>
      <c r="M37" s="6"/>
    </row>
    <row r="38" spans="1:15" x14ac:dyDescent="0.25">
      <c r="A38" s="38" t="s">
        <v>224</v>
      </c>
      <c r="B38" s="38" t="s">
        <v>35</v>
      </c>
      <c r="C38" s="38" t="s">
        <v>35</v>
      </c>
      <c r="E38" s="36" t="s">
        <v>7</v>
      </c>
      <c r="F38" s="41">
        <v>16</v>
      </c>
      <c r="G38" s="67">
        <v>30</v>
      </c>
      <c r="H38" s="19"/>
      <c r="I38" s="19"/>
      <c r="J38" s="19"/>
      <c r="K38" s="53" t="s">
        <v>372</v>
      </c>
      <c r="M38"/>
    </row>
    <row r="39" spans="1:15" x14ac:dyDescent="0.25">
      <c r="A39" s="36" t="s">
        <v>224</v>
      </c>
      <c r="B39" s="38" t="s">
        <v>36</v>
      </c>
      <c r="C39" s="38" t="s">
        <v>36</v>
      </c>
      <c r="E39" s="36" t="s">
        <v>7</v>
      </c>
      <c r="F39" s="43">
        <v>53</v>
      </c>
      <c r="G39" s="67">
        <v>62</v>
      </c>
      <c r="H39" s="19"/>
      <c r="I39" s="19"/>
      <c r="J39" s="19"/>
      <c r="K39" s="53" t="s">
        <v>372</v>
      </c>
      <c r="M39"/>
    </row>
    <row r="40" spans="1:15" x14ac:dyDescent="0.25">
      <c r="A40" s="36" t="s">
        <v>224</v>
      </c>
      <c r="B40" s="38" t="s">
        <v>37</v>
      </c>
      <c r="C40" s="38" t="s">
        <v>37</v>
      </c>
      <c r="E40" s="36" t="s">
        <v>7</v>
      </c>
      <c r="F40" s="41">
        <v>12</v>
      </c>
      <c r="G40" s="67">
        <v>15</v>
      </c>
      <c r="H40" s="19"/>
      <c r="I40" s="19"/>
      <c r="J40" s="19"/>
      <c r="K40" s="53" t="s">
        <v>372</v>
      </c>
      <c r="M40"/>
    </row>
    <row r="41" spans="1:15" x14ac:dyDescent="0.25">
      <c r="A41" s="38" t="s">
        <v>224</v>
      </c>
      <c r="B41" s="38" t="s">
        <v>38</v>
      </c>
      <c r="C41" s="38" t="s">
        <v>38</v>
      </c>
      <c r="E41" s="36" t="s">
        <v>10</v>
      </c>
      <c r="F41" s="8">
        <v>45.255814073583387</v>
      </c>
      <c r="G41" s="67">
        <v>5</v>
      </c>
      <c r="H41" s="19"/>
      <c r="I41" s="19"/>
      <c r="J41" s="19"/>
      <c r="K41" s="53" t="s">
        <v>372</v>
      </c>
      <c r="L41" s="23"/>
      <c r="N41" s="6"/>
    </row>
    <row r="42" spans="1:15" x14ac:dyDescent="0.25">
      <c r="A42" s="38" t="s">
        <v>224</v>
      </c>
      <c r="B42" s="38" t="s">
        <v>39</v>
      </c>
      <c r="C42" s="38" t="s">
        <v>39</v>
      </c>
      <c r="E42" s="36" t="s">
        <v>10</v>
      </c>
      <c r="F42" s="8">
        <v>42.930720343652304</v>
      </c>
      <c r="G42" s="66">
        <v>25</v>
      </c>
      <c r="H42" s="12"/>
      <c r="I42" s="12"/>
      <c r="J42" s="12"/>
      <c r="K42" s="53"/>
      <c r="L42" s="17"/>
      <c r="M42" s="6"/>
    </row>
    <row r="43" spans="1:15" x14ac:dyDescent="0.25">
      <c r="A43" s="38" t="s">
        <v>224</v>
      </c>
      <c r="B43" s="38" t="s">
        <v>41</v>
      </c>
      <c r="C43" s="38" t="s">
        <v>41</v>
      </c>
      <c r="E43" s="36" t="s">
        <v>10</v>
      </c>
      <c r="F43" s="8">
        <v>25.599115889316</v>
      </c>
      <c r="G43" s="67">
        <v>20</v>
      </c>
      <c r="H43" s="19"/>
      <c r="I43" s="19"/>
      <c r="J43" s="19"/>
    </row>
    <row r="44" spans="1:15" x14ac:dyDescent="0.25">
      <c r="A44" s="36" t="s">
        <v>224</v>
      </c>
      <c r="B44" s="38" t="s">
        <v>42</v>
      </c>
      <c r="C44" s="38" t="s">
        <v>42</v>
      </c>
      <c r="E44" t="s">
        <v>7</v>
      </c>
      <c r="F44" s="41">
        <v>10</v>
      </c>
      <c r="G44" s="68">
        <v>35</v>
      </c>
      <c r="H44" s="64"/>
      <c r="I44" s="64"/>
      <c r="J44" s="64"/>
      <c r="K44" s="53" t="s">
        <v>373</v>
      </c>
      <c r="L44" s="63"/>
      <c r="M44" s="6"/>
    </row>
    <row r="45" spans="1:15" x14ac:dyDescent="0.25">
      <c r="A45" s="38" t="s">
        <v>224</v>
      </c>
      <c r="B45" s="38" t="s">
        <v>43</v>
      </c>
      <c r="C45" s="38" t="s">
        <v>43</v>
      </c>
      <c r="E45" s="36" t="s">
        <v>7</v>
      </c>
      <c r="F45" s="41">
        <v>32</v>
      </c>
      <c r="G45" s="67">
        <v>42</v>
      </c>
      <c r="H45" s="19"/>
      <c r="I45" s="19"/>
      <c r="J45" s="19"/>
      <c r="L45" s="29"/>
      <c r="M45" s="6"/>
    </row>
    <row r="46" spans="1:15" x14ac:dyDescent="0.25">
      <c r="A46" s="38" t="s">
        <v>224</v>
      </c>
      <c r="B46" s="38" t="s">
        <v>81</v>
      </c>
      <c r="C46" s="38" t="s">
        <v>81</v>
      </c>
      <c r="E46" s="47" t="s">
        <v>7</v>
      </c>
      <c r="F46" s="41">
        <v>117</v>
      </c>
      <c r="G46" s="23">
        <v>109</v>
      </c>
      <c r="H46" s="23"/>
      <c r="I46" s="23"/>
      <c r="J46" s="23"/>
      <c r="K46" s="91" t="s">
        <v>372</v>
      </c>
      <c r="M46"/>
    </row>
    <row r="47" spans="1:15" x14ac:dyDescent="0.25">
      <c r="A47" s="38" t="s">
        <v>296</v>
      </c>
      <c r="B47" s="38" t="s">
        <v>110</v>
      </c>
      <c r="C47" s="38" t="s">
        <v>110</v>
      </c>
      <c r="D47" s="38" t="s">
        <v>297</v>
      </c>
      <c r="E47" s="47" t="s">
        <v>7</v>
      </c>
      <c r="F47" s="24">
        <v>76</v>
      </c>
      <c r="G47" s="25">
        <v>80</v>
      </c>
      <c r="I47" s="51"/>
      <c r="K47" s="91" t="s">
        <v>372</v>
      </c>
      <c r="M47"/>
    </row>
    <row r="48" spans="1:15" x14ac:dyDescent="0.25">
      <c r="A48" s="38" t="s">
        <v>296</v>
      </c>
      <c r="B48" s="38" t="s">
        <v>110</v>
      </c>
      <c r="C48" s="38" t="s">
        <v>110</v>
      </c>
      <c r="D48" s="38" t="s">
        <v>298</v>
      </c>
      <c r="E48" s="47" t="s">
        <v>7</v>
      </c>
      <c r="F48" s="24">
        <v>133</v>
      </c>
      <c r="G48" s="69">
        <v>138</v>
      </c>
      <c r="H48" s="50" t="s">
        <v>349</v>
      </c>
      <c r="I48" s="51"/>
      <c r="K48" s="91" t="s">
        <v>372</v>
      </c>
      <c r="M48"/>
    </row>
    <row r="49" spans="1:17" x14ac:dyDescent="0.25">
      <c r="A49" s="38" t="s">
        <v>296</v>
      </c>
      <c r="B49" s="38" t="s">
        <v>125</v>
      </c>
      <c r="C49" s="38" t="s">
        <v>125</v>
      </c>
      <c r="D49" s="38" t="s">
        <v>314</v>
      </c>
      <c r="E49" s="47" t="s">
        <v>7</v>
      </c>
      <c r="F49" s="41">
        <v>127</v>
      </c>
      <c r="G49" s="25">
        <v>134</v>
      </c>
      <c r="K49" s="91" t="s">
        <v>373</v>
      </c>
      <c r="M49"/>
    </row>
    <row r="50" spans="1:17" x14ac:dyDescent="0.25">
      <c r="A50" s="38" t="s">
        <v>306</v>
      </c>
      <c r="B50" s="38" t="s">
        <v>116</v>
      </c>
      <c r="C50" s="38" t="s">
        <v>116</v>
      </c>
      <c r="D50" s="38" t="s">
        <v>307</v>
      </c>
      <c r="E50" s="47" t="s">
        <v>7</v>
      </c>
      <c r="F50" s="24">
        <v>58</v>
      </c>
      <c r="G50" s="25">
        <v>72</v>
      </c>
      <c r="K50" s="90" t="s">
        <v>372</v>
      </c>
      <c r="L50" s="23"/>
      <c r="N50" s="6"/>
    </row>
    <row r="51" spans="1:17" x14ac:dyDescent="0.25">
      <c r="A51" s="38" t="s">
        <v>306</v>
      </c>
      <c r="B51" s="38" t="s">
        <v>116</v>
      </c>
      <c r="C51" s="38" t="s">
        <v>116</v>
      </c>
      <c r="D51" s="38" t="s">
        <v>308</v>
      </c>
      <c r="E51" s="47" t="s">
        <v>7</v>
      </c>
      <c r="F51" s="24">
        <v>317</v>
      </c>
      <c r="G51" s="25">
        <v>326</v>
      </c>
      <c r="K51" s="90" t="s">
        <v>372</v>
      </c>
      <c r="L51" s="23"/>
      <c r="N51" s="6"/>
    </row>
    <row r="52" spans="1:17" x14ac:dyDescent="0.25">
      <c r="A52" s="38" t="s">
        <v>340</v>
      </c>
      <c r="B52" s="38" t="s">
        <v>159</v>
      </c>
      <c r="C52" s="38" t="s">
        <v>159</v>
      </c>
      <c r="E52" s="36" t="s">
        <v>7</v>
      </c>
      <c r="F52" s="41">
        <v>148</v>
      </c>
      <c r="G52" s="24">
        <v>177</v>
      </c>
      <c r="I52" s="59"/>
      <c r="K52" s="90" t="s">
        <v>372</v>
      </c>
      <c r="L52" s="17"/>
      <c r="M52" s="6"/>
    </row>
    <row r="53" spans="1:17" x14ac:dyDescent="0.25">
      <c r="A53" s="38" t="s">
        <v>340</v>
      </c>
      <c r="B53" s="38" t="s">
        <v>161</v>
      </c>
      <c r="C53" s="38" t="s">
        <v>161</v>
      </c>
      <c r="E53" s="36" t="s">
        <v>7</v>
      </c>
      <c r="F53" s="41">
        <v>189</v>
      </c>
      <c r="G53" s="24">
        <v>370</v>
      </c>
      <c r="I53" s="59"/>
      <c r="K53" s="90" t="s">
        <v>372</v>
      </c>
      <c r="L53" s="56"/>
      <c r="O53" s="6"/>
      <c r="P53" s="8"/>
      <c r="Q53" s="9"/>
    </row>
    <row r="54" spans="1:17" x14ac:dyDescent="0.25">
      <c r="A54" s="38" t="s">
        <v>340</v>
      </c>
      <c r="B54" s="38" t="s">
        <v>162</v>
      </c>
      <c r="C54" s="38" t="s">
        <v>162</v>
      </c>
      <c r="E54" s="36" t="s">
        <v>7</v>
      </c>
      <c r="F54" s="41">
        <v>173</v>
      </c>
      <c r="G54" s="24">
        <v>216</v>
      </c>
      <c r="I54" s="59"/>
      <c r="K54" s="90" t="s">
        <v>372</v>
      </c>
      <c r="L54" s="56"/>
      <c r="O54" s="6"/>
      <c r="P54" s="8"/>
      <c r="Q54" s="9"/>
    </row>
    <row r="55" spans="1:17" x14ac:dyDescent="0.25">
      <c r="A55" s="38" t="s">
        <v>340</v>
      </c>
      <c r="B55" s="38" t="s">
        <v>163</v>
      </c>
      <c r="C55" s="38" t="s">
        <v>163</v>
      </c>
      <c r="E55" s="36" t="s">
        <v>7</v>
      </c>
      <c r="F55" s="41">
        <v>182</v>
      </c>
      <c r="G55" s="24">
        <v>208</v>
      </c>
      <c r="I55" s="59"/>
      <c r="K55" s="90" t="s">
        <v>372</v>
      </c>
      <c r="L55" s="57"/>
      <c r="N55" s="17"/>
      <c r="O55" s="6"/>
      <c r="P55" s="8"/>
      <c r="Q55" s="9"/>
    </row>
    <row r="56" spans="1:17" x14ac:dyDescent="0.25">
      <c r="A56" s="38" t="s">
        <v>226</v>
      </c>
      <c r="B56" s="38" t="s">
        <v>227</v>
      </c>
      <c r="C56" s="38" t="s">
        <v>47</v>
      </c>
      <c r="E56" s="36" t="s">
        <v>7</v>
      </c>
      <c r="F56" s="41">
        <v>80</v>
      </c>
      <c r="G56" s="23">
        <v>80</v>
      </c>
      <c r="H56" s="23"/>
      <c r="I56" s="23"/>
      <c r="J56" s="23"/>
      <c r="K56" s="90" t="s">
        <v>371</v>
      </c>
      <c r="N56" s="6"/>
    </row>
    <row r="57" spans="1:17" x14ac:dyDescent="0.25">
      <c r="A57" s="38" t="s">
        <v>226</v>
      </c>
      <c r="B57" s="38" t="s">
        <v>228</v>
      </c>
      <c r="C57" s="38" t="s">
        <v>48</v>
      </c>
      <c r="E57" s="36" t="s">
        <v>7</v>
      </c>
      <c r="F57" s="41">
        <v>65</v>
      </c>
      <c r="G57" s="23">
        <v>65</v>
      </c>
      <c r="H57" s="23"/>
      <c r="I57" s="23"/>
      <c r="J57" s="23"/>
      <c r="K57" s="90" t="s">
        <v>371</v>
      </c>
      <c r="N57" s="6"/>
    </row>
    <row r="58" spans="1:17" x14ac:dyDescent="0.25">
      <c r="A58" s="45" t="s">
        <v>226</v>
      </c>
      <c r="B58" s="45" t="s">
        <v>65</v>
      </c>
      <c r="C58" s="45" t="s">
        <v>65</v>
      </c>
      <c r="D58" s="45" t="s">
        <v>363</v>
      </c>
      <c r="E58" s="46" t="s">
        <v>7</v>
      </c>
      <c r="F58" s="23">
        <v>33</v>
      </c>
      <c r="G58" s="25">
        <v>33</v>
      </c>
      <c r="H58" s="25"/>
      <c r="I58" s="25"/>
      <c r="J58" s="25"/>
      <c r="K58" s="90" t="s">
        <v>371</v>
      </c>
      <c r="M58"/>
    </row>
    <row r="59" spans="1:17" x14ac:dyDescent="0.25">
      <c r="A59" s="38" t="s">
        <v>281</v>
      </c>
      <c r="B59" s="38" t="s">
        <v>278</v>
      </c>
      <c r="C59" s="38" t="s">
        <v>101</v>
      </c>
      <c r="D59" s="38" t="s">
        <v>282</v>
      </c>
      <c r="E59" s="47" t="s">
        <v>7</v>
      </c>
      <c r="F59" s="24">
        <v>82</v>
      </c>
      <c r="G59" s="25">
        <v>33</v>
      </c>
      <c r="K59" s="53" t="s">
        <v>373</v>
      </c>
      <c r="L59" s="17"/>
      <c r="N59" s="17"/>
      <c r="O59" s="6"/>
      <c r="P59" s="8"/>
      <c r="Q59" s="9"/>
    </row>
    <row r="60" spans="1:17" x14ac:dyDescent="0.25">
      <c r="A60" s="38" t="s">
        <v>281</v>
      </c>
      <c r="B60" s="38" t="s">
        <v>283</v>
      </c>
      <c r="C60" s="38" t="s">
        <v>102</v>
      </c>
      <c r="E60" s="47" t="s">
        <v>7</v>
      </c>
      <c r="F60" s="24">
        <v>21</v>
      </c>
      <c r="G60" s="24">
        <v>7</v>
      </c>
      <c r="K60" s="53" t="s">
        <v>373</v>
      </c>
      <c r="L60" s="56"/>
      <c r="O60" s="6"/>
      <c r="P60" s="8"/>
      <c r="Q60" s="9"/>
    </row>
    <row r="61" spans="1:17" x14ac:dyDescent="0.25">
      <c r="A61" s="38" t="s">
        <v>281</v>
      </c>
      <c r="B61" s="38" t="s">
        <v>284</v>
      </c>
      <c r="C61" s="38" t="s">
        <v>103</v>
      </c>
      <c r="E61" s="47" t="s">
        <v>7</v>
      </c>
      <c r="F61" s="24">
        <v>43</v>
      </c>
      <c r="G61" s="24">
        <v>18</v>
      </c>
      <c r="K61" s="53" t="s">
        <v>373</v>
      </c>
      <c r="M61"/>
    </row>
    <row r="62" spans="1:17" x14ac:dyDescent="0.25">
      <c r="A62" s="38" t="s">
        <v>216</v>
      </c>
      <c r="B62" s="38" t="s">
        <v>217</v>
      </c>
      <c r="C62" s="38" t="s">
        <v>16</v>
      </c>
      <c r="E62" s="36" t="s">
        <v>10</v>
      </c>
      <c r="F62" s="8">
        <v>3.0349509699126123</v>
      </c>
      <c r="G62" s="62">
        <v>1</v>
      </c>
      <c r="H62" s="62"/>
      <c r="I62" s="62"/>
      <c r="J62" s="62"/>
      <c r="K62" s="53" t="s">
        <v>371</v>
      </c>
      <c r="M62"/>
    </row>
    <row r="63" spans="1:17" x14ac:dyDescent="0.25">
      <c r="A63" s="38" t="s">
        <v>216</v>
      </c>
      <c r="B63" s="38" t="s">
        <v>218</v>
      </c>
      <c r="C63" s="38" t="s">
        <v>17</v>
      </c>
      <c r="E63" s="36" t="s">
        <v>10</v>
      </c>
      <c r="F63" s="8">
        <v>8.9295564274245844</v>
      </c>
      <c r="G63" s="66">
        <v>0</v>
      </c>
      <c r="H63" s="12"/>
      <c r="I63" s="12"/>
      <c r="J63" s="12"/>
      <c r="K63" s="53" t="s">
        <v>372</v>
      </c>
      <c r="M63"/>
    </row>
    <row r="64" spans="1:17" x14ac:dyDescent="0.25">
      <c r="A64" s="38" t="s">
        <v>216</v>
      </c>
      <c r="B64" s="38" t="s">
        <v>219</v>
      </c>
      <c r="C64" s="38" t="s">
        <v>18</v>
      </c>
      <c r="E64" s="36" t="s">
        <v>10</v>
      </c>
      <c r="F64" s="8">
        <v>5.1987080462801547</v>
      </c>
      <c r="G64" s="62">
        <v>1</v>
      </c>
      <c r="H64" s="62"/>
      <c r="I64" s="62"/>
      <c r="J64" s="62"/>
      <c r="K64" s="53" t="s">
        <v>371</v>
      </c>
      <c r="M64"/>
    </row>
    <row r="65" spans="1:17" x14ac:dyDescent="0.25">
      <c r="A65" s="38" t="s">
        <v>216</v>
      </c>
      <c r="B65" s="38" t="s">
        <v>27</v>
      </c>
      <c r="C65" s="38" t="s">
        <v>27</v>
      </c>
      <c r="E65" s="36" t="s">
        <v>10</v>
      </c>
      <c r="F65" s="8">
        <v>2.3821271800997152</v>
      </c>
      <c r="G65" s="66">
        <v>0</v>
      </c>
      <c r="H65" s="12"/>
      <c r="I65" s="12"/>
      <c r="J65" s="12"/>
      <c r="K65" s="90" t="s">
        <v>372</v>
      </c>
      <c r="L65" s="23"/>
      <c r="N65" s="6"/>
    </row>
    <row r="66" spans="1:17" x14ac:dyDescent="0.25">
      <c r="A66" s="38" t="s">
        <v>331</v>
      </c>
      <c r="B66" s="38" t="s">
        <v>144</v>
      </c>
      <c r="C66" s="38" t="s">
        <v>144</v>
      </c>
      <c r="E66" s="36" t="s">
        <v>7</v>
      </c>
      <c r="F66" s="41">
        <v>87</v>
      </c>
      <c r="G66" s="24">
        <v>79</v>
      </c>
      <c r="I66" s="59"/>
      <c r="K66" s="53" t="s">
        <v>372</v>
      </c>
      <c r="M66"/>
    </row>
    <row r="67" spans="1:17" x14ac:dyDescent="0.25">
      <c r="A67" s="38" t="s">
        <v>331</v>
      </c>
      <c r="B67" s="38" t="s">
        <v>145</v>
      </c>
      <c r="C67" s="38" t="s">
        <v>145</v>
      </c>
      <c r="E67" s="36" t="s">
        <v>7</v>
      </c>
      <c r="F67" s="41">
        <v>87</v>
      </c>
      <c r="G67" s="24">
        <v>38</v>
      </c>
      <c r="I67" s="59"/>
      <c r="K67" s="53" t="s">
        <v>373</v>
      </c>
      <c r="M67"/>
    </row>
    <row r="68" spans="1:17" x14ac:dyDescent="0.25">
      <c r="A68" s="38" t="s">
        <v>331</v>
      </c>
      <c r="B68" s="38" t="s">
        <v>146</v>
      </c>
      <c r="C68" s="38" t="s">
        <v>146</v>
      </c>
      <c r="E68" s="36" t="s">
        <v>7</v>
      </c>
      <c r="F68" s="41">
        <v>135</v>
      </c>
      <c r="G68" s="24">
        <v>59</v>
      </c>
      <c r="I68" s="59"/>
      <c r="J68" s="29"/>
      <c r="K68" s="53" t="s">
        <v>372</v>
      </c>
      <c r="M68"/>
    </row>
    <row r="69" spans="1:17" x14ac:dyDescent="0.25">
      <c r="A69" s="38" t="s">
        <v>331</v>
      </c>
      <c r="B69" s="38" t="s">
        <v>147</v>
      </c>
      <c r="C69" s="38" t="s">
        <v>147</v>
      </c>
      <c r="E69" s="36" t="s">
        <v>7</v>
      </c>
      <c r="F69" s="41">
        <v>83</v>
      </c>
      <c r="G69" s="24">
        <v>68</v>
      </c>
      <c r="I69" s="59"/>
      <c r="K69" s="53" t="s">
        <v>372</v>
      </c>
      <c r="M69"/>
    </row>
    <row r="70" spans="1:17" x14ac:dyDescent="0.25">
      <c r="A70" s="38" t="s">
        <v>344</v>
      </c>
      <c r="B70" s="38" t="s">
        <v>175</v>
      </c>
      <c r="C70" s="38" t="s">
        <v>175</v>
      </c>
      <c r="E70" s="36" t="s">
        <v>7</v>
      </c>
      <c r="F70" s="41">
        <v>186</v>
      </c>
      <c r="G70" s="24">
        <v>98</v>
      </c>
      <c r="K70" s="91" t="s">
        <v>373</v>
      </c>
      <c r="O70" s="6"/>
      <c r="P70" s="8"/>
      <c r="Q70" s="9"/>
    </row>
    <row r="71" spans="1:17" x14ac:dyDescent="0.25">
      <c r="A71" s="38" t="s">
        <v>344</v>
      </c>
      <c r="B71" s="38" t="s">
        <v>176</v>
      </c>
      <c r="C71" s="38" t="s">
        <v>176</v>
      </c>
      <c r="E71" s="36" t="s">
        <v>7</v>
      </c>
      <c r="F71" s="41">
        <v>143</v>
      </c>
      <c r="G71" s="24">
        <v>133</v>
      </c>
      <c r="K71" s="91" t="s">
        <v>373</v>
      </c>
      <c r="L71" s="17"/>
    </row>
    <row r="72" spans="1:17" x14ac:dyDescent="0.25">
      <c r="A72" s="38" t="s">
        <v>237</v>
      </c>
      <c r="B72" s="38" t="s">
        <v>238</v>
      </c>
      <c r="C72" s="38" t="s">
        <v>55</v>
      </c>
      <c r="E72" s="36" t="s">
        <v>10</v>
      </c>
      <c r="F72" s="8">
        <v>14.115883540835533</v>
      </c>
      <c r="G72" s="23">
        <v>12</v>
      </c>
      <c r="H72" s="23"/>
      <c r="I72" s="23"/>
      <c r="J72" s="23"/>
      <c r="K72" s="53" t="s">
        <v>372</v>
      </c>
      <c r="L72" s="19"/>
      <c r="M72" s="6"/>
    </row>
    <row r="73" spans="1:17" x14ac:dyDescent="0.25">
      <c r="A73" s="38" t="s">
        <v>237</v>
      </c>
      <c r="B73" s="38" t="s">
        <v>56</v>
      </c>
      <c r="C73" s="38" t="s">
        <v>56</v>
      </c>
      <c r="E73" s="36" t="s">
        <v>10</v>
      </c>
      <c r="F73" s="23">
        <v>10.555995224633049</v>
      </c>
      <c r="G73" s="23">
        <v>12</v>
      </c>
      <c r="H73" s="23"/>
      <c r="I73" s="23"/>
      <c r="J73" s="23"/>
      <c r="K73" s="53" t="s">
        <v>372</v>
      </c>
      <c r="L73" s="12"/>
      <c r="M73" s="6"/>
    </row>
    <row r="74" spans="1:17" x14ac:dyDescent="0.25">
      <c r="A74" s="38" t="s">
        <v>237</v>
      </c>
      <c r="B74" s="38" t="s">
        <v>184</v>
      </c>
      <c r="C74" s="38" t="s">
        <v>184</v>
      </c>
      <c r="E74" s="36" t="s">
        <v>10</v>
      </c>
      <c r="F74" s="8">
        <v>0.87206037694320004</v>
      </c>
      <c r="G74" s="66">
        <v>1</v>
      </c>
      <c r="H74" s="59"/>
      <c r="K74" s="53"/>
      <c r="L74" s="23"/>
      <c r="N74" s="6"/>
    </row>
    <row r="75" spans="1:17" x14ac:dyDescent="0.25">
      <c r="A75" s="38" t="s">
        <v>237</v>
      </c>
      <c r="B75" s="38" t="s">
        <v>185</v>
      </c>
      <c r="C75" s="38" t="s">
        <v>185</v>
      </c>
      <c r="E75" s="36" t="s">
        <v>10</v>
      </c>
      <c r="F75" s="8">
        <v>5.4698023534200004</v>
      </c>
      <c r="G75" s="24"/>
      <c r="K75" s="53" t="s">
        <v>372</v>
      </c>
      <c r="L75" s="23"/>
      <c r="N75" s="6"/>
    </row>
    <row r="76" spans="1:17" x14ac:dyDescent="0.25">
      <c r="A76" s="38" t="s">
        <v>237</v>
      </c>
      <c r="B76" s="38" t="s">
        <v>186</v>
      </c>
      <c r="C76" s="38" t="s">
        <v>186</v>
      </c>
      <c r="E76" s="36" t="s">
        <v>10</v>
      </c>
      <c r="F76" s="8">
        <v>15.77746120341947</v>
      </c>
      <c r="G76" s="23">
        <v>24</v>
      </c>
      <c r="H76" s="59"/>
      <c r="K76" s="53" t="s">
        <v>372</v>
      </c>
      <c r="L76" s="23"/>
      <c r="N76" s="6"/>
    </row>
    <row r="77" spans="1:17" x14ac:dyDescent="0.25">
      <c r="A77" s="38" t="s">
        <v>237</v>
      </c>
      <c r="B77" s="38" t="s">
        <v>187</v>
      </c>
      <c r="C77" s="38" t="s">
        <v>187</v>
      </c>
      <c r="E77" s="36" t="s">
        <v>10</v>
      </c>
      <c r="F77" s="8">
        <v>28.046491151422796</v>
      </c>
      <c r="G77" s="23">
        <v>32</v>
      </c>
      <c r="H77" s="59"/>
      <c r="K77" s="53" t="s">
        <v>372</v>
      </c>
      <c r="L77" s="23"/>
      <c r="N77" s="6"/>
    </row>
    <row r="78" spans="1:17" x14ac:dyDescent="0.25">
      <c r="A78" s="38" t="s">
        <v>237</v>
      </c>
      <c r="B78" s="38" t="s">
        <v>188</v>
      </c>
      <c r="C78" s="38" t="s">
        <v>188</v>
      </c>
      <c r="E78" s="36" t="s">
        <v>10</v>
      </c>
      <c r="F78" s="8">
        <v>3.9193741824599999</v>
      </c>
      <c r="G78" s="24"/>
      <c r="K78" s="53" t="s">
        <v>372</v>
      </c>
      <c r="L78" s="25"/>
      <c r="N78" s="6"/>
    </row>
    <row r="79" spans="1:17" x14ac:dyDescent="0.25">
      <c r="A79" s="38" t="s">
        <v>291</v>
      </c>
      <c r="B79" s="38" t="s">
        <v>109</v>
      </c>
      <c r="C79" s="38" t="s">
        <v>109</v>
      </c>
      <c r="D79" s="38" t="s">
        <v>292</v>
      </c>
      <c r="E79" s="36" t="s">
        <v>10</v>
      </c>
      <c r="F79" s="24">
        <v>75</v>
      </c>
      <c r="G79" s="24"/>
      <c r="I79" s="59"/>
      <c r="J79" s="29"/>
      <c r="K79" s="53" t="s">
        <v>373</v>
      </c>
      <c r="M79"/>
    </row>
    <row r="80" spans="1:17" x14ac:dyDescent="0.25">
      <c r="A80" s="38" t="s">
        <v>291</v>
      </c>
      <c r="B80" s="38" t="s">
        <v>109</v>
      </c>
      <c r="C80" s="38" t="s">
        <v>109</v>
      </c>
      <c r="E80" s="47" t="s">
        <v>10</v>
      </c>
      <c r="F80" s="55">
        <f>360-200-75</f>
        <v>85</v>
      </c>
      <c r="G80" s="60">
        <v>173</v>
      </c>
      <c r="H80" s="50" t="s">
        <v>358</v>
      </c>
      <c r="I80" s="51"/>
      <c r="K80" s="53" t="s">
        <v>373</v>
      </c>
      <c r="M80"/>
    </row>
    <row r="81" spans="1:15" x14ac:dyDescent="0.25">
      <c r="A81" s="38" t="s">
        <v>291</v>
      </c>
      <c r="B81" s="38" t="s">
        <v>110</v>
      </c>
      <c r="C81" s="38" t="s">
        <v>110</v>
      </c>
      <c r="D81" s="38" t="s">
        <v>295</v>
      </c>
      <c r="E81" s="36" t="s">
        <v>10</v>
      </c>
      <c r="F81" s="24">
        <v>113</v>
      </c>
      <c r="G81" s="24"/>
      <c r="H81" s="50" t="s">
        <v>364</v>
      </c>
      <c r="I81" s="51"/>
      <c r="K81" s="53" t="s">
        <v>372</v>
      </c>
      <c r="L81" s="12"/>
      <c r="M81" s="6"/>
    </row>
    <row r="82" spans="1:15" x14ac:dyDescent="0.25">
      <c r="A82" s="45" t="s">
        <v>291</v>
      </c>
      <c r="B82" s="45" t="s">
        <v>110</v>
      </c>
      <c r="C82" s="45" t="s">
        <v>110</v>
      </c>
      <c r="D82" s="42"/>
      <c r="E82" s="46" t="s">
        <v>10</v>
      </c>
      <c r="F82" s="29"/>
      <c r="G82" s="24">
        <v>107</v>
      </c>
      <c r="H82" s="55">
        <v>63</v>
      </c>
      <c r="I82" s="50" t="s">
        <v>352</v>
      </c>
      <c r="K82" s="53" t="s">
        <v>372</v>
      </c>
      <c r="L82" s="12"/>
      <c r="M82" s="6"/>
    </row>
    <row r="83" spans="1:15" x14ac:dyDescent="0.25">
      <c r="A83" s="38" t="s">
        <v>201</v>
      </c>
      <c r="B83" s="38" t="s">
        <v>6</v>
      </c>
      <c r="C83" s="38" t="s">
        <v>6</v>
      </c>
      <c r="D83" s="38" t="s">
        <v>202</v>
      </c>
      <c r="E83" s="36" t="s">
        <v>7</v>
      </c>
      <c r="F83" s="39">
        <v>111</v>
      </c>
      <c r="G83" s="56">
        <v>120</v>
      </c>
      <c r="H83" s="56"/>
      <c r="I83" s="56"/>
      <c r="J83" s="56"/>
      <c r="K83" s="53" t="s">
        <v>371</v>
      </c>
      <c r="M83"/>
    </row>
    <row r="84" spans="1:15" x14ac:dyDescent="0.25">
      <c r="A84" s="38" t="s">
        <v>201</v>
      </c>
      <c r="B84" s="38" t="s">
        <v>6</v>
      </c>
      <c r="C84" s="38" t="s">
        <v>6</v>
      </c>
      <c r="D84" s="38" t="s">
        <v>203</v>
      </c>
      <c r="E84" s="36" t="s">
        <v>7</v>
      </c>
      <c r="F84" s="39">
        <v>74</v>
      </c>
      <c r="G84" s="56">
        <v>64</v>
      </c>
      <c r="H84" s="56"/>
      <c r="I84" s="56"/>
      <c r="J84" s="56"/>
      <c r="K84" s="53" t="s">
        <v>371</v>
      </c>
      <c r="M84"/>
    </row>
    <row r="85" spans="1:15" x14ac:dyDescent="0.25">
      <c r="A85" s="38" t="s">
        <v>201</v>
      </c>
      <c r="B85" s="38" t="s">
        <v>6</v>
      </c>
      <c r="C85" s="38" t="s">
        <v>6</v>
      </c>
      <c r="E85" s="36" t="s">
        <v>10</v>
      </c>
      <c r="F85" s="41">
        <v>37</v>
      </c>
      <c r="G85" s="24">
        <v>13</v>
      </c>
      <c r="I85" s="74"/>
      <c r="K85" s="53" t="s">
        <v>371</v>
      </c>
      <c r="M85"/>
      <c r="N85" s="59"/>
      <c r="O85" s="29"/>
    </row>
    <row r="86" spans="1:15" x14ac:dyDescent="0.25">
      <c r="A86" s="38" t="s">
        <v>263</v>
      </c>
      <c r="B86" s="38" t="s">
        <v>264</v>
      </c>
      <c r="C86" s="38" t="s">
        <v>91</v>
      </c>
      <c r="D86" s="38" t="s">
        <v>265</v>
      </c>
      <c r="E86" s="47" t="s">
        <v>7</v>
      </c>
      <c r="F86" s="41">
        <v>100</v>
      </c>
      <c r="G86" s="56">
        <v>49</v>
      </c>
      <c r="H86" s="56"/>
      <c r="I86" s="56"/>
      <c r="J86" s="56"/>
      <c r="K86" s="89"/>
      <c r="L86" s="31"/>
      <c r="M86" s="9"/>
    </row>
    <row r="87" spans="1:15" x14ac:dyDescent="0.25">
      <c r="A87" s="38" t="s">
        <v>263</v>
      </c>
      <c r="B87" s="38" t="s">
        <v>264</v>
      </c>
      <c r="C87" s="38" t="s">
        <v>91</v>
      </c>
      <c r="E87" s="47" t="s">
        <v>10</v>
      </c>
      <c r="F87" s="8">
        <v>25.251652571683024</v>
      </c>
      <c r="G87" s="24"/>
      <c r="K87" s="89"/>
      <c r="L87" s="31"/>
      <c r="M87" s="9"/>
    </row>
    <row r="88" spans="1:15" x14ac:dyDescent="0.25">
      <c r="A88" s="38" t="s">
        <v>263</v>
      </c>
      <c r="B88" s="38" t="s">
        <v>276</v>
      </c>
      <c r="C88" s="38" t="s">
        <v>100</v>
      </c>
      <c r="D88" s="38" t="s">
        <v>277</v>
      </c>
      <c r="E88" s="47" t="s">
        <v>7</v>
      </c>
      <c r="F88" s="41">
        <v>27</v>
      </c>
      <c r="G88" s="24"/>
      <c r="K88" s="86" t="s">
        <v>374</v>
      </c>
      <c r="L88" s="56"/>
    </row>
    <row r="89" spans="1:15" x14ac:dyDescent="0.25">
      <c r="A89" s="45" t="s">
        <v>263</v>
      </c>
      <c r="B89" s="45" t="s">
        <v>276</v>
      </c>
      <c r="C89" s="45" t="s">
        <v>100</v>
      </c>
      <c r="D89" s="42"/>
      <c r="E89" s="46" t="s">
        <v>10</v>
      </c>
      <c r="F89" s="8">
        <v>125</v>
      </c>
      <c r="G89" s="55">
        <v>218</v>
      </c>
      <c r="J89" s="50">
        <f>I88*181/222</f>
        <v>0</v>
      </c>
      <c r="K89" s="86" t="s">
        <v>374</v>
      </c>
    </row>
    <row r="90" spans="1:15" x14ac:dyDescent="0.25">
      <c r="A90" s="38" t="s">
        <v>222</v>
      </c>
      <c r="B90" s="38" t="s">
        <v>24</v>
      </c>
      <c r="C90" s="38" t="s">
        <v>24</v>
      </c>
      <c r="E90" s="36" t="s">
        <v>10</v>
      </c>
      <c r="F90" s="8">
        <v>17.7244602056467</v>
      </c>
      <c r="G90" s="75">
        <v>113</v>
      </c>
      <c r="H90" s="17"/>
      <c r="I90" s="17"/>
      <c r="J90" s="17"/>
      <c r="K90" s="92" t="s">
        <v>372</v>
      </c>
      <c r="L90" s="19"/>
      <c r="M90" s="6"/>
    </row>
    <row r="91" spans="1:15" x14ac:dyDescent="0.25">
      <c r="A91" s="38" t="s">
        <v>222</v>
      </c>
      <c r="B91" s="38" t="s">
        <v>255</v>
      </c>
      <c r="C91" s="38" t="s">
        <v>87</v>
      </c>
      <c r="E91" s="47" t="s">
        <v>10</v>
      </c>
      <c r="F91" s="8">
        <v>45.259933506681428</v>
      </c>
      <c r="G91" s="17">
        <v>79</v>
      </c>
      <c r="H91" s="17"/>
      <c r="I91" s="17"/>
      <c r="J91" s="17"/>
      <c r="K91" s="91" t="s">
        <v>372</v>
      </c>
    </row>
    <row r="92" spans="1:15" x14ac:dyDescent="0.25">
      <c r="A92" s="38" t="s">
        <v>222</v>
      </c>
      <c r="B92" s="38" t="s">
        <v>256</v>
      </c>
      <c r="C92" s="38" t="s">
        <v>88</v>
      </c>
      <c r="E92" s="47" t="s">
        <v>10</v>
      </c>
      <c r="F92" s="8">
        <v>46.913647588850331</v>
      </c>
      <c r="G92" s="17">
        <v>104.12422756767292</v>
      </c>
      <c r="H92" s="17"/>
      <c r="I92" s="17"/>
      <c r="J92" s="17"/>
      <c r="K92" s="90" t="s">
        <v>372</v>
      </c>
      <c r="L92" s="23"/>
      <c r="N92" s="6"/>
    </row>
    <row r="93" spans="1:15" x14ac:dyDescent="0.25">
      <c r="A93" s="38" t="s">
        <v>204</v>
      </c>
      <c r="B93" s="38" t="s">
        <v>8</v>
      </c>
      <c r="C93" s="38" t="s">
        <v>8</v>
      </c>
      <c r="D93" s="38" t="s">
        <v>205</v>
      </c>
      <c r="E93" s="36" t="s">
        <v>7</v>
      </c>
      <c r="F93" s="39">
        <v>55</v>
      </c>
      <c r="G93" s="56">
        <v>66</v>
      </c>
      <c r="H93" s="56"/>
      <c r="I93" s="56"/>
      <c r="J93" s="56"/>
      <c r="K93" s="91" t="s">
        <v>371</v>
      </c>
      <c r="M93"/>
      <c r="N93" s="59"/>
      <c r="O93" s="29"/>
    </row>
    <row r="94" spans="1:15" x14ac:dyDescent="0.25">
      <c r="A94" s="38" t="s">
        <v>204</v>
      </c>
      <c r="B94" s="38" t="s">
        <v>8</v>
      </c>
      <c r="C94" s="38" t="s">
        <v>8</v>
      </c>
      <c r="D94" s="38" t="s">
        <v>206</v>
      </c>
      <c r="E94" s="36" t="s">
        <v>7</v>
      </c>
      <c r="F94" s="39">
        <v>57</v>
      </c>
      <c r="G94" s="56">
        <v>91</v>
      </c>
      <c r="H94" s="56"/>
      <c r="I94" s="56"/>
      <c r="J94" s="56"/>
      <c r="K94" s="88" t="s">
        <v>371</v>
      </c>
      <c r="L94" s="17"/>
    </row>
    <row r="95" spans="1:15" x14ac:dyDescent="0.25">
      <c r="A95" s="38" t="s">
        <v>204</v>
      </c>
      <c r="B95" s="38" t="s">
        <v>8</v>
      </c>
      <c r="C95" s="38" t="s">
        <v>8</v>
      </c>
      <c r="E95" s="36" t="s">
        <v>10</v>
      </c>
      <c r="F95" s="8">
        <v>27.658510996198508</v>
      </c>
      <c r="G95" s="56">
        <v>47</v>
      </c>
      <c r="I95" s="74"/>
      <c r="K95" s="88" t="s">
        <v>371</v>
      </c>
      <c r="L95" s="17"/>
    </row>
    <row r="96" spans="1:15" x14ac:dyDescent="0.25">
      <c r="A96" s="38" t="s">
        <v>204</v>
      </c>
      <c r="B96" s="38" t="s">
        <v>24</v>
      </c>
      <c r="C96" s="38" t="s">
        <v>24</v>
      </c>
      <c r="E96" s="36" t="s">
        <v>10</v>
      </c>
      <c r="F96" s="8">
        <v>28.873322736613222</v>
      </c>
      <c r="G96" s="24"/>
      <c r="K96" s="90" t="s">
        <v>372</v>
      </c>
      <c r="L96" s="23"/>
      <c r="N96" s="6"/>
    </row>
    <row r="97" spans="1:17" x14ac:dyDescent="0.25">
      <c r="A97" s="38" t="s">
        <v>257</v>
      </c>
      <c r="B97" s="38" t="s">
        <v>258</v>
      </c>
      <c r="C97" s="38" t="s">
        <v>89</v>
      </c>
      <c r="E97" s="47" t="s">
        <v>10</v>
      </c>
      <c r="F97" s="8">
        <v>206.54701875643869</v>
      </c>
      <c r="G97" s="17">
        <v>138</v>
      </c>
      <c r="H97" s="17"/>
      <c r="I97" s="17"/>
      <c r="J97" s="17"/>
      <c r="K97" s="93"/>
      <c r="L97" s="23"/>
      <c r="N97" s="6"/>
    </row>
    <row r="98" spans="1:17" x14ac:dyDescent="0.25">
      <c r="A98" s="38" t="s">
        <v>257</v>
      </c>
      <c r="B98" s="38" t="s">
        <v>259</v>
      </c>
      <c r="C98" s="38" t="s">
        <v>90</v>
      </c>
      <c r="D98" s="38" t="s">
        <v>260</v>
      </c>
      <c r="E98" s="47" t="s">
        <v>7</v>
      </c>
      <c r="F98" s="41">
        <v>110</v>
      </c>
      <c r="G98" s="56">
        <v>91</v>
      </c>
      <c r="H98" s="56"/>
      <c r="I98" s="56"/>
      <c r="J98" s="56"/>
      <c r="K98" s="89" t="s">
        <v>373</v>
      </c>
      <c r="L98" s="31"/>
      <c r="M98" s="9"/>
    </row>
    <row r="99" spans="1:17" x14ac:dyDescent="0.25">
      <c r="A99" s="38" t="s">
        <v>338</v>
      </c>
      <c r="B99" s="38" t="s">
        <v>155</v>
      </c>
      <c r="C99" s="38" t="s">
        <v>155</v>
      </c>
      <c r="E99" s="36" t="s">
        <v>7</v>
      </c>
      <c r="F99" s="41">
        <v>43</v>
      </c>
      <c r="G99" s="24">
        <v>13</v>
      </c>
      <c r="I99" s="59"/>
      <c r="K99" s="88" t="s">
        <v>372</v>
      </c>
      <c r="L99" s="17"/>
      <c r="M99" s="6"/>
    </row>
    <row r="100" spans="1:17" x14ac:dyDescent="0.25">
      <c r="A100" s="38" t="s">
        <v>338</v>
      </c>
      <c r="B100" s="38" t="s">
        <v>156</v>
      </c>
      <c r="C100" s="38" t="s">
        <v>156</v>
      </c>
      <c r="E100" s="36" t="s">
        <v>7</v>
      </c>
      <c r="F100" s="41">
        <v>124</v>
      </c>
      <c r="G100" s="24">
        <v>58</v>
      </c>
      <c r="I100" s="59"/>
      <c r="K100" s="88" t="s">
        <v>372</v>
      </c>
      <c r="L100" s="17"/>
      <c r="O100" s="6"/>
      <c r="P100" s="8"/>
      <c r="Q100" s="9"/>
    </row>
    <row r="101" spans="1:17" x14ac:dyDescent="0.25">
      <c r="A101" s="38" t="s">
        <v>343</v>
      </c>
      <c r="B101" s="38" t="s">
        <v>173</v>
      </c>
      <c r="C101" s="38" t="s">
        <v>173</v>
      </c>
      <c r="E101" s="36" t="s">
        <v>7</v>
      </c>
      <c r="F101" s="41">
        <v>388</v>
      </c>
      <c r="G101" s="24">
        <v>381</v>
      </c>
      <c r="I101" s="59"/>
      <c r="K101" s="91" t="s">
        <v>372</v>
      </c>
      <c r="M101" s="44"/>
      <c r="N101" s="6"/>
      <c r="O101" s="24"/>
    </row>
    <row r="102" spans="1:17" x14ac:dyDescent="0.25">
      <c r="A102" s="38" t="s">
        <v>343</v>
      </c>
      <c r="B102" s="38" t="s">
        <v>174</v>
      </c>
      <c r="C102" s="38" t="s">
        <v>174</v>
      </c>
      <c r="E102" s="36" t="s">
        <v>7</v>
      </c>
      <c r="F102" s="41">
        <v>367</v>
      </c>
      <c r="G102" s="24">
        <v>459</v>
      </c>
      <c r="I102" s="59"/>
      <c r="K102" s="91" t="s">
        <v>372</v>
      </c>
      <c r="O102" s="6"/>
      <c r="P102" s="8"/>
      <c r="Q102" s="27"/>
    </row>
    <row r="103" spans="1:17" x14ac:dyDescent="0.25">
      <c r="A103" s="38" t="s">
        <v>326</v>
      </c>
      <c r="B103" s="38" t="s">
        <v>139</v>
      </c>
      <c r="C103" s="38" t="s">
        <v>139</v>
      </c>
      <c r="E103" s="36" t="s">
        <v>7</v>
      </c>
      <c r="F103" s="41">
        <v>28</v>
      </c>
      <c r="G103" s="25">
        <v>9</v>
      </c>
      <c r="I103" s="59"/>
      <c r="K103" s="87" t="s">
        <v>377</v>
      </c>
      <c r="L103" s="87" t="s">
        <v>378</v>
      </c>
    </row>
    <row r="104" spans="1:17" x14ac:dyDescent="0.25">
      <c r="A104" s="38" t="s">
        <v>326</v>
      </c>
      <c r="B104" s="38" t="s">
        <v>141</v>
      </c>
      <c r="C104" s="38" t="s">
        <v>141</v>
      </c>
      <c r="D104" s="38" t="s">
        <v>327</v>
      </c>
      <c r="E104" s="36" t="s">
        <v>7</v>
      </c>
      <c r="F104" s="41">
        <v>22</v>
      </c>
      <c r="G104" s="24">
        <v>21</v>
      </c>
      <c r="I104" s="59"/>
      <c r="J104" s="29"/>
      <c r="K104" s="87" t="s">
        <v>377</v>
      </c>
      <c r="L104" s="58"/>
    </row>
    <row r="105" spans="1:17" x14ac:dyDescent="0.25">
      <c r="A105" s="38" t="s">
        <v>326</v>
      </c>
      <c r="B105" s="38" t="s">
        <v>141</v>
      </c>
      <c r="C105" s="38" t="s">
        <v>141</v>
      </c>
      <c r="D105" s="38" t="s">
        <v>328</v>
      </c>
      <c r="E105" s="36" t="s">
        <v>7</v>
      </c>
      <c r="F105" s="41">
        <v>20</v>
      </c>
      <c r="G105" s="24">
        <v>21</v>
      </c>
      <c r="I105" s="59"/>
      <c r="K105" s="87" t="s">
        <v>377</v>
      </c>
      <c r="L105" s="17"/>
    </row>
    <row r="106" spans="1:17" x14ac:dyDescent="0.25">
      <c r="A106" s="38" t="s">
        <v>326</v>
      </c>
      <c r="B106" s="38" t="s">
        <v>141</v>
      </c>
      <c r="C106" s="38" t="s">
        <v>141</v>
      </c>
      <c r="D106" s="38" t="s">
        <v>329</v>
      </c>
      <c r="E106" s="36" t="s">
        <v>7</v>
      </c>
      <c r="F106" s="41">
        <v>20</v>
      </c>
      <c r="G106" s="24">
        <v>21</v>
      </c>
      <c r="I106" s="59"/>
      <c r="K106" s="87" t="s">
        <v>377</v>
      </c>
      <c r="M106"/>
    </row>
    <row r="107" spans="1:17" x14ac:dyDescent="0.25">
      <c r="A107" s="38" t="s">
        <v>326</v>
      </c>
      <c r="B107" s="38" t="s">
        <v>149</v>
      </c>
      <c r="C107" s="38" t="s">
        <v>149</v>
      </c>
      <c r="E107" s="36" t="s">
        <v>7</v>
      </c>
      <c r="F107" s="41">
        <v>84</v>
      </c>
      <c r="G107" s="25">
        <v>56</v>
      </c>
      <c r="I107" s="59"/>
      <c r="K107" s="87" t="s">
        <v>377</v>
      </c>
      <c r="M107"/>
    </row>
    <row r="108" spans="1:17" x14ac:dyDescent="0.25">
      <c r="A108" s="38" t="s">
        <v>326</v>
      </c>
      <c r="B108" s="38" t="s">
        <v>150</v>
      </c>
      <c r="C108" s="38" t="s">
        <v>150</v>
      </c>
      <c r="E108" s="36" t="s">
        <v>7</v>
      </c>
      <c r="F108" s="41">
        <v>37</v>
      </c>
      <c r="G108" s="25">
        <v>23</v>
      </c>
      <c r="I108" s="59"/>
      <c r="K108" s="87" t="s">
        <v>377</v>
      </c>
      <c r="M108"/>
    </row>
    <row r="109" spans="1:17" x14ac:dyDescent="0.25">
      <c r="A109" s="38" t="s">
        <v>326</v>
      </c>
      <c r="B109" s="38" t="s">
        <v>151</v>
      </c>
      <c r="C109" s="38" t="s">
        <v>151</v>
      </c>
      <c r="E109" s="36" t="s">
        <v>7</v>
      </c>
      <c r="F109" s="41">
        <v>30</v>
      </c>
      <c r="G109" s="25">
        <v>18</v>
      </c>
      <c r="I109" s="59"/>
      <c r="K109" s="87" t="s">
        <v>377</v>
      </c>
      <c r="M109"/>
    </row>
    <row r="110" spans="1:17" x14ac:dyDescent="0.25">
      <c r="A110" s="38" t="s">
        <v>207</v>
      </c>
      <c r="B110" s="38" t="s">
        <v>208</v>
      </c>
      <c r="C110" s="38" t="s">
        <v>9</v>
      </c>
      <c r="E110" s="36" t="s">
        <v>10</v>
      </c>
      <c r="F110" s="30">
        <v>1</v>
      </c>
      <c r="G110" s="66">
        <v>0</v>
      </c>
      <c r="H110" s="12"/>
      <c r="I110" s="12"/>
      <c r="J110" s="12"/>
      <c r="K110" s="87" t="s">
        <v>372</v>
      </c>
      <c r="N110" s="50"/>
      <c r="O110" s="50"/>
    </row>
    <row r="111" spans="1:17" x14ac:dyDescent="0.25">
      <c r="A111" s="38" t="s">
        <v>207</v>
      </c>
      <c r="B111" s="38" t="s">
        <v>209</v>
      </c>
      <c r="C111" s="38" t="s">
        <v>11</v>
      </c>
      <c r="E111" s="36" t="s">
        <v>10</v>
      </c>
      <c r="F111" s="8">
        <v>1.9564964776146068</v>
      </c>
      <c r="G111" s="66">
        <v>0</v>
      </c>
      <c r="H111" s="12"/>
      <c r="I111" s="12"/>
      <c r="J111" s="12"/>
      <c r="K111" s="87" t="s">
        <v>372</v>
      </c>
      <c r="N111" s="59"/>
      <c r="O111" s="29"/>
    </row>
    <row r="112" spans="1:17" x14ac:dyDescent="0.25">
      <c r="A112" s="38" t="s">
        <v>207</v>
      </c>
      <c r="B112" s="38" t="s">
        <v>210</v>
      </c>
      <c r="C112" s="38" t="s">
        <v>12</v>
      </c>
      <c r="E112" s="36" t="s">
        <v>10</v>
      </c>
      <c r="F112" s="8">
        <v>1.9583863171816094</v>
      </c>
      <c r="G112" s="66">
        <v>0</v>
      </c>
      <c r="H112" s="12"/>
      <c r="I112" s="12"/>
      <c r="J112" s="12"/>
      <c r="K112" s="87" t="s">
        <v>372</v>
      </c>
      <c r="M112"/>
      <c r="N112" s="59"/>
      <c r="O112" s="29"/>
    </row>
    <row r="113" spans="1:17" x14ac:dyDescent="0.25">
      <c r="A113" s="38" t="s">
        <v>207</v>
      </c>
      <c r="B113" s="38" t="s">
        <v>211</v>
      </c>
      <c r="C113" s="38" t="s">
        <v>13</v>
      </c>
      <c r="E113" s="36" t="s">
        <v>10</v>
      </c>
      <c r="F113" s="8">
        <v>0.1010269296158</v>
      </c>
      <c r="G113" s="66">
        <v>0</v>
      </c>
      <c r="H113" s="12"/>
      <c r="I113" s="12"/>
      <c r="J113" s="12"/>
      <c r="K113" s="87" t="s">
        <v>372</v>
      </c>
      <c r="M113"/>
      <c r="N113" s="59"/>
      <c r="O113" s="50"/>
    </row>
    <row r="114" spans="1:17" x14ac:dyDescent="0.25">
      <c r="A114" s="38" t="s">
        <v>207</v>
      </c>
      <c r="B114" s="38" t="s">
        <v>25</v>
      </c>
      <c r="C114" s="38" t="s">
        <v>25</v>
      </c>
      <c r="E114" s="36" t="s">
        <v>10</v>
      </c>
      <c r="F114" s="8">
        <v>2</v>
      </c>
      <c r="G114" s="66">
        <v>0</v>
      </c>
      <c r="H114" s="12"/>
      <c r="I114" s="12"/>
      <c r="J114" s="12"/>
      <c r="K114" s="90" t="s">
        <v>372</v>
      </c>
      <c r="L114" s="23"/>
      <c r="N114" s="6"/>
      <c r="O114" s="23"/>
    </row>
    <row r="115" spans="1:17" x14ac:dyDescent="0.25">
      <c r="A115" s="38" t="s">
        <v>207</v>
      </c>
      <c r="B115" s="38" t="s">
        <v>28</v>
      </c>
      <c r="C115" s="38" t="s">
        <v>28</v>
      </c>
      <c r="E115" s="36" t="s">
        <v>10</v>
      </c>
      <c r="F115" s="8">
        <v>2.5643338400200002</v>
      </c>
      <c r="G115" s="66">
        <v>0</v>
      </c>
      <c r="H115" s="12"/>
      <c r="I115" s="12"/>
      <c r="J115" s="12"/>
      <c r="K115" s="90" t="s">
        <v>372</v>
      </c>
      <c r="L115" s="23"/>
    </row>
    <row r="116" spans="1:17" x14ac:dyDescent="0.25">
      <c r="A116" s="38" t="s">
        <v>207</v>
      </c>
      <c r="B116" s="38" t="s">
        <v>29</v>
      </c>
      <c r="C116" s="38" t="s">
        <v>29</v>
      </c>
      <c r="E116" s="36" t="s">
        <v>10</v>
      </c>
      <c r="F116" s="8">
        <v>2.1644758901999999</v>
      </c>
      <c r="G116" s="66">
        <v>0</v>
      </c>
      <c r="H116" s="12"/>
      <c r="I116" s="12"/>
      <c r="J116" s="12"/>
      <c r="K116" s="90" t="s">
        <v>372</v>
      </c>
      <c r="L116" s="23"/>
    </row>
    <row r="117" spans="1:17" x14ac:dyDescent="0.25">
      <c r="A117" s="38" t="s">
        <v>207</v>
      </c>
      <c r="B117" s="38" t="s">
        <v>345</v>
      </c>
      <c r="C117" s="38" t="s">
        <v>181</v>
      </c>
      <c r="E117" s="36" t="s">
        <v>10</v>
      </c>
      <c r="F117" s="8">
        <v>2.3937414109199997</v>
      </c>
      <c r="G117" s="24">
        <v>9</v>
      </c>
      <c r="H117" s="59"/>
      <c r="K117" s="90" t="s">
        <v>372</v>
      </c>
      <c r="L117" s="17"/>
      <c r="O117" s="6"/>
      <c r="P117" s="8"/>
      <c r="Q117" s="9"/>
    </row>
    <row r="118" spans="1:17" x14ac:dyDescent="0.25">
      <c r="A118" s="38" t="s">
        <v>207</v>
      </c>
      <c r="B118" s="38" t="s">
        <v>346</v>
      </c>
      <c r="C118" s="38" t="s">
        <v>182</v>
      </c>
      <c r="E118" s="36" t="s">
        <v>10</v>
      </c>
      <c r="F118" s="8">
        <v>1.8608616460339999</v>
      </c>
      <c r="G118" s="24">
        <v>7</v>
      </c>
      <c r="H118" s="59"/>
      <c r="K118" s="90" t="s">
        <v>372</v>
      </c>
      <c r="L118" s="29"/>
      <c r="M118" s="6"/>
    </row>
    <row r="119" spans="1:17" x14ac:dyDescent="0.25">
      <c r="A119" s="38" t="s">
        <v>207</v>
      </c>
      <c r="B119" s="38" t="s">
        <v>347</v>
      </c>
      <c r="C119" s="38" t="s">
        <v>183</v>
      </c>
      <c r="E119" s="36" t="s">
        <v>10</v>
      </c>
      <c r="F119" s="8">
        <v>3.1019510263000001</v>
      </c>
      <c r="G119" s="66">
        <v>0</v>
      </c>
      <c r="H119" s="59"/>
      <c r="K119" s="90" t="s">
        <v>372</v>
      </c>
      <c r="L119" s="29"/>
      <c r="M119" s="6"/>
    </row>
    <row r="120" spans="1:17" x14ac:dyDescent="0.25">
      <c r="A120" s="38" t="s">
        <v>290</v>
      </c>
      <c r="B120" s="38" t="s">
        <v>107</v>
      </c>
      <c r="C120" s="38" t="s">
        <v>107</v>
      </c>
      <c r="E120" s="47" t="s">
        <v>7</v>
      </c>
      <c r="F120" s="24">
        <v>46</v>
      </c>
      <c r="G120" s="25">
        <v>24</v>
      </c>
      <c r="K120" s="53" t="s">
        <v>373</v>
      </c>
      <c r="M120"/>
    </row>
    <row r="121" spans="1:17" x14ac:dyDescent="0.25">
      <c r="A121" s="38" t="s">
        <v>290</v>
      </c>
      <c r="B121" s="38" t="s">
        <v>108</v>
      </c>
      <c r="C121" s="38" t="s">
        <v>108</v>
      </c>
      <c r="E121" s="47" t="s">
        <v>7</v>
      </c>
      <c r="F121" s="24">
        <v>168</v>
      </c>
      <c r="G121" s="25">
        <v>166</v>
      </c>
      <c r="I121" s="59"/>
      <c r="J121" s="16"/>
      <c r="K121" s="53" t="s">
        <v>373</v>
      </c>
      <c r="M121"/>
    </row>
    <row r="122" spans="1:17" x14ac:dyDescent="0.25">
      <c r="A122" s="38" t="s">
        <v>246</v>
      </c>
      <c r="B122" s="38" t="s">
        <v>69</v>
      </c>
      <c r="C122" s="38" t="s">
        <v>69</v>
      </c>
      <c r="E122" s="47" t="s">
        <v>7</v>
      </c>
      <c r="F122" s="24">
        <v>72</v>
      </c>
      <c r="G122" s="23">
        <v>54</v>
      </c>
      <c r="H122" s="23"/>
      <c r="I122" s="23"/>
      <c r="J122" s="23"/>
      <c r="K122" s="53" t="s">
        <v>372</v>
      </c>
      <c r="M122"/>
      <c r="N122" s="59"/>
      <c r="O122" s="29"/>
    </row>
    <row r="123" spans="1:17" x14ac:dyDescent="0.25">
      <c r="A123" s="38" t="s">
        <v>246</v>
      </c>
      <c r="B123" s="38" t="s">
        <v>70</v>
      </c>
      <c r="C123" s="38" t="s">
        <v>70</v>
      </c>
      <c r="E123" s="47" t="s">
        <v>7</v>
      </c>
      <c r="F123" s="41">
        <v>39</v>
      </c>
      <c r="G123" s="23">
        <v>37</v>
      </c>
      <c r="H123" s="23"/>
      <c r="I123" s="23"/>
      <c r="J123" s="23"/>
      <c r="K123" s="53" t="s">
        <v>372</v>
      </c>
      <c r="L123" s="62"/>
      <c r="M123" s="6"/>
    </row>
    <row r="124" spans="1:17" x14ac:dyDescent="0.25">
      <c r="A124" s="38" t="s">
        <v>246</v>
      </c>
      <c r="B124" s="38" t="s">
        <v>71</v>
      </c>
      <c r="C124" s="38" t="s">
        <v>71</v>
      </c>
      <c r="E124" s="47" t="s">
        <v>7</v>
      </c>
      <c r="F124" s="41">
        <v>37</v>
      </c>
      <c r="G124" s="23">
        <v>38</v>
      </c>
      <c r="H124" s="23"/>
      <c r="I124" s="23"/>
      <c r="J124" s="23"/>
      <c r="K124" s="53" t="s">
        <v>372</v>
      </c>
      <c r="L124" s="12"/>
      <c r="M124" s="6"/>
    </row>
    <row r="125" spans="1:17" x14ac:dyDescent="0.25">
      <c r="A125" s="38" t="s">
        <v>246</v>
      </c>
      <c r="B125" s="38" t="s">
        <v>75</v>
      </c>
      <c r="C125" s="38" t="s">
        <v>75</v>
      </c>
      <c r="E125" s="47" t="s">
        <v>7</v>
      </c>
      <c r="F125" s="41">
        <v>89</v>
      </c>
      <c r="G125" s="23">
        <v>105</v>
      </c>
      <c r="H125" s="23"/>
      <c r="I125" s="23"/>
      <c r="J125" s="23"/>
      <c r="K125" s="53" t="s">
        <v>372</v>
      </c>
      <c r="M125"/>
    </row>
    <row r="126" spans="1:17" x14ac:dyDescent="0.25">
      <c r="A126" s="38" t="s">
        <v>249</v>
      </c>
      <c r="B126" s="38" t="s">
        <v>79</v>
      </c>
      <c r="C126" s="38" t="s">
        <v>79</v>
      </c>
      <c r="E126" s="47" t="s">
        <v>7</v>
      </c>
      <c r="F126" s="41">
        <v>81</v>
      </c>
      <c r="G126" s="23">
        <v>92</v>
      </c>
      <c r="H126" s="23"/>
      <c r="I126" s="23"/>
      <c r="J126" s="23"/>
      <c r="K126" s="53" t="s">
        <v>372</v>
      </c>
      <c r="M126"/>
    </row>
    <row r="127" spans="1:17" x14ac:dyDescent="0.25">
      <c r="A127" s="38" t="s">
        <v>249</v>
      </c>
      <c r="B127" s="38" t="s">
        <v>80</v>
      </c>
      <c r="C127" s="38" t="s">
        <v>80</v>
      </c>
      <c r="E127" s="47" t="s">
        <v>7</v>
      </c>
      <c r="F127" s="41">
        <v>179</v>
      </c>
      <c r="G127" s="23">
        <v>173</v>
      </c>
      <c r="H127" s="23"/>
      <c r="I127" s="23"/>
      <c r="J127" s="23"/>
      <c r="K127" s="53" t="s">
        <v>372</v>
      </c>
      <c r="M127"/>
    </row>
    <row r="128" spans="1:17" x14ac:dyDescent="0.25">
      <c r="A128" s="38" t="s">
        <v>323</v>
      </c>
      <c r="B128" s="38" t="s">
        <v>324</v>
      </c>
      <c r="C128" s="38" t="s">
        <v>133</v>
      </c>
      <c r="E128" s="36" t="s">
        <v>10</v>
      </c>
      <c r="F128" s="8">
        <v>14.549912605349634</v>
      </c>
      <c r="G128" s="25">
        <v>5</v>
      </c>
      <c r="I128" s="59"/>
      <c r="K128" s="53" t="s">
        <v>372</v>
      </c>
      <c r="M128"/>
    </row>
    <row r="129" spans="1:17" x14ac:dyDescent="0.25">
      <c r="A129" s="38" t="s">
        <v>323</v>
      </c>
      <c r="B129" s="38" t="s">
        <v>325</v>
      </c>
      <c r="C129" s="38" t="s">
        <v>134</v>
      </c>
      <c r="E129" s="36" t="s">
        <v>10</v>
      </c>
      <c r="F129" s="8">
        <v>19.271229235752337</v>
      </c>
      <c r="G129" s="25">
        <v>4</v>
      </c>
      <c r="I129" s="59"/>
      <c r="K129" s="91" t="s">
        <v>373</v>
      </c>
      <c r="M129"/>
    </row>
    <row r="130" spans="1:17" x14ac:dyDescent="0.25">
      <c r="A130" s="38" t="s">
        <v>323</v>
      </c>
      <c r="B130" s="38" t="s">
        <v>135</v>
      </c>
      <c r="C130" s="38" t="s">
        <v>135</v>
      </c>
      <c r="E130" s="36" t="s">
        <v>10</v>
      </c>
      <c r="F130" s="8">
        <v>16.017343235120531</v>
      </c>
      <c r="G130" s="25">
        <v>4</v>
      </c>
      <c r="I130" s="59"/>
      <c r="K130" s="91" t="s">
        <v>373</v>
      </c>
      <c r="M130"/>
    </row>
    <row r="131" spans="1:17" x14ac:dyDescent="0.25">
      <c r="A131" s="38" t="s">
        <v>323</v>
      </c>
      <c r="B131" s="38" t="s">
        <v>136</v>
      </c>
      <c r="C131" s="38" t="s">
        <v>136</v>
      </c>
      <c r="E131" s="36" t="s">
        <v>10</v>
      </c>
      <c r="F131" s="8">
        <v>20.891225171400844</v>
      </c>
      <c r="G131" s="25">
        <v>5</v>
      </c>
      <c r="I131" s="59"/>
      <c r="K131" s="91" t="s">
        <v>373</v>
      </c>
      <c r="M131"/>
    </row>
    <row r="132" spans="1:17" x14ac:dyDescent="0.25">
      <c r="A132" s="38" t="s">
        <v>323</v>
      </c>
      <c r="B132" s="38" t="s">
        <v>137</v>
      </c>
      <c r="C132" s="38" t="s">
        <v>137</v>
      </c>
      <c r="E132" s="36" t="s">
        <v>10</v>
      </c>
      <c r="F132" s="8">
        <v>57.778131053879079</v>
      </c>
      <c r="G132" s="25">
        <v>13</v>
      </c>
      <c r="I132" s="59"/>
      <c r="K132" s="91" t="s">
        <v>373</v>
      </c>
      <c r="M132"/>
    </row>
    <row r="133" spans="1:17" x14ac:dyDescent="0.25">
      <c r="A133" s="38" t="s">
        <v>323</v>
      </c>
      <c r="B133" s="38" t="s">
        <v>138</v>
      </c>
      <c r="C133" s="38" t="s">
        <v>138</v>
      </c>
      <c r="E133" s="36" t="s">
        <v>10</v>
      </c>
      <c r="F133" s="8">
        <v>30.5199782539325</v>
      </c>
      <c r="G133" s="25">
        <v>7</v>
      </c>
      <c r="I133" s="59"/>
      <c r="K133" s="91" t="s">
        <v>373</v>
      </c>
      <c r="L133" s="65"/>
      <c r="O133" s="6"/>
      <c r="P133" s="8"/>
      <c r="Q133" s="9"/>
    </row>
    <row r="134" spans="1:17" x14ac:dyDescent="0.25">
      <c r="A134" s="38" t="s">
        <v>323</v>
      </c>
      <c r="B134" s="38" t="s">
        <v>140</v>
      </c>
      <c r="C134" s="38" t="s">
        <v>140</v>
      </c>
      <c r="E134" s="36" t="s">
        <v>10</v>
      </c>
      <c r="F134" s="8">
        <v>25.412132172686484</v>
      </c>
      <c r="G134" s="25">
        <v>6</v>
      </c>
      <c r="I134" s="59"/>
      <c r="K134" s="91" t="s">
        <v>373</v>
      </c>
      <c r="L134" s="58"/>
    </row>
    <row r="135" spans="1:17" x14ac:dyDescent="0.25">
      <c r="A135" s="38" t="s">
        <v>337</v>
      </c>
      <c r="B135" s="38" t="s">
        <v>152</v>
      </c>
      <c r="C135" s="38" t="s">
        <v>152</v>
      </c>
      <c r="E135" s="36" t="s">
        <v>7</v>
      </c>
      <c r="F135" s="41">
        <v>85</v>
      </c>
      <c r="G135" s="24">
        <v>37</v>
      </c>
      <c r="I135" s="59"/>
      <c r="K135" s="53" t="s">
        <v>372</v>
      </c>
      <c r="M135"/>
    </row>
    <row r="136" spans="1:17" x14ac:dyDescent="0.25">
      <c r="A136" s="38" t="s">
        <v>337</v>
      </c>
      <c r="B136" s="38" t="s">
        <v>153</v>
      </c>
      <c r="C136" s="38" t="s">
        <v>153</v>
      </c>
      <c r="E136" s="36" t="s">
        <v>7</v>
      </c>
      <c r="F136" s="41">
        <v>126</v>
      </c>
      <c r="G136" s="24">
        <v>39</v>
      </c>
      <c r="I136" s="59"/>
      <c r="K136" s="53" t="s">
        <v>372</v>
      </c>
    </row>
    <row r="137" spans="1:17" x14ac:dyDescent="0.25">
      <c r="A137" s="38" t="s">
        <v>337</v>
      </c>
      <c r="B137" s="38" t="s">
        <v>154</v>
      </c>
      <c r="C137" s="38" t="s">
        <v>154</v>
      </c>
      <c r="E137" s="36" t="s">
        <v>7</v>
      </c>
      <c r="F137" s="41">
        <v>58</v>
      </c>
      <c r="G137" s="24">
        <v>18</v>
      </c>
      <c r="I137" s="59"/>
      <c r="K137" s="53" t="s">
        <v>373</v>
      </c>
    </row>
    <row r="138" spans="1:17" x14ac:dyDescent="0.25">
      <c r="A138" s="38" t="s">
        <v>337</v>
      </c>
      <c r="B138" s="38" t="s">
        <v>160</v>
      </c>
      <c r="C138" s="38" t="s">
        <v>160</v>
      </c>
      <c r="E138" s="36" t="s">
        <v>7</v>
      </c>
      <c r="F138" s="41">
        <v>212</v>
      </c>
      <c r="G138" s="24">
        <v>308</v>
      </c>
      <c r="I138" s="59"/>
      <c r="K138" s="88" t="s">
        <v>372</v>
      </c>
      <c r="L138" s="17"/>
      <c r="M138" s="6"/>
    </row>
    <row r="139" spans="1:17" x14ac:dyDescent="0.25">
      <c r="A139" s="38" t="s">
        <v>330</v>
      </c>
      <c r="B139" s="38" t="s">
        <v>142</v>
      </c>
      <c r="C139" s="38" t="s">
        <v>142</v>
      </c>
      <c r="E139" s="36" t="s">
        <v>7</v>
      </c>
      <c r="F139" s="41">
        <v>115</v>
      </c>
      <c r="G139" s="24">
        <v>64</v>
      </c>
      <c r="I139" s="59"/>
      <c r="K139" s="53" t="s">
        <v>372</v>
      </c>
      <c r="M139"/>
    </row>
    <row r="140" spans="1:17" x14ac:dyDescent="0.25">
      <c r="A140" s="38" t="s">
        <v>330</v>
      </c>
      <c r="B140" s="38" t="s">
        <v>143</v>
      </c>
      <c r="C140" s="38" t="s">
        <v>143</v>
      </c>
      <c r="E140" s="36" t="s">
        <v>7</v>
      </c>
      <c r="F140" s="41">
        <v>165</v>
      </c>
      <c r="G140" s="24">
        <v>181</v>
      </c>
      <c r="I140" s="59"/>
      <c r="K140" s="53" t="s">
        <v>372</v>
      </c>
      <c r="M140"/>
    </row>
    <row r="141" spans="1:17" x14ac:dyDescent="0.25">
      <c r="A141" s="38" t="s">
        <v>330</v>
      </c>
      <c r="B141" s="38" t="s">
        <v>148</v>
      </c>
      <c r="C141" s="38" t="s">
        <v>148</v>
      </c>
      <c r="D141" s="38" t="s">
        <v>332</v>
      </c>
      <c r="E141" s="36" t="s">
        <v>7</v>
      </c>
      <c r="F141" s="41">
        <v>38</v>
      </c>
      <c r="G141" s="24">
        <v>42</v>
      </c>
      <c r="I141" s="59"/>
      <c r="K141" s="93"/>
      <c r="L141" s="23"/>
      <c r="N141" s="6"/>
    </row>
    <row r="142" spans="1:17" x14ac:dyDescent="0.25">
      <c r="A142" s="38" t="s">
        <v>330</v>
      </c>
      <c r="B142" s="38" t="s">
        <v>148</v>
      </c>
      <c r="C142" s="38" t="s">
        <v>148</v>
      </c>
      <c r="D142" s="38" t="s">
        <v>333</v>
      </c>
      <c r="E142" s="36" t="s">
        <v>7</v>
      </c>
      <c r="F142" s="41">
        <v>39</v>
      </c>
      <c r="G142" s="24">
        <v>43</v>
      </c>
      <c r="I142" s="59"/>
      <c r="K142" s="93"/>
      <c r="L142" s="23"/>
    </row>
    <row r="143" spans="1:17" x14ac:dyDescent="0.25">
      <c r="A143" s="38" t="s">
        <v>330</v>
      </c>
      <c r="B143" s="38" t="s">
        <v>148</v>
      </c>
      <c r="C143" s="38" t="s">
        <v>148</v>
      </c>
      <c r="D143" s="38" t="s">
        <v>334</v>
      </c>
      <c r="E143" s="36" t="s">
        <v>7</v>
      </c>
      <c r="F143" s="41">
        <v>38</v>
      </c>
      <c r="G143" s="24">
        <v>42</v>
      </c>
      <c r="I143" s="59"/>
      <c r="M143"/>
    </row>
    <row r="144" spans="1:17" x14ac:dyDescent="0.25">
      <c r="A144" s="38" t="s">
        <v>330</v>
      </c>
      <c r="B144" s="38" t="s">
        <v>148</v>
      </c>
      <c r="C144" s="38" t="s">
        <v>148</v>
      </c>
      <c r="D144" s="38" t="s">
        <v>335</v>
      </c>
      <c r="E144" s="36" t="s">
        <v>7</v>
      </c>
      <c r="F144" s="41">
        <v>38</v>
      </c>
      <c r="G144" s="24">
        <v>42</v>
      </c>
      <c r="I144" s="59"/>
      <c r="M144"/>
    </row>
    <row r="145" spans="1:17" x14ac:dyDescent="0.25">
      <c r="A145" s="38" t="s">
        <v>330</v>
      </c>
      <c r="B145" s="38" t="s">
        <v>148</v>
      </c>
      <c r="C145" s="38" t="s">
        <v>148</v>
      </c>
      <c r="D145" s="38" t="s">
        <v>336</v>
      </c>
      <c r="E145" s="36" t="s">
        <v>7</v>
      </c>
      <c r="F145" s="41">
        <v>35</v>
      </c>
      <c r="G145" s="24">
        <v>41</v>
      </c>
      <c r="I145" s="59"/>
      <c r="M145"/>
    </row>
    <row r="146" spans="1:17" x14ac:dyDescent="0.25">
      <c r="A146" s="38" t="s">
        <v>251</v>
      </c>
      <c r="B146" s="38" t="s">
        <v>252</v>
      </c>
      <c r="C146" s="38" t="s">
        <v>84</v>
      </c>
      <c r="E146" s="47" t="s">
        <v>10</v>
      </c>
      <c r="F146" s="8">
        <v>23.418584111457719</v>
      </c>
      <c r="G146" s="60">
        <v>25</v>
      </c>
      <c r="H146" s="65"/>
      <c r="I146" s="65"/>
      <c r="J146" s="65"/>
      <c r="K146" s="91" t="s">
        <v>373</v>
      </c>
      <c r="M146"/>
    </row>
    <row r="147" spans="1:17" x14ac:dyDescent="0.25">
      <c r="A147" s="38" t="s">
        <v>251</v>
      </c>
      <c r="B147" s="38" t="s">
        <v>96</v>
      </c>
      <c r="C147" s="38" t="s">
        <v>96</v>
      </c>
      <c r="D147" s="38" t="s">
        <v>270</v>
      </c>
      <c r="E147" s="47" t="s">
        <v>7</v>
      </c>
      <c r="F147" s="41">
        <v>94</v>
      </c>
      <c r="G147" s="58">
        <v>56</v>
      </c>
      <c r="H147" s="58"/>
      <c r="I147" s="58"/>
      <c r="J147" s="58"/>
      <c r="K147" s="85" t="s">
        <v>372</v>
      </c>
      <c r="L147" s="56"/>
      <c r="M147" s="40"/>
    </row>
    <row r="148" spans="1:17" x14ac:dyDescent="0.25">
      <c r="A148" s="38" t="s">
        <v>251</v>
      </c>
      <c r="B148" s="38" t="s">
        <v>96</v>
      </c>
      <c r="C148" s="38" t="s">
        <v>96</v>
      </c>
      <c r="D148" s="38" t="s">
        <v>271</v>
      </c>
      <c r="E148" s="47" t="s">
        <v>7</v>
      </c>
      <c r="F148" s="41">
        <v>57</v>
      </c>
      <c r="G148" s="58">
        <v>37</v>
      </c>
      <c r="H148" s="58"/>
      <c r="I148" s="58"/>
      <c r="J148" s="58"/>
      <c r="K148" s="85" t="s">
        <v>372</v>
      </c>
      <c r="M148" s="40"/>
    </row>
    <row r="149" spans="1:17" x14ac:dyDescent="0.25">
      <c r="A149" s="38" t="s">
        <v>251</v>
      </c>
      <c r="B149" s="38" t="s">
        <v>96</v>
      </c>
      <c r="C149" s="38" t="s">
        <v>96</v>
      </c>
      <c r="D149" s="38" t="s">
        <v>272</v>
      </c>
      <c r="E149" s="47" t="s">
        <v>7</v>
      </c>
      <c r="F149" s="41">
        <v>108</v>
      </c>
      <c r="G149" s="58">
        <v>73</v>
      </c>
      <c r="H149" s="58"/>
      <c r="I149" s="58"/>
      <c r="J149" s="58"/>
      <c r="K149" s="85" t="s">
        <v>372</v>
      </c>
      <c r="L149" s="56"/>
      <c r="O149" s="6"/>
      <c r="P149" s="8"/>
      <c r="Q149" s="9"/>
    </row>
    <row r="150" spans="1:17" x14ac:dyDescent="0.25">
      <c r="A150" s="38" t="s">
        <v>251</v>
      </c>
      <c r="B150" s="38" t="s">
        <v>97</v>
      </c>
      <c r="C150" s="38" t="s">
        <v>97</v>
      </c>
      <c r="E150" s="47" t="s">
        <v>10</v>
      </c>
      <c r="F150" s="8">
        <v>39.757693761239523</v>
      </c>
      <c r="G150" s="17">
        <v>30</v>
      </c>
      <c r="H150" s="17"/>
      <c r="I150" s="17"/>
      <c r="J150" s="17"/>
      <c r="K150" s="85" t="s">
        <v>372</v>
      </c>
      <c r="N150" s="50"/>
      <c r="O150" s="50"/>
    </row>
    <row r="151" spans="1:17" x14ac:dyDescent="0.25">
      <c r="A151" s="38" t="s">
        <v>315</v>
      </c>
      <c r="B151" s="38" t="s">
        <v>316</v>
      </c>
      <c r="C151" s="38" t="s">
        <v>126</v>
      </c>
      <c r="E151" s="47" t="s">
        <v>10</v>
      </c>
      <c r="F151" s="8">
        <v>71.364233445720089</v>
      </c>
      <c r="G151" s="24">
        <v>56</v>
      </c>
      <c r="I151" s="59"/>
      <c r="K151" s="53" t="s">
        <v>372</v>
      </c>
      <c r="M151"/>
    </row>
    <row r="152" spans="1:17" x14ac:dyDescent="0.25">
      <c r="A152" s="38" t="s">
        <v>315</v>
      </c>
      <c r="B152" s="38" t="s">
        <v>317</v>
      </c>
      <c r="C152" s="38" t="s">
        <v>127</v>
      </c>
      <c r="E152" s="47" t="s">
        <v>7</v>
      </c>
      <c r="F152" s="41">
        <v>115</v>
      </c>
      <c r="G152" s="24">
        <v>92</v>
      </c>
      <c r="I152" s="59"/>
      <c r="K152" s="53" t="s">
        <v>372</v>
      </c>
      <c r="M152"/>
    </row>
    <row r="153" spans="1:17" x14ac:dyDescent="0.25">
      <c r="A153" s="38" t="s">
        <v>315</v>
      </c>
      <c r="B153" s="38" t="s">
        <v>318</v>
      </c>
      <c r="C153" s="38" t="s">
        <v>128</v>
      </c>
      <c r="E153" s="47" t="s">
        <v>7</v>
      </c>
      <c r="F153" s="41">
        <v>134</v>
      </c>
      <c r="G153" s="25">
        <v>129</v>
      </c>
      <c r="I153" s="59"/>
      <c r="K153" s="53" t="s">
        <v>372</v>
      </c>
      <c r="M153"/>
    </row>
    <row r="154" spans="1:17" x14ac:dyDescent="0.25">
      <c r="A154" s="38" t="s">
        <v>315</v>
      </c>
      <c r="B154" s="38" t="s">
        <v>319</v>
      </c>
      <c r="C154" s="38" t="s">
        <v>129</v>
      </c>
      <c r="E154" s="47" t="s">
        <v>7</v>
      </c>
      <c r="F154" s="41">
        <v>95</v>
      </c>
      <c r="G154" s="25">
        <v>60</v>
      </c>
      <c r="I154" s="59"/>
      <c r="K154" s="53" t="s">
        <v>372</v>
      </c>
      <c r="M154"/>
    </row>
    <row r="155" spans="1:17" x14ac:dyDescent="0.25">
      <c r="A155" s="38" t="s">
        <v>315</v>
      </c>
      <c r="B155" s="38" t="s">
        <v>320</v>
      </c>
      <c r="C155" s="38" t="s">
        <v>130</v>
      </c>
      <c r="E155" s="47" t="s">
        <v>7</v>
      </c>
      <c r="F155" s="41">
        <v>107</v>
      </c>
      <c r="G155" s="25">
        <v>77</v>
      </c>
      <c r="I155" s="59"/>
      <c r="K155" s="53" t="s">
        <v>372</v>
      </c>
      <c r="M155"/>
    </row>
    <row r="156" spans="1:17" x14ac:dyDescent="0.25">
      <c r="A156" s="38" t="s">
        <v>315</v>
      </c>
      <c r="B156" s="38" t="s">
        <v>321</v>
      </c>
      <c r="C156" s="38" t="s">
        <v>131</v>
      </c>
      <c r="E156" s="47" t="s">
        <v>7</v>
      </c>
      <c r="F156" s="41">
        <v>44</v>
      </c>
      <c r="G156" s="25">
        <v>61</v>
      </c>
      <c r="I156" s="59"/>
      <c r="M156"/>
    </row>
    <row r="157" spans="1:17" x14ac:dyDescent="0.25">
      <c r="A157" s="38" t="s">
        <v>315</v>
      </c>
      <c r="B157" s="38" t="s">
        <v>322</v>
      </c>
      <c r="C157" s="38" t="s">
        <v>132</v>
      </c>
      <c r="E157" s="47" t="s">
        <v>7</v>
      </c>
      <c r="F157" s="41">
        <v>65</v>
      </c>
      <c r="G157" s="25">
        <v>59</v>
      </c>
      <c r="I157" s="59"/>
      <c r="M157"/>
    </row>
    <row r="158" spans="1:17" x14ac:dyDescent="0.25">
      <c r="A158" s="38" t="s">
        <v>245</v>
      </c>
      <c r="B158" s="38" t="s">
        <v>67</v>
      </c>
      <c r="C158" s="38" t="s">
        <v>67</v>
      </c>
      <c r="E158" s="47" t="s">
        <v>7</v>
      </c>
      <c r="F158" s="23">
        <v>72</v>
      </c>
      <c r="G158" s="23">
        <v>70</v>
      </c>
      <c r="H158" s="23"/>
      <c r="I158" s="23"/>
      <c r="J158" s="23"/>
      <c r="K158" s="91" t="s">
        <v>372</v>
      </c>
      <c r="M158"/>
      <c r="N158" s="59"/>
      <c r="O158" s="29"/>
    </row>
    <row r="159" spans="1:17" x14ac:dyDescent="0.25">
      <c r="A159" s="38" t="s">
        <v>245</v>
      </c>
      <c r="B159" s="38" t="s">
        <v>77</v>
      </c>
      <c r="C159" s="38" t="s">
        <v>77</v>
      </c>
      <c r="E159" s="47" t="s">
        <v>7</v>
      </c>
      <c r="F159" s="41">
        <v>40</v>
      </c>
      <c r="G159" s="23">
        <v>46</v>
      </c>
      <c r="H159" s="23"/>
      <c r="I159" s="23"/>
      <c r="J159" s="23"/>
      <c r="K159" s="91" t="s">
        <v>372</v>
      </c>
    </row>
    <row r="160" spans="1:17" x14ac:dyDescent="0.25">
      <c r="A160" s="38" t="s">
        <v>339</v>
      </c>
      <c r="B160" s="38" t="s">
        <v>157</v>
      </c>
      <c r="C160" s="38" t="s">
        <v>157</v>
      </c>
      <c r="E160" s="36" t="s">
        <v>7</v>
      </c>
      <c r="F160" s="41">
        <v>45</v>
      </c>
      <c r="G160" s="24">
        <v>23</v>
      </c>
      <c r="I160" s="59"/>
      <c r="K160" s="53" t="s">
        <v>373</v>
      </c>
    </row>
    <row r="161" spans="1:17" x14ac:dyDescent="0.25">
      <c r="A161" s="38" t="s">
        <v>339</v>
      </c>
      <c r="B161" s="38" t="s">
        <v>158</v>
      </c>
      <c r="C161" s="38" t="s">
        <v>158</v>
      </c>
      <c r="E161" s="36" t="s">
        <v>7</v>
      </c>
      <c r="F161" s="41">
        <v>64</v>
      </c>
      <c r="G161" s="24">
        <v>36</v>
      </c>
      <c r="I161" s="59"/>
      <c r="K161" s="53" t="s">
        <v>372</v>
      </c>
      <c r="L161" s="17"/>
      <c r="M161" s="6"/>
    </row>
    <row r="162" spans="1:17" x14ac:dyDescent="0.25">
      <c r="A162" s="38" t="s">
        <v>339</v>
      </c>
      <c r="B162" s="38" t="s">
        <v>164</v>
      </c>
      <c r="C162" s="38" t="s">
        <v>164</v>
      </c>
      <c r="E162" s="36" t="s">
        <v>7</v>
      </c>
      <c r="F162" s="41">
        <v>115</v>
      </c>
      <c r="G162" s="24">
        <v>120</v>
      </c>
      <c r="I162" s="59"/>
      <c r="K162" s="53" t="s">
        <v>372</v>
      </c>
      <c r="L162" s="17"/>
    </row>
    <row r="163" spans="1:17" x14ac:dyDescent="0.25">
      <c r="A163" s="38" t="s">
        <v>339</v>
      </c>
      <c r="B163" s="38" t="s">
        <v>165</v>
      </c>
      <c r="C163" s="38" t="s">
        <v>165</v>
      </c>
      <c r="E163" s="36" t="s">
        <v>7</v>
      </c>
      <c r="F163" s="41">
        <v>58</v>
      </c>
      <c r="G163" s="24">
        <v>25</v>
      </c>
      <c r="I163" s="59"/>
      <c r="K163" s="53" t="s">
        <v>372</v>
      </c>
      <c r="L163" s="17"/>
    </row>
    <row r="164" spans="1:17" x14ac:dyDescent="0.25">
      <c r="A164" s="38" t="s">
        <v>339</v>
      </c>
      <c r="B164" s="38" t="s">
        <v>166</v>
      </c>
      <c r="C164" s="38" t="s">
        <v>166</v>
      </c>
      <c r="E164" s="36" t="s">
        <v>7</v>
      </c>
      <c r="F164" s="41">
        <v>45</v>
      </c>
      <c r="G164" s="24">
        <v>24</v>
      </c>
      <c r="I164" s="59"/>
      <c r="K164" s="53" t="s">
        <v>373</v>
      </c>
      <c r="N164" s="50"/>
      <c r="O164" s="50"/>
    </row>
    <row r="165" spans="1:17" x14ac:dyDescent="0.25">
      <c r="A165" s="38" t="s">
        <v>339</v>
      </c>
      <c r="B165" s="38" t="s">
        <v>171</v>
      </c>
      <c r="C165" s="38" t="s">
        <v>171</v>
      </c>
      <c r="E165" s="36" t="s">
        <v>7</v>
      </c>
      <c r="F165" s="41">
        <v>210</v>
      </c>
      <c r="G165" s="24">
        <v>108</v>
      </c>
      <c r="I165" s="59"/>
      <c r="K165" s="91" t="s">
        <v>373</v>
      </c>
      <c r="M165" s="44"/>
      <c r="N165" s="6"/>
      <c r="O165" s="24"/>
    </row>
    <row r="166" spans="1:17" x14ac:dyDescent="0.25">
      <c r="A166" s="38" t="s">
        <v>339</v>
      </c>
      <c r="B166" s="38" t="s">
        <v>172</v>
      </c>
      <c r="C166" s="38" t="s">
        <v>172</v>
      </c>
      <c r="E166" s="36" t="s">
        <v>7</v>
      </c>
      <c r="F166" s="41">
        <v>129</v>
      </c>
      <c r="G166" s="24">
        <v>137</v>
      </c>
      <c r="I166" s="59"/>
      <c r="K166" s="91" t="s">
        <v>372</v>
      </c>
      <c r="M166" s="44"/>
      <c r="N166" s="6"/>
      <c r="O166" s="24"/>
    </row>
    <row r="167" spans="1:17" x14ac:dyDescent="0.25">
      <c r="A167" s="38" t="s">
        <v>339</v>
      </c>
      <c r="B167" s="38" t="s">
        <v>179</v>
      </c>
      <c r="C167" s="38" t="s">
        <v>179</v>
      </c>
      <c r="E167" s="36" t="s">
        <v>7</v>
      </c>
      <c r="F167" s="41">
        <v>48</v>
      </c>
      <c r="G167" s="24">
        <v>52</v>
      </c>
      <c r="K167" s="92" t="s">
        <v>372</v>
      </c>
      <c r="L167" s="19"/>
      <c r="M167" s="6"/>
    </row>
    <row r="168" spans="1:17" x14ac:dyDescent="0.25">
      <c r="A168" s="38" t="s">
        <v>339</v>
      </c>
      <c r="B168" s="38" t="s">
        <v>180</v>
      </c>
      <c r="C168" s="38" t="s">
        <v>180</v>
      </c>
      <c r="E168" s="36" t="s">
        <v>7</v>
      </c>
      <c r="F168" s="41">
        <v>15</v>
      </c>
      <c r="G168" s="24">
        <v>13</v>
      </c>
      <c r="K168" s="53" t="s">
        <v>373</v>
      </c>
      <c r="L168" s="19"/>
      <c r="M168" s="6"/>
    </row>
    <row r="169" spans="1:17" x14ac:dyDescent="0.25">
      <c r="A169" s="38" t="s">
        <v>221</v>
      </c>
      <c r="B169" s="38" t="s">
        <v>20</v>
      </c>
      <c r="C169" s="38" t="s">
        <v>20</v>
      </c>
      <c r="E169" s="36" t="s">
        <v>10</v>
      </c>
      <c r="F169" s="8">
        <v>12.818665133844029</v>
      </c>
      <c r="G169" s="75">
        <f>23+10</f>
        <v>33</v>
      </c>
      <c r="H169" s="17"/>
      <c r="I169" s="17"/>
      <c r="J169" s="17"/>
      <c r="K169" s="89" t="s">
        <v>371</v>
      </c>
      <c r="L169" s="31"/>
      <c r="M169" s="9"/>
    </row>
    <row r="170" spans="1:17" x14ac:dyDescent="0.25">
      <c r="A170" s="38" t="s">
        <v>221</v>
      </c>
      <c r="B170" s="38" t="s">
        <v>253</v>
      </c>
      <c r="C170" s="38" t="s">
        <v>85</v>
      </c>
      <c r="E170" s="47" t="s">
        <v>10</v>
      </c>
      <c r="F170" s="8">
        <v>7.6351611886811428</v>
      </c>
      <c r="G170" s="17">
        <v>15</v>
      </c>
      <c r="H170" s="17"/>
      <c r="I170" s="17"/>
      <c r="J170" s="17"/>
      <c r="K170" s="53" t="s">
        <v>371</v>
      </c>
      <c r="M170"/>
    </row>
    <row r="171" spans="1:17" x14ac:dyDescent="0.25">
      <c r="A171" s="38" t="s">
        <v>221</v>
      </c>
      <c r="B171" s="38" t="s">
        <v>254</v>
      </c>
      <c r="C171" s="38" t="s">
        <v>86</v>
      </c>
      <c r="E171" s="47" t="s">
        <v>10</v>
      </c>
      <c r="F171" s="8">
        <v>39.504234270761259</v>
      </c>
      <c r="G171" s="17">
        <v>76</v>
      </c>
      <c r="H171" s="17"/>
      <c r="I171" s="17"/>
      <c r="J171" s="17"/>
      <c r="K171" s="53" t="s">
        <v>371</v>
      </c>
    </row>
    <row r="172" spans="1:17" x14ac:dyDescent="0.25">
      <c r="A172" s="38" t="s">
        <v>221</v>
      </c>
      <c r="B172" s="38" t="s">
        <v>32</v>
      </c>
      <c r="C172" s="38" t="s">
        <v>32</v>
      </c>
      <c r="E172" s="36" t="s">
        <v>10</v>
      </c>
      <c r="F172" s="8">
        <v>22.949269796449073</v>
      </c>
      <c r="G172" s="24">
        <v>46</v>
      </c>
      <c r="H172" s="29"/>
      <c r="I172" s="29"/>
      <c r="J172" s="29"/>
      <c r="K172" s="53" t="s">
        <v>373</v>
      </c>
      <c r="M172"/>
      <c r="N172" s="59"/>
      <c r="O172" s="29"/>
    </row>
    <row r="173" spans="1:17" x14ac:dyDescent="0.25">
      <c r="A173" s="38" t="s">
        <v>221</v>
      </c>
      <c r="B173" s="38" t="s">
        <v>33</v>
      </c>
      <c r="C173" s="38" t="s">
        <v>33</v>
      </c>
      <c r="E173" s="36" t="s">
        <v>10</v>
      </c>
      <c r="F173" s="8">
        <v>14.081689983109982</v>
      </c>
      <c r="G173" s="24">
        <v>26</v>
      </c>
      <c r="H173" s="29"/>
      <c r="I173" s="29"/>
      <c r="J173" s="29"/>
      <c r="K173" s="53" t="s">
        <v>373</v>
      </c>
      <c r="M173"/>
      <c r="N173" s="59"/>
      <c r="O173" s="29"/>
    </row>
    <row r="174" spans="1:17" x14ac:dyDescent="0.25">
      <c r="A174" s="36" t="s">
        <v>384</v>
      </c>
      <c r="B174" s="38" t="s">
        <v>229</v>
      </c>
      <c r="C174" s="38" t="s">
        <v>49</v>
      </c>
      <c r="E174" s="36" t="s">
        <v>10</v>
      </c>
      <c r="F174" s="8">
        <v>25.521417712179201</v>
      </c>
      <c r="G174" s="23">
        <v>10</v>
      </c>
      <c r="H174" s="23"/>
      <c r="I174" s="23"/>
      <c r="J174" s="23"/>
      <c r="K174" s="90" t="s">
        <v>371</v>
      </c>
      <c r="L174" s="25"/>
      <c r="N174" s="6"/>
    </row>
    <row r="175" spans="1:17" x14ac:dyDescent="0.25">
      <c r="A175" s="36" t="s">
        <v>384</v>
      </c>
      <c r="B175" s="38" t="s">
        <v>230</v>
      </c>
      <c r="C175" s="38" t="s">
        <v>50</v>
      </c>
      <c r="E175" s="36" t="s">
        <v>10</v>
      </c>
      <c r="F175" s="8">
        <v>17.485615610826542</v>
      </c>
      <c r="G175" s="23">
        <v>10</v>
      </c>
      <c r="H175" s="23"/>
      <c r="I175" s="23"/>
      <c r="J175" s="23"/>
      <c r="K175" s="90" t="s">
        <v>371</v>
      </c>
      <c r="L175" s="25"/>
      <c r="M175" s="96"/>
      <c r="N175" s="6"/>
    </row>
    <row r="176" spans="1:17" x14ac:dyDescent="0.25">
      <c r="A176" s="38" t="s">
        <v>241</v>
      </c>
      <c r="B176" s="38" t="s">
        <v>232</v>
      </c>
      <c r="C176" s="38" t="s">
        <v>51</v>
      </c>
      <c r="E176" s="36" t="s">
        <v>10</v>
      </c>
      <c r="F176" s="8">
        <v>19.086104397294697</v>
      </c>
      <c r="G176" s="23">
        <v>8</v>
      </c>
      <c r="H176" s="23"/>
      <c r="I176" s="23"/>
      <c r="J176" s="23"/>
      <c r="K176" s="90" t="s">
        <v>371</v>
      </c>
      <c r="L176" s="65"/>
      <c r="O176" s="6"/>
      <c r="P176" s="8"/>
      <c r="Q176" s="27"/>
    </row>
    <row r="177" spans="1:15" x14ac:dyDescent="0.25">
      <c r="A177" s="38" t="s">
        <v>241</v>
      </c>
      <c r="B177" s="38" t="s">
        <v>233</v>
      </c>
      <c r="C177" s="38" t="s">
        <v>52</v>
      </c>
      <c r="E177" s="36" t="s">
        <v>10</v>
      </c>
      <c r="F177" s="8">
        <v>51.732173536080737</v>
      </c>
      <c r="G177" s="23">
        <v>30</v>
      </c>
      <c r="H177" s="23"/>
      <c r="I177" s="23"/>
      <c r="J177" s="23"/>
      <c r="K177" s="90" t="s">
        <v>371</v>
      </c>
      <c r="L177" s="19"/>
      <c r="M177" s="6"/>
    </row>
    <row r="178" spans="1:15" x14ac:dyDescent="0.25">
      <c r="A178" s="38" t="s">
        <v>242</v>
      </c>
      <c r="B178" s="38" t="s">
        <v>63</v>
      </c>
      <c r="C178" s="38" t="s">
        <v>63</v>
      </c>
      <c r="E178" s="36" t="s">
        <v>7</v>
      </c>
      <c r="F178" s="23">
        <v>48.779266069065983</v>
      </c>
      <c r="G178" s="23">
        <v>49</v>
      </c>
      <c r="H178" s="23"/>
      <c r="I178" s="23"/>
      <c r="J178" s="23"/>
      <c r="K178" s="90" t="s">
        <v>371</v>
      </c>
      <c r="M178"/>
    </row>
    <row r="179" spans="1:15" x14ac:dyDescent="0.25">
      <c r="A179" s="38" t="s">
        <v>242</v>
      </c>
      <c r="B179" s="38" t="s">
        <v>64</v>
      </c>
      <c r="C179" s="38" t="s">
        <v>64</v>
      </c>
      <c r="E179" s="36" t="s">
        <v>7</v>
      </c>
      <c r="F179" s="23">
        <v>86.650472119624865</v>
      </c>
      <c r="G179" s="23">
        <v>87</v>
      </c>
      <c r="H179" s="23"/>
      <c r="I179" s="23"/>
      <c r="J179" s="23"/>
      <c r="K179" s="90" t="s">
        <v>371</v>
      </c>
      <c r="M179"/>
    </row>
    <row r="180" spans="1:15" x14ac:dyDescent="0.25">
      <c r="A180" s="38" t="s">
        <v>242</v>
      </c>
      <c r="B180" s="38" t="s">
        <v>65</v>
      </c>
      <c r="C180" s="38" t="s">
        <v>65</v>
      </c>
      <c r="D180" s="38" t="s">
        <v>243</v>
      </c>
      <c r="E180" s="36" t="s">
        <v>7</v>
      </c>
      <c r="F180" s="23">
        <v>66.440692222524746</v>
      </c>
      <c r="G180" s="25">
        <v>66</v>
      </c>
      <c r="H180" s="25"/>
      <c r="I180" s="25"/>
      <c r="J180" s="25"/>
      <c r="K180" s="90" t="s">
        <v>371</v>
      </c>
      <c r="L180" s="23"/>
      <c r="N180" s="6"/>
    </row>
    <row r="181" spans="1:15" x14ac:dyDescent="0.25">
      <c r="A181" s="38" t="s">
        <v>242</v>
      </c>
      <c r="B181" s="38" t="s">
        <v>65</v>
      </c>
      <c r="C181" s="38" t="s">
        <v>65</v>
      </c>
      <c r="D181" s="38" t="s">
        <v>244</v>
      </c>
      <c r="E181" s="36" t="s">
        <v>7</v>
      </c>
      <c r="F181" s="23">
        <v>31.843965922744658</v>
      </c>
      <c r="G181" s="25">
        <v>32</v>
      </c>
      <c r="H181" s="25"/>
      <c r="I181" s="25"/>
      <c r="J181" s="25"/>
      <c r="K181" s="90" t="s">
        <v>371</v>
      </c>
      <c r="L181" s="23"/>
      <c r="M181" s="97"/>
      <c r="N181" s="97"/>
    </row>
    <row r="182" spans="1:15" x14ac:dyDescent="0.25">
      <c r="A182" s="38" t="s">
        <v>242</v>
      </c>
      <c r="B182" s="38" t="s">
        <v>66</v>
      </c>
      <c r="C182" s="38" t="s">
        <v>66</v>
      </c>
      <c r="E182" s="47" t="s">
        <v>7</v>
      </c>
      <c r="F182" s="23">
        <v>67.545688428272271</v>
      </c>
      <c r="G182" s="23">
        <v>68</v>
      </c>
      <c r="H182" s="23"/>
      <c r="I182" s="23"/>
      <c r="J182" s="23"/>
      <c r="K182" s="90" t="s">
        <v>371</v>
      </c>
      <c r="L182" s="25"/>
      <c r="M182" s="44"/>
      <c r="N182" s="6"/>
    </row>
    <row r="183" spans="1:15" x14ac:dyDescent="0.25">
      <c r="A183" s="38" t="s">
        <v>234</v>
      </c>
      <c r="B183" s="38" t="s">
        <v>235</v>
      </c>
      <c r="C183" s="38" t="s">
        <v>53</v>
      </c>
      <c r="E183" s="36" t="s">
        <v>10</v>
      </c>
      <c r="F183" s="8">
        <v>26.189147360373088</v>
      </c>
      <c r="G183" s="23">
        <v>29</v>
      </c>
      <c r="H183" s="23"/>
      <c r="I183" s="23"/>
      <c r="J183" s="23"/>
      <c r="K183" s="90" t="s">
        <v>371</v>
      </c>
      <c r="L183" s="19"/>
      <c r="M183" s="6"/>
    </row>
    <row r="184" spans="1:15" x14ac:dyDescent="0.25">
      <c r="A184" s="38" t="s">
        <v>234</v>
      </c>
      <c r="B184" s="38" t="s">
        <v>236</v>
      </c>
      <c r="C184" s="38" t="s">
        <v>54</v>
      </c>
      <c r="E184" s="36" t="s">
        <v>10</v>
      </c>
      <c r="F184" s="8">
        <v>29.949659361843658</v>
      </c>
      <c r="G184" s="23">
        <v>29</v>
      </c>
      <c r="H184" s="23"/>
      <c r="I184" s="23"/>
      <c r="J184" s="23"/>
      <c r="K184" s="90" t="s">
        <v>371</v>
      </c>
      <c r="L184" s="19"/>
      <c r="M184" s="6"/>
    </row>
    <row r="185" spans="1:15" x14ac:dyDescent="0.25">
      <c r="A185" s="38" t="s">
        <v>301</v>
      </c>
      <c r="B185" s="38" t="s">
        <v>114</v>
      </c>
      <c r="C185" s="38" t="s">
        <v>114</v>
      </c>
      <c r="D185" s="38" t="s">
        <v>302</v>
      </c>
      <c r="E185" s="47" t="s">
        <v>7</v>
      </c>
      <c r="F185" s="24">
        <v>142</v>
      </c>
      <c r="G185" s="25">
        <v>176</v>
      </c>
      <c r="K185" s="89" t="s">
        <v>372</v>
      </c>
      <c r="L185" s="12"/>
      <c r="M185" s="6"/>
    </row>
    <row r="186" spans="1:15" x14ac:dyDescent="0.25">
      <c r="A186" s="45" t="s">
        <v>301</v>
      </c>
      <c r="B186" s="45" t="s">
        <v>114</v>
      </c>
      <c r="C186" s="45" t="s">
        <v>114</v>
      </c>
      <c r="D186" s="46"/>
      <c r="E186" s="46" t="s">
        <v>7</v>
      </c>
      <c r="F186" s="24"/>
      <c r="G186" s="24"/>
      <c r="K186" s="89" t="s">
        <v>372</v>
      </c>
      <c r="L186" s="31"/>
      <c r="M186" s="9"/>
    </row>
    <row r="187" spans="1:15" x14ac:dyDescent="0.25">
      <c r="A187" s="38" t="s">
        <v>301</v>
      </c>
      <c r="B187" s="38" t="s">
        <v>115</v>
      </c>
      <c r="C187" s="38" t="s">
        <v>115</v>
      </c>
      <c r="D187" s="38" t="s">
        <v>303</v>
      </c>
      <c r="E187" s="47" t="s">
        <v>7</v>
      </c>
      <c r="F187" s="24">
        <v>236</v>
      </c>
      <c r="G187" s="25">
        <v>300</v>
      </c>
      <c r="H187" s="50" t="s">
        <v>350</v>
      </c>
      <c r="I187" s="16"/>
      <c r="K187" s="89" t="s">
        <v>372</v>
      </c>
      <c r="L187" s="31"/>
      <c r="M187" s="9"/>
    </row>
    <row r="188" spans="1:15" x14ac:dyDescent="0.25">
      <c r="A188" s="38" t="s">
        <v>301</v>
      </c>
      <c r="B188" s="38" t="s">
        <v>115</v>
      </c>
      <c r="C188" s="38" t="s">
        <v>115</v>
      </c>
      <c r="D188" s="38" t="s">
        <v>304</v>
      </c>
      <c r="E188" s="47" t="s">
        <v>7</v>
      </c>
      <c r="F188" s="24">
        <v>137</v>
      </c>
      <c r="G188" s="25">
        <v>171</v>
      </c>
      <c r="K188" s="89" t="s">
        <v>372</v>
      </c>
      <c r="L188" s="31"/>
      <c r="M188" s="9"/>
    </row>
    <row r="189" spans="1:15" x14ac:dyDescent="0.25">
      <c r="A189" s="38" t="s">
        <v>301</v>
      </c>
      <c r="B189" s="38" t="s">
        <v>115</v>
      </c>
      <c r="C189" s="38" t="s">
        <v>115</v>
      </c>
      <c r="D189" s="38" t="s">
        <v>305</v>
      </c>
      <c r="E189" s="47" t="s">
        <v>7</v>
      </c>
      <c r="F189" s="24">
        <v>14</v>
      </c>
      <c r="G189" s="25">
        <v>18</v>
      </c>
      <c r="K189" s="89" t="s">
        <v>372</v>
      </c>
      <c r="M189"/>
      <c r="N189" s="59"/>
      <c r="O189" s="16"/>
    </row>
    <row r="190" spans="1:15" x14ac:dyDescent="0.25">
      <c r="A190" s="45" t="s">
        <v>301</v>
      </c>
      <c r="B190" s="45" t="s">
        <v>115</v>
      </c>
      <c r="C190" s="45" t="s">
        <v>115</v>
      </c>
      <c r="D190" s="42"/>
      <c r="E190" s="46" t="s">
        <v>7</v>
      </c>
      <c r="F190" s="29"/>
      <c r="G190" s="24"/>
      <c r="H190" s="55">
        <v>12</v>
      </c>
      <c r="I190" s="50" t="s">
        <v>351</v>
      </c>
      <c r="K190" s="89" t="s">
        <v>372</v>
      </c>
      <c r="M190"/>
      <c r="N190" s="59"/>
      <c r="O190" s="29"/>
    </row>
    <row r="191" spans="1:15" x14ac:dyDescent="0.25">
      <c r="A191" s="38" t="s">
        <v>247</v>
      </c>
      <c r="B191" s="38" t="s">
        <v>76</v>
      </c>
      <c r="C191" s="38" t="s">
        <v>76</v>
      </c>
      <c r="E191" s="47" t="s">
        <v>7</v>
      </c>
      <c r="F191" s="41">
        <v>112</v>
      </c>
      <c r="G191" s="23">
        <v>98</v>
      </c>
      <c r="H191" s="23"/>
      <c r="I191" s="23"/>
      <c r="J191" s="23"/>
      <c r="K191" s="89" t="s">
        <v>372</v>
      </c>
    </row>
    <row r="192" spans="1:15" x14ac:dyDescent="0.25">
      <c r="A192" s="38" t="s">
        <v>212</v>
      </c>
      <c r="B192" s="38" t="s">
        <v>213</v>
      </c>
      <c r="C192" s="38" t="s">
        <v>14</v>
      </c>
      <c r="E192" s="36" t="s">
        <v>10</v>
      </c>
      <c r="F192" s="8">
        <v>17.080600625349845</v>
      </c>
      <c r="G192" s="75">
        <f>1+16</f>
        <v>17</v>
      </c>
      <c r="H192" s="17"/>
      <c r="I192" s="17"/>
      <c r="J192" s="17"/>
      <c r="K192" s="89" t="s">
        <v>371</v>
      </c>
      <c r="M192"/>
      <c r="N192" s="50"/>
      <c r="O192" s="50"/>
    </row>
    <row r="193" spans="1:15" x14ac:dyDescent="0.25">
      <c r="A193" s="38" t="s">
        <v>212</v>
      </c>
      <c r="B193" s="38" t="s">
        <v>215</v>
      </c>
      <c r="C193" s="38" t="s">
        <v>15</v>
      </c>
      <c r="E193" s="36" t="s">
        <v>10</v>
      </c>
      <c r="F193" s="8">
        <v>27.370809267922162</v>
      </c>
      <c r="G193" s="17">
        <v>22</v>
      </c>
      <c r="H193" s="17"/>
      <c r="I193" s="17"/>
      <c r="J193" s="17"/>
      <c r="K193" s="89" t="s">
        <v>371</v>
      </c>
      <c r="M193"/>
    </row>
    <row r="194" spans="1:15" x14ac:dyDescent="0.25">
      <c r="A194" s="38" t="s">
        <v>212</v>
      </c>
      <c r="B194" s="38" t="s">
        <v>20</v>
      </c>
      <c r="C194" s="38" t="s">
        <v>20</v>
      </c>
      <c r="E194" s="36" t="s">
        <v>10</v>
      </c>
      <c r="F194" s="8">
        <v>12.37430356504878</v>
      </c>
      <c r="G194" s="24"/>
      <c r="K194" s="89" t="s">
        <v>371</v>
      </c>
      <c r="L194" s="31"/>
      <c r="M194" s="9"/>
    </row>
    <row r="195" spans="1:15" x14ac:dyDescent="0.25">
      <c r="A195" s="38" t="s">
        <v>220</v>
      </c>
      <c r="B195" s="38" t="s">
        <v>19</v>
      </c>
      <c r="C195" s="38" t="s">
        <v>19</v>
      </c>
      <c r="E195" s="36" t="s">
        <v>10</v>
      </c>
      <c r="F195" s="8">
        <v>9.0454143116536603</v>
      </c>
      <c r="G195" s="63">
        <v>3</v>
      </c>
      <c r="H195" s="63"/>
      <c r="I195" s="63"/>
      <c r="J195" s="63"/>
      <c r="K195" s="89" t="s">
        <v>371</v>
      </c>
      <c r="L195" s="31"/>
      <c r="M195" s="9"/>
    </row>
    <row r="196" spans="1:15" x14ac:dyDescent="0.25">
      <c r="A196" s="38" t="s">
        <v>220</v>
      </c>
      <c r="B196" s="38" t="s">
        <v>26</v>
      </c>
      <c r="C196" s="38" t="s">
        <v>26</v>
      </c>
      <c r="E196" s="36" t="s">
        <v>10</v>
      </c>
      <c r="F196" s="8">
        <v>12.137165376503219</v>
      </c>
      <c r="G196" s="24">
        <v>4</v>
      </c>
      <c r="H196" s="29"/>
      <c r="I196" s="29"/>
      <c r="J196" s="29"/>
      <c r="K196" s="89" t="s">
        <v>371</v>
      </c>
      <c r="L196" s="23"/>
      <c r="N196" s="6"/>
    </row>
    <row r="197" spans="1:15" x14ac:dyDescent="0.25">
      <c r="A197" s="38" t="s">
        <v>220</v>
      </c>
      <c r="B197" s="38" t="s">
        <v>30</v>
      </c>
      <c r="C197" s="38" t="s">
        <v>30</v>
      </c>
      <c r="E197" s="36" t="s">
        <v>10</v>
      </c>
      <c r="F197" s="8">
        <v>16.25810204343847</v>
      </c>
      <c r="G197" s="67">
        <v>6</v>
      </c>
      <c r="H197" s="19"/>
      <c r="I197" s="19"/>
      <c r="J197" s="19"/>
      <c r="K197" s="89" t="s">
        <v>373</v>
      </c>
      <c r="N197" s="6"/>
    </row>
    <row r="198" spans="1:15" x14ac:dyDescent="0.25">
      <c r="A198" s="38" t="s">
        <v>220</v>
      </c>
      <c r="B198" s="38" t="s">
        <v>31</v>
      </c>
      <c r="C198" s="38" t="s">
        <v>31</v>
      </c>
      <c r="E198" s="36" t="s">
        <v>10</v>
      </c>
      <c r="F198" s="8">
        <v>24.603207504711666</v>
      </c>
      <c r="G198" s="24">
        <v>8</v>
      </c>
      <c r="H198" s="29"/>
      <c r="I198" s="29"/>
      <c r="J198" s="29"/>
      <c r="K198" s="89" t="s">
        <v>373</v>
      </c>
      <c r="N198" s="6"/>
    </row>
    <row r="199" spans="1:15" x14ac:dyDescent="0.25">
      <c r="A199" s="38" t="s">
        <v>293</v>
      </c>
      <c r="B199" s="38" t="s">
        <v>111</v>
      </c>
      <c r="C199" s="38" t="s">
        <v>111</v>
      </c>
      <c r="D199" s="38" t="s">
        <v>299</v>
      </c>
      <c r="E199" s="47" t="s">
        <v>7</v>
      </c>
      <c r="F199" s="24">
        <v>82</v>
      </c>
      <c r="G199" s="25">
        <v>70</v>
      </c>
      <c r="K199" s="89" t="s">
        <v>373</v>
      </c>
      <c r="L199" s="12"/>
      <c r="M199" s="6"/>
    </row>
    <row r="200" spans="1:15" x14ac:dyDescent="0.25">
      <c r="A200" s="38" t="s">
        <v>293</v>
      </c>
      <c r="B200" s="38" t="s">
        <v>111</v>
      </c>
      <c r="C200" s="38" t="s">
        <v>111</v>
      </c>
      <c r="D200" s="38" t="s">
        <v>294</v>
      </c>
      <c r="E200" s="47" t="s">
        <v>7</v>
      </c>
      <c r="F200" s="24">
        <v>231</v>
      </c>
      <c r="G200" s="69">
        <v>285</v>
      </c>
      <c r="K200" s="89" t="s">
        <v>373</v>
      </c>
      <c r="L200" s="12"/>
      <c r="M200" s="6"/>
    </row>
    <row r="201" spans="1:15" x14ac:dyDescent="0.25">
      <c r="A201" s="38" t="s">
        <v>342</v>
      </c>
      <c r="B201" s="38" t="s">
        <v>168</v>
      </c>
      <c r="C201" s="38" t="s">
        <v>168</v>
      </c>
      <c r="E201" s="36" t="s">
        <v>10</v>
      </c>
      <c r="F201" s="8">
        <v>12.287522398839402</v>
      </c>
      <c r="G201" s="24">
        <v>12</v>
      </c>
      <c r="I201" s="59"/>
      <c r="M201"/>
      <c r="N201" s="59"/>
      <c r="O201" s="29"/>
    </row>
    <row r="202" spans="1:15" x14ac:dyDescent="0.25">
      <c r="A202" s="38" t="s">
        <v>342</v>
      </c>
      <c r="B202" s="38" t="s">
        <v>169</v>
      </c>
      <c r="C202" s="38" t="s">
        <v>169</v>
      </c>
      <c r="E202" s="36" t="s">
        <v>10</v>
      </c>
      <c r="F202" s="8">
        <v>19.769761419936213</v>
      </c>
      <c r="G202" s="24">
        <v>20</v>
      </c>
      <c r="I202" s="59"/>
      <c r="M202"/>
      <c r="N202" s="59"/>
      <c r="O202" s="29"/>
    </row>
    <row r="203" spans="1:15" x14ac:dyDescent="0.25">
      <c r="A203" s="38" t="s">
        <v>342</v>
      </c>
      <c r="B203" s="38" t="s">
        <v>177</v>
      </c>
      <c r="C203" s="38" t="s">
        <v>177</v>
      </c>
      <c r="D203" s="36"/>
      <c r="E203" s="36" t="s">
        <v>10</v>
      </c>
      <c r="F203" s="8">
        <v>36.234971373769909</v>
      </c>
      <c r="G203" s="24">
        <v>30</v>
      </c>
      <c r="K203" s="92" t="s">
        <v>372</v>
      </c>
      <c r="L203" s="19"/>
      <c r="M203" s="6"/>
    </row>
    <row r="204" spans="1:15" x14ac:dyDescent="0.25">
      <c r="A204" s="38" t="s">
        <v>342</v>
      </c>
      <c r="B204" s="38" t="s">
        <v>178</v>
      </c>
      <c r="C204" s="38" t="s">
        <v>178</v>
      </c>
      <c r="E204" s="36" t="s">
        <v>10</v>
      </c>
      <c r="F204" s="8">
        <v>31.795825458687947</v>
      </c>
      <c r="G204" s="24">
        <v>32</v>
      </c>
      <c r="K204" s="92"/>
      <c r="L204" s="19"/>
      <c r="M204" s="6"/>
    </row>
    <row r="205" spans="1:15" x14ac:dyDescent="0.25">
      <c r="A205" s="38" t="s">
        <v>309</v>
      </c>
      <c r="B205" s="38" t="s">
        <v>117</v>
      </c>
      <c r="C205" s="38" t="s">
        <v>117</v>
      </c>
      <c r="E205" s="47" t="s">
        <v>7</v>
      </c>
      <c r="F205" s="24">
        <v>238</v>
      </c>
      <c r="G205" s="25">
        <v>222</v>
      </c>
      <c r="K205" s="90" t="s">
        <v>373</v>
      </c>
      <c r="L205" s="23"/>
      <c r="N205" s="6"/>
    </row>
    <row r="206" spans="1:15" x14ac:dyDescent="0.25">
      <c r="A206" s="38" t="s">
        <v>309</v>
      </c>
      <c r="B206" s="38" t="s">
        <v>121</v>
      </c>
      <c r="C206" s="38" t="s">
        <v>121</v>
      </c>
      <c r="E206" s="47" t="s">
        <v>7</v>
      </c>
      <c r="F206" s="41">
        <v>340</v>
      </c>
      <c r="G206" s="25">
        <v>353</v>
      </c>
      <c r="K206" s="90" t="s">
        <v>373</v>
      </c>
      <c r="M206"/>
    </row>
    <row r="207" spans="1:15" x14ac:dyDescent="0.25">
      <c r="A207" s="38" t="s">
        <v>313</v>
      </c>
      <c r="B207" s="38" t="s">
        <v>122</v>
      </c>
      <c r="C207" s="38" t="s">
        <v>122</v>
      </c>
      <c r="E207" s="47" t="s">
        <v>7</v>
      </c>
      <c r="F207" s="41">
        <v>127</v>
      </c>
      <c r="G207" s="25">
        <v>113</v>
      </c>
      <c r="K207" s="91" t="s">
        <v>372</v>
      </c>
      <c r="M207"/>
    </row>
    <row r="208" spans="1:15" x14ac:dyDescent="0.25">
      <c r="A208" s="38" t="s">
        <v>313</v>
      </c>
      <c r="B208" s="38" t="s">
        <v>123</v>
      </c>
      <c r="C208" s="38" t="s">
        <v>123</v>
      </c>
      <c r="E208" s="47" t="s">
        <v>7</v>
      </c>
      <c r="F208" s="41">
        <v>66</v>
      </c>
      <c r="G208" s="25">
        <v>71</v>
      </c>
      <c r="K208" s="91" t="s">
        <v>372</v>
      </c>
      <c r="M208"/>
    </row>
    <row r="209" spans="1:17" x14ac:dyDescent="0.25">
      <c r="A209" s="38" t="s">
        <v>313</v>
      </c>
      <c r="B209" s="38" t="s">
        <v>124</v>
      </c>
      <c r="C209" s="38" t="s">
        <v>124</v>
      </c>
      <c r="E209" s="47" t="s">
        <v>7</v>
      </c>
      <c r="F209" s="41">
        <v>176</v>
      </c>
      <c r="G209" s="25">
        <v>223</v>
      </c>
      <c r="K209" s="91" t="s">
        <v>372</v>
      </c>
      <c r="M209"/>
    </row>
    <row r="210" spans="1:17" x14ac:dyDescent="0.25">
      <c r="A210" s="38" t="s">
        <v>214</v>
      </c>
      <c r="B210" s="38" t="s">
        <v>213</v>
      </c>
      <c r="C210" s="38" t="s">
        <v>14</v>
      </c>
      <c r="E210" s="36" t="s">
        <v>10</v>
      </c>
      <c r="F210" s="8">
        <v>1.5242380139599927</v>
      </c>
      <c r="G210" s="24"/>
      <c r="K210" s="91" t="s">
        <v>371</v>
      </c>
      <c r="M210"/>
      <c r="N210" s="50"/>
      <c r="O210" s="50"/>
    </row>
    <row r="211" spans="1:17" x14ac:dyDescent="0.25">
      <c r="A211" s="38" t="s">
        <v>214</v>
      </c>
      <c r="B211" s="38" t="s">
        <v>21</v>
      </c>
      <c r="C211" s="38" t="s">
        <v>21</v>
      </c>
      <c r="E211" s="36" t="s">
        <v>10</v>
      </c>
      <c r="F211" s="8">
        <v>18.491338799761657</v>
      </c>
      <c r="G211" s="17">
        <v>18</v>
      </c>
      <c r="H211" s="17"/>
      <c r="I211" s="17"/>
      <c r="J211" s="17"/>
      <c r="K211" s="53" t="s">
        <v>371</v>
      </c>
      <c r="M211" s="51"/>
      <c r="N211" s="50"/>
    </row>
    <row r="212" spans="1:17" x14ac:dyDescent="0.25">
      <c r="A212" s="38" t="s">
        <v>214</v>
      </c>
      <c r="B212" s="38" t="s">
        <v>22</v>
      </c>
      <c r="C212" s="38" t="s">
        <v>22</v>
      </c>
      <c r="E212" s="36" t="s">
        <v>10</v>
      </c>
      <c r="F212" s="8">
        <v>26.34233139943894</v>
      </c>
      <c r="G212" s="17">
        <v>22</v>
      </c>
      <c r="H212" s="17"/>
      <c r="I212" s="17"/>
      <c r="J212" s="17"/>
      <c r="K212" s="53" t="s">
        <v>371</v>
      </c>
    </row>
    <row r="213" spans="1:17" x14ac:dyDescent="0.25">
      <c r="A213" s="38" t="s">
        <v>214</v>
      </c>
      <c r="B213" s="38" t="s">
        <v>23</v>
      </c>
      <c r="C213" s="38" t="s">
        <v>23</v>
      </c>
      <c r="E213" s="36" t="s">
        <v>10</v>
      </c>
      <c r="F213" s="8">
        <v>29.784798623470916</v>
      </c>
      <c r="G213" s="17">
        <v>22</v>
      </c>
      <c r="H213" s="17"/>
      <c r="I213" s="17"/>
      <c r="J213" s="17"/>
      <c r="K213" s="53" t="s">
        <v>371</v>
      </c>
    </row>
    <row r="214" spans="1:17" x14ac:dyDescent="0.25">
      <c r="A214" s="38" t="s">
        <v>261</v>
      </c>
      <c r="B214" s="38" t="s">
        <v>259</v>
      </c>
      <c r="C214" s="38" t="s">
        <v>90</v>
      </c>
      <c r="D214" s="38" t="s">
        <v>262</v>
      </c>
      <c r="E214" s="47" t="s">
        <v>7</v>
      </c>
      <c r="F214" s="41">
        <v>55</v>
      </c>
      <c r="G214" s="56">
        <v>73</v>
      </c>
      <c r="H214" t="s">
        <v>356</v>
      </c>
      <c r="I214" s="56"/>
      <c r="J214" s="56"/>
      <c r="K214" s="89" t="s">
        <v>373</v>
      </c>
      <c r="L214" s="31"/>
      <c r="M214" s="9"/>
    </row>
    <row r="215" spans="1:17" x14ac:dyDescent="0.25">
      <c r="A215" s="38" t="s">
        <v>261</v>
      </c>
      <c r="B215" s="38" t="s">
        <v>259</v>
      </c>
      <c r="C215" s="38" t="s">
        <v>90</v>
      </c>
      <c r="D215" s="36" t="s">
        <v>266</v>
      </c>
      <c r="E215" s="47"/>
      <c r="F215" s="41">
        <v>27</v>
      </c>
      <c r="G215" s="56">
        <v>57</v>
      </c>
      <c r="H215" s="56"/>
      <c r="I215" s="56"/>
      <c r="J215" s="56"/>
      <c r="K215" s="89" t="s">
        <v>373</v>
      </c>
      <c r="L215" s="31"/>
      <c r="M215" s="9"/>
    </row>
    <row r="216" spans="1:17" x14ac:dyDescent="0.25">
      <c r="A216" s="38" t="s">
        <v>261</v>
      </c>
      <c r="B216" s="38" t="s">
        <v>264</v>
      </c>
      <c r="C216" s="38" t="s">
        <v>91</v>
      </c>
      <c r="D216" s="38" t="s">
        <v>267</v>
      </c>
      <c r="E216" s="47" t="s">
        <v>7</v>
      </c>
      <c r="F216" s="41">
        <v>33</v>
      </c>
      <c r="G216" s="57">
        <v>110</v>
      </c>
      <c r="H216" s="57"/>
      <c r="I216" s="57"/>
      <c r="J216" s="57"/>
      <c r="M216"/>
      <c r="N216" s="59"/>
      <c r="O216" s="29"/>
    </row>
    <row r="217" spans="1:17" x14ac:dyDescent="0.25">
      <c r="A217" s="38" t="s">
        <v>261</v>
      </c>
      <c r="B217" s="38" t="s">
        <v>92</v>
      </c>
      <c r="C217" s="38" t="s">
        <v>92</v>
      </c>
      <c r="E217" s="47" t="s">
        <v>10</v>
      </c>
      <c r="F217" s="8">
        <v>51.391407137563917</v>
      </c>
      <c r="G217" s="17">
        <v>63</v>
      </c>
      <c r="H217" s="17"/>
      <c r="I217" s="17"/>
      <c r="J217" s="17"/>
      <c r="K217" s="53" t="s">
        <v>372</v>
      </c>
      <c r="M217"/>
      <c r="N217" s="59"/>
      <c r="O217" s="29"/>
    </row>
    <row r="218" spans="1:17" x14ac:dyDescent="0.25">
      <c r="A218" s="38" t="s">
        <v>261</v>
      </c>
      <c r="B218" s="38" t="s">
        <v>93</v>
      </c>
      <c r="C218" s="38" t="s">
        <v>93</v>
      </c>
      <c r="E218" s="47" t="s">
        <v>10</v>
      </c>
      <c r="F218" s="8">
        <v>29.986149543656563</v>
      </c>
      <c r="G218" s="17">
        <v>56</v>
      </c>
      <c r="H218" s="17"/>
      <c r="I218" s="17"/>
      <c r="J218" s="17"/>
      <c r="K218" s="53" t="s">
        <v>372</v>
      </c>
      <c r="M218"/>
      <c r="N218" s="59"/>
      <c r="O218" s="29"/>
    </row>
    <row r="219" spans="1:17" x14ac:dyDescent="0.25">
      <c r="A219" s="38" t="s">
        <v>261</v>
      </c>
      <c r="B219" s="38" t="s">
        <v>273</v>
      </c>
      <c r="C219" s="38" t="s">
        <v>98</v>
      </c>
      <c r="E219" s="47" t="s">
        <v>10</v>
      </c>
      <c r="F219" s="8">
        <v>21.679405091676028</v>
      </c>
      <c r="G219" s="55">
        <v>24</v>
      </c>
      <c r="K219" s="53" t="s">
        <v>372</v>
      </c>
      <c r="L219" s="17"/>
      <c r="M219" s="6"/>
    </row>
    <row r="220" spans="1:17" x14ac:dyDescent="0.25">
      <c r="A220" s="38" t="s">
        <v>261</v>
      </c>
      <c r="B220" s="38" t="s">
        <v>274</v>
      </c>
      <c r="C220" s="38" t="s">
        <v>99</v>
      </c>
      <c r="E220" s="47" t="s">
        <v>7</v>
      </c>
      <c r="F220" s="41">
        <v>65</v>
      </c>
      <c r="G220" s="25">
        <v>51</v>
      </c>
      <c r="K220" s="53" t="s">
        <v>372</v>
      </c>
      <c r="L220" s="17"/>
      <c r="N220" s="50"/>
      <c r="O220" s="6"/>
      <c r="P220" s="8"/>
      <c r="Q220" s="9"/>
    </row>
    <row r="221" spans="1:17" x14ac:dyDescent="0.25">
      <c r="A221" s="38" t="s">
        <v>300</v>
      </c>
      <c r="B221" s="38" t="s">
        <v>112</v>
      </c>
      <c r="C221" s="38" t="s">
        <v>112</v>
      </c>
      <c r="E221" s="47" t="s">
        <v>7</v>
      </c>
      <c r="F221" s="24">
        <v>404</v>
      </c>
      <c r="G221" s="25">
        <v>461</v>
      </c>
      <c r="K221" s="53" t="s">
        <v>372</v>
      </c>
      <c r="L221" s="12"/>
      <c r="M221" s="6"/>
    </row>
    <row r="222" spans="1:17" x14ac:dyDescent="0.25">
      <c r="A222" s="38" t="s">
        <v>300</v>
      </c>
      <c r="B222" s="38" t="s">
        <v>113</v>
      </c>
      <c r="C222" s="38" t="s">
        <v>113</v>
      </c>
      <c r="E222" s="47" t="s">
        <v>7</v>
      </c>
      <c r="F222" s="24">
        <v>258</v>
      </c>
      <c r="G222" s="25">
        <v>294</v>
      </c>
      <c r="K222" s="53" t="s">
        <v>372</v>
      </c>
      <c r="L222" s="12"/>
      <c r="M222" s="6"/>
    </row>
    <row r="223" spans="1:17" x14ac:dyDescent="0.25">
      <c r="A223" s="38" t="s">
        <v>239</v>
      </c>
      <c r="B223" s="38" t="s">
        <v>57</v>
      </c>
      <c r="C223" s="38" t="s">
        <v>57</v>
      </c>
      <c r="E223" s="36" t="s">
        <v>10</v>
      </c>
      <c r="F223" s="23">
        <v>28</v>
      </c>
      <c r="G223" s="25">
        <v>10</v>
      </c>
      <c r="H223" s="25"/>
      <c r="I223" s="25"/>
      <c r="J223" s="25"/>
      <c r="K223" s="53" t="s">
        <v>372</v>
      </c>
      <c r="L223" s="19"/>
      <c r="M223" s="6"/>
    </row>
    <row r="224" spans="1:17" x14ac:dyDescent="0.25">
      <c r="A224" s="38" t="s">
        <v>239</v>
      </c>
      <c r="B224" s="38" t="s">
        <v>57</v>
      </c>
      <c r="C224" s="38" t="s">
        <v>57</v>
      </c>
      <c r="D224" t="s">
        <v>359</v>
      </c>
      <c r="E224" s="36" t="s">
        <v>7</v>
      </c>
      <c r="F224" s="23">
        <v>20</v>
      </c>
      <c r="G224" s="24">
        <v>23</v>
      </c>
      <c r="K224" s="53" t="s">
        <v>372</v>
      </c>
      <c r="L224" s="64"/>
      <c r="M224" s="6"/>
    </row>
    <row r="225" spans="1:17" x14ac:dyDescent="0.25">
      <c r="A225" s="38" t="s">
        <v>239</v>
      </c>
      <c r="B225" s="38" t="s">
        <v>58</v>
      </c>
      <c r="C225" s="38" t="s">
        <v>58</v>
      </c>
      <c r="E225" s="36" t="s">
        <v>10</v>
      </c>
      <c r="F225" s="23">
        <v>45</v>
      </c>
      <c r="G225" s="24">
        <v>40</v>
      </c>
      <c r="K225" s="53" t="s">
        <v>372</v>
      </c>
      <c r="L225" s="19"/>
      <c r="M225" s="6"/>
    </row>
    <row r="226" spans="1:17" x14ac:dyDescent="0.25">
      <c r="A226" s="38" t="s">
        <v>239</v>
      </c>
      <c r="B226" s="38" t="s">
        <v>58</v>
      </c>
      <c r="C226" s="38" t="s">
        <v>58</v>
      </c>
      <c r="D226" t="s">
        <v>360</v>
      </c>
      <c r="E226" s="36" t="s">
        <v>7</v>
      </c>
      <c r="F226" s="23">
        <v>5</v>
      </c>
      <c r="G226" s="24">
        <v>10</v>
      </c>
      <c r="K226" s="53" t="s">
        <v>372</v>
      </c>
      <c r="L226" s="23"/>
    </row>
    <row r="227" spans="1:17" x14ac:dyDescent="0.25">
      <c r="A227" s="45" t="s">
        <v>225</v>
      </c>
      <c r="B227" s="45" t="s">
        <v>250</v>
      </c>
      <c r="C227" s="45" t="s">
        <v>83</v>
      </c>
      <c r="D227" s="42"/>
      <c r="E227" s="46" t="s">
        <v>10</v>
      </c>
      <c r="F227" s="8">
        <v>1.9174445478519129</v>
      </c>
      <c r="G227" s="24"/>
      <c r="K227" s="91" t="s">
        <v>373</v>
      </c>
      <c r="M227"/>
    </row>
    <row r="228" spans="1:17" x14ac:dyDescent="0.25">
      <c r="A228" s="38" t="s">
        <v>225</v>
      </c>
      <c r="B228" s="38" t="s">
        <v>252</v>
      </c>
      <c r="C228" s="38" t="s">
        <v>84</v>
      </c>
      <c r="E228" s="47" t="s">
        <v>10</v>
      </c>
      <c r="F228" s="8">
        <v>58.452104240000587</v>
      </c>
      <c r="G228" s="24"/>
      <c r="K228" s="91" t="s">
        <v>373</v>
      </c>
      <c r="M228"/>
    </row>
    <row r="229" spans="1:17" x14ac:dyDescent="0.25">
      <c r="A229" s="38" t="s">
        <v>225</v>
      </c>
      <c r="B229" s="38" t="s">
        <v>96</v>
      </c>
      <c r="C229" s="38" t="s">
        <v>96</v>
      </c>
      <c r="D229" s="38" t="s">
        <v>269</v>
      </c>
      <c r="E229" s="47" t="s">
        <v>7</v>
      </c>
      <c r="F229" s="41">
        <v>59</v>
      </c>
      <c r="G229" s="17">
        <v>46</v>
      </c>
      <c r="H229" s="17"/>
      <c r="I229" s="17"/>
      <c r="J229" s="17"/>
      <c r="K229" s="91" t="s">
        <v>372</v>
      </c>
      <c r="O229" s="6"/>
      <c r="P229" s="8"/>
      <c r="Q229" s="9"/>
    </row>
    <row r="230" spans="1:17" x14ac:dyDescent="0.25">
      <c r="A230" s="38" t="s">
        <v>225</v>
      </c>
      <c r="B230" s="38" t="s">
        <v>40</v>
      </c>
      <c r="C230" s="38" t="s">
        <v>40</v>
      </c>
      <c r="E230" s="36" t="s">
        <v>10</v>
      </c>
      <c r="F230" s="8">
        <v>48.032625774084941</v>
      </c>
      <c r="G230" s="67">
        <v>28</v>
      </c>
      <c r="H230" s="19"/>
      <c r="I230" s="19"/>
      <c r="J230" s="19"/>
      <c r="K230" s="91" t="s">
        <v>372</v>
      </c>
      <c r="L230" s="17"/>
      <c r="M230" s="6"/>
    </row>
    <row r="231" spans="1:17" x14ac:dyDescent="0.25">
      <c r="A231" s="38" t="s">
        <v>225</v>
      </c>
      <c r="B231" s="38" t="s">
        <v>44</v>
      </c>
      <c r="C231" s="38" t="s">
        <v>44</v>
      </c>
      <c r="E231" s="36" t="s">
        <v>7</v>
      </c>
      <c r="F231" s="41">
        <v>49</v>
      </c>
      <c r="G231" s="67">
        <v>75</v>
      </c>
      <c r="H231" s="19"/>
      <c r="I231" s="19"/>
      <c r="J231" s="19"/>
      <c r="K231" s="91" t="s">
        <v>372</v>
      </c>
      <c r="L231" s="19"/>
      <c r="M231" s="6"/>
    </row>
    <row r="232" spans="1:17" x14ac:dyDescent="0.25">
      <c r="A232" s="38" t="s">
        <v>225</v>
      </c>
      <c r="B232" s="38" t="s">
        <v>45</v>
      </c>
      <c r="C232" s="38" t="s">
        <v>45</v>
      </c>
      <c r="E232" s="36" t="s">
        <v>10</v>
      </c>
      <c r="F232" s="8">
        <v>63.840665706727421</v>
      </c>
      <c r="G232" s="67">
        <v>61</v>
      </c>
      <c r="H232" s="19"/>
      <c r="I232" s="19"/>
      <c r="J232" s="19"/>
      <c r="K232" s="91" t="s">
        <v>372</v>
      </c>
      <c r="L232" s="29"/>
      <c r="M232" s="6"/>
    </row>
    <row r="233" spans="1:17" x14ac:dyDescent="0.25">
      <c r="A233" s="38" t="s">
        <v>225</v>
      </c>
      <c r="B233" s="38" t="s">
        <v>46</v>
      </c>
      <c r="C233" s="38" t="s">
        <v>46</v>
      </c>
      <c r="E233" s="36" t="s">
        <v>10</v>
      </c>
      <c r="F233" s="8">
        <v>92.692597974670804</v>
      </c>
      <c r="G233" s="67">
        <v>75</v>
      </c>
      <c r="H233" s="19"/>
      <c r="I233" s="19"/>
      <c r="J233" s="19"/>
      <c r="K233" s="91" t="s">
        <v>372</v>
      </c>
      <c r="M233"/>
      <c r="N233" s="59"/>
      <c r="O233" s="29"/>
    </row>
    <row r="234" spans="1:17" x14ac:dyDescent="0.25">
      <c r="F234" s="30">
        <f>SUM(F2:F233)</f>
        <v>15706.455420613313</v>
      </c>
      <c r="G234" s="30">
        <f>SUM(G2:G233)</f>
        <v>14993.124227567674</v>
      </c>
    </row>
  </sheetData>
  <sortState ref="A2:Q234">
    <sortCondition ref="A2:A234"/>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6"/>
  <sheetViews>
    <sheetView workbookViewId="0">
      <selection activeCell="G8" sqref="G8"/>
    </sheetView>
  </sheetViews>
  <sheetFormatPr defaultRowHeight="15" x14ac:dyDescent="0.25"/>
  <cols>
    <col min="1" max="1" width="24.7109375" customWidth="1"/>
    <col min="2" max="3" width="11.5703125" style="1" customWidth="1"/>
    <col min="4" max="4" width="16.5703125" customWidth="1"/>
    <col min="5" max="5" width="22.28515625" customWidth="1"/>
    <col min="6" max="8" width="12" bestFit="1" customWidth="1"/>
    <col min="9" max="9" width="25.7109375" customWidth="1"/>
    <col min="10" max="10" width="13.5703125" customWidth="1"/>
    <col min="11" max="11" width="11" bestFit="1" customWidth="1"/>
    <col min="12" max="12" width="4" customWidth="1"/>
    <col min="13" max="13" width="11" bestFit="1" customWidth="1"/>
    <col min="14" max="14" width="12" bestFit="1" customWidth="1"/>
    <col min="15" max="15" width="12" style="26" bestFit="1" customWidth="1"/>
    <col min="16" max="17" width="11" bestFit="1" customWidth="1"/>
    <col min="18" max="21" width="12" bestFit="1" customWidth="1"/>
    <col min="22" max="22" width="2" customWidth="1"/>
    <col min="23" max="26" width="12" bestFit="1" customWidth="1"/>
    <col min="27" max="27" width="2" customWidth="1"/>
    <col min="28" max="29" width="12" bestFit="1" customWidth="1"/>
    <col min="30" max="30" width="3" customWidth="1"/>
    <col min="31" max="32" width="12" bestFit="1" customWidth="1"/>
    <col min="33" max="33" width="3" customWidth="1"/>
    <col min="34" max="34" width="12" bestFit="1" customWidth="1"/>
    <col min="35" max="35" width="11" bestFit="1" customWidth="1"/>
    <col min="36" max="37" width="12" bestFit="1" customWidth="1"/>
    <col min="38" max="38" width="3" customWidth="1"/>
    <col min="39" max="41" width="12" bestFit="1" customWidth="1"/>
    <col min="42" max="42" width="3" customWidth="1"/>
    <col min="43" max="43" width="11" bestFit="1" customWidth="1"/>
    <col min="44" max="44" width="3" customWidth="1"/>
    <col min="45" max="50" width="12" bestFit="1" customWidth="1"/>
    <col min="51" max="52" width="11" bestFit="1" customWidth="1"/>
    <col min="53" max="54" width="12" bestFit="1" customWidth="1"/>
    <col min="55" max="55" width="3" customWidth="1"/>
    <col min="56" max="56" width="12" bestFit="1" customWidth="1"/>
    <col min="57" max="57" width="3" customWidth="1"/>
    <col min="58" max="59" width="12" bestFit="1" customWidth="1"/>
    <col min="60" max="60" width="3" customWidth="1"/>
    <col min="61" max="61" width="11" bestFit="1" customWidth="1"/>
    <col min="62" max="62" width="12" bestFit="1" customWidth="1"/>
    <col min="63" max="63" width="11" bestFit="1" customWidth="1"/>
    <col min="64" max="68" width="12" bestFit="1" customWidth="1"/>
    <col min="69" max="69" width="11" bestFit="1" customWidth="1"/>
    <col min="70" max="70" width="3" customWidth="1"/>
    <col min="71" max="71" width="12" bestFit="1" customWidth="1"/>
    <col min="72" max="72" width="10" bestFit="1" customWidth="1"/>
    <col min="73" max="73" width="12" bestFit="1" customWidth="1"/>
    <col min="74" max="74" width="3" customWidth="1"/>
    <col min="75" max="79" width="12" bestFit="1" customWidth="1"/>
    <col min="80" max="80" width="3" customWidth="1"/>
    <col min="81" max="83" width="12" bestFit="1" customWidth="1"/>
    <col min="84" max="86" width="3" customWidth="1"/>
    <col min="87" max="87" width="12" bestFit="1" customWidth="1"/>
    <col min="88" max="89" width="3" customWidth="1"/>
    <col min="90" max="90" width="12" bestFit="1" customWidth="1"/>
    <col min="91" max="91" width="3" customWidth="1"/>
    <col min="92" max="93" width="12" bestFit="1" customWidth="1"/>
    <col min="94" max="94" width="3" customWidth="1"/>
    <col min="95" max="95" width="12" bestFit="1" customWidth="1"/>
    <col min="96" max="98" width="3" customWidth="1"/>
    <col min="99" max="100" width="12" bestFit="1" customWidth="1"/>
    <col min="101" max="101" width="3" customWidth="1"/>
    <col min="102" max="102" width="12" bestFit="1" customWidth="1"/>
    <col min="103" max="103" width="3" customWidth="1"/>
    <col min="104" max="105" width="12" bestFit="1" customWidth="1"/>
    <col min="106" max="107" width="3" customWidth="1"/>
    <col min="108" max="109" width="12" bestFit="1" customWidth="1"/>
    <col min="110" max="112" width="3" customWidth="1"/>
    <col min="113" max="113" width="12" bestFit="1" customWidth="1"/>
    <col min="114" max="114" width="3" customWidth="1"/>
    <col min="115" max="115" width="12" bestFit="1" customWidth="1"/>
    <col min="116" max="118" width="3" customWidth="1"/>
    <col min="119" max="119" width="12" bestFit="1" customWidth="1"/>
    <col min="120" max="122" width="3" customWidth="1"/>
    <col min="123" max="124" width="12" bestFit="1" customWidth="1"/>
    <col min="125" max="126" width="3" customWidth="1"/>
    <col min="127" max="127" width="12" bestFit="1" customWidth="1"/>
    <col min="128" max="129" width="3" customWidth="1"/>
    <col min="130" max="130" width="12" bestFit="1" customWidth="1"/>
    <col min="131" max="131" width="11" bestFit="1" customWidth="1"/>
    <col min="132" max="140" width="3" customWidth="1"/>
    <col min="141" max="141" width="12" bestFit="1" customWidth="1"/>
    <col min="142" max="143" width="3" customWidth="1"/>
    <col min="144" max="144" width="12" bestFit="1" customWidth="1"/>
    <col min="145" max="147" width="3" customWidth="1"/>
    <col min="148" max="180" width="4" customWidth="1"/>
    <col min="181" max="181" width="12" bestFit="1" customWidth="1"/>
    <col min="182" max="193" width="4" customWidth="1"/>
    <col min="194" max="194" width="12" bestFit="1" customWidth="1"/>
    <col min="195" max="195" width="7.28515625" customWidth="1"/>
    <col min="196" max="196" width="11.28515625" bestFit="1" customWidth="1"/>
  </cols>
  <sheetData>
    <row r="1" spans="1:15" x14ac:dyDescent="0.25">
      <c r="A1" s="52" t="s">
        <v>200</v>
      </c>
      <c r="B1" t="s">
        <v>370</v>
      </c>
      <c r="I1" s="78" t="s">
        <v>353</v>
      </c>
      <c r="J1" s="79" t="s">
        <v>355</v>
      </c>
      <c r="K1" s="79" t="s">
        <v>367</v>
      </c>
      <c r="L1" s="81"/>
      <c r="M1" s="84" t="s">
        <v>368</v>
      </c>
      <c r="N1" s="84" t="s">
        <v>193</v>
      </c>
      <c r="O1" s="83" t="s">
        <v>369</v>
      </c>
    </row>
    <row r="2" spans="1:15" x14ac:dyDescent="0.25">
      <c r="I2" s="53" t="s">
        <v>341</v>
      </c>
      <c r="J2" s="1">
        <v>132</v>
      </c>
      <c r="K2" s="1">
        <v>132</v>
      </c>
      <c r="L2" s="1"/>
      <c r="M2" s="1">
        <f t="shared" ref="M2:M33" si="0">K2-J2</f>
        <v>0</v>
      </c>
      <c r="N2" s="80">
        <f t="shared" ref="N2:N33" si="1">M2/J2</f>
        <v>0</v>
      </c>
      <c r="O2" s="26" t="s">
        <v>7</v>
      </c>
    </row>
    <row r="3" spans="1:15" x14ac:dyDescent="0.25">
      <c r="B3" s="76" t="s">
        <v>366</v>
      </c>
      <c r="I3" s="53" t="s">
        <v>285</v>
      </c>
      <c r="J3" s="1">
        <v>286</v>
      </c>
      <c r="K3" s="1">
        <v>313</v>
      </c>
      <c r="L3" s="1"/>
      <c r="M3" s="1">
        <f t="shared" si="0"/>
        <v>27</v>
      </c>
      <c r="N3" s="80">
        <f t="shared" si="1"/>
        <v>9.4405594405594401E-2</v>
      </c>
      <c r="O3" s="26" t="s">
        <v>7</v>
      </c>
    </row>
    <row r="4" spans="1:15" x14ac:dyDescent="0.25">
      <c r="A4" s="52" t="s">
        <v>353</v>
      </c>
      <c r="B4" s="1" t="s">
        <v>355</v>
      </c>
      <c r="C4" s="1" t="s">
        <v>367</v>
      </c>
      <c r="I4" s="53" t="s">
        <v>268</v>
      </c>
      <c r="J4" s="1">
        <v>186.49763266714646</v>
      </c>
      <c r="K4" s="1">
        <v>35</v>
      </c>
      <c r="L4" s="1"/>
      <c r="M4" s="1">
        <f t="shared" si="0"/>
        <v>-151.49763266714646</v>
      </c>
      <c r="N4" s="80">
        <f t="shared" si="1"/>
        <v>-0.81233005749479614</v>
      </c>
      <c r="O4" s="26" t="s">
        <v>10</v>
      </c>
    </row>
    <row r="5" spans="1:15" x14ac:dyDescent="0.25">
      <c r="A5" s="53" t="s">
        <v>341</v>
      </c>
      <c r="B5" s="1">
        <v>132</v>
      </c>
      <c r="C5" s="1">
        <v>132</v>
      </c>
      <c r="I5" s="53" t="s">
        <v>275</v>
      </c>
      <c r="J5" s="1">
        <v>389</v>
      </c>
      <c r="K5" s="1">
        <v>336</v>
      </c>
      <c r="L5" s="1"/>
      <c r="M5" s="1">
        <f t="shared" si="0"/>
        <v>-53</v>
      </c>
      <c r="N5" s="80">
        <f t="shared" si="1"/>
        <v>-0.13624678663239073</v>
      </c>
      <c r="O5" s="26" t="s">
        <v>7</v>
      </c>
    </row>
    <row r="6" spans="1:15" x14ac:dyDescent="0.25">
      <c r="A6" s="53" t="s">
        <v>285</v>
      </c>
      <c r="B6" s="1">
        <v>286</v>
      </c>
      <c r="C6" s="1">
        <v>313</v>
      </c>
      <c r="I6" s="53" t="s">
        <v>310</v>
      </c>
      <c r="J6" s="1">
        <v>736</v>
      </c>
      <c r="K6" s="1">
        <v>612</v>
      </c>
      <c r="L6" s="1"/>
      <c r="M6" s="1">
        <f t="shared" si="0"/>
        <v>-124</v>
      </c>
      <c r="N6" s="80">
        <f t="shared" si="1"/>
        <v>-0.16847826086956522</v>
      </c>
      <c r="O6" s="26" t="s">
        <v>7</v>
      </c>
    </row>
    <row r="7" spans="1:15" x14ac:dyDescent="0.25">
      <c r="A7" s="53" t="s">
        <v>268</v>
      </c>
      <c r="B7" s="1">
        <v>186.49763266714646</v>
      </c>
      <c r="C7" s="1">
        <v>35</v>
      </c>
      <c r="I7" s="53" t="s">
        <v>223</v>
      </c>
      <c r="J7" s="1">
        <v>160.19303559654247</v>
      </c>
      <c r="K7" s="1">
        <v>154</v>
      </c>
      <c r="L7" s="1"/>
      <c r="M7" s="1">
        <f t="shared" si="0"/>
        <v>-6.1930355965424724</v>
      </c>
      <c r="N7" s="80">
        <f t="shared" si="1"/>
        <v>-3.8659830456924935E-2</v>
      </c>
      <c r="O7" s="26" t="s">
        <v>7</v>
      </c>
    </row>
    <row r="8" spans="1:15" x14ac:dyDescent="0.25">
      <c r="A8" s="53" t="s">
        <v>275</v>
      </c>
      <c r="B8" s="1">
        <v>389</v>
      </c>
      <c r="C8" s="1">
        <v>336</v>
      </c>
      <c r="I8" s="53" t="s">
        <v>241</v>
      </c>
      <c r="J8" s="1">
        <v>224.81827793337544</v>
      </c>
      <c r="K8" s="74">
        <v>176</v>
      </c>
      <c r="L8" s="74"/>
      <c r="M8" s="1">
        <f t="shared" si="0"/>
        <v>-48.818277933375441</v>
      </c>
      <c r="N8" s="80">
        <f t="shared" si="1"/>
        <v>-0.21714550250154779</v>
      </c>
      <c r="O8" s="26" t="s">
        <v>7</v>
      </c>
    </row>
    <row r="9" spans="1:15" x14ac:dyDescent="0.25">
      <c r="A9" s="53" t="s">
        <v>310</v>
      </c>
      <c r="B9" s="1">
        <v>736</v>
      </c>
      <c r="C9" s="1">
        <v>612</v>
      </c>
      <c r="I9" s="53" t="s">
        <v>248</v>
      </c>
      <c r="J9" s="1">
        <v>173</v>
      </c>
      <c r="K9" s="1">
        <v>169</v>
      </c>
      <c r="L9" s="1"/>
      <c r="M9" s="1">
        <f t="shared" si="0"/>
        <v>-4</v>
      </c>
      <c r="N9" s="80">
        <f t="shared" si="1"/>
        <v>-2.3121387283236993E-2</v>
      </c>
      <c r="O9" s="26" t="s">
        <v>7</v>
      </c>
    </row>
    <row r="10" spans="1:15" x14ac:dyDescent="0.25">
      <c r="A10" s="53" t="s">
        <v>223</v>
      </c>
      <c r="B10" s="1">
        <v>160.19303559654247</v>
      </c>
      <c r="C10" s="1">
        <v>154</v>
      </c>
      <c r="I10" s="53" t="s">
        <v>240</v>
      </c>
      <c r="J10" s="1">
        <v>216</v>
      </c>
      <c r="K10" s="1">
        <v>188</v>
      </c>
      <c r="L10" s="1"/>
      <c r="M10" s="1">
        <f t="shared" si="0"/>
        <v>-28</v>
      </c>
      <c r="N10" s="80">
        <f t="shared" si="1"/>
        <v>-0.12962962962962962</v>
      </c>
      <c r="O10" s="26" t="s">
        <v>7</v>
      </c>
    </row>
    <row r="11" spans="1:15" x14ac:dyDescent="0.25">
      <c r="A11" s="53" t="s">
        <v>241</v>
      </c>
      <c r="B11" s="1">
        <v>224.81827793337544</v>
      </c>
      <c r="C11" s="74">
        <v>176</v>
      </c>
      <c r="I11" s="53" t="s">
        <v>224</v>
      </c>
      <c r="J11" s="1">
        <v>358.8460454338308</v>
      </c>
      <c r="K11" s="1">
        <v>346</v>
      </c>
      <c r="L11" s="1"/>
      <c r="M11" s="1">
        <f t="shared" si="0"/>
        <v>-12.846045433830795</v>
      </c>
      <c r="N11" s="80">
        <f t="shared" si="1"/>
        <v>-3.5798208165567023E-2</v>
      </c>
      <c r="O11" s="26" t="s">
        <v>7</v>
      </c>
    </row>
    <row r="12" spans="1:15" x14ac:dyDescent="0.25">
      <c r="A12" s="53" t="s">
        <v>248</v>
      </c>
      <c r="B12" s="1">
        <v>173</v>
      </c>
      <c r="C12" s="1">
        <v>169</v>
      </c>
      <c r="E12" s="53" t="s">
        <v>216</v>
      </c>
      <c r="F12" s="94">
        <v>-0.89767383266164269</v>
      </c>
      <c r="I12" s="53" t="s">
        <v>296</v>
      </c>
      <c r="J12" s="1">
        <v>336</v>
      </c>
      <c r="K12" s="1">
        <v>352</v>
      </c>
      <c r="L12" s="1"/>
      <c r="M12" s="1">
        <f t="shared" si="0"/>
        <v>16</v>
      </c>
      <c r="N12" s="80">
        <f t="shared" si="1"/>
        <v>4.7619047619047616E-2</v>
      </c>
      <c r="O12" s="26" t="s">
        <v>7</v>
      </c>
    </row>
    <row r="13" spans="1:15" x14ac:dyDescent="0.25">
      <c r="A13" s="53" t="s">
        <v>240</v>
      </c>
      <c r="B13" s="1">
        <v>216</v>
      </c>
      <c r="C13" s="1">
        <v>188</v>
      </c>
      <c r="E13" s="53" t="s">
        <v>268</v>
      </c>
      <c r="F13" s="94">
        <v>-0.81233005749479614</v>
      </c>
      <c r="I13" s="53" t="s">
        <v>306</v>
      </c>
      <c r="J13" s="1">
        <v>375</v>
      </c>
      <c r="K13" s="1">
        <v>398</v>
      </c>
      <c r="L13" s="1"/>
      <c r="M13" s="1">
        <f t="shared" si="0"/>
        <v>23</v>
      </c>
      <c r="N13" s="80">
        <f t="shared" si="1"/>
        <v>6.133333333333333E-2</v>
      </c>
      <c r="O13" s="26" t="s">
        <v>7</v>
      </c>
    </row>
    <row r="14" spans="1:15" x14ac:dyDescent="0.25">
      <c r="A14" s="53" t="s">
        <v>224</v>
      </c>
      <c r="B14" s="1">
        <v>358.8460454338308</v>
      </c>
      <c r="C14" s="1">
        <v>346</v>
      </c>
      <c r="E14" s="53" t="s">
        <v>323</v>
      </c>
      <c r="F14" s="94">
        <v>-0.76143997226338811</v>
      </c>
      <c r="I14" s="53" t="s">
        <v>340</v>
      </c>
      <c r="J14" s="1">
        <v>692</v>
      </c>
      <c r="K14" s="1">
        <v>971</v>
      </c>
      <c r="L14" s="1"/>
      <c r="M14" s="1">
        <f t="shared" si="0"/>
        <v>279</v>
      </c>
      <c r="N14" s="80">
        <f t="shared" si="1"/>
        <v>0.40317919075144509</v>
      </c>
      <c r="O14" s="26" t="s">
        <v>7</v>
      </c>
    </row>
    <row r="15" spans="1:15" ht="15.75" thickBot="1" x14ac:dyDescent="0.3">
      <c r="A15" s="53" t="s">
        <v>296</v>
      </c>
      <c r="B15" s="1">
        <v>336</v>
      </c>
      <c r="C15" s="1">
        <v>352</v>
      </c>
      <c r="E15" s="53" t="s">
        <v>231</v>
      </c>
      <c r="F15" s="94">
        <v>-0.73643823444130341</v>
      </c>
      <c r="I15" s="53" t="s">
        <v>226</v>
      </c>
      <c r="J15" s="1">
        <v>178</v>
      </c>
      <c r="K15" s="1">
        <v>178</v>
      </c>
      <c r="L15" s="1"/>
      <c r="M15" s="1">
        <f t="shared" si="0"/>
        <v>0</v>
      </c>
      <c r="N15" s="80">
        <f t="shared" si="1"/>
        <v>0</v>
      </c>
      <c r="O15" s="26" t="s">
        <v>7</v>
      </c>
    </row>
    <row r="16" spans="1:15" ht="15.75" thickBot="1" x14ac:dyDescent="0.3">
      <c r="A16" s="53" t="s">
        <v>306</v>
      </c>
      <c r="B16" s="1">
        <v>375</v>
      </c>
      <c r="C16" s="1">
        <v>398</v>
      </c>
      <c r="E16" s="53" t="s">
        <v>220</v>
      </c>
      <c r="F16" s="94">
        <v>-0.66152992247121789</v>
      </c>
      <c r="I16" s="53" t="s">
        <v>281</v>
      </c>
      <c r="J16" s="1">
        <v>146</v>
      </c>
      <c r="K16" s="77">
        <v>58</v>
      </c>
      <c r="L16" s="82"/>
      <c r="M16" s="1">
        <f t="shared" si="0"/>
        <v>-88</v>
      </c>
      <c r="N16" s="80">
        <f t="shared" si="1"/>
        <v>-0.60273972602739723</v>
      </c>
      <c r="O16" s="26" t="s">
        <v>7</v>
      </c>
    </row>
    <row r="17" spans="1:15" x14ac:dyDescent="0.25">
      <c r="A17" s="53" t="s">
        <v>340</v>
      </c>
      <c r="B17" s="1">
        <v>692</v>
      </c>
      <c r="C17" s="1">
        <v>971</v>
      </c>
      <c r="E17" s="53" t="s">
        <v>281</v>
      </c>
      <c r="F17" s="94">
        <v>-0.60273972602739723</v>
      </c>
      <c r="I17" s="53" t="s">
        <v>216</v>
      </c>
      <c r="J17" s="1">
        <v>19.545342623717069</v>
      </c>
      <c r="K17" s="1">
        <v>2</v>
      </c>
      <c r="L17" s="1"/>
      <c r="M17" s="1">
        <f t="shared" si="0"/>
        <v>-17.545342623717069</v>
      </c>
      <c r="N17" s="80">
        <f t="shared" si="1"/>
        <v>-0.89767383266164269</v>
      </c>
      <c r="O17" s="26" t="s">
        <v>10</v>
      </c>
    </row>
    <row r="18" spans="1:15" ht="15.75" thickBot="1" x14ac:dyDescent="0.3">
      <c r="A18" s="53" t="s">
        <v>226</v>
      </c>
      <c r="B18" s="1">
        <v>178</v>
      </c>
      <c r="C18" s="1">
        <v>178</v>
      </c>
      <c r="E18" s="53" t="s">
        <v>338</v>
      </c>
      <c r="F18" s="94">
        <v>-0.57485029940119758</v>
      </c>
      <c r="I18" s="53" t="s">
        <v>331</v>
      </c>
      <c r="J18" s="1">
        <v>392</v>
      </c>
      <c r="K18" s="1">
        <v>244</v>
      </c>
      <c r="L18" s="1"/>
      <c r="M18" s="1">
        <f t="shared" si="0"/>
        <v>-148</v>
      </c>
      <c r="N18" s="80">
        <f t="shared" si="1"/>
        <v>-0.37755102040816324</v>
      </c>
      <c r="O18" s="26" t="s">
        <v>7</v>
      </c>
    </row>
    <row r="19" spans="1:15" ht="15.75" thickBot="1" x14ac:dyDescent="0.3">
      <c r="A19" s="53" t="s">
        <v>281</v>
      </c>
      <c r="B19" s="1">
        <v>146</v>
      </c>
      <c r="C19" s="77">
        <v>58</v>
      </c>
      <c r="E19" s="53" t="s">
        <v>384</v>
      </c>
      <c r="F19" s="94">
        <v>-0.53495978553579038</v>
      </c>
      <c r="I19" s="53" t="s">
        <v>344</v>
      </c>
      <c r="J19" s="1">
        <v>329</v>
      </c>
      <c r="K19" s="1">
        <v>231</v>
      </c>
      <c r="L19" s="1"/>
      <c r="M19" s="1">
        <f t="shared" si="0"/>
        <v>-98</v>
      </c>
      <c r="N19" s="80">
        <f t="shared" si="1"/>
        <v>-0.2978723404255319</v>
      </c>
      <c r="O19" s="26" t="s">
        <v>7</v>
      </c>
    </row>
    <row r="20" spans="1:15" x14ac:dyDescent="0.25">
      <c r="A20" s="53" t="s">
        <v>216</v>
      </c>
      <c r="B20" s="1">
        <v>19.545342623717069</v>
      </c>
      <c r="C20" s="1">
        <v>2</v>
      </c>
      <c r="E20" s="53" t="s">
        <v>331</v>
      </c>
      <c r="F20" s="94">
        <v>-0.37755102040816324</v>
      </c>
      <c r="I20" s="53" t="s">
        <v>237</v>
      </c>
      <c r="J20" s="1">
        <v>78.757068033134061</v>
      </c>
      <c r="K20" s="1">
        <v>81</v>
      </c>
      <c r="L20" s="1"/>
      <c r="M20" s="1">
        <f t="shared" si="0"/>
        <v>2.2429319668659389</v>
      </c>
      <c r="N20" s="80">
        <f t="shared" si="1"/>
        <v>2.8479119688944107E-2</v>
      </c>
      <c r="O20" s="26" t="s">
        <v>10</v>
      </c>
    </row>
    <row r="21" spans="1:15" x14ac:dyDescent="0.25">
      <c r="A21" s="53" t="s">
        <v>331</v>
      </c>
      <c r="B21" s="1">
        <v>392</v>
      </c>
      <c r="C21" s="1">
        <v>244</v>
      </c>
      <c r="E21" s="53" t="s">
        <v>251</v>
      </c>
      <c r="F21" s="94">
        <v>-0.31494286001393529</v>
      </c>
      <c r="I21" s="53" t="s">
        <v>291</v>
      </c>
      <c r="J21" s="1">
        <v>273</v>
      </c>
      <c r="K21" s="1">
        <v>280</v>
      </c>
      <c r="L21" s="1"/>
      <c r="M21" s="1">
        <f t="shared" si="0"/>
        <v>7</v>
      </c>
      <c r="N21" s="80">
        <f t="shared" si="1"/>
        <v>2.564102564102564E-2</v>
      </c>
      <c r="O21" s="26" t="s">
        <v>10</v>
      </c>
    </row>
    <row r="22" spans="1:15" x14ac:dyDescent="0.25">
      <c r="A22" s="53" t="s">
        <v>344</v>
      </c>
      <c r="B22" s="1">
        <v>329</v>
      </c>
      <c r="C22" s="1">
        <v>231</v>
      </c>
      <c r="E22" s="53" t="s">
        <v>212</v>
      </c>
      <c r="F22" s="94">
        <v>-0.31369097497377102</v>
      </c>
      <c r="I22" s="53" t="s">
        <v>201</v>
      </c>
      <c r="J22" s="1">
        <v>222</v>
      </c>
      <c r="K22" s="1">
        <v>197</v>
      </c>
      <c r="L22" s="1"/>
      <c r="M22" s="1">
        <f t="shared" si="0"/>
        <v>-25</v>
      </c>
      <c r="N22" s="80">
        <f t="shared" si="1"/>
        <v>-0.11261261261261261</v>
      </c>
      <c r="O22" s="26" t="s">
        <v>7</v>
      </c>
    </row>
    <row r="23" spans="1:15" x14ac:dyDescent="0.25">
      <c r="A23" s="53" t="s">
        <v>237</v>
      </c>
      <c r="B23" s="1">
        <v>78.757068033134061</v>
      </c>
      <c r="C23" s="1">
        <v>81</v>
      </c>
      <c r="E23" s="53" t="s">
        <v>326</v>
      </c>
      <c r="F23" s="94">
        <v>-0.29875518672199169</v>
      </c>
      <c r="I23" s="53" t="s">
        <v>263</v>
      </c>
      <c r="J23" s="1">
        <v>277.25165257168305</v>
      </c>
      <c r="K23" s="74">
        <v>267</v>
      </c>
      <c r="L23" s="74"/>
      <c r="M23" s="1">
        <f t="shared" si="0"/>
        <v>-10.251652571683053</v>
      </c>
      <c r="N23" s="80">
        <f t="shared" si="1"/>
        <v>-3.6975983647320194E-2</v>
      </c>
      <c r="O23" s="26" t="s">
        <v>7</v>
      </c>
    </row>
    <row r="24" spans="1:15" x14ac:dyDescent="0.25">
      <c r="A24" s="53" t="s">
        <v>291</v>
      </c>
      <c r="B24" s="1">
        <v>273</v>
      </c>
      <c r="C24" s="1">
        <v>280</v>
      </c>
      <c r="E24" s="53" t="s">
        <v>344</v>
      </c>
      <c r="F24" s="94">
        <v>-0.28875379939209728</v>
      </c>
      <c r="I24" s="53" t="s">
        <v>222</v>
      </c>
      <c r="J24" s="1">
        <v>109.89804130117847</v>
      </c>
      <c r="K24" s="1">
        <v>296.1242275676729</v>
      </c>
      <c r="L24" s="1"/>
      <c r="M24" s="1">
        <f t="shared" si="0"/>
        <v>186.22618626649444</v>
      </c>
      <c r="N24" s="80">
        <f t="shared" si="1"/>
        <v>1.6945359904653503</v>
      </c>
      <c r="O24" s="26" t="s">
        <v>10</v>
      </c>
    </row>
    <row r="25" spans="1:15" x14ac:dyDescent="0.25">
      <c r="A25" s="53" t="s">
        <v>201</v>
      </c>
      <c r="B25" s="1">
        <v>222</v>
      </c>
      <c r="C25" s="1">
        <v>197</v>
      </c>
      <c r="E25" s="53" t="s">
        <v>257</v>
      </c>
      <c r="F25" s="94">
        <v>-0.27656876725729052</v>
      </c>
      <c r="I25" s="53" t="s">
        <v>204</v>
      </c>
      <c r="J25" s="1">
        <v>168.53183373281175</v>
      </c>
      <c r="K25" s="1">
        <v>204</v>
      </c>
      <c r="L25" s="1"/>
      <c r="M25" s="1">
        <f t="shared" si="0"/>
        <v>35.468166267188252</v>
      </c>
      <c r="N25" s="80">
        <f t="shared" si="1"/>
        <v>0.21045380852746809</v>
      </c>
      <c r="O25" s="26" t="s">
        <v>7</v>
      </c>
    </row>
    <row r="26" spans="1:15" ht="15.75" thickBot="1" x14ac:dyDescent="0.3">
      <c r="A26" s="53" t="s">
        <v>263</v>
      </c>
      <c r="B26" s="1">
        <v>277.25165257168305</v>
      </c>
      <c r="C26" s="74">
        <v>267</v>
      </c>
      <c r="E26" s="53" t="s">
        <v>225</v>
      </c>
      <c r="F26" s="94">
        <v>-0.2357926579934162</v>
      </c>
      <c r="I26" s="53" t="s">
        <v>257</v>
      </c>
      <c r="J26" s="1">
        <v>316.54701875643866</v>
      </c>
      <c r="K26" s="74">
        <v>229</v>
      </c>
      <c r="L26" s="74"/>
      <c r="M26" s="1">
        <f t="shared" si="0"/>
        <v>-87.547018756438661</v>
      </c>
      <c r="N26" s="80">
        <f t="shared" si="1"/>
        <v>-0.27656876725729052</v>
      </c>
      <c r="O26" s="26" t="s">
        <v>7</v>
      </c>
    </row>
    <row r="27" spans="1:15" ht="15.75" thickBot="1" x14ac:dyDescent="0.3">
      <c r="A27" s="53" t="s">
        <v>222</v>
      </c>
      <c r="B27" s="1">
        <v>109.89804130117847</v>
      </c>
      <c r="C27" s="1">
        <v>296.1242275676729</v>
      </c>
      <c r="E27" s="53" t="s">
        <v>339</v>
      </c>
      <c r="F27" s="94">
        <v>-0.22633744855967078</v>
      </c>
      <c r="I27" s="53" t="s">
        <v>338</v>
      </c>
      <c r="J27" s="1">
        <v>167</v>
      </c>
      <c r="K27" s="77">
        <v>71</v>
      </c>
      <c r="L27" s="82"/>
      <c r="M27" s="1">
        <f t="shared" si="0"/>
        <v>-96</v>
      </c>
      <c r="N27" s="80">
        <f t="shared" si="1"/>
        <v>-0.57485029940119758</v>
      </c>
      <c r="O27" s="26" t="s">
        <v>7</v>
      </c>
    </row>
    <row r="28" spans="1:15" x14ac:dyDescent="0.25">
      <c r="A28" s="53" t="s">
        <v>204</v>
      </c>
      <c r="B28" s="1">
        <v>168.53183373281175</v>
      </c>
      <c r="C28" s="1">
        <v>204</v>
      </c>
      <c r="E28" s="53" t="s">
        <v>241</v>
      </c>
      <c r="F28" s="94">
        <v>-0.21714550250154779</v>
      </c>
      <c r="I28" s="53" t="s">
        <v>343</v>
      </c>
      <c r="J28" s="1">
        <v>755</v>
      </c>
      <c r="K28" s="1">
        <v>840</v>
      </c>
      <c r="L28" s="1"/>
      <c r="M28" s="1">
        <f t="shared" si="0"/>
        <v>85</v>
      </c>
      <c r="N28" s="80">
        <f t="shared" si="1"/>
        <v>0.11258278145695365</v>
      </c>
      <c r="O28" s="26" t="s">
        <v>7</v>
      </c>
    </row>
    <row r="29" spans="1:15" ht="15.75" thickBot="1" x14ac:dyDescent="0.3">
      <c r="A29" s="53" t="s">
        <v>257</v>
      </c>
      <c r="B29" s="1">
        <v>316.54701875643866</v>
      </c>
      <c r="C29" s="74">
        <v>229</v>
      </c>
      <c r="E29" s="53" t="s">
        <v>204</v>
      </c>
      <c r="F29" s="80">
        <v>0.21045380852746809</v>
      </c>
      <c r="I29" s="53" t="s">
        <v>326</v>
      </c>
      <c r="J29" s="1">
        <v>241</v>
      </c>
      <c r="K29" s="1">
        <v>169</v>
      </c>
      <c r="L29" s="1"/>
      <c r="M29" s="1">
        <f t="shared" si="0"/>
        <v>-72</v>
      </c>
      <c r="N29" s="80">
        <f t="shared" si="1"/>
        <v>-0.29875518672199169</v>
      </c>
      <c r="O29" s="26" t="s">
        <v>7</v>
      </c>
    </row>
    <row r="30" spans="1:15" ht="15.75" thickBot="1" x14ac:dyDescent="0.3">
      <c r="A30" s="53" t="s">
        <v>338</v>
      </c>
      <c r="B30" s="1">
        <v>167</v>
      </c>
      <c r="C30" s="77">
        <v>71</v>
      </c>
      <c r="E30" s="53" t="s">
        <v>301</v>
      </c>
      <c r="F30" s="80">
        <v>0.25708884688090738</v>
      </c>
      <c r="I30" s="53" t="s">
        <v>207</v>
      </c>
      <c r="J30" s="1">
        <v>19.101273537886016</v>
      </c>
      <c r="K30" s="1">
        <v>16</v>
      </c>
      <c r="L30" s="1"/>
      <c r="M30" s="1">
        <f t="shared" si="0"/>
        <v>-3.1012735378860157</v>
      </c>
      <c r="N30" s="80">
        <f t="shared" si="1"/>
        <v>-0.16235951659112469</v>
      </c>
      <c r="O30" s="26" t="s">
        <v>10</v>
      </c>
    </row>
    <row r="31" spans="1:15" x14ac:dyDescent="0.25">
      <c r="A31" s="53" t="s">
        <v>343</v>
      </c>
      <c r="B31" s="1">
        <v>755</v>
      </c>
      <c r="C31" s="1">
        <v>840</v>
      </c>
      <c r="E31" s="53" t="s">
        <v>340</v>
      </c>
      <c r="F31" s="80">
        <v>0.40317919075144509</v>
      </c>
      <c r="I31" s="53" t="s">
        <v>290</v>
      </c>
      <c r="J31" s="1">
        <v>214</v>
      </c>
      <c r="K31" s="1">
        <v>190</v>
      </c>
      <c r="L31" s="1"/>
      <c r="M31" s="1">
        <f t="shared" si="0"/>
        <v>-24</v>
      </c>
      <c r="N31" s="80">
        <f t="shared" si="1"/>
        <v>-0.11214953271028037</v>
      </c>
      <c r="O31" s="26" t="s">
        <v>7</v>
      </c>
    </row>
    <row r="32" spans="1:15" x14ac:dyDescent="0.25">
      <c r="A32" s="53" t="s">
        <v>326</v>
      </c>
      <c r="B32" s="1">
        <v>241</v>
      </c>
      <c r="C32" s="1">
        <v>169</v>
      </c>
      <c r="E32" s="53" t="s">
        <v>261</v>
      </c>
      <c r="F32" s="80">
        <v>0.53198304146432329</v>
      </c>
      <c r="I32" s="53" t="s">
        <v>246</v>
      </c>
      <c r="J32" s="1">
        <v>237</v>
      </c>
      <c r="K32" s="1">
        <v>234</v>
      </c>
      <c r="L32" s="1"/>
      <c r="M32" s="1">
        <f t="shared" si="0"/>
        <v>-3</v>
      </c>
      <c r="N32" s="80">
        <f t="shared" si="1"/>
        <v>-1.2658227848101266E-2</v>
      </c>
      <c r="O32" s="26" t="s">
        <v>7</v>
      </c>
    </row>
    <row r="33" spans="1:15" x14ac:dyDescent="0.25">
      <c r="A33" s="53" t="s">
        <v>207</v>
      </c>
      <c r="B33" s="1">
        <v>19.101273537886016</v>
      </c>
      <c r="C33" s="1">
        <v>16</v>
      </c>
      <c r="E33" s="53" t="s">
        <v>221</v>
      </c>
      <c r="F33" s="80">
        <v>1.0208473005143903</v>
      </c>
      <c r="I33" s="53" t="s">
        <v>249</v>
      </c>
      <c r="J33" s="1">
        <v>260</v>
      </c>
      <c r="K33" s="1">
        <v>265</v>
      </c>
      <c r="L33" s="1"/>
      <c r="M33" s="1">
        <f t="shared" si="0"/>
        <v>5</v>
      </c>
      <c r="N33" s="80">
        <f t="shared" si="1"/>
        <v>1.9230769230769232E-2</v>
      </c>
      <c r="O33" s="26" t="s">
        <v>7</v>
      </c>
    </row>
    <row r="34" spans="1:15" x14ac:dyDescent="0.25">
      <c r="A34" s="53" t="s">
        <v>290</v>
      </c>
      <c r="B34" s="1">
        <v>214</v>
      </c>
      <c r="C34" s="1">
        <v>190</v>
      </c>
      <c r="E34" s="53" t="s">
        <v>222</v>
      </c>
      <c r="F34" s="80">
        <v>1.6990167769423603</v>
      </c>
      <c r="I34" s="53" t="s">
        <v>323</v>
      </c>
      <c r="J34" s="1">
        <v>184.4399517281214</v>
      </c>
      <c r="K34" s="1">
        <v>44</v>
      </c>
      <c r="L34" s="1"/>
      <c r="M34" s="1">
        <f t="shared" ref="M34:M57" si="2">K34-J34</f>
        <v>-140.4399517281214</v>
      </c>
      <c r="N34" s="80">
        <f t="shared" ref="N34:N57" si="3">M34/J34</f>
        <v>-0.76143997226338811</v>
      </c>
      <c r="O34" s="26" t="s">
        <v>10</v>
      </c>
    </row>
    <row r="35" spans="1:15" x14ac:dyDescent="0.25">
      <c r="A35" s="53" t="s">
        <v>246</v>
      </c>
      <c r="B35" s="1">
        <v>237</v>
      </c>
      <c r="C35" s="1">
        <v>234</v>
      </c>
      <c r="I35" s="53" t="s">
        <v>337</v>
      </c>
      <c r="J35" s="1">
        <v>481</v>
      </c>
      <c r="K35" s="1">
        <v>402</v>
      </c>
      <c r="L35" s="1"/>
      <c r="M35" s="1">
        <f t="shared" si="2"/>
        <v>-79</v>
      </c>
      <c r="N35" s="80">
        <f t="shared" si="3"/>
        <v>-0.16424116424116425</v>
      </c>
      <c r="O35" s="26" t="s">
        <v>7</v>
      </c>
    </row>
    <row r="36" spans="1:15" x14ac:dyDescent="0.25">
      <c r="A36" s="53" t="s">
        <v>249</v>
      </c>
      <c r="B36" s="1">
        <v>260</v>
      </c>
      <c r="C36" s="1">
        <v>265</v>
      </c>
      <c r="I36" s="53" t="s">
        <v>330</v>
      </c>
      <c r="J36" s="1">
        <v>468</v>
      </c>
      <c r="K36" s="1">
        <v>455</v>
      </c>
      <c r="L36" s="1"/>
      <c r="M36" s="1">
        <f t="shared" si="2"/>
        <v>-13</v>
      </c>
      <c r="N36" s="80">
        <f t="shared" si="3"/>
        <v>-2.7777777777777776E-2</v>
      </c>
      <c r="O36" s="26" t="s">
        <v>7</v>
      </c>
    </row>
    <row r="37" spans="1:15" x14ac:dyDescent="0.25">
      <c r="A37" s="53" t="s">
        <v>323</v>
      </c>
      <c r="B37" s="1">
        <v>184.4399517281214</v>
      </c>
      <c r="C37" s="1">
        <v>44</v>
      </c>
      <c r="I37" s="53" t="s">
        <v>251</v>
      </c>
      <c r="J37" s="1">
        <v>322.17627787269726</v>
      </c>
      <c r="K37" s="1">
        <v>221</v>
      </c>
      <c r="L37" s="1"/>
      <c r="M37" s="1">
        <f t="shared" si="2"/>
        <v>-101.17627787269726</v>
      </c>
      <c r="N37" s="80">
        <f t="shared" si="3"/>
        <v>-0.31404012281958088</v>
      </c>
      <c r="O37" s="26" t="s">
        <v>7</v>
      </c>
    </row>
    <row r="38" spans="1:15" x14ac:dyDescent="0.25">
      <c r="A38" s="53" t="s">
        <v>337</v>
      </c>
      <c r="B38" s="1">
        <v>481</v>
      </c>
      <c r="C38" s="1">
        <v>402</v>
      </c>
      <c r="I38" s="53" t="s">
        <v>315</v>
      </c>
      <c r="J38" s="1">
        <v>631.36423344572006</v>
      </c>
      <c r="K38" s="1">
        <v>534</v>
      </c>
      <c r="L38" s="1"/>
      <c r="M38" s="1">
        <f t="shared" si="2"/>
        <v>-97.36423344572006</v>
      </c>
      <c r="N38" s="80">
        <f t="shared" si="3"/>
        <v>-0.15421246293022822</v>
      </c>
      <c r="O38" s="26" t="s">
        <v>7</v>
      </c>
    </row>
    <row r="39" spans="1:15" x14ac:dyDescent="0.25">
      <c r="A39" s="53" t="s">
        <v>330</v>
      </c>
      <c r="B39" s="1">
        <v>468</v>
      </c>
      <c r="C39" s="1">
        <v>455</v>
      </c>
      <c r="I39" s="53" t="s">
        <v>245</v>
      </c>
      <c r="J39" s="1">
        <v>112</v>
      </c>
      <c r="K39" s="1">
        <v>116</v>
      </c>
      <c r="L39" s="1"/>
      <c r="M39" s="1">
        <f t="shared" si="2"/>
        <v>4</v>
      </c>
      <c r="N39" s="80">
        <f t="shared" si="3"/>
        <v>3.5714285714285712E-2</v>
      </c>
      <c r="O39" s="26" t="s">
        <v>7</v>
      </c>
    </row>
    <row r="40" spans="1:15" x14ac:dyDescent="0.25">
      <c r="A40" s="53" t="s">
        <v>251</v>
      </c>
      <c r="B40" s="1">
        <v>322.17627787269726</v>
      </c>
      <c r="C40" s="1">
        <v>221</v>
      </c>
      <c r="I40" s="53" t="s">
        <v>339</v>
      </c>
      <c r="J40" s="1">
        <v>729</v>
      </c>
      <c r="K40" s="1">
        <v>538</v>
      </c>
      <c r="L40" s="1"/>
      <c r="M40" s="1">
        <f t="shared" si="2"/>
        <v>-191</v>
      </c>
      <c r="N40" s="80">
        <f t="shared" si="3"/>
        <v>-0.26200274348422498</v>
      </c>
      <c r="O40" s="26" t="s">
        <v>7</v>
      </c>
    </row>
    <row r="41" spans="1:15" x14ac:dyDescent="0.25">
      <c r="A41" s="53" t="s">
        <v>315</v>
      </c>
      <c r="B41" s="1">
        <v>631.36423344572006</v>
      </c>
      <c r="C41" s="1">
        <v>534</v>
      </c>
      <c r="I41" s="53" t="s">
        <v>221</v>
      </c>
      <c r="J41" s="1">
        <v>96.989020372845488</v>
      </c>
      <c r="K41" s="1">
        <v>196</v>
      </c>
      <c r="L41" s="1"/>
      <c r="M41" s="1">
        <f t="shared" si="2"/>
        <v>99.010979627154512</v>
      </c>
      <c r="N41" s="80">
        <f t="shared" si="3"/>
        <v>1.0208473005143903</v>
      </c>
      <c r="O41" s="26" t="s">
        <v>10</v>
      </c>
    </row>
    <row r="42" spans="1:15" x14ac:dyDescent="0.25">
      <c r="A42" s="53" t="s">
        <v>245</v>
      </c>
      <c r="B42" s="1">
        <v>112</v>
      </c>
      <c r="C42" s="1">
        <v>116</v>
      </c>
      <c r="I42" s="53" t="s">
        <v>242</v>
      </c>
      <c r="J42" s="1">
        <v>301.26008476223257</v>
      </c>
      <c r="K42" s="1">
        <v>302</v>
      </c>
      <c r="L42" s="74"/>
      <c r="M42" s="1">
        <f t="shared" si="2"/>
        <v>0.73991523776743406</v>
      </c>
      <c r="N42" s="80">
        <f t="shared" si="3"/>
        <v>2.456067946576484E-3</v>
      </c>
      <c r="O42" s="26" t="s">
        <v>10</v>
      </c>
    </row>
    <row r="43" spans="1:15" x14ac:dyDescent="0.25">
      <c r="A43" s="53" t="s">
        <v>339</v>
      </c>
      <c r="B43" s="1">
        <v>729</v>
      </c>
      <c r="C43" s="1">
        <v>538</v>
      </c>
      <c r="I43" s="53" t="s">
        <v>234</v>
      </c>
      <c r="J43" s="1">
        <v>56.138806722216742</v>
      </c>
      <c r="K43" s="1">
        <v>58</v>
      </c>
      <c r="L43" s="1"/>
      <c r="M43" s="1">
        <f t="shared" si="2"/>
        <v>1.8611932777832578</v>
      </c>
      <c r="N43" s="80">
        <f t="shared" si="3"/>
        <v>3.3153417153890037E-2</v>
      </c>
      <c r="O43" s="26" t="s">
        <v>10</v>
      </c>
    </row>
    <row r="44" spans="1:15" ht="15.75" thickBot="1" x14ac:dyDescent="0.3">
      <c r="A44" s="53" t="s">
        <v>221</v>
      </c>
      <c r="B44" s="1">
        <v>96.989020372845488</v>
      </c>
      <c r="C44" s="1">
        <v>196</v>
      </c>
      <c r="I44" s="53" t="s">
        <v>301</v>
      </c>
      <c r="J44" s="1">
        <v>529</v>
      </c>
      <c r="K44" s="1">
        <v>665</v>
      </c>
      <c r="L44" s="1"/>
      <c r="M44" s="1">
        <f t="shared" si="2"/>
        <v>136</v>
      </c>
      <c r="N44" s="80">
        <f t="shared" si="3"/>
        <v>0.25708884688090738</v>
      </c>
      <c r="O44" s="26" t="s">
        <v>10</v>
      </c>
    </row>
    <row r="45" spans="1:15" ht="15.75" thickBot="1" x14ac:dyDescent="0.3">
      <c r="A45" s="53" t="s">
        <v>242</v>
      </c>
      <c r="B45" s="1">
        <v>301.26008476223257</v>
      </c>
      <c r="C45" s="1">
        <v>302</v>
      </c>
      <c r="I45" s="53" t="s">
        <v>247</v>
      </c>
      <c r="J45" s="1">
        <v>112</v>
      </c>
      <c r="K45" s="77">
        <v>98</v>
      </c>
      <c r="L45" s="1"/>
      <c r="M45" s="1">
        <f t="shared" si="2"/>
        <v>-14</v>
      </c>
      <c r="N45" s="80">
        <f t="shared" si="3"/>
        <v>-0.125</v>
      </c>
      <c r="O45" s="26" t="s">
        <v>7</v>
      </c>
    </row>
    <row r="46" spans="1:15" x14ac:dyDescent="0.25">
      <c r="A46" s="53" t="s">
        <v>234</v>
      </c>
      <c r="B46" s="1">
        <v>56.138806722216742</v>
      </c>
      <c r="C46" s="1">
        <v>58</v>
      </c>
      <c r="I46" s="53" t="s">
        <v>212</v>
      </c>
      <c r="J46" s="1">
        <v>56.825713458320791</v>
      </c>
      <c r="K46" s="1">
        <v>39</v>
      </c>
      <c r="L46" s="82"/>
      <c r="M46" s="1">
        <f t="shared" si="2"/>
        <v>-17.825713458320791</v>
      </c>
      <c r="N46" s="80">
        <f t="shared" si="3"/>
        <v>-0.31369097497377102</v>
      </c>
      <c r="O46" s="26" t="s">
        <v>7</v>
      </c>
    </row>
    <row r="47" spans="1:15" ht="15.75" thickBot="1" x14ac:dyDescent="0.3">
      <c r="A47" s="53" t="s">
        <v>301</v>
      </c>
      <c r="B47" s="1">
        <v>529</v>
      </c>
      <c r="C47" s="1">
        <v>665</v>
      </c>
      <c r="I47" s="53" t="s">
        <v>220</v>
      </c>
      <c r="J47" s="1">
        <v>62.04388923630701</v>
      </c>
      <c r="K47" s="1">
        <v>21</v>
      </c>
      <c r="L47" s="1"/>
      <c r="M47" s="1">
        <f t="shared" si="2"/>
        <v>-41.04388923630701</v>
      </c>
      <c r="N47" s="80">
        <f t="shared" si="3"/>
        <v>-0.66152992247121789</v>
      </c>
      <c r="O47" s="26" t="s">
        <v>10</v>
      </c>
    </row>
    <row r="48" spans="1:15" ht="15.75" thickBot="1" x14ac:dyDescent="0.3">
      <c r="A48" s="53" t="s">
        <v>247</v>
      </c>
      <c r="B48" s="1">
        <v>112</v>
      </c>
      <c r="C48" s="77">
        <v>98</v>
      </c>
      <c r="I48" s="53" t="s">
        <v>293</v>
      </c>
      <c r="J48" s="1">
        <v>313</v>
      </c>
      <c r="K48" s="1">
        <v>355</v>
      </c>
      <c r="L48" s="1"/>
      <c r="M48" s="1">
        <f t="shared" si="2"/>
        <v>42</v>
      </c>
      <c r="N48" s="80">
        <f t="shared" si="3"/>
        <v>0.13418530351437699</v>
      </c>
      <c r="O48" s="26" t="s">
        <v>10</v>
      </c>
    </row>
    <row r="49" spans="1:15" x14ac:dyDescent="0.25">
      <c r="A49" s="53" t="s">
        <v>212</v>
      </c>
      <c r="B49" s="1">
        <v>56.825713458320791</v>
      </c>
      <c r="C49" s="1">
        <v>39</v>
      </c>
      <c r="I49" s="53" t="s">
        <v>342</v>
      </c>
      <c r="J49" s="1">
        <v>100.08808065123347</v>
      </c>
      <c r="K49" s="1">
        <v>94</v>
      </c>
      <c r="L49" s="1"/>
      <c r="M49" s="1">
        <f t="shared" si="2"/>
        <v>-6.0880806512334686</v>
      </c>
      <c r="N49" s="80">
        <f t="shared" si="3"/>
        <v>-6.0827229492470443E-2</v>
      </c>
      <c r="O49" s="26" t="s">
        <v>7</v>
      </c>
    </row>
    <row r="50" spans="1:15" x14ac:dyDescent="0.25">
      <c r="A50" s="53" t="s">
        <v>220</v>
      </c>
      <c r="B50" s="1">
        <v>62.04388923630701</v>
      </c>
      <c r="C50" s="1">
        <v>21</v>
      </c>
      <c r="I50" s="53" t="s">
        <v>309</v>
      </c>
      <c r="J50" s="1">
        <v>578</v>
      </c>
      <c r="K50" s="1">
        <v>575</v>
      </c>
      <c r="L50" s="1"/>
      <c r="M50" s="1">
        <f t="shared" si="2"/>
        <v>-3</v>
      </c>
      <c r="N50" s="80">
        <f t="shared" si="3"/>
        <v>-5.1903114186851208E-3</v>
      </c>
      <c r="O50" s="26" t="s">
        <v>10</v>
      </c>
    </row>
    <row r="51" spans="1:15" x14ac:dyDescent="0.25">
      <c r="A51" s="53" t="s">
        <v>293</v>
      </c>
      <c r="B51" s="1">
        <v>313</v>
      </c>
      <c r="C51" s="1">
        <v>355</v>
      </c>
      <c r="I51" s="53" t="s">
        <v>313</v>
      </c>
      <c r="J51" s="1">
        <v>369</v>
      </c>
      <c r="K51" s="1">
        <v>407</v>
      </c>
      <c r="L51" s="1"/>
      <c r="M51" s="1">
        <f t="shared" si="2"/>
        <v>38</v>
      </c>
      <c r="N51" s="80">
        <f t="shared" si="3"/>
        <v>0.10298102981029811</v>
      </c>
      <c r="O51" s="26" t="s">
        <v>7</v>
      </c>
    </row>
    <row r="52" spans="1:15" x14ac:dyDescent="0.25">
      <c r="A52" s="53" t="s">
        <v>342</v>
      </c>
      <c r="B52" s="1">
        <v>100.08808065123347</v>
      </c>
      <c r="C52" s="1">
        <v>94</v>
      </c>
      <c r="I52" s="53" t="s">
        <v>214</v>
      </c>
      <c r="J52" s="1">
        <v>76.142706836631504</v>
      </c>
      <c r="K52" s="1">
        <v>62</v>
      </c>
      <c r="L52" s="1"/>
      <c r="M52" s="1">
        <f t="shared" si="2"/>
        <v>-14.142706836631504</v>
      </c>
      <c r="N52" s="80">
        <f t="shared" si="3"/>
        <v>-0.18573948082743477</v>
      </c>
      <c r="O52" s="26" t="s">
        <v>7</v>
      </c>
    </row>
    <row r="53" spans="1:15" x14ac:dyDescent="0.25">
      <c r="A53" s="53" t="s">
        <v>309</v>
      </c>
      <c r="B53" s="1">
        <v>578</v>
      </c>
      <c r="C53" s="1">
        <v>575</v>
      </c>
      <c r="I53" s="53" t="s">
        <v>261</v>
      </c>
      <c r="J53" s="1">
        <v>283.0569617728965</v>
      </c>
      <c r="K53" s="1">
        <v>434</v>
      </c>
      <c r="L53" s="1"/>
      <c r="M53" s="1">
        <f t="shared" si="2"/>
        <v>150.9430382271035</v>
      </c>
      <c r="N53" s="80">
        <f t="shared" si="3"/>
        <v>0.53326029249267781</v>
      </c>
      <c r="O53" s="26" t="s">
        <v>10</v>
      </c>
    </row>
    <row r="54" spans="1:15" ht="15.75" thickBot="1" x14ac:dyDescent="0.3">
      <c r="A54" s="53" t="s">
        <v>313</v>
      </c>
      <c r="B54" s="1">
        <v>369</v>
      </c>
      <c r="C54" s="1">
        <v>407</v>
      </c>
      <c r="I54" s="53" t="s">
        <v>300</v>
      </c>
      <c r="J54" s="1">
        <v>662</v>
      </c>
      <c r="K54" s="1">
        <v>755</v>
      </c>
      <c r="L54" s="1"/>
      <c r="M54" s="1">
        <f t="shared" si="2"/>
        <v>93</v>
      </c>
      <c r="N54" s="80">
        <f t="shared" si="3"/>
        <v>0.1404833836858006</v>
      </c>
      <c r="O54" s="26" t="s">
        <v>7</v>
      </c>
    </row>
    <row r="55" spans="1:15" ht="15.75" thickBot="1" x14ac:dyDescent="0.3">
      <c r="A55" s="53" t="s">
        <v>214</v>
      </c>
      <c r="B55" s="1">
        <v>76.142706836631504</v>
      </c>
      <c r="C55" s="1">
        <v>62</v>
      </c>
      <c r="I55" s="53" t="s">
        <v>239</v>
      </c>
      <c r="J55" s="1">
        <v>98</v>
      </c>
      <c r="K55" s="77">
        <v>83</v>
      </c>
      <c r="L55" s="1"/>
      <c r="M55" s="1">
        <f t="shared" si="2"/>
        <v>-15</v>
      </c>
      <c r="N55" s="80">
        <f t="shared" si="3"/>
        <v>-0.15306122448979592</v>
      </c>
      <c r="O55" s="26" t="s">
        <v>7</v>
      </c>
    </row>
    <row r="56" spans="1:15" x14ac:dyDescent="0.25">
      <c r="A56" s="53" t="s">
        <v>261</v>
      </c>
      <c r="B56" s="1">
        <v>283.0569617728965</v>
      </c>
      <c r="C56" s="1">
        <v>434</v>
      </c>
      <c r="I56" s="53" t="s">
        <v>225</v>
      </c>
      <c r="J56" s="1">
        <v>372.93543824333562</v>
      </c>
      <c r="K56" s="1">
        <v>285</v>
      </c>
      <c r="L56" s="82"/>
      <c r="M56" s="1">
        <f t="shared" si="2"/>
        <v>-87.935438243335625</v>
      </c>
      <c r="N56" s="80">
        <f t="shared" si="3"/>
        <v>-0.2357926579934162</v>
      </c>
      <c r="O56" s="26" t="s">
        <v>7</v>
      </c>
    </row>
    <row r="57" spans="1:15" ht="15.75" thickBot="1" x14ac:dyDescent="0.3">
      <c r="A57" s="53" t="s">
        <v>300</v>
      </c>
      <c r="B57" s="1">
        <v>662</v>
      </c>
      <c r="C57" s="1">
        <v>755</v>
      </c>
      <c r="I57" s="53" t="s">
        <v>384</v>
      </c>
      <c r="J57" s="1">
        <v>43.007033323005743</v>
      </c>
      <c r="K57" s="1">
        <v>20</v>
      </c>
      <c r="L57" s="1"/>
      <c r="M57" s="1">
        <f t="shared" si="2"/>
        <v>-23.007033323005743</v>
      </c>
      <c r="N57" s="80">
        <f t="shared" si="3"/>
        <v>-0.53495978553579038</v>
      </c>
      <c r="O57" s="26" t="s">
        <v>7</v>
      </c>
    </row>
    <row r="58" spans="1:15" ht="15.75" thickBot="1" x14ac:dyDescent="0.3">
      <c r="A58" s="53" t="s">
        <v>239</v>
      </c>
      <c r="B58" s="1">
        <v>98</v>
      </c>
      <c r="C58" s="77">
        <v>83</v>
      </c>
    </row>
    <row r="59" spans="1:15" x14ac:dyDescent="0.25">
      <c r="A59" s="53" t="s">
        <v>225</v>
      </c>
      <c r="B59" s="1">
        <v>372.93543824333562</v>
      </c>
      <c r="C59" s="1">
        <v>285</v>
      </c>
    </row>
    <row r="60" spans="1:15" x14ac:dyDescent="0.25">
      <c r="A60" s="53" t="s">
        <v>384</v>
      </c>
      <c r="B60" s="1">
        <v>43.007033323005743</v>
      </c>
      <c r="C60" s="1">
        <v>20</v>
      </c>
    </row>
    <row r="61" spans="1:15" x14ac:dyDescent="0.25">
      <c r="A61" s="53" t="s">
        <v>354</v>
      </c>
      <c r="B61" s="1">
        <v>15706.455420613313</v>
      </c>
      <c r="C61" s="1">
        <v>14993.124227567674</v>
      </c>
    </row>
    <row r="62" spans="1:15" x14ac:dyDescent="0.25">
      <c r="B62"/>
      <c r="C62"/>
    </row>
    <row r="63" spans="1:15" x14ac:dyDescent="0.25">
      <c r="B63"/>
      <c r="C63"/>
    </row>
    <row r="64" spans="1:15"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sheetData>
  <sortState ref="I2:O136">
    <sortCondition ref="I2:I136"/>
  </sortState>
  <pageMargins left="0.7" right="0.7" top="0.75" bottom="0.75" header="0.3" footer="0.3"/>
  <pageSetup paperSize="5"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MU</vt:lpstr>
      <vt:lpstr>Zone</vt:lpstr>
      <vt:lpstr>GBPU</vt:lpstr>
      <vt:lpstr>GBPU!Print_Area</vt:lpstr>
      <vt:lpstr>Zone!Print_Area</vt:lpstr>
    </vt:vector>
  </TitlesOfParts>
  <Company>Province of British Columbia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Felice Griffiths</dc:creator>
  <cp:lastModifiedBy>MacIver, Stephen FLNR:EX</cp:lastModifiedBy>
  <cp:lastPrinted>2012-01-19T22:12:54Z</cp:lastPrinted>
  <dcterms:created xsi:type="dcterms:W3CDTF">2011-12-20T18:07:26Z</dcterms:created>
  <dcterms:modified xsi:type="dcterms:W3CDTF">2016-10-20T18:47:03Z</dcterms:modified>
</cp:coreProperties>
</file>