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analyses/KZdemography/IPM/KZ-and-QT-IPMs/data/QT/"/>
    </mc:Choice>
  </mc:AlternateContent>
  <xr:revisionPtr revIDLastSave="0" documentId="13_ncr:1_{5985D54B-FB70-D549-B9F6-7F659C2F5D19}" xr6:coauthVersionLast="45" xr6:coauthVersionMax="45" xr10:uidLastSave="{00000000-0000-0000-0000-000000000000}"/>
  <bookViews>
    <workbookView xWindow="-31000" yWindow="460" windowWidth="31000" windowHeight="1644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2" l="1"/>
  <c r="K20" i="2"/>
  <c r="J20" i="2"/>
  <c r="I20" i="2"/>
  <c r="L19" i="2"/>
  <c r="K19" i="2"/>
  <c r="J19" i="2"/>
  <c r="I19" i="2"/>
  <c r="L17" i="2"/>
  <c r="K17" i="2"/>
  <c r="J17" i="2"/>
  <c r="I17" i="2"/>
  <c r="L14" i="2"/>
  <c r="K14" i="2"/>
  <c r="J14" i="2"/>
  <c r="I14" i="2"/>
  <c r="L9" i="2"/>
  <c r="K9" i="2"/>
  <c r="J9" i="2"/>
  <c r="I9" i="2"/>
  <c r="B20" i="2"/>
  <c r="B19" i="2"/>
  <c r="B17" i="2"/>
  <c r="B14" i="2"/>
  <c r="B9" i="2"/>
  <c r="L3" i="2" l="1"/>
  <c r="J3" i="2"/>
  <c r="G3" i="2"/>
  <c r="K3" i="2" s="1"/>
  <c r="I3" i="2" l="1"/>
</calcChain>
</file>

<file path=xl/sharedStrings.xml><?xml version="1.0" encoding="utf-8"?>
<sst xmlns="http://schemas.openxmlformats.org/spreadsheetml/2006/main" count="24" uniqueCount="24">
  <si>
    <t>Year</t>
  </si>
  <si>
    <t>Citation</t>
  </si>
  <si>
    <t>Comments</t>
  </si>
  <si>
    <t>Mean_Sightability</t>
  </si>
  <si>
    <t>SD_Sightability</t>
  </si>
  <si>
    <t>SexRatio</t>
  </si>
  <si>
    <t>Sightability Comments</t>
  </si>
  <si>
    <t>Seip and Jones 2008</t>
  </si>
  <si>
    <t>Estimate_ADULTMF</t>
  </si>
  <si>
    <t>SD_Estimate_ADULTMF</t>
  </si>
  <si>
    <t>Estimate_CALFMF</t>
  </si>
  <si>
    <t>SD_Estimate_CALFMF</t>
  </si>
  <si>
    <t>Seip and Jones 2013</t>
  </si>
  <si>
    <t>SurveryCount_ADULTMF</t>
  </si>
  <si>
    <t>SurveryCount_CALFMF</t>
  </si>
  <si>
    <t>SurveryCount</t>
  </si>
  <si>
    <t>Seip 2002</t>
  </si>
  <si>
    <t>assumes sightability was at least &lt; 75%, see following years, which confirm this. This would represent a max possible sightability, and thus a minimum estimate</t>
  </si>
  <si>
    <t>Seip and Jones 2016</t>
  </si>
  <si>
    <t>Seip and Jones 2018</t>
  </si>
  <si>
    <t>Seip and Pelltier 2019</t>
  </si>
  <si>
    <t xml:space="preserve">Estimate was 129 in report, rounding difference </t>
  </si>
  <si>
    <t xml:space="preserve">Slight difference from the report due to removal of one group of 2 caribou (with one collar) that was outside the herd range . </t>
  </si>
  <si>
    <t>MinCount_ADULTMF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</si>
</sst>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E24" sqref="E24"/>
    </sheetView>
  </sheetViews>
  <sheetFormatPr baseColWidth="10" defaultRowHeight="16" x14ac:dyDescent="0.2"/>
  <cols>
    <col min="2" max="2" width="11.83203125" bestFit="1" customWidth="1"/>
    <col min="4" max="4" width="17.5" bestFit="1" customWidth="1"/>
    <col min="5" max="5" width="18.5" customWidth="1"/>
    <col min="7" max="7" width="16" bestFit="1" customWidth="1"/>
    <col min="9" max="9" width="17.83203125" bestFit="1" customWidth="1"/>
    <col min="11" max="11" width="16.33203125" bestFit="1" customWidth="1"/>
    <col min="12" max="12" width="19.5" bestFit="1" customWidth="1"/>
    <col min="13" max="13" width="19.1640625" bestFit="1" customWidth="1"/>
  </cols>
  <sheetData>
    <row r="1" spans="1:15" x14ac:dyDescent="0.2">
      <c r="A1" t="s">
        <v>0</v>
      </c>
      <c r="B1" t="s">
        <v>15</v>
      </c>
      <c r="C1" t="s">
        <v>23</v>
      </c>
      <c r="D1" t="s">
        <v>13</v>
      </c>
      <c r="E1" t="s">
        <v>14</v>
      </c>
      <c r="F1" t="s">
        <v>5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2</v>
      </c>
      <c r="O1" t="s">
        <v>6</v>
      </c>
    </row>
    <row r="2" spans="1:15" x14ac:dyDescent="0.2">
      <c r="A2">
        <v>2001</v>
      </c>
    </row>
    <row r="3" spans="1:15" x14ac:dyDescent="0.2">
      <c r="A3">
        <v>2002</v>
      </c>
      <c r="B3">
        <v>154</v>
      </c>
      <c r="C3">
        <v>123</v>
      </c>
      <c r="D3">
        <v>123</v>
      </c>
      <c r="E3">
        <v>31</v>
      </c>
      <c r="F3">
        <v>0.64</v>
      </c>
      <c r="G3">
        <f>0.75</f>
        <v>0.75</v>
      </c>
      <c r="H3">
        <v>0.25</v>
      </c>
      <c r="I3">
        <f>D3/G3</f>
        <v>164</v>
      </c>
      <c r="J3">
        <f>D3*H3</f>
        <v>30.75</v>
      </c>
      <c r="K3">
        <f>E3/G3</f>
        <v>41.333333333333336</v>
      </c>
      <c r="L3">
        <f>E3*H3</f>
        <v>7.75</v>
      </c>
      <c r="M3" t="s">
        <v>16</v>
      </c>
      <c r="O3" t="s">
        <v>17</v>
      </c>
    </row>
    <row r="4" spans="1:15" x14ac:dyDescent="0.2">
      <c r="A4">
        <v>2003</v>
      </c>
    </row>
    <row r="5" spans="1:15" x14ac:dyDescent="0.2">
      <c r="A5">
        <v>2004</v>
      </c>
      <c r="O5" s="1"/>
    </row>
    <row r="6" spans="1:15" x14ac:dyDescent="0.2">
      <c r="A6">
        <v>2005</v>
      </c>
    </row>
    <row r="7" spans="1:15" x14ac:dyDescent="0.2">
      <c r="A7">
        <v>2006</v>
      </c>
    </row>
    <row r="8" spans="1:15" x14ac:dyDescent="0.2">
      <c r="A8">
        <v>2007</v>
      </c>
    </row>
    <row r="9" spans="1:15" x14ac:dyDescent="0.2">
      <c r="A9">
        <v>2008</v>
      </c>
      <c r="B9">
        <f>E9+D9</f>
        <v>95</v>
      </c>
      <c r="C9">
        <v>147</v>
      </c>
      <c r="D9">
        <v>77</v>
      </c>
      <c r="E9" s="2">
        <v>18</v>
      </c>
      <c r="F9">
        <v>0.64</v>
      </c>
      <c r="G9">
        <v>0.56999999999999995</v>
      </c>
      <c r="H9">
        <v>0.14000000000000001</v>
      </c>
      <c r="I9">
        <f>D9/G9</f>
        <v>135.08771929824562</v>
      </c>
      <c r="J9">
        <f>D9*H9</f>
        <v>10.780000000000001</v>
      </c>
      <c r="K9">
        <f>E9/G9</f>
        <v>31.578947368421055</v>
      </c>
      <c r="L9">
        <f>E9*H9</f>
        <v>2.5200000000000005</v>
      </c>
      <c r="M9" t="s">
        <v>7</v>
      </c>
    </row>
    <row r="10" spans="1:15" x14ac:dyDescent="0.2">
      <c r="A10">
        <v>2009</v>
      </c>
    </row>
    <row r="11" spans="1:15" x14ac:dyDescent="0.2">
      <c r="A11">
        <v>2010</v>
      </c>
    </row>
    <row r="12" spans="1:15" x14ac:dyDescent="0.2">
      <c r="A12">
        <v>2011</v>
      </c>
    </row>
    <row r="13" spans="1:15" x14ac:dyDescent="0.2">
      <c r="A13">
        <v>2012</v>
      </c>
    </row>
    <row r="14" spans="1:15" x14ac:dyDescent="0.2">
      <c r="A14">
        <v>2013</v>
      </c>
      <c r="B14">
        <f>E14+D14</f>
        <v>83</v>
      </c>
      <c r="C14">
        <v>78</v>
      </c>
      <c r="D14">
        <v>78</v>
      </c>
      <c r="E14">
        <v>5</v>
      </c>
      <c r="F14">
        <v>0.64</v>
      </c>
      <c r="G14">
        <v>0.65</v>
      </c>
      <c r="H14">
        <v>0.11</v>
      </c>
      <c r="I14">
        <f>D14/G14</f>
        <v>120</v>
      </c>
      <c r="J14">
        <f>D14*H14</f>
        <v>8.58</v>
      </c>
      <c r="K14">
        <f>E14/G14</f>
        <v>7.6923076923076916</v>
      </c>
      <c r="L14">
        <f>E14*H14</f>
        <v>0.55000000000000004</v>
      </c>
      <c r="M14" t="s">
        <v>12</v>
      </c>
      <c r="N14" t="s">
        <v>21</v>
      </c>
    </row>
    <row r="15" spans="1:15" x14ac:dyDescent="0.2">
      <c r="A15">
        <v>2014</v>
      </c>
    </row>
    <row r="16" spans="1:15" x14ac:dyDescent="0.2">
      <c r="A16">
        <v>2015</v>
      </c>
    </row>
    <row r="17" spans="1:14" x14ac:dyDescent="0.2">
      <c r="A17">
        <v>2016</v>
      </c>
      <c r="B17">
        <f>E17+D17</f>
        <v>29</v>
      </c>
      <c r="C17">
        <v>23</v>
      </c>
      <c r="D17">
        <v>23</v>
      </c>
      <c r="E17">
        <v>6</v>
      </c>
      <c r="F17">
        <v>0.64</v>
      </c>
      <c r="G17">
        <v>0.5</v>
      </c>
      <c r="H17">
        <v>0.14000000000000001</v>
      </c>
      <c r="I17">
        <f>D17/G17</f>
        <v>46</v>
      </c>
      <c r="J17">
        <f>D17*H17</f>
        <v>3.22</v>
      </c>
      <c r="K17">
        <f>E17/G17</f>
        <v>12</v>
      </c>
      <c r="L17">
        <f>E17*H17</f>
        <v>0.84000000000000008</v>
      </c>
      <c r="M17" t="s">
        <v>18</v>
      </c>
      <c r="N17" t="s">
        <v>22</v>
      </c>
    </row>
    <row r="18" spans="1:14" x14ac:dyDescent="0.2">
      <c r="A18">
        <v>2017</v>
      </c>
    </row>
    <row r="19" spans="1:14" x14ac:dyDescent="0.2">
      <c r="A19">
        <v>2018</v>
      </c>
      <c r="B19">
        <f>E19+D19</f>
        <v>49</v>
      </c>
      <c r="C19">
        <v>37</v>
      </c>
      <c r="D19">
        <v>37</v>
      </c>
      <c r="E19">
        <v>12</v>
      </c>
      <c r="F19">
        <v>0.64</v>
      </c>
      <c r="G19">
        <v>0.67</v>
      </c>
      <c r="H19">
        <v>0.11</v>
      </c>
      <c r="I19">
        <f>D19/G19</f>
        <v>55.223880597014919</v>
      </c>
      <c r="J19">
        <f>D19*H19</f>
        <v>4.07</v>
      </c>
      <c r="K19">
        <f>E19/G19</f>
        <v>17.910447761194028</v>
      </c>
      <c r="L19">
        <f>E19*H19</f>
        <v>1.32</v>
      </c>
      <c r="M19" t="s">
        <v>19</v>
      </c>
    </row>
    <row r="20" spans="1:14" x14ac:dyDescent="0.2">
      <c r="A20">
        <v>2019</v>
      </c>
      <c r="B20">
        <f>E20+D20</f>
        <v>48</v>
      </c>
      <c r="C20" s="2">
        <v>66</v>
      </c>
      <c r="D20" s="2">
        <v>36</v>
      </c>
      <c r="E20">
        <v>12</v>
      </c>
      <c r="F20">
        <v>0.64</v>
      </c>
      <c r="G20">
        <v>0.75</v>
      </c>
      <c r="H20">
        <v>0.16</v>
      </c>
      <c r="I20">
        <f>D20/G20</f>
        <v>48</v>
      </c>
      <c r="J20">
        <f>D20*H20</f>
        <v>5.76</v>
      </c>
      <c r="K20">
        <f>E20/G20</f>
        <v>16</v>
      </c>
      <c r="L20">
        <f>E20*H20</f>
        <v>1.92</v>
      </c>
      <c r="M20" t="s">
        <v>20</v>
      </c>
    </row>
    <row r="21" spans="1:14" x14ac:dyDescent="0.2">
      <c r="A2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2020-10-04T19:53:01Z</dcterms:modified>
</cp:coreProperties>
</file>