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3.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clayton.lamb/Dropbox/Documents/University/PDF/PDF Analyses/Wildlife-Overpass-Dimensions/data/"/>
    </mc:Choice>
  </mc:AlternateContent>
  <xr:revisionPtr revIDLastSave="0" documentId="13_ncr:1_{40805077-9868-B044-A0DA-0D54C8E2A96D}" xr6:coauthVersionLast="47" xr6:coauthVersionMax="47" xr10:uidLastSave="{00000000-0000-0000-0000-000000000000}"/>
  <bookViews>
    <workbookView xWindow="-35980" yWindow="1120" windowWidth="29940" windowHeight="17560" activeTab="8" xr2:uid="{F9D594B1-C492-43CE-A6CC-849494AF7960}"/>
  </bookViews>
  <sheets>
    <sheet name="Global (fill this first)" sheetId="1" r:id="rId1"/>
    <sheet name="Western NA" sheetId="2" r:id="rId2"/>
    <sheet name="Effectiveness Data" sheetId="3" r:id="rId3"/>
    <sheet name="Figures" sheetId="4" r:id="rId4"/>
    <sheet name="Figures PNW" sheetId="7" r:id="rId5"/>
    <sheet name="Figures (GE)" sheetId="8" r:id="rId6"/>
    <sheet name="Figure PNW (GE)" sheetId="9" r:id="rId7"/>
    <sheet name="Further Potential Data Sources" sheetId="6" r:id="rId8"/>
    <sheet name="CL_eff"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3" i="1" l="1"/>
  <c r="S4" i="1"/>
  <c r="S5" i="1"/>
  <c r="S6" i="1"/>
  <c r="S7" i="1"/>
  <c r="S8" i="1"/>
  <c r="S9" i="1"/>
  <c r="S4" i="2" s="1"/>
  <c r="S10" i="1"/>
  <c r="S5" i="2" s="1"/>
  <c r="S11" i="1"/>
  <c r="S12" i="1"/>
  <c r="S13" i="1"/>
  <c r="S8" i="2" s="1"/>
  <c r="S14" i="1"/>
  <c r="S9" i="2" s="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13" i="2" s="1"/>
  <c r="S73" i="1"/>
  <c r="S74" i="1"/>
  <c r="S15" i="2" s="1"/>
  <c r="S75" i="1"/>
  <c r="S76" i="1"/>
  <c r="S77" i="1"/>
  <c r="S18" i="2" s="1"/>
  <c r="S78" i="1"/>
  <c r="S19" i="2" s="1"/>
  <c r="S79" i="1"/>
  <c r="S80" i="1"/>
  <c r="S21" i="2" s="1"/>
  <c r="S81" i="1"/>
  <c r="S22" i="2" s="1"/>
  <c r="S82" i="1"/>
  <c r="S83" i="1"/>
  <c r="S84" i="1"/>
  <c r="S85" i="1"/>
  <c r="S86" i="1"/>
  <c r="S27" i="2" s="1"/>
  <c r="S87" i="1"/>
  <c r="S88" i="1"/>
  <c r="S10" i="2" s="1"/>
  <c r="S89" i="1"/>
  <c r="S90" i="1"/>
  <c r="S12" i="2" s="1"/>
  <c r="S91" i="1"/>
  <c r="S92" i="1"/>
  <c r="S93" i="1"/>
  <c r="S2" i="1"/>
  <c r="F6" i="8"/>
  <c r="AA17" i="9"/>
  <c r="W17" i="9"/>
  <c r="L17" i="9"/>
  <c r="K17" i="9"/>
  <c r="J17" i="9"/>
  <c r="I17" i="9"/>
  <c r="H17" i="9"/>
  <c r="G17" i="9"/>
  <c r="F17" i="9"/>
  <c r="E17" i="9"/>
  <c r="D17" i="9"/>
  <c r="C17" i="9"/>
  <c r="B17" i="9"/>
  <c r="A17" i="9"/>
  <c r="AA16" i="9"/>
  <c r="W16" i="9"/>
  <c r="L16" i="9"/>
  <c r="K16" i="9"/>
  <c r="J16" i="9"/>
  <c r="I16" i="9"/>
  <c r="H16" i="9"/>
  <c r="G16" i="9"/>
  <c r="F16" i="9"/>
  <c r="E16" i="9"/>
  <c r="D16" i="9"/>
  <c r="C16" i="9"/>
  <c r="B16" i="9"/>
  <c r="A16" i="9"/>
  <c r="AA15" i="9"/>
  <c r="W15" i="9"/>
  <c r="L15" i="9"/>
  <c r="K15" i="9"/>
  <c r="J15" i="9"/>
  <c r="I15" i="9"/>
  <c r="H15" i="9"/>
  <c r="G15" i="9"/>
  <c r="F15" i="9"/>
  <c r="E15" i="9"/>
  <c r="D15" i="9"/>
  <c r="C15" i="9"/>
  <c r="B15" i="9"/>
  <c r="A15" i="9"/>
  <c r="AA14" i="9"/>
  <c r="W14" i="9"/>
  <c r="W13" i="9" s="1"/>
  <c r="L14" i="9"/>
  <c r="L13" i="9" s="1"/>
  <c r="K14" i="9"/>
  <c r="K12" i="9" s="1"/>
  <c r="J14" i="9"/>
  <c r="J12" i="9" s="1"/>
  <c r="I14" i="9"/>
  <c r="I12" i="9" s="1"/>
  <c r="H14" i="9"/>
  <c r="G14" i="9"/>
  <c r="F14" i="9"/>
  <c r="E14" i="9"/>
  <c r="E12" i="9" s="1"/>
  <c r="D14" i="9"/>
  <c r="C14" i="9"/>
  <c r="C10" i="9" s="1"/>
  <c r="B14" i="9"/>
  <c r="B12" i="9" s="1"/>
  <c r="A14" i="9"/>
  <c r="AA13" i="9"/>
  <c r="I13" i="9"/>
  <c r="H13" i="9"/>
  <c r="G13" i="9"/>
  <c r="F13" i="9"/>
  <c r="E13" i="9"/>
  <c r="D13" i="9"/>
  <c r="A13" i="9"/>
  <c r="AA12" i="9"/>
  <c r="W12" i="9"/>
  <c r="L12" i="9"/>
  <c r="H12" i="9"/>
  <c r="G12" i="9"/>
  <c r="F12" i="9"/>
  <c r="D12" i="9"/>
  <c r="A12" i="9"/>
  <c r="AA11" i="9"/>
  <c r="W11" i="9"/>
  <c r="L11" i="9"/>
  <c r="K11" i="9"/>
  <c r="J11" i="9"/>
  <c r="H11" i="9"/>
  <c r="G11" i="9"/>
  <c r="F11" i="9"/>
  <c r="D11" i="9"/>
  <c r="A11" i="9"/>
  <c r="AA10" i="9"/>
  <c r="W10" i="9"/>
  <c r="L10" i="9"/>
  <c r="I10" i="9"/>
  <c r="H10" i="9"/>
  <c r="G10" i="9"/>
  <c r="F10" i="9"/>
  <c r="E10" i="9"/>
  <c r="D10" i="9"/>
  <c r="A10" i="9"/>
  <c r="AA9" i="9"/>
  <c r="W9" i="9"/>
  <c r="L9" i="9"/>
  <c r="J9" i="9"/>
  <c r="H9" i="9"/>
  <c r="G9" i="9"/>
  <c r="F9" i="9"/>
  <c r="E9" i="9"/>
  <c r="D9" i="9"/>
  <c r="B9" i="9"/>
  <c r="A9" i="9"/>
  <c r="AA8" i="9"/>
  <c r="W8" i="9"/>
  <c r="L8" i="9"/>
  <c r="K8" i="9"/>
  <c r="J8" i="9"/>
  <c r="H8" i="9"/>
  <c r="G8" i="9"/>
  <c r="F8" i="9"/>
  <c r="D8" i="9"/>
  <c r="B8" i="9"/>
  <c r="A8" i="9"/>
  <c r="AA7" i="9"/>
  <c r="W7" i="9"/>
  <c r="L7" i="9"/>
  <c r="J7" i="9"/>
  <c r="H7" i="9"/>
  <c r="G7" i="9"/>
  <c r="F7" i="9"/>
  <c r="D7" i="9"/>
  <c r="B7" i="9"/>
  <c r="A7" i="9"/>
  <c r="AA6" i="9"/>
  <c r="W6" i="9"/>
  <c r="L6" i="9"/>
  <c r="K6" i="9"/>
  <c r="J6" i="9"/>
  <c r="H6" i="9"/>
  <c r="G6" i="9"/>
  <c r="F6" i="9"/>
  <c r="D6" i="9"/>
  <c r="B6" i="9"/>
  <c r="A6" i="9"/>
  <c r="AA5" i="9"/>
  <c r="W5" i="9"/>
  <c r="L5" i="9"/>
  <c r="J5" i="9"/>
  <c r="I5" i="9"/>
  <c r="H5" i="9"/>
  <c r="G5" i="9"/>
  <c r="F5" i="9"/>
  <c r="E5" i="9"/>
  <c r="D5" i="9"/>
  <c r="B5" i="9"/>
  <c r="A5" i="9"/>
  <c r="S26" i="2"/>
  <c r="S25" i="2"/>
  <c r="S24" i="2"/>
  <c r="S20" i="2"/>
  <c r="S17" i="2"/>
  <c r="S16" i="2"/>
  <c r="S14" i="2"/>
  <c r="S11" i="2"/>
  <c r="S3" i="2"/>
  <c r="S6" i="2"/>
  <c r="S7" i="2"/>
  <c r="S23" i="2"/>
  <c r="S2" i="2"/>
  <c r="A33" i="3"/>
  <c r="A31" i="9" s="1"/>
  <c r="O36" i="8"/>
  <c r="AA17" i="8"/>
  <c r="Z17" i="8"/>
  <c r="Y17" i="8"/>
  <c r="X17" i="8"/>
  <c r="W17" i="8"/>
  <c r="V17" i="8"/>
  <c r="U17" i="8"/>
  <c r="T17" i="8"/>
  <c r="S17" i="8"/>
  <c r="R17" i="8"/>
  <c r="Q17" i="8"/>
  <c r="P17" i="8"/>
  <c r="O17" i="8"/>
  <c r="N17" i="8"/>
  <c r="M17" i="8"/>
  <c r="L17" i="8"/>
  <c r="K17" i="8"/>
  <c r="J17" i="8"/>
  <c r="I17" i="8"/>
  <c r="H17" i="8"/>
  <c r="G17" i="8"/>
  <c r="F17" i="8"/>
  <c r="E17" i="8"/>
  <c r="D17" i="8"/>
  <c r="C17" i="8"/>
  <c r="B17" i="8"/>
  <c r="A17" i="8"/>
  <c r="AA16" i="8"/>
  <c r="Z16" i="8"/>
  <c r="Y16" i="8"/>
  <c r="X16" i="8"/>
  <c r="W16" i="8"/>
  <c r="V16" i="8"/>
  <c r="U16" i="8"/>
  <c r="T16" i="8"/>
  <c r="S16" i="8"/>
  <c r="R16" i="8"/>
  <c r="Q16" i="8"/>
  <c r="P16" i="8"/>
  <c r="O16" i="8"/>
  <c r="N16" i="8"/>
  <c r="M16" i="8"/>
  <c r="L16" i="8"/>
  <c r="K16" i="8"/>
  <c r="J16" i="8"/>
  <c r="I16" i="8"/>
  <c r="H16" i="8"/>
  <c r="G16" i="8"/>
  <c r="F16" i="8"/>
  <c r="E16" i="8"/>
  <c r="D16" i="8"/>
  <c r="C16" i="8"/>
  <c r="B16" i="8"/>
  <c r="A16" i="8"/>
  <c r="AA15" i="8"/>
  <c r="Z15" i="8"/>
  <c r="Y15" i="8"/>
  <c r="X15" i="8"/>
  <c r="W15" i="8"/>
  <c r="V15" i="8"/>
  <c r="U15" i="8"/>
  <c r="T15" i="8"/>
  <c r="S15" i="8"/>
  <c r="R15" i="8"/>
  <c r="Q15" i="8"/>
  <c r="P15" i="8"/>
  <c r="O15" i="8"/>
  <c r="N15" i="8"/>
  <c r="M15" i="8"/>
  <c r="L15" i="8"/>
  <c r="K15" i="8"/>
  <c r="J15" i="8"/>
  <c r="I15" i="8"/>
  <c r="H15" i="8"/>
  <c r="G15" i="8"/>
  <c r="F15" i="8"/>
  <c r="E15" i="8"/>
  <c r="D15" i="8"/>
  <c r="C15" i="8"/>
  <c r="B15" i="8"/>
  <c r="A15" i="8"/>
  <c r="AA14" i="8"/>
  <c r="Z14" i="8"/>
  <c r="Z13" i="8" s="1"/>
  <c r="Y14" i="8"/>
  <c r="X14" i="8"/>
  <c r="X13" i="8" s="1"/>
  <c r="W14" i="8"/>
  <c r="W11" i="8" s="1"/>
  <c r="V14" i="8"/>
  <c r="V13" i="8" s="1"/>
  <c r="U14" i="8"/>
  <c r="U7" i="8" s="1"/>
  <c r="T14" i="8"/>
  <c r="T13" i="8" s="1"/>
  <c r="S14" i="8"/>
  <c r="R14" i="8"/>
  <c r="R13" i="8" s="1"/>
  <c r="Q14" i="8"/>
  <c r="Q13" i="8" s="1"/>
  <c r="P14" i="8"/>
  <c r="P13" i="8" s="1"/>
  <c r="O14" i="8"/>
  <c r="O12" i="8" s="1"/>
  <c r="N14" i="8"/>
  <c r="N13" i="8" s="1"/>
  <c r="M14" i="8"/>
  <c r="M12" i="8" s="1"/>
  <c r="L14" i="8"/>
  <c r="L13" i="8" s="1"/>
  <c r="K14" i="8"/>
  <c r="J14" i="8"/>
  <c r="J13" i="8" s="1"/>
  <c r="I14" i="8"/>
  <c r="H14" i="8"/>
  <c r="H13" i="8" s="1"/>
  <c r="G14" i="8"/>
  <c r="G12" i="8" s="1"/>
  <c r="F14" i="8"/>
  <c r="F13" i="8" s="1"/>
  <c r="E14" i="8"/>
  <c r="E12" i="8" s="1"/>
  <c r="D14" i="8"/>
  <c r="D13" i="8" s="1"/>
  <c r="C14" i="8"/>
  <c r="B14" i="8"/>
  <c r="B13" i="8" s="1"/>
  <c r="A14" i="8"/>
  <c r="AA13" i="8"/>
  <c r="Y13" i="8"/>
  <c r="W13" i="8"/>
  <c r="U13" i="8"/>
  <c r="S13" i="8"/>
  <c r="O13" i="8"/>
  <c r="K13" i="8"/>
  <c r="I13" i="8"/>
  <c r="G13" i="8"/>
  <c r="E13" i="8"/>
  <c r="C13" i="8"/>
  <c r="A13" i="8"/>
  <c r="AA12" i="8"/>
  <c r="Y12" i="8"/>
  <c r="W12" i="8"/>
  <c r="V12" i="8"/>
  <c r="U12" i="8"/>
  <c r="S12" i="8"/>
  <c r="Q12" i="8"/>
  <c r="K12" i="8"/>
  <c r="I12" i="8"/>
  <c r="F12" i="8"/>
  <c r="C12" i="8"/>
  <c r="A12" i="8"/>
  <c r="AA11" i="8"/>
  <c r="Y11" i="8"/>
  <c r="V11" i="8"/>
  <c r="S11" i="8"/>
  <c r="Q11" i="8"/>
  <c r="O11" i="8"/>
  <c r="K11" i="8"/>
  <c r="I11" i="8"/>
  <c r="G11" i="8"/>
  <c r="F11" i="8"/>
  <c r="E11" i="8"/>
  <c r="C11" i="8"/>
  <c r="A11" i="8"/>
  <c r="AA10" i="8"/>
  <c r="Y10" i="8"/>
  <c r="X10" i="8"/>
  <c r="W10" i="8"/>
  <c r="T10" i="8"/>
  <c r="S10" i="8"/>
  <c r="Q10" i="8"/>
  <c r="P10" i="8"/>
  <c r="O10" i="8"/>
  <c r="L10" i="8"/>
  <c r="K10" i="8"/>
  <c r="I10" i="8"/>
  <c r="H10" i="8"/>
  <c r="G10" i="8"/>
  <c r="D10" i="8"/>
  <c r="C10" i="8"/>
  <c r="A10" i="8"/>
  <c r="AA9" i="8"/>
  <c r="Y9" i="8"/>
  <c r="V9" i="8"/>
  <c r="S9" i="8"/>
  <c r="Q9" i="8"/>
  <c r="O9" i="8"/>
  <c r="K9" i="8"/>
  <c r="I9" i="8"/>
  <c r="G9" i="8"/>
  <c r="F9" i="8"/>
  <c r="E9" i="8"/>
  <c r="C9" i="8"/>
  <c r="A9" i="8"/>
  <c r="AA8" i="8"/>
  <c r="Y8" i="8"/>
  <c r="W8" i="8"/>
  <c r="V8" i="8"/>
  <c r="S8" i="8"/>
  <c r="R8" i="8"/>
  <c r="Q8" i="8"/>
  <c r="O8" i="8"/>
  <c r="K8" i="8"/>
  <c r="I8" i="8"/>
  <c r="G8" i="8"/>
  <c r="C8" i="8"/>
  <c r="A8" i="8"/>
  <c r="AA7" i="8"/>
  <c r="Y7" i="8"/>
  <c r="W7" i="8"/>
  <c r="S7" i="8"/>
  <c r="Q7" i="8"/>
  <c r="O7" i="8"/>
  <c r="N7" i="8"/>
  <c r="K7" i="8"/>
  <c r="I7" i="8"/>
  <c r="G7" i="8"/>
  <c r="C7" i="8"/>
  <c r="A7" i="8"/>
  <c r="AA6" i="8"/>
  <c r="Y6" i="8"/>
  <c r="X6" i="8"/>
  <c r="W6" i="8"/>
  <c r="V6" i="8"/>
  <c r="T6" i="8"/>
  <c r="S6" i="8"/>
  <c r="Q6" i="8"/>
  <c r="P6" i="8"/>
  <c r="O6" i="8"/>
  <c r="N6" i="8"/>
  <c r="L6" i="8"/>
  <c r="K6" i="8"/>
  <c r="I6" i="8"/>
  <c r="H6" i="8"/>
  <c r="G6" i="8"/>
  <c r="E6" i="8"/>
  <c r="D6" i="8"/>
  <c r="C6" i="8"/>
  <c r="A6" i="8"/>
  <c r="AA5" i="8"/>
  <c r="Y5" i="8"/>
  <c r="W5" i="8"/>
  <c r="S5" i="8"/>
  <c r="Q5" i="8"/>
  <c r="O5" i="8"/>
  <c r="M5" i="8"/>
  <c r="K5" i="8"/>
  <c r="I5" i="8"/>
  <c r="G5" i="8"/>
  <c r="F5" i="8"/>
  <c r="C5" i="8"/>
  <c r="B5" i="8"/>
  <c r="A5" i="8"/>
  <c r="J12" i="8" l="1"/>
  <c r="R5" i="8"/>
  <c r="Z6" i="8"/>
  <c r="J5" i="8"/>
  <c r="U5" i="8"/>
  <c r="V7" i="8"/>
  <c r="E8" i="8"/>
  <c r="Z8" i="8"/>
  <c r="B10" i="8"/>
  <c r="J10" i="8"/>
  <c r="R10" i="8"/>
  <c r="Z10" i="8"/>
  <c r="B12" i="8"/>
  <c r="N12" i="8"/>
  <c r="C7" i="9"/>
  <c r="C9" i="9"/>
  <c r="K9" i="9"/>
  <c r="C12" i="9"/>
  <c r="R6" i="8"/>
  <c r="B8" i="8"/>
  <c r="B6" i="8"/>
  <c r="V5" i="8"/>
  <c r="M6" i="8"/>
  <c r="U6" i="8"/>
  <c r="B7" i="8"/>
  <c r="M7" i="8"/>
  <c r="F8" i="8"/>
  <c r="J9" i="8"/>
  <c r="U9" i="8"/>
  <c r="J11" i="8"/>
  <c r="U11" i="8"/>
  <c r="Z12" i="8"/>
  <c r="M13" i="8"/>
  <c r="N5" i="8"/>
  <c r="E7" i="8"/>
  <c r="Z7" i="8"/>
  <c r="B9" i="8"/>
  <c r="M9" i="8"/>
  <c r="W9" i="8"/>
  <c r="E10" i="8"/>
  <c r="M10" i="8"/>
  <c r="U10" i="8"/>
  <c r="B11" i="8"/>
  <c r="M11" i="8"/>
  <c r="R12" i="8"/>
  <c r="B11" i="9"/>
  <c r="B13" i="9"/>
  <c r="J13" i="9"/>
  <c r="E5" i="8"/>
  <c r="Z5" i="8"/>
  <c r="F7" i="8"/>
  <c r="J8" i="8"/>
  <c r="U8" i="8"/>
  <c r="N9" i="8"/>
  <c r="F10" i="8"/>
  <c r="N10" i="8"/>
  <c r="V10" i="8"/>
  <c r="N11" i="8"/>
  <c r="C6" i="9"/>
  <c r="C8" i="9"/>
  <c r="C11" i="9"/>
  <c r="C13" i="9"/>
  <c r="K13" i="9"/>
  <c r="R7" i="8"/>
  <c r="B10" i="9"/>
  <c r="J10" i="9"/>
  <c r="Z11" i="8"/>
  <c r="C5" i="9"/>
  <c r="K5" i="9"/>
  <c r="K7" i="9"/>
  <c r="I9" i="9"/>
  <c r="K10" i="9"/>
  <c r="Z9" i="8"/>
  <c r="J6" i="8"/>
  <c r="M8" i="8"/>
  <c r="J7" i="8"/>
  <c r="N8" i="8"/>
  <c r="R9" i="8"/>
  <c r="R11" i="8"/>
  <c r="E6" i="9"/>
  <c r="I6" i="9"/>
  <c r="E7" i="9"/>
  <c r="I7" i="9"/>
  <c r="E8" i="9"/>
  <c r="I8" i="9"/>
  <c r="E11" i="9"/>
  <c r="I11" i="9"/>
  <c r="D8" i="8"/>
  <c r="H8" i="8"/>
  <c r="L8" i="8"/>
  <c r="P8" i="8"/>
  <c r="T8" i="8"/>
  <c r="X8" i="8"/>
  <c r="D12" i="8"/>
  <c r="H12" i="8"/>
  <c r="L12" i="8"/>
  <c r="P12" i="8"/>
  <c r="T12" i="8"/>
  <c r="X12" i="8"/>
  <c r="D7" i="8"/>
  <c r="H7" i="8"/>
  <c r="L7" i="8"/>
  <c r="P7" i="8"/>
  <c r="T7" i="8"/>
  <c r="X7" i="8"/>
  <c r="D11" i="8"/>
  <c r="H11" i="8"/>
  <c r="L11" i="8"/>
  <c r="P11" i="8"/>
  <c r="T11" i="8"/>
  <c r="X11" i="8"/>
  <c r="D5" i="8"/>
  <c r="H5" i="8"/>
  <c r="L5" i="8"/>
  <c r="P5" i="8"/>
  <c r="T5" i="8"/>
  <c r="X5" i="8"/>
  <c r="D9" i="8"/>
  <c r="H9" i="8"/>
  <c r="L9" i="8"/>
  <c r="P9" i="8"/>
  <c r="T9" i="8"/>
  <c r="X9" i="8"/>
  <c r="AA17" i="7"/>
  <c r="W17" i="7"/>
  <c r="L17" i="7"/>
  <c r="K17" i="7"/>
  <c r="J17" i="7"/>
  <c r="I17" i="7"/>
  <c r="H17" i="7"/>
  <c r="G17" i="7"/>
  <c r="F17" i="7"/>
  <c r="E17" i="7"/>
  <c r="D17" i="7"/>
  <c r="C17" i="7"/>
  <c r="B17" i="7"/>
  <c r="A17" i="7"/>
  <c r="AA16" i="7"/>
  <c r="W16" i="7"/>
  <c r="L16" i="7"/>
  <c r="K16" i="7"/>
  <c r="J16" i="7"/>
  <c r="I16" i="7"/>
  <c r="H16" i="7"/>
  <c r="G16" i="7"/>
  <c r="F16" i="7"/>
  <c r="E16" i="7"/>
  <c r="D16" i="7"/>
  <c r="C16" i="7"/>
  <c r="B16" i="7"/>
  <c r="A16" i="7"/>
  <c r="AA15" i="7"/>
  <c r="W15" i="7"/>
  <c r="L15" i="7"/>
  <c r="K15" i="7"/>
  <c r="J15" i="7"/>
  <c r="I15" i="7"/>
  <c r="H15" i="7"/>
  <c r="G15" i="7"/>
  <c r="F15" i="7"/>
  <c r="E15" i="7"/>
  <c r="D15" i="7"/>
  <c r="C15" i="7"/>
  <c r="B15" i="7"/>
  <c r="A15" i="7"/>
  <c r="AA14" i="7"/>
  <c r="AA9" i="7" s="1"/>
  <c r="W14" i="7"/>
  <c r="W11" i="7" s="1"/>
  <c r="L14" i="7"/>
  <c r="L7" i="7" s="1"/>
  <c r="K14" i="7"/>
  <c r="K5" i="7" s="1"/>
  <c r="J14" i="7"/>
  <c r="J11" i="7" s="1"/>
  <c r="I14" i="7"/>
  <c r="H14" i="7"/>
  <c r="G14" i="7"/>
  <c r="F14" i="7"/>
  <c r="F11" i="7" s="1"/>
  <c r="E14" i="7"/>
  <c r="E13" i="7" s="1"/>
  <c r="D14" i="7"/>
  <c r="D13" i="7" s="1"/>
  <c r="C14" i="7"/>
  <c r="C11" i="7" s="1"/>
  <c r="B14" i="7"/>
  <c r="B11" i="7" s="1"/>
  <c r="A14" i="7"/>
  <c r="I13" i="7"/>
  <c r="H13" i="7"/>
  <c r="G13" i="7"/>
  <c r="A13" i="7"/>
  <c r="AA12" i="7"/>
  <c r="W12" i="7"/>
  <c r="L12" i="7"/>
  <c r="K12" i="7"/>
  <c r="I12" i="7"/>
  <c r="H12" i="7"/>
  <c r="G12" i="7"/>
  <c r="A12" i="7"/>
  <c r="AA11" i="7"/>
  <c r="I11" i="7"/>
  <c r="H11" i="7"/>
  <c r="G11" i="7"/>
  <c r="E11" i="7"/>
  <c r="D11" i="7"/>
  <c r="A11" i="7"/>
  <c r="I10" i="7"/>
  <c r="H10" i="7"/>
  <c r="G10" i="7"/>
  <c r="A10" i="7"/>
  <c r="I9" i="7"/>
  <c r="H9" i="7"/>
  <c r="G9" i="7"/>
  <c r="E9" i="7"/>
  <c r="A9" i="7"/>
  <c r="AA8" i="7"/>
  <c r="W8" i="7"/>
  <c r="L8" i="7"/>
  <c r="K8" i="7"/>
  <c r="I8" i="7"/>
  <c r="H8" i="7"/>
  <c r="G8" i="7"/>
  <c r="A8" i="7"/>
  <c r="AA7" i="7"/>
  <c r="W7" i="7"/>
  <c r="I7" i="7"/>
  <c r="H7" i="7"/>
  <c r="G7" i="7"/>
  <c r="E7" i="7"/>
  <c r="C7" i="7"/>
  <c r="A7" i="7"/>
  <c r="I6" i="7"/>
  <c r="H6" i="7"/>
  <c r="G6" i="7"/>
  <c r="A6" i="7"/>
  <c r="AA5" i="7"/>
  <c r="W5" i="7"/>
  <c r="L5" i="7"/>
  <c r="I5" i="7"/>
  <c r="H5" i="7"/>
  <c r="G5" i="7"/>
  <c r="E5" i="7"/>
  <c r="D5" i="7"/>
  <c r="C5" i="7"/>
  <c r="A5" i="7"/>
  <c r="M14" i="4"/>
  <c r="N14" i="4"/>
  <c r="C10" i="7" l="1"/>
  <c r="D12" i="7"/>
  <c r="J10" i="7"/>
  <c r="C8" i="7"/>
  <c r="L10" i="7"/>
  <c r="K13" i="7"/>
  <c r="K6" i="7"/>
  <c r="K9" i="7"/>
  <c r="E12" i="7"/>
  <c r="L13" i="7"/>
  <c r="J6" i="7"/>
  <c r="D10" i="7"/>
  <c r="D8" i="7"/>
  <c r="C6" i="7"/>
  <c r="L6" i="7"/>
  <c r="E8" i="7"/>
  <c r="L9" i="7"/>
  <c r="F10" i="7"/>
  <c r="AA10" i="7"/>
  <c r="K11" i="7"/>
  <c r="C13" i="7"/>
  <c r="W13" i="7"/>
  <c r="C12" i="7"/>
  <c r="W10" i="7"/>
  <c r="E6" i="7"/>
  <c r="W6" i="7"/>
  <c r="K7" i="7"/>
  <c r="C9" i="7"/>
  <c r="W9" i="7"/>
  <c r="L11" i="7"/>
  <c r="AA13" i="7"/>
  <c r="B10" i="7"/>
  <c r="K10" i="7"/>
  <c r="D7" i="7"/>
  <c r="D6" i="7"/>
  <c r="B6" i="7"/>
  <c r="E10" i="7"/>
  <c r="F6" i="7"/>
  <c r="AA6" i="7"/>
  <c r="D9" i="7"/>
  <c r="B5" i="7"/>
  <c r="F5" i="7"/>
  <c r="J5" i="7"/>
  <c r="B9" i="7"/>
  <c r="F9" i="7"/>
  <c r="J9" i="7"/>
  <c r="B13" i="7"/>
  <c r="F13" i="7"/>
  <c r="J13" i="7"/>
  <c r="B8" i="7"/>
  <c r="F8" i="7"/>
  <c r="J8" i="7"/>
  <c r="B12" i="7"/>
  <c r="F12" i="7"/>
  <c r="J12" i="7"/>
  <c r="B7" i="7"/>
  <c r="F7" i="7"/>
  <c r="J7" i="7"/>
  <c r="AA6" i="3"/>
  <c r="AA4" i="9" l="1"/>
  <c r="AA4" i="8"/>
  <c r="AA4" i="7"/>
  <c r="B6" i="3"/>
  <c r="B4" i="9" l="1"/>
  <c r="B4" i="8"/>
  <c r="B4" i="7"/>
  <c r="O4" i="4"/>
  <c r="J4" i="4"/>
  <c r="H4" i="4"/>
  <c r="W6" i="3"/>
  <c r="V6" i="3"/>
  <c r="V4" i="8" s="1"/>
  <c r="U6" i="3"/>
  <c r="U4" i="8" s="1"/>
  <c r="T6" i="3"/>
  <c r="T4" i="8" s="1"/>
  <c r="Q6" i="3"/>
  <c r="Q4" i="8" s="1"/>
  <c r="O6" i="3"/>
  <c r="O4" i="8" s="1"/>
  <c r="N6" i="3"/>
  <c r="N4" i="8" s="1"/>
  <c r="M6" i="3"/>
  <c r="M4" i="8" s="1"/>
  <c r="L6" i="3"/>
  <c r="L4" i="4" s="1"/>
  <c r="K6" i="3"/>
  <c r="J6" i="3"/>
  <c r="H6" i="3"/>
  <c r="C6" i="3"/>
  <c r="D6" i="3"/>
  <c r="E6" i="3"/>
  <c r="F6" i="3"/>
  <c r="G6" i="3"/>
  <c r="I6" i="3"/>
  <c r="P6" i="3"/>
  <c r="P4" i="8" s="1"/>
  <c r="R6" i="3"/>
  <c r="R4" i="8" s="1"/>
  <c r="S6" i="3"/>
  <c r="S4" i="8" s="1"/>
  <c r="X6" i="3"/>
  <c r="X4" i="8" s="1"/>
  <c r="Y6" i="3"/>
  <c r="Y4" i="8" s="1"/>
  <c r="Z6" i="3"/>
  <c r="Z4" i="8" s="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2" i="1"/>
  <c r="I6" i="4"/>
  <c r="I7" i="4"/>
  <c r="I8" i="4"/>
  <c r="I9" i="4"/>
  <c r="I10" i="4"/>
  <c r="I13" i="4"/>
  <c r="A17" i="4"/>
  <c r="B17" i="4"/>
  <c r="C17" i="4"/>
  <c r="D17" i="4"/>
  <c r="E17" i="4"/>
  <c r="F17" i="4"/>
  <c r="G17" i="4"/>
  <c r="H17" i="4"/>
  <c r="I17" i="4"/>
  <c r="J17" i="4"/>
  <c r="K17" i="4"/>
  <c r="L17" i="4"/>
  <c r="M17" i="4"/>
  <c r="N17" i="4"/>
  <c r="O17" i="4"/>
  <c r="P17" i="4"/>
  <c r="Q17" i="4"/>
  <c r="R17" i="4"/>
  <c r="S17" i="4"/>
  <c r="T17" i="4"/>
  <c r="U17" i="4"/>
  <c r="V17" i="4"/>
  <c r="W17" i="4"/>
  <c r="X17" i="4"/>
  <c r="Y17" i="4"/>
  <c r="Z17" i="4"/>
  <c r="AA17" i="4"/>
  <c r="B16" i="4"/>
  <c r="C16" i="4"/>
  <c r="D16" i="4"/>
  <c r="E16" i="4"/>
  <c r="F16" i="4"/>
  <c r="G16" i="4"/>
  <c r="H16" i="4"/>
  <c r="I16" i="4"/>
  <c r="J16" i="4"/>
  <c r="K16" i="4"/>
  <c r="L16" i="4"/>
  <c r="M16" i="4"/>
  <c r="N16" i="4"/>
  <c r="O16" i="4"/>
  <c r="P16" i="4"/>
  <c r="Q16" i="4"/>
  <c r="R16" i="4"/>
  <c r="S16" i="4"/>
  <c r="T16" i="4"/>
  <c r="U16" i="4"/>
  <c r="V16" i="4"/>
  <c r="W16" i="4"/>
  <c r="X16" i="4"/>
  <c r="Y16" i="4"/>
  <c r="Z16" i="4"/>
  <c r="AA16" i="4"/>
  <c r="J14" i="4"/>
  <c r="A6" i="4"/>
  <c r="A7" i="4"/>
  <c r="A8" i="4"/>
  <c r="A9" i="4"/>
  <c r="A10" i="4"/>
  <c r="A11" i="4"/>
  <c r="A12" i="4"/>
  <c r="A13" i="4"/>
  <c r="A14" i="4"/>
  <c r="B14" i="4"/>
  <c r="B9" i="4" s="1"/>
  <c r="C14" i="4"/>
  <c r="C5" i="4" s="1"/>
  <c r="D14" i="4"/>
  <c r="D5" i="4" s="1"/>
  <c r="E14" i="4"/>
  <c r="E5" i="4" s="1"/>
  <c r="F14" i="4"/>
  <c r="F5" i="4" s="1"/>
  <c r="G14" i="4"/>
  <c r="G5" i="4" s="1"/>
  <c r="H14" i="4"/>
  <c r="H7" i="4" s="1"/>
  <c r="I14" i="4"/>
  <c r="I5" i="4" s="1"/>
  <c r="K14" i="4"/>
  <c r="K8" i="4" s="1"/>
  <c r="L14" i="4"/>
  <c r="L8" i="4" s="1"/>
  <c r="M8" i="4"/>
  <c r="N8" i="4"/>
  <c r="O14" i="4"/>
  <c r="O8" i="4" s="1"/>
  <c r="P14" i="4"/>
  <c r="P8" i="4" s="1"/>
  <c r="Q14" i="4"/>
  <c r="Q8" i="4" s="1"/>
  <c r="R14" i="4"/>
  <c r="R8" i="4" s="1"/>
  <c r="S14" i="4"/>
  <c r="S8" i="4" s="1"/>
  <c r="T14" i="4"/>
  <c r="T8" i="4" s="1"/>
  <c r="U14" i="4"/>
  <c r="U8" i="4" s="1"/>
  <c r="V14" i="4"/>
  <c r="W14" i="4"/>
  <c r="W8" i="4" s="1"/>
  <c r="X14" i="4"/>
  <c r="X8" i="4" s="1"/>
  <c r="Y14" i="4"/>
  <c r="Y8" i="4" s="1"/>
  <c r="Z14" i="4"/>
  <c r="Z8" i="4" s="1"/>
  <c r="AA14" i="4"/>
  <c r="AA8" i="4" s="1"/>
  <c r="A15" i="4"/>
  <c r="B15" i="4"/>
  <c r="C15" i="4"/>
  <c r="D15" i="4"/>
  <c r="E15" i="4"/>
  <c r="F15" i="4"/>
  <c r="G15" i="4"/>
  <c r="H15" i="4"/>
  <c r="I15" i="4"/>
  <c r="J15" i="4"/>
  <c r="K15" i="4"/>
  <c r="L15" i="4"/>
  <c r="M15" i="4"/>
  <c r="N15" i="4"/>
  <c r="O15" i="4"/>
  <c r="P15" i="4"/>
  <c r="Q15" i="4"/>
  <c r="R15" i="4"/>
  <c r="S15" i="4"/>
  <c r="T15" i="4"/>
  <c r="U15" i="4"/>
  <c r="V15" i="4"/>
  <c r="W15" i="4"/>
  <c r="X15" i="4"/>
  <c r="Y15" i="4"/>
  <c r="Z15" i="4"/>
  <c r="AA15" i="4"/>
  <c r="A16" i="4"/>
  <c r="A5" i="4"/>
  <c r="A42" i="3"/>
  <c r="A43" i="3"/>
  <c r="A44" i="3"/>
  <c r="W4" i="8" l="1"/>
  <c r="W4" i="9"/>
  <c r="W4" i="7"/>
  <c r="F4" i="9"/>
  <c r="F4" i="8"/>
  <c r="F4" i="7"/>
  <c r="P4" i="4"/>
  <c r="X4" i="4"/>
  <c r="E4" i="9"/>
  <c r="E4" i="8"/>
  <c r="E4" i="7"/>
  <c r="I4" i="4"/>
  <c r="Q4" i="4"/>
  <c r="Y4" i="4"/>
  <c r="G4" i="9"/>
  <c r="G4" i="8"/>
  <c r="G4" i="7"/>
  <c r="D4" i="9"/>
  <c r="D4" i="7"/>
  <c r="D4" i="8"/>
  <c r="R4" i="4"/>
  <c r="Z4" i="4"/>
  <c r="C4" i="8"/>
  <c r="C4" i="9"/>
  <c r="C4" i="7"/>
  <c r="K4" i="4"/>
  <c r="S4" i="4"/>
  <c r="W4" i="4"/>
  <c r="H4" i="9"/>
  <c r="H4" i="8"/>
  <c r="H4" i="7"/>
  <c r="T4" i="4"/>
  <c r="L4" i="9"/>
  <c r="L4" i="8"/>
  <c r="L4" i="7"/>
  <c r="I12" i="4"/>
  <c r="J4" i="9"/>
  <c r="J4" i="8"/>
  <c r="J4" i="7"/>
  <c r="M4" i="4"/>
  <c r="U4" i="4"/>
  <c r="B4" i="4"/>
  <c r="I11" i="4"/>
  <c r="I4" i="9"/>
  <c r="I4" i="8"/>
  <c r="I4" i="7"/>
  <c r="K4" i="8"/>
  <c r="K4" i="9"/>
  <c r="K4" i="7"/>
  <c r="N4" i="4"/>
  <c r="V4" i="4"/>
  <c r="F4" i="4"/>
  <c r="AA4" i="4"/>
  <c r="G4" i="4"/>
  <c r="E4" i="4"/>
  <c r="G8" i="4"/>
  <c r="D4" i="4"/>
  <c r="C4" i="4"/>
  <c r="Z13" i="4"/>
  <c r="V8" i="4"/>
  <c r="V13" i="4"/>
  <c r="H10" i="4"/>
  <c r="N13" i="4"/>
  <c r="E12" i="4"/>
  <c r="R13" i="4"/>
  <c r="E8" i="4"/>
  <c r="N9" i="4"/>
  <c r="R9" i="4"/>
  <c r="V9" i="4"/>
  <c r="Z9" i="4"/>
  <c r="C12" i="4"/>
  <c r="G12" i="4"/>
  <c r="L13" i="4"/>
  <c r="P13" i="4"/>
  <c r="T13" i="4"/>
  <c r="X13" i="4"/>
  <c r="C8" i="4"/>
  <c r="L9" i="4"/>
  <c r="P9" i="4"/>
  <c r="T9" i="4"/>
  <c r="X9" i="4"/>
  <c r="C6" i="4"/>
  <c r="E10" i="4"/>
  <c r="G10" i="4"/>
  <c r="L7" i="4"/>
  <c r="N7" i="4"/>
  <c r="P7" i="4"/>
  <c r="R7" i="4"/>
  <c r="T7" i="4"/>
  <c r="V7" i="4"/>
  <c r="X7" i="4"/>
  <c r="Z7" i="4"/>
  <c r="D10" i="4"/>
  <c r="C10" i="4"/>
  <c r="D6" i="4"/>
  <c r="E6" i="4"/>
  <c r="G6" i="4"/>
  <c r="L11" i="4"/>
  <c r="N11" i="4"/>
  <c r="P11" i="4"/>
  <c r="R11" i="4"/>
  <c r="T11" i="4"/>
  <c r="V11" i="4"/>
  <c r="X11" i="4"/>
  <c r="Z11" i="4"/>
  <c r="K5" i="4"/>
  <c r="O5" i="4"/>
  <c r="S5" i="4"/>
  <c r="W5" i="4"/>
  <c r="AA5" i="4"/>
  <c r="F10" i="4"/>
  <c r="F6" i="4"/>
  <c r="H6" i="4"/>
  <c r="K11" i="4"/>
  <c r="K7" i="4"/>
  <c r="M11" i="4"/>
  <c r="M7" i="4"/>
  <c r="O11" i="4"/>
  <c r="O7" i="4"/>
  <c r="Q11" i="4"/>
  <c r="Q7" i="4"/>
  <c r="S11" i="4"/>
  <c r="S7" i="4"/>
  <c r="U11" i="4"/>
  <c r="U7" i="4"/>
  <c r="W11" i="4"/>
  <c r="W7" i="4"/>
  <c r="Y11" i="4"/>
  <c r="Y7" i="4"/>
  <c r="AA11" i="4"/>
  <c r="AA7" i="4"/>
  <c r="L5" i="4"/>
  <c r="P5" i="4"/>
  <c r="T5" i="4"/>
  <c r="X5" i="4"/>
  <c r="C13" i="4"/>
  <c r="C9" i="4"/>
  <c r="D13" i="4"/>
  <c r="D9" i="4"/>
  <c r="E13" i="4"/>
  <c r="E9" i="4"/>
  <c r="F13" i="4"/>
  <c r="F9" i="4"/>
  <c r="G13" i="4"/>
  <c r="G9" i="4"/>
  <c r="H13" i="4"/>
  <c r="H9" i="4"/>
  <c r="K10" i="4"/>
  <c r="K6" i="4"/>
  <c r="L10" i="4"/>
  <c r="L6" i="4"/>
  <c r="M10" i="4"/>
  <c r="M6" i="4"/>
  <c r="N10" i="4"/>
  <c r="N6" i="4"/>
  <c r="O10" i="4"/>
  <c r="O6" i="4"/>
  <c r="P10" i="4"/>
  <c r="P6" i="4"/>
  <c r="Q10" i="4"/>
  <c r="Q6" i="4"/>
  <c r="R10" i="4"/>
  <c r="R6" i="4"/>
  <c r="S10" i="4"/>
  <c r="S6" i="4"/>
  <c r="T10" i="4"/>
  <c r="T6" i="4"/>
  <c r="U10" i="4"/>
  <c r="U6" i="4"/>
  <c r="V10" i="4"/>
  <c r="V6" i="4"/>
  <c r="W10" i="4"/>
  <c r="W6" i="4"/>
  <c r="X10" i="4"/>
  <c r="X6" i="4"/>
  <c r="Y10" i="4"/>
  <c r="Y6" i="4"/>
  <c r="Z10" i="4"/>
  <c r="Z6" i="4"/>
  <c r="AA10" i="4"/>
  <c r="AA6" i="4"/>
  <c r="U13" i="4"/>
  <c r="U9" i="4"/>
  <c r="W13" i="4"/>
  <c r="Y9" i="4"/>
  <c r="AA13" i="4"/>
  <c r="H5" i="4"/>
  <c r="M5" i="4"/>
  <c r="Q5" i="4"/>
  <c r="U5" i="4"/>
  <c r="Y5" i="4"/>
  <c r="D12" i="4"/>
  <c r="D8" i="4"/>
  <c r="F12" i="4"/>
  <c r="F8" i="4"/>
  <c r="H12" i="4"/>
  <c r="H8" i="4"/>
  <c r="K13" i="4"/>
  <c r="K9" i="4"/>
  <c r="M13" i="4"/>
  <c r="M9" i="4"/>
  <c r="O13" i="4"/>
  <c r="O9" i="4"/>
  <c r="Q13" i="4"/>
  <c r="Q9" i="4"/>
  <c r="S13" i="4"/>
  <c r="S9" i="4"/>
  <c r="W9" i="4"/>
  <c r="Y13" i="4"/>
  <c r="AA9" i="4"/>
  <c r="N5" i="4"/>
  <c r="R5" i="4"/>
  <c r="V5" i="4"/>
  <c r="Z5" i="4"/>
  <c r="C11" i="4"/>
  <c r="C7" i="4"/>
  <c r="D11" i="4"/>
  <c r="D7" i="4"/>
  <c r="E11" i="4"/>
  <c r="E7" i="4"/>
  <c r="F11" i="4"/>
  <c r="F7" i="4"/>
  <c r="G11" i="4"/>
  <c r="G7" i="4"/>
  <c r="H11" i="4"/>
  <c r="K12" i="4"/>
  <c r="L12" i="4"/>
  <c r="M12" i="4"/>
  <c r="N12" i="4"/>
  <c r="O12" i="4"/>
  <c r="P12" i="4"/>
  <c r="Q12" i="4"/>
  <c r="R12" i="4"/>
  <c r="S12" i="4"/>
  <c r="T12" i="4"/>
  <c r="U12" i="4"/>
  <c r="V12" i="4"/>
  <c r="W12" i="4"/>
  <c r="X12" i="4"/>
  <c r="Y12" i="4"/>
  <c r="Z12" i="4"/>
  <c r="AA12" i="4"/>
  <c r="B12" i="4"/>
  <c r="B8" i="4"/>
  <c r="B11" i="4"/>
  <c r="B7" i="4"/>
  <c r="B5" i="4"/>
  <c r="B10" i="4"/>
  <c r="B6" i="4"/>
  <c r="B13" i="4"/>
  <c r="A19" i="2"/>
  <c r="B19" i="2"/>
  <c r="C19" i="2"/>
  <c r="D19" i="2"/>
  <c r="E19" i="2"/>
  <c r="F19" i="2"/>
  <c r="G19" i="2"/>
  <c r="H19" i="2"/>
  <c r="S23" i="3" s="1"/>
  <c r="I19" i="2"/>
  <c r="J19" i="2"/>
  <c r="K19" i="2"/>
  <c r="L19" i="2"/>
  <c r="S25" i="3" s="1"/>
  <c r="M19" i="2"/>
  <c r="N19" i="2"/>
  <c r="O19" i="2"/>
  <c r="P19" i="2"/>
  <c r="S29" i="3" s="1"/>
  <c r="Q19" i="2"/>
  <c r="R19" i="2"/>
  <c r="T19" i="2"/>
  <c r="U19" i="2"/>
  <c r="V19" i="2"/>
  <c r="W19" i="2"/>
  <c r="X19" i="2"/>
  <c r="Y19" i="2"/>
  <c r="Z19" i="2"/>
  <c r="AA19" i="2"/>
  <c r="AB19" i="2"/>
  <c r="AC19" i="2"/>
  <c r="S39" i="3" s="1"/>
  <c r="AD19" i="2"/>
  <c r="AE19" i="2"/>
  <c r="S41" i="3" s="1"/>
  <c r="A20" i="2"/>
  <c r="B20" i="2"/>
  <c r="C20" i="2"/>
  <c r="D20" i="2"/>
  <c r="E20" i="2"/>
  <c r="F20" i="2"/>
  <c r="G20" i="2"/>
  <c r="H20" i="2"/>
  <c r="T23" i="3" s="1"/>
  <c r="I20" i="2"/>
  <c r="J20" i="2"/>
  <c r="K20" i="2"/>
  <c r="L20" i="2"/>
  <c r="T26" i="3" s="1"/>
  <c r="M20" i="2"/>
  <c r="N20" i="2"/>
  <c r="T27" i="3" s="1"/>
  <c r="O20" i="2"/>
  <c r="P20" i="2"/>
  <c r="T30" i="3" s="1"/>
  <c r="Q20" i="2"/>
  <c r="R20" i="2"/>
  <c r="T20" i="2"/>
  <c r="U20" i="2"/>
  <c r="V20" i="2"/>
  <c r="W20" i="2"/>
  <c r="X20" i="2"/>
  <c r="Y20" i="2"/>
  <c r="Z20" i="2"/>
  <c r="AA20" i="2"/>
  <c r="AB20" i="2"/>
  <c r="AC20" i="2"/>
  <c r="T39" i="3" s="1"/>
  <c r="AD20" i="2"/>
  <c r="AE20" i="2"/>
  <c r="T41" i="3" s="1"/>
  <c r="A21" i="2"/>
  <c r="B21" i="2"/>
  <c r="C21" i="2"/>
  <c r="D21" i="2"/>
  <c r="E21" i="2"/>
  <c r="F21" i="2"/>
  <c r="U21" i="3" s="1"/>
  <c r="G21" i="2"/>
  <c r="H21" i="2"/>
  <c r="U23" i="3" s="1"/>
  <c r="I21" i="2"/>
  <c r="J21" i="2"/>
  <c r="K21" i="2"/>
  <c r="L21" i="2"/>
  <c r="U25" i="3" s="1"/>
  <c r="M21" i="2"/>
  <c r="N21" i="2"/>
  <c r="U28" i="3" s="1"/>
  <c r="O21" i="2"/>
  <c r="P21" i="2"/>
  <c r="U29" i="3" s="1"/>
  <c r="Q21" i="2"/>
  <c r="R21" i="2"/>
  <c r="U32" i="3" s="1"/>
  <c r="T21" i="2"/>
  <c r="U21" i="2"/>
  <c r="U33" i="3" s="1"/>
  <c r="V21" i="2"/>
  <c r="W21" i="2"/>
  <c r="X21" i="2"/>
  <c r="Y21" i="2"/>
  <c r="Z21" i="2"/>
  <c r="AA21" i="2"/>
  <c r="AB21" i="2"/>
  <c r="AC21" i="2"/>
  <c r="U39" i="3" s="1"/>
  <c r="AD21" i="2"/>
  <c r="AE21" i="2"/>
  <c r="A22" i="2"/>
  <c r="B22" i="2"/>
  <c r="C22" i="2"/>
  <c r="D22" i="2"/>
  <c r="E22" i="2"/>
  <c r="F22" i="2"/>
  <c r="V21" i="3" s="1"/>
  <c r="G22" i="2"/>
  <c r="H22" i="2"/>
  <c r="V23" i="3" s="1"/>
  <c r="I22" i="2"/>
  <c r="J22" i="2"/>
  <c r="K22" i="2"/>
  <c r="L22" i="2"/>
  <c r="V26" i="3" s="1"/>
  <c r="M22" i="2"/>
  <c r="V27" i="3" s="1"/>
  <c r="N22" i="2"/>
  <c r="O22" i="2"/>
  <c r="P22" i="2"/>
  <c r="V30" i="3" s="1"/>
  <c r="Q22" i="2"/>
  <c r="R22" i="2"/>
  <c r="V31" i="3" s="1"/>
  <c r="T22" i="2"/>
  <c r="U22" i="2"/>
  <c r="V22" i="2"/>
  <c r="W22" i="2"/>
  <c r="X22" i="2"/>
  <c r="Y22" i="2"/>
  <c r="Z22" i="2"/>
  <c r="AA22" i="2"/>
  <c r="V37" i="3" s="1"/>
  <c r="AB22" i="2"/>
  <c r="AC22" i="2"/>
  <c r="AD22" i="2"/>
  <c r="AE22" i="2"/>
  <c r="V41" i="3" s="1"/>
  <c r="A23" i="2"/>
  <c r="B23" i="2"/>
  <c r="C23" i="2"/>
  <c r="D23" i="2"/>
  <c r="E23" i="2"/>
  <c r="F23" i="2"/>
  <c r="W21" i="3" s="1"/>
  <c r="G23" i="2"/>
  <c r="H23" i="2"/>
  <c r="W23" i="3" s="1"/>
  <c r="I23" i="2"/>
  <c r="J23" i="2"/>
  <c r="K23" i="2"/>
  <c r="L23" i="2"/>
  <c r="W25" i="3" s="1"/>
  <c r="M23" i="2"/>
  <c r="N23" i="2"/>
  <c r="W28" i="3" s="1"/>
  <c r="O23" i="2"/>
  <c r="P23" i="2"/>
  <c r="W29" i="3" s="1"/>
  <c r="Q23" i="2"/>
  <c r="R23" i="2"/>
  <c r="W32" i="3" s="1"/>
  <c r="T23" i="2"/>
  <c r="U23" i="2"/>
  <c r="V23" i="2"/>
  <c r="W23" i="2"/>
  <c r="X23" i="2"/>
  <c r="Y23" i="2"/>
  <c r="Z23" i="2"/>
  <c r="AA23" i="2"/>
  <c r="AB23" i="2"/>
  <c r="AC23" i="2"/>
  <c r="W39" i="3" s="1"/>
  <c r="AD23" i="2"/>
  <c r="AE23" i="2"/>
  <c r="A24" i="2"/>
  <c r="B24" i="2"/>
  <c r="C24" i="2"/>
  <c r="D24" i="2"/>
  <c r="E24" i="2"/>
  <c r="F24" i="2"/>
  <c r="X21" i="3" s="1"/>
  <c r="G24" i="2"/>
  <c r="H24" i="2"/>
  <c r="I24" i="2"/>
  <c r="J24" i="2"/>
  <c r="K24" i="2"/>
  <c r="L24" i="2"/>
  <c r="M24" i="2"/>
  <c r="N24" i="2"/>
  <c r="X27" i="3" s="1"/>
  <c r="O24" i="2"/>
  <c r="X29" i="3" s="1"/>
  <c r="P24" i="2"/>
  <c r="X30" i="3" s="1"/>
  <c r="Q24" i="2"/>
  <c r="X31" i="3" s="1"/>
  <c r="R24" i="2"/>
  <c r="T24" i="2"/>
  <c r="U24" i="2"/>
  <c r="V24" i="2"/>
  <c r="W24" i="2"/>
  <c r="X24" i="2"/>
  <c r="Y24" i="2"/>
  <c r="Z24" i="2"/>
  <c r="AA24" i="2"/>
  <c r="AB24" i="2"/>
  <c r="AC24" i="2"/>
  <c r="AD24" i="2"/>
  <c r="AE24" i="2"/>
  <c r="X41" i="3" s="1"/>
  <c r="A25" i="2"/>
  <c r="B25" i="2"/>
  <c r="C25" i="2"/>
  <c r="D25" i="2"/>
  <c r="E25" i="2"/>
  <c r="F25" i="2"/>
  <c r="G25" i="2"/>
  <c r="H25" i="2"/>
  <c r="Y23" i="3" s="1"/>
  <c r="I25" i="2"/>
  <c r="J25" i="2"/>
  <c r="K25" i="2"/>
  <c r="L25" i="2"/>
  <c r="Y25" i="3" s="1"/>
  <c r="M25" i="2"/>
  <c r="N25" i="2"/>
  <c r="Y28" i="3" s="1"/>
  <c r="O25" i="2"/>
  <c r="P25" i="2"/>
  <c r="Y29" i="3" s="1"/>
  <c r="Q25" i="2"/>
  <c r="R25" i="2"/>
  <c r="Y32" i="3" s="1"/>
  <c r="T25" i="2"/>
  <c r="U25" i="2"/>
  <c r="Y33" i="3" s="1"/>
  <c r="V25" i="2"/>
  <c r="W25" i="2"/>
  <c r="X25" i="2"/>
  <c r="Y25" i="2"/>
  <c r="Z25" i="2"/>
  <c r="AA25" i="2"/>
  <c r="AB25" i="2"/>
  <c r="AC25" i="2"/>
  <c r="Y39" i="3" s="1"/>
  <c r="AD25" i="2"/>
  <c r="AE25" i="2"/>
  <c r="A26" i="2"/>
  <c r="B26" i="2"/>
  <c r="C26" i="2"/>
  <c r="D26" i="2"/>
  <c r="E26" i="2"/>
  <c r="F26" i="2"/>
  <c r="Z21" i="3" s="1"/>
  <c r="G26" i="2"/>
  <c r="H26" i="2"/>
  <c r="Z23" i="3" s="1"/>
  <c r="I26" i="2"/>
  <c r="J26" i="2"/>
  <c r="K26" i="2"/>
  <c r="L26" i="2"/>
  <c r="M26" i="2"/>
  <c r="N26" i="2"/>
  <c r="O26" i="2"/>
  <c r="P26" i="2"/>
  <c r="Q26" i="2"/>
  <c r="R26" i="2"/>
  <c r="Z31" i="3" s="1"/>
  <c r="T26" i="2"/>
  <c r="U26" i="2"/>
  <c r="V26" i="2"/>
  <c r="W26" i="2"/>
  <c r="X26" i="2"/>
  <c r="Y26" i="2"/>
  <c r="Z26" i="2"/>
  <c r="AA26" i="2"/>
  <c r="AB26" i="2"/>
  <c r="AC26" i="2"/>
  <c r="AD26" i="2"/>
  <c r="AE26" i="2"/>
  <c r="Z41" i="3" s="1"/>
  <c r="A27" i="2"/>
  <c r="B27" i="2"/>
  <c r="C27" i="2"/>
  <c r="D27" i="2"/>
  <c r="E27" i="2"/>
  <c r="F27" i="2"/>
  <c r="AA21" i="3" s="1"/>
  <c r="G27" i="2"/>
  <c r="H27" i="2"/>
  <c r="AA23" i="3" s="1"/>
  <c r="I27" i="2"/>
  <c r="J27" i="2"/>
  <c r="K27" i="2"/>
  <c r="L27" i="2"/>
  <c r="AA25" i="3" s="1"/>
  <c r="M27" i="2"/>
  <c r="N27" i="2"/>
  <c r="AA28" i="3" s="1"/>
  <c r="O27" i="2"/>
  <c r="P27" i="2"/>
  <c r="AA29" i="3" s="1"/>
  <c r="Q27" i="2"/>
  <c r="R27" i="2"/>
  <c r="AA32" i="3" s="1"/>
  <c r="T27" i="2"/>
  <c r="U27" i="2"/>
  <c r="V27" i="2"/>
  <c r="W27" i="2"/>
  <c r="X27" i="2"/>
  <c r="Y27" i="2"/>
  <c r="Z27" i="2"/>
  <c r="AA27" i="2"/>
  <c r="AB27" i="2"/>
  <c r="AC27" i="2"/>
  <c r="AA39" i="3" s="1"/>
  <c r="AD27" i="2"/>
  <c r="AE27" i="2"/>
  <c r="AA41" i="3" s="1"/>
  <c r="B18" i="2"/>
  <c r="C18" i="2"/>
  <c r="D18" i="2"/>
  <c r="E18" i="2"/>
  <c r="F18" i="2"/>
  <c r="G18" i="2"/>
  <c r="R22" i="3" s="1"/>
  <c r="H18" i="2"/>
  <c r="R23" i="3" s="1"/>
  <c r="I18" i="2"/>
  <c r="R24" i="3" s="1"/>
  <c r="J18" i="2"/>
  <c r="K18" i="2"/>
  <c r="L18" i="2"/>
  <c r="M18" i="2"/>
  <c r="R26" i="3" s="1"/>
  <c r="N18" i="2"/>
  <c r="O18" i="2"/>
  <c r="P18" i="2"/>
  <c r="R30" i="3" s="1"/>
  <c r="Q18" i="2"/>
  <c r="R31" i="3" s="1"/>
  <c r="R18" i="2"/>
  <c r="R32" i="3" s="1"/>
  <c r="T18" i="2"/>
  <c r="U18" i="2"/>
  <c r="V18" i="2"/>
  <c r="R34" i="3" s="1"/>
  <c r="W18" i="2"/>
  <c r="X18" i="2"/>
  <c r="Y18" i="2"/>
  <c r="Z18" i="2"/>
  <c r="R38" i="3" s="1"/>
  <c r="AA18" i="2"/>
  <c r="AB18" i="2"/>
  <c r="AC18" i="2"/>
  <c r="AD18" i="2"/>
  <c r="R40" i="3" s="1"/>
  <c r="AE18" i="2"/>
  <c r="G15" i="2"/>
  <c r="H15" i="2"/>
  <c r="I15" i="2"/>
  <c r="O24" i="3" s="1"/>
  <c r="J15" i="2"/>
  <c r="K15" i="2"/>
  <c r="L15" i="2"/>
  <c r="O26" i="3" s="1"/>
  <c r="M15" i="2"/>
  <c r="N15" i="2"/>
  <c r="O15" i="2"/>
  <c r="P15" i="2"/>
  <c r="Q15" i="2"/>
  <c r="R15" i="2"/>
  <c r="T15" i="2"/>
  <c r="U15" i="2"/>
  <c r="V15" i="2"/>
  <c r="W15" i="2"/>
  <c r="X15" i="2"/>
  <c r="Y15" i="2"/>
  <c r="Z15" i="2"/>
  <c r="O36" i="3" s="1"/>
  <c r="AA15" i="2"/>
  <c r="AB15" i="2"/>
  <c r="AC15" i="2"/>
  <c r="AD15" i="2"/>
  <c r="O40" i="3" s="1"/>
  <c r="AE15" i="2"/>
  <c r="O41" i="3" s="1"/>
  <c r="G16" i="2"/>
  <c r="P22" i="3" s="1"/>
  <c r="H16" i="2"/>
  <c r="I16" i="2"/>
  <c r="P24" i="3" s="1"/>
  <c r="J16" i="2"/>
  <c r="K16" i="2"/>
  <c r="P25" i="3" s="1"/>
  <c r="L16" i="2"/>
  <c r="M16" i="2"/>
  <c r="N16" i="2"/>
  <c r="O16" i="2"/>
  <c r="P29" i="3" s="1"/>
  <c r="P16" i="2"/>
  <c r="Q16" i="2"/>
  <c r="P31" i="3" s="1"/>
  <c r="R16" i="2"/>
  <c r="T16" i="2"/>
  <c r="U16" i="2"/>
  <c r="V16" i="2"/>
  <c r="W16" i="2"/>
  <c r="X16" i="2"/>
  <c r="Y16" i="2"/>
  <c r="Z16" i="2"/>
  <c r="AA16" i="2"/>
  <c r="AB16" i="2"/>
  <c r="AC16" i="2"/>
  <c r="AD16" i="2"/>
  <c r="AE16" i="2"/>
  <c r="P41" i="3" s="1"/>
  <c r="G17" i="2"/>
  <c r="Q22" i="3" s="1"/>
  <c r="H17" i="2"/>
  <c r="I17" i="2"/>
  <c r="J17" i="2"/>
  <c r="K17" i="2"/>
  <c r="L17" i="2"/>
  <c r="M17" i="2"/>
  <c r="N17" i="2"/>
  <c r="O17" i="2"/>
  <c r="Q29" i="3" s="1"/>
  <c r="P17" i="2"/>
  <c r="Q17" i="2"/>
  <c r="R17" i="2"/>
  <c r="T17" i="2"/>
  <c r="U17" i="2"/>
  <c r="V17" i="2"/>
  <c r="W17" i="2"/>
  <c r="X17" i="2"/>
  <c r="Y17" i="2"/>
  <c r="Z17" i="2"/>
  <c r="Q36" i="3" s="1"/>
  <c r="AA17" i="2"/>
  <c r="AB17" i="2"/>
  <c r="AC17" i="2"/>
  <c r="AD17" i="2"/>
  <c r="Q40" i="3" s="1"/>
  <c r="AE17" i="2"/>
  <c r="Q41" i="3" s="1"/>
  <c r="R35" i="3"/>
  <c r="R41" i="3"/>
  <c r="A16" i="2"/>
  <c r="B16" i="2"/>
  <c r="C16" i="2"/>
  <c r="D16" i="2"/>
  <c r="E16" i="2"/>
  <c r="F16" i="2"/>
  <c r="P21" i="3" s="1"/>
  <c r="A17" i="2"/>
  <c r="B17" i="2"/>
  <c r="C17" i="2"/>
  <c r="D17" i="2"/>
  <c r="E17" i="2"/>
  <c r="F17" i="2"/>
  <c r="Q21" i="3" s="1"/>
  <c r="A18" i="2"/>
  <c r="B15" i="2"/>
  <c r="C15" i="2"/>
  <c r="D15" i="2"/>
  <c r="E15" i="2"/>
  <c r="F15" i="2"/>
  <c r="G13" i="2"/>
  <c r="H13" i="2"/>
  <c r="M23" i="3" s="1"/>
  <c r="I13" i="2"/>
  <c r="J13" i="2"/>
  <c r="K13" i="2"/>
  <c r="L13" i="2"/>
  <c r="M13" i="2"/>
  <c r="N13" i="2"/>
  <c r="M28" i="3" s="1"/>
  <c r="O13" i="2"/>
  <c r="M29" i="3" s="1"/>
  <c r="P13" i="2"/>
  <c r="Q13" i="2"/>
  <c r="R13" i="2"/>
  <c r="M32" i="3" s="1"/>
  <c r="T13" i="2"/>
  <c r="U13" i="2"/>
  <c r="V13" i="2"/>
  <c r="W13" i="2"/>
  <c r="X13" i="2"/>
  <c r="Y13" i="2"/>
  <c r="Z13" i="2"/>
  <c r="AA13" i="2"/>
  <c r="AB13" i="2"/>
  <c r="AC13" i="2"/>
  <c r="M39" i="3" s="1"/>
  <c r="AD13" i="2"/>
  <c r="AE13" i="2"/>
  <c r="M41" i="3" s="1"/>
  <c r="G14" i="2"/>
  <c r="H14" i="2"/>
  <c r="N23" i="3" s="1"/>
  <c r="I14" i="2"/>
  <c r="J14" i="2"/>
  <c r="K14" i="2"/>
  <c r="L14" i="2"/>
  <c r="N26" i="3" s="1"/>
  <c r="M14" i="2"/>
  <c r="N14" i="2"/>
  <c r="O14" i="2"/>
  <c r="P14" i="2"/>
  <c r="N30" i="3" s="1"/>
  <c r="Q14" i="2"/>
  <c r="N31" i="3" s="1"/>
  <c r="R14" i="2"/>
  <c r="T14" i="2"/>
  <c r="U14" i="2"/>
  <c r="V14" i="2"/>
  <c r="W14" i="2"/>
  <c r="X14" i="2"/>
  <c r="Y14" i="2"/>
  <c r="Z14" i="2"/>
  <c r="AA14" i="2"/>
  <c r="AB14" i="2"/>
  <c r="AC14" i="2"/>
  <c r="AD14" i="2"/>
  <c r="AE14" i="2"/>
  <c r="A15" i="2"/>
  <c r="A14" i="2"/>
  <c r="B14" i="2"/>
  <c r="C14" i="2"/>
  <c r="D14" i="2"/>
  <c r="E14" i="2"/>
  <c r="F14" i="2"/>
  <c r="B13" i="2"/>
  <c r="C13" i="2"/>
  <c r="D13" i="2"/>
  <c r="E13" i="2"/>
  <c r="F13" i="2"/>
  <c r="A13" i="2"/>
  <c r="B12" i="2"/>
  <c r="C12" i="2"/>
  <c r="D12" i="2"/>
  <c r="E12" i="2"/>
  <c r="L20" i="3" s="1"/>
  <c r="F12" i="2"/>
  <c r="L21" i="3" s="1"/>
  <c r="G12" i="2"/>
  <c r="H12" i="2"/>
  <c r="L23" i="3" s="1"/>
  <c r="I12" i="2"/>
  <c r="L24" i="3" s="1"/>
  <c r="J12" i="2"/>
  <c r="K12" i="2"/>
  <c r="L12" i="2"/>
  <c r="M12" i="2"/>
  <c r="N12" i="2"/>
  <c r="O12" i="2"/>
  <c r="P12" i="2"/>
  <c r="Q12" i="2"/>
  <c r="R12" i="2"/>
  <c r="T12" i="2"/>
  <c r="U12" i="2"/>
  <c r="L33" i="3" s="1"/>
  <c r="V12" i="2"/>
  <c r="W12" i="2"/>
  <c r="X12" i="2"/>
  <c r="Y12" i="2"/>
  <c r="Z12" i="2"/>
  <c r="AA12" i="2"/>
  <c r="AB12" i="2"/>
  <c r="AC12" i="2"/>
  <c r="AD12" i="2"/>
  <c r="AE12" i="2"/>
  <c r="L41" i="3" s="1"/>
  <c r="A12" i="2"/>
  <c r="B11" i="2"/>
  <c r="C11" i="2"/>
  <c r="D11" i="2"/>
  <c r="E11" i="2"/>
  <c r="K20" i="3" s="1"/>
  <c r="F11" i="2"/>
  <c r="G11" i="2"/>
  <c r="H11" i="2"/>
  <c r="I11" i="2"/>
  <c r="K24" i="3" s="1"/>
  <c r="J11" i="2"/>
  <c r="K11" i="2"/>
  <c r="L11" i="2"/>
  <c r="K26" i="3" s="1"/>
  <c r="M11" i="2"/>
  <c r="N11" i="2"/>
  <c r="O11" i="2"/>
  <c r="P11" i="2"/>
  <c r="K30" i="3" s="1"/>
  <c r="Q11" i="2"/>
  <c r="R11" i="2"/>
  <c r="T11" i="2"/>
  <c r="U11" i="2"/>
  <c r="V11" i="2"/>
  <c r="W11" i="2"/>
  <c r="X11" i="2"/>
  <c r="Y11" i="2"/>
  <c r="Z11" i="2"/>
  <c r="AA11" i="2"/>
  <c r="K37" i="3" s="1"/>
  <c r="AB11" i="2"/>
  <c r="AC11" i="2"/>
  <c r="K39" i="3" s="1"/>
  <c r="AD11" i="2"/>
  <c r="AE11" i="2"/>
  <c r="A11" i="2"/>
  <c r="G10" i="2"/>
  <c r="J22" i="3" s="1"/>
  <c r="H10" i="2"/>
  <c r="I10" i="2"/>
  <c r="J24" i="3" s="1"/>
  <c r="J10" i="2"/>
  <c r="K10" i="2"/>
  <c r="J25" i="3" s="1"/>
  <c r="L10" i="2"/>
  <c r="M10" i="2"/>
  <c r="N10" i="2"/>
  <c r="O10" i="2"/>
  <c r="J29" i="3" s="1"/>
  <c r="P10" i="2"/>
  <c r="Q10" i="2"/>
  <c r="R10" i="2"/>
  <c r="T10" i="2"/>
  <c r="U10" i="2"/>
  <c r="V10" i="2"/>
  <c r="W10" i="2"/>
  <c r="X10" i="2"/>
  <c r="Y10" i="2"/>
  <c r="Z10" i="2"/>
  <c r="AA10" i="2"/>
  <c r="AB10" i="2"/>
  <c r="AC10" i="2"/>
  <c r="AD10" i="2"/>
  <c r="AE10" i="2"/>
  <c r="J41" i="3" s="1"/>
  <c r="B10" i="2"/>
  <c r="C10" i="2"/>
  <c r="D10" i="2"/>
  <c r="E10" i="2"/>
  <c r="F10" i="2"/>
  <c r="J21" i="3" s="1"/>
  <c r="A10" i="2"/>
  <c r="F9" i="2"/>
  <c r="G9" i="2"/>
  <c r="I22" i="3" s="1"/>
  <c r="H9" i="2"/>
  <c r="I23" i="3" s="1"/>
  <c r="I9" i="2"/>
  <c r="I24" i="3" s="1"/>
  <c r="J9" i="2"/>
  <c r="K9" i="2"/>
  <c r="I25" i="3" s="1"/>
  <c r="L9" i="2"/>
  <c r="I26" i="3" s="1"/>
  <c r="M9" i="2"/>
  <c r="N9" i="2"/>
  <c r="I28" i="3" s="1"/>
  <c r="O9" i="2"/>
  <c r="P9" i="2"/>
  <c r="Q9" i="2"/>
  <c r="R9" i="2"/>
  <c r="I32" i="3" s="1"/>
  <c r="T9" i="2"/>
  <c r="U9" i="2"/>
  <c r="V9" i="2"/>
  <c r="W9" i="2"/>
  <c r="X9" i="2"/>
  <c r="Y9" i="2"/>
  <c r="I35" i="3" s="1"/>
  <c r="Z9" i="2"/>
  <c r="AA9" i="2"/>
  <c r="AB9" i="2"/>
  <c r="AC9" i="2"/>
  <c r="I39" i="3" s="1"/>
  <c r="AD9" i="2"/>
  <c r="AE9" i="2"/>
  <c r="I41" i="3" s="1"/>
  <c r="B8" i="2"/>
  <c r="C8" i="2"/>
  <c r="D8" i="2"/>
  <c r="E8" i="2"/>
  <c r="H20" i="3" s="1"/>
  <c r="B9" i="2"/>
  <c r="C9" i="2"/>
  <c r="D9" i="2"/>
  <c r="E9" i="2"/>
  <c r="I20" i="3" s="1"/>
  <c r="A9" i="2"/>
  <c r="B2" i="2"/>
  <c r="C2" i="2"/>
  <c r="D2" i="2"/>
  <c r="E2" i="2"/>
  <c r="B20" i="3" s="1"/>
  <c r="F2" i="2"/>
  <c r="B21" i="3" s="1"/>
  <c r="G2" i="2"/>
  <c r="B22" i="3" s="1"/>
  <c r="H2" i="2"/>
  <c r="B23" i="3" s="1"/>
  <c r="I2" i="2"/>
  <c r="B24" i="3" s="1"/>
  <c r="J2" i="2"/>
  <c r="K2" i="2"/>
  <c r="B25" i="3" s="1"/>
  <c r="L2" i="2"/>
  <c r="M2" i="2"/>
  <c r="N2" i="2"/>
  <c r="B28" i="3" s="1"/>
  <c r="O2" i="2"/>
  <c r="P2" i="2"/>
  <c r="Q2" i="2"/>
  <c r="R2" i="2"/>
  <c r="T2" i="2"/>
  <c r="U2" i="2"/>
  <c r="V2" i="2"/>
  <c r="W2" i="2"/>
  <c r="X2" i="2"/>
  <c r="Y2" i="2"/>
  <c r="Z2" i="2"/>
  <c r="AA2" i="2"/>
  <c r="AB2" i="2"/>
  <c r="AC2" i="2"/>
  <c r="AD2" i="2"/>
  <c r="AE2" i="2"/>
  <c r="B41" i="3" s="1"/>
  <c r="B3" i="2"/>
  <c r="C3" i="2"/>
  <c r="D3" i="2"/>
  <c r="E3" i="2"/>
  <c r="F3" i="2"/>
  <c r="G3" i="2"/>
  <c r="H3" i="2"/>
  <c r="I3" i="2"/>
  <c r="C24" i="3" s="1"/>
  <c r="J3" i="2"/>
  <c r="K3" i="2"/>
  <c r="L3" i="2"/>
  <c r="M3" i="2"/>
  <c r="N3" i="2"/>
  <c r="O3" i="2"/>
  <c r="C29" i="3" s="1"/>
  <c r="P3" i="2"/>
  <c r="Q3" i="2"/>
  <c r="R3" i="2"/>
  <c r="C32" i="3" s="1"/>
  <c r="T3" i="2"/>
  <c r="U3" i="2"/>
  <c r="C33" i="3" s="1"/>
  <c r="V3" i="2"/>
  <c r="W3" i="2"/>
  <c r="X3" i="2"/>
  <c r="C34" i="3" s="1"/>
  <c r="Y3" i="2"/>
  <c r="Z3" i="2"/>
  <c r="C36" i="3" s="1"/>
  <c r="AA3" i="2"/>
  <c r="AB3" i="2"/>
  <c r="AC3" i="2"/>
  <c r="C39" i="3" s="1"/>
  <c r="AD3" i="2"/>
  <c r="AE3" i="2"/>
  <c r="B4" i="2"/>
  <c r="C4" i="2"/>
  <c r="D4" i="2"/>
  <c r="E4" i="2"/>
  <c r="F4" i="2"/>
  <c r="D21" i="3" s="1"/>
  <c r="G4" i="2"/>
  <c r="D22" i="3" s="1"/>
  <c r="H4" i="2"/>
  <c r="D23" i="3" s="1"/>
  <c r="I4" i="2"/>
  <c r="J4" i="2"/>
  <c r="K4" i="2"/>
  <c r="D25" i="3" s="1"/>
  <c r="L4" i="2"/>
  <c r="D26" i="3" s="1"/>
  <c r="M4" i="2"/>
  <c r="N4" i="2"/>
  <c r="O4" i="2"/>
  <c r="P4" i="2"/>
  <c r="D30" i="3" s="1"/>
  <c r="Q4" i="2"/>
  <c r="D31" i="3" s="1"/>
  <c r="R4" i="2"/>
  <c r="T4" i="2"/>
  <c r="U4" i="2"/>
  <c r="V4" i="2"/>
  <c r="W4" i="2"/>
  <c r="X4" i="2"/>
  <c r="Y4" i="2"/>
  <c r="Z4" i="2"/>
  <c r="AA4" i="2"/>
  <c r="AB4" i="2"/>
  <c r="AC4" i="2"/>
  <c r="D39" i="3" s="1"/>
  <c r="AD4" i="2"/>
  <c r="AE4" i="2"/>
  <c r="D41" i="3" s="1"/>
  <c r="B5" i="2"/>
  <c r="C5" i="2"/>
  <c r="D5" i="2"/>
  <c r="E5" i="2"/>
  <c r="F5" i="2"/>
  <c r="E21" i="3" s="1"/>
  <c r="G5" i="2"/>
  <c r="E22" i="3" s="1"/>
  <c r="H5" i="2"/>
  <c r="I5" i="2"/>
  <c r="J5" i="2"/>
  <c r="K5" i="2"/>
  <c r="E25" i="3" s="1"/>
  <c r="L5" i="2"/>
  <c r="E26" i="3" s="1"/>
  <c r="M5" i="2"/>
  <c r="E27" i="3" s="1"/>
  <c r="N5" i="2"/>
  <c r="E28" i="3" s="1"/>
  <c r="O5" i="2"/>
  <c r="E29" i="3" s="1"/>
  <c r="P5" i="2"/>
  <c r="Q5" i="2"/>
  <c r="R5" i="2"/>
  <c r="T5" i="2"/>
  <c r="U5" i="2"/>
  <c r="V5" i="2"/>
  <c r="W5" i="2"/>
  <c r="X5" i="2"/>
  <c r="Y5" i="2"/>
  <c r="Z5" i="2"/>
  <c r="AA5" i="2"/>
  <c r="AB5" i="2"/>
  <c r="AC5" i="2"/>
  <c r="AD5" i="2"/>
  <c r="AE5" i="2"/>
  <c r="E41" i="3" s="1"/>
  <c r="B6" i="2"/>
  <c r="C6" i="2"/>
  <c r="D6" i="2"/>
  <c r="E6" i="2"/>
  <c r="F20" i="3" s="1"/>
  <c r="F6" i="2"/>
  <c r="G6" i="2"/>
  <c r="H6" i="2"/>
  <c r="I6" i="2"/>
  <c r="F24" i="3" s="1"/>
  <c r="J6" i="2"/>
  <c r="K6" i="2"/>
  <c r="F25" i="3" s="1"/>
  <c r="L6" i="2"/>
  <c r="F26" i="3" s="1"/>
  <c r="M6" i="2"/>
  <c r="F27" i="3" s="1"/>
  <c r="N6" i="2"/>
  <c r="F28" i="3" s="1"/>
  <c r="O6" i="2"/>
  <c r="P6" i="2"/>
  <c r="Q6" i="2"/>
  <c r="R6" i="2"/>
  <c r="F32" i="3" s="1"/>
  <c r="T6" i="2"/>
  <c r="U6" i="2"/>
  <c r="V6" i="2"/>
  <c r="W6" i="2"/>
  <c r="X6" i="2"/>
  <c r="Y6" i="2"/>
  <c r="Z6" i="2"/>
  <c r="AA6" i="2"/>
  <c r="AB6" i="2"/>
  <c r="AC6" i="2"/>
  <c r="F39" i="3" s="1"/>
  <c r="AD6" i="2"/>
  <c r="F40" i="3" s="1"/>
  <c r="AE6" i="2"/>
  <c r="B7" i="2"/>
  <c r="C7" i="2"/>
  <c r="D7" i="2"/>
  <c r="E7" i="2"/>
  <c r="G20" i="3" s="1"/>
  <c r="F7" i="2"/>
  <c r="G21" i="3" s="1"/>
  <c r="G7" i="2"/>
  <c r="G22" i="3" s="1"/>
  <c r="H7" i="2"/>
  <c r="G23" i="3" s="1"/>
  <c r="I7" i="2"/>
  <c r="G24" i="3" s="1"/>
  <c r="J7" i="2"/>
  <c r="K7" i="2"/>
  <c r="L7" i="2"/>
  <c r="G26" i="3" s="1"/>
  <c r="M7" i="2"/>
  <c r="G27" i="3" s="1"/>
  <c r="N7" i="2"/>
  <c r="G28" i="3" s="1"/>
  <c r="O7" i="2"/>
  <c r="G29" i="3" s="1"/>
  <c r="P7" i="2"/>
  <c r="G30" i="3" s="1"/>
  <c r="Q7" i="2"/>
  <c r="G31" i="3" s="1"/>
  <c r="R7" i="2"/>
  <c r="T7" i="2"/>
  <c r="U7" i="2"/>
  <c r="G33" i="3" s="1"/>
  <c r="V7" i="2"/>
  <c r="W7" i="2"/>
  <c r="X7" i="2"/>
  <c r="Y7" i="2"/>
  <c r="Z7" i="2"/>
  <c r="AA7" i="2"/>
  <c r="AB7" i="2"/>
  <c r="AC7" i="2"/>
  <c r="G39" i="3" s="1"/>
  <c r="AD7" i="2"/>
  <c r="G40" i="3" s="1"/>
  <c r="AE7" i="2"/>
  <c r="F8" i="2"/>
  <c r="H21" i="3" s="1"/>
  <c r="G8" i="2"/>
  <c r="H22" i="3" s="1"/>
  <c r="H8" i="2"/>
  <c r="H23" i="3" s="1"/>
  <c r="I8" i="2"/>
  <c r="J8" i="2"/>
  <c r="K8" i="2"/>
  <c r="H25" i="3" s="1"/>
  <c r="L8" i="2"/>
  <c r="H26" i="3" s="1"/>
  <c r="M8" i="2"/>
  <c r="N8" i="2"/>
  <c r="O8" i="2"/>
  <c r="H29" i="3" s="1"/>
  <c r="P8" i="2"/>
  <c r="H30" i="3" s="1"/>
  <c r="Q8" i="2"/>
  <c r="H31" i="3" s="1"/>
  <c r="R8" i="2"/>
  <c r="T8" i="2"/>
  <c r="U8" i="2"/>
  <c r="V8" i="2"/>
  <c r="W8" i="2"/>
  <c r="X8" i="2"/>
  <c r="Y8" i="2"/>
  <c r="Z8" i="2"/>
  <c r="AA8" i="2"/>
  <c r="AB8" i="2"/>
  <c r="AC8" i="2"/>
  <c r="AD8" i="2"/>
  <c r="AE8" i="2"/>
  <c r="A3" i="2"/>
  <c r="A4" i="2"/>
  <c r="A5" i="2"/>
  <c r="A6" i="2"/>
  <c r="A7" i="2"/>
  <c r="A8" i="2"/>
  <c r="B36" i="3"/>
  <c r="A2" i="2"/>
  <c r="B1" i="2"/>
  <c r="C1" i="2"/>
  <c r="D1" i="2"/>
  <c r="E1" i="2"/>
  <c r="A20" i="3" s="1"/>
  <c r="F1" i="2"/>
  <c r="A21" i="3" s="1"/>
  <c r="G1" i="2"/>
  <c r="A22" i="3" s="1"/>
  <c r="H1" i="2"/>
  <c r="A23" i="3" s="1"/>
  <c r="I1" i="2"/>
  <c r="A24" i="3" s="1"/>
  <c r="J1" i="2"/>
  <c r="K1" i="2"/>
  <c r="A25" i="3" s="1"/>
  <c r="L1" i="2"/>
  <c r="A26" i="3" s="1"/>
  <c r="M1" i="2"/>
  <c r="A27" i="3" s="1"/>
  <c r="N1" i="2"/>
  <c r="A28" i="3" s="1"/>
  <c r="O1" i="2"/>
  <c r="A29" i="3" s="1"/>
  <c r="P1" i="2"/>
  <c r="A30" i="3" s="1"/>
  <c r="Q1" i="2"/>
  <c r="A31" i="3" s="1"/>
  <c r="R1" i="2"/>
  <c r="A32" i="3" s="1"/>
  <c r="T1" i="2"/>
  <c r="A31" i="8" s="1"/>
  <c r="U1" i="2"/>
  <c r="V1" i="2"/>
  <c r="W1" i="2"/>
  <c r="X1" i="2"/>
  <c r="A34" i="3" s="1"/>
  <c r="A32" i="9" s="1"/>
  <c r="Y1" i="2"/>
  <c r="Z1" i="2"/>
  <c r="A35" i="3" s="1"/>
  <c r="AA1" i="2"/>
  <c r="AB1" i="2"/>
  <c r="A37" i="3" s="1"/>
  <c r="AC1" i="2"/>
  <c r="AD1" i="2"/>
  <c r="AE1" i="2"/>
  <c r="A1" i="2"/>
  <c r="C21" i="3"/>
  <c r="F21" i="3"/>
  <c r="I21" i="3"/>
  <c r="K21" i="3"/>
  <c r="M21" i="3"/>
  <c r="N21" i="3"/>
  <c r="O21" i="3"/>
  <c r="R21" i="3"/>
  <c r="S21" i="3"/>
  <c r="T21" i="3"/>
  <c r="Y21" i="3"/>
  <c r="AB21" i="3"/>
  <c r="AC21" i="3"/>
  <c r="AD21" i="3"/>
  <c r="AE21" i="3"/>
  <c r="AF21" i="3"/>
  <c r="AG21" i="3"/>
  <c r="AH21" i="3"/>
  <c r="AI21" i="3"/>
  <c r="C22" i="3"/>
  <c r="F22" i="3"/>
  <c r="K22" i="3"/>
  <c r="L22" i="3"/>
  <c r="M22" i="3"/>
  <c r="N22" i="3"/>
  <c r="O22" i="3"/>
  <c r="S22" i="3"/>
  <c r="T22" i="3"/>
  <c r="U22" i="3"/>
  <c r="V22" i="3"/>
  <c r="W22" i="3"/>
  <c r="X22" i="3"/>
  <c r="Y22" i="3"/>
  <c r="Z22" i="3"/>
  <c r="AA22" i="3"/>
  <c r="AB22" i="3"/>
  <c r="AC22" i="3"/>
  <c r="AD22" i="3"/>
  <c r="AE22" i="3"/>
  <c r="AF22" i="3"/>
  <c r="AG22" i="3"/>
  <c r="AH22" i="3"/>
  <c r="AI22" i="3"/>
  <c r="C23" i="3"/>
  <c r="E23" i="3"/>
  <c r="F23" i="3"/>
  <c r="J23" i="3"/>
  <c r="K23" i="3"/>
  <c r="O23" i="3"/>
  <c r="P23" i="3"/>
  <c r="Q23" i="3"/>
  <c r="X23" i="3"/>
  <c r="AB23" i="3"/>
  <c r="AC23" i="3"/>
  <c r="AD23" i="3"/>
  <c r="AE23" i="3"/>
  <c r="AF23" i="3"/>
  <c r="AG23" i="3"/>
  <c r="AH23" i="3"/>
  <c r="AI23" i="3"/>
  <c r="D24" i="3"/>
  <c r="E24" i="3"/>
  <c r="H24" i="3"/>
  <c r="M24" i="3"/>
  <c r="N24" i="3"/>
  <c r="Q24" i="3"/>
  <c r="S24" i="3"/>
  <c r="T24" i="3"/>
  <c r="U24" i="3"/>
  <c r="V24" i="3"/>
  <c r="W24" i="3"/>
  <c r="X24" i="3"/>
  <c r="Y24" i="3"/>
  <c r="Z24" i="3"/>
  <c r="AA24" i="3"/>
  <c r="AB24" i="3"/>
  <c r="AC24" i="3"/>
  <c r="AD24" i="3"/>
  <c r="AE24" i="3"/>
  <c r="AF24" i="3"/>
  <c r="AG24" i="3"/>
  <c r="AH24" i="3"/>
  <c r="AI24" i="3"/>
  <c r="K25" i="3"/>
  <c r="L25" i="3"/>
  <c r="M25" i="3"/>
  <c r="N25" i="3"/>
  <c r="O25" i="3"/>
  <c r="Q25" i="3"/>
  <c r="T25" i="3"/>
  <c r="V25" i="3"/>
  <c r="X25" i="3"/>
  <c r="Z25" i="3"/>
  <c r="AB25" i="3"/>
  <c r="AC25" i="3"/>
  <c r="AD25" i="3"/>
  <c r="AE25" i="3"/>
  <c r="AF25" i="3"/>
  <c r="AG25" i="3"/>
  <c r="AH25" i="3"/>
  <c r="AI25" i="3"/>
  <c r="C26" i="3"/>
  <c r="J26" i="3"/>
  <c r="M26" i="3"/>
  <c r="P26" i="3"/>
  <c r="Q26" i="3"/>
  <c r="S26" i="3"/>
  <c r="U26" i="3"/>
  <c r="X26" i="3"/>
  <c r="Z26" i="3"/>
  <c r="AA26" i="3"/>
  <c r="AB26" i="3"/>
  <c r="AC26" i="3"/>
  <c r="AD26" i="3"/>
  <c r="AE26" i="3"/>
  <c r="AF26" i="3"/>
  <c r="AG26" i="3"/>
  <c r="AH26" i="3"/>
  <c r="AI26" i="3"/>
  <c r="C27" i="3"/>
  <c r="I27" i="3"/>
  <c r="K27" i="3"/>
  <c r="L27" i="3"/>
  <c r="M27" i="3"/>
  <c r="Q27" i="3"/>
  <c r="S27" i="3"/>
  <c r="U27" i="3"/>
  <c r="W27" i="3"/>
  <c r="Y27" i="3"/>
  <c r="Z27" i="3"/>
  <c r="AA27" i="3"/>
  <c r="AB27" i="3"/>
  <c r="AC27" i="3"/>
  <c r="AD27" i="3"/>
  <c r="AE27" i="3"/>
  <c r="AF27" i="3"/>
  <c r="AG27" i="3"/>
  <c r="AH27" i="3"/>
  <c r="AI27" i="3"/>
  <c r="C28" i="3"/>
  <c r="H28" i="3"/>
  <c r="J28" i="3"/>
  <c r="K28" i="3"/>
  <c r="L28" i="3"/>
  <c r="N28" i="3"/>
  <c r="O28" i="3"/>
  <c r="P28" i="3"/>
  <c r="Q28" i="3"/>
  <c r="R28" i="3"/>
  <c r="S28" i="3"/>
  <c r="T28" i="3"/>
  <c r="V28" i="3"/>
  <c r="X28" i="3"/>
  <c r="Z28" i="3"/>
  <c r="AB28" i="3"/>
  <c r="AC28" i="3"/>
  <c r="AD28" i="3"/>
  <c r="AE28" i="3"/>
  <c r="AF28" i="3"/>
  <c r="AG28" i="3"/>
  <c r="AH28" i="3"/>
  <c r="AI28" i="3"/>
  <c r="D29" i="3"/>
  <c r="I29" i="3"/>
  <c r="K29" i="3"/>
  <c r="N29" i="3"/>
  <c r="O29" i="3"/>
  <c r="T29" i="3"/>
  <c r="V29" i="3"/>
  <c r="Z29" i="3"/>
  <c r="AB29" i="3"/>
  <c r="AC29" i="3"/>
  <c r="AD29" i="3"/>
  <c r="AE29" i="3"/>
  <c r="AF29" i="3"/>
  <c r="AG29" i="3"/>
  <c r="AH29" i="3"/>
  <c r="AI29" i="3"/>
  <c r="C30" i="3"/>
  <c r="E30" i="3"/>
  <c r="J30" i="3"/>
  <c r="M30" i="3"/>
  <c r="O30" i="3"/>
  <c r="P30" i="3"/>
  <c r="Q30" i="3"/>
  <c r="U30" i="3"/>
  <c r="W30" i="3"/>
  <c r="Z30" i="3"/>
  <c r="AB30" i="3"/>
  <c r="AC30" i="3"/>
  <c r="AD30" i="3"/>
  <c r="AE30" i="3"/>
  <c r="AF30" i="3"/>
  <c r="AG30" i="3"/>
  <c r="AH30" i="3"/>
  <c r="AI30" i="3"/>
  <c r="B31" i="3"/>
  <c r="C31" i="3"/>
  <c r="I31" i="3"/>
  <c r="K31" i="3"/>
  <c r="L31" i="3"/>
  <c r="S31" i="3"/>
  <c r="T31" i="3"/>
  <c r="U31" i="3"/>
  <c r="W31" i="3"/>
  <c r="Y31" i="3"/>
  <c r="AA31" i="3"/>
  <c r="AB31" i="3"/>
  <c r="AC31" i="3"/>
  <c r="AD31" i="3"/>
  <c r="AE31" i="3"/>
  <c r="AF31" i="3"/>
  <c r="AG31" i="3"/>
  <c r="AH31" i="3"/>
  <c r="AI31" i="3"/>
  <c r="B32" i="3"/>
  <c r="G32" i="3"/>
  <c r="K32" i="3"/>
  <c r="L32" i="3"/>
  <c r="N32" i="3"/>
  <c r="P32" i="3"/>
  <c r="Q32" i="3"/>
  <c r="S32" i="3"/>
  <c r="T32" i="3"/>
  <c r="V32" i="3"/>
  <c r="X32" i="3"/>
  <c r="Z32" i="3"/>
  <c r="AB32" i="3"/>
  <c r="AC32" i="3"/>
  <c r="AD32" i="3"/>
  <c r="AE32" i="3"/>
  <c r="AF32" i="3"/>
  <c r="AG32" i="3"/>
  <c r="AH32" i="3"/>
  <c r="AI32" i="3"/>
  <c r="B33" i="3"/>
  <c r="D33" i="3"/>
  <c r="E33" i="3"/>
  <c r="F33" i="3"/>
  <c r="I33" i="3"/>
  <c r="J33" i="3"/>
  <c r="K33" i="3"/>
  <c r="M33" i="3"/>
  <c r="N33" i="3"/>
  <c r="O33" i="3"/>
  <c r="P33" i="3"/>
  <c r="Q33" i="3"/>
  <c r="R33" i="3"/>
  <c r="S33" i="3"/>
  <c r="T33" i="3"/>
  <c r="V33" i="3"/>
  <c r="W33" i="3"/>
  <c r="X33" i="3"/>
  <c r="Z33" i="3"/>
  <c r="AA33" i="3"/>
  <c r="AB33" i="3"/>
  <c r="AC33" i="3"/>
  <c r="AD33" i="3"/>
  <c r="AE33" i="3"/>
  <c r="AF33" i="3"/>
  <c r="AG33" i="3"/>
  <c r="AH33" i="3"/>
  <c r="AI33" i="3"/>
  <c r="D34" i="3"/>
  <c r="F34" i="3"/>
  <c r="G34" i="3"/>
  <c r="H34" i="3"/>
  <c r="J34" i="3"/>
  <c r="L34" i="3"/>
  <c r="M34" i="3"/>
  <c r="N34" i="3"/>
  <c r="O34" i="3"/>
  <c r="P34" i="3"/>
  <c r="Q34" i="3"/>
  <c r="S34" i="3"/>
  <c r="T34" i="3"/>
  <c r="U34" i="3"/>
  <c r="V34" i="3"/>
  <c r="W34" i="3"/>
  <c r="X34" i="3"/>
  <c r="Y34" i="3"/>
  <c r="Z34" i="3"/>
  <c r="AA34" i="3"/>
  <c r="AB34" i="3"/>
  <c r="AC34" i="3"/>
  <c r="AD34" i="3"/>
  <c r="AE34" i="3"/>
  <c r="AF34" i="3"/>
  <c r="AG34" i="3"/>
  <c r="AH34" i="3"/>
  <c r="AI34" i="3"/>
  <c r="B35" i="3"/>
  <c r="C35" i="3"/>
  <c r="D35" i="3"/>
  <c r="E35" i="3"/>
  <c r="F35" i="3"/>
  <c r="G35" i="3"/>
  <c r="H35" i="3"/>
  <c r="K35" i="3"/>
  <c r="L35" i="3"/>
  <c r="N35" i="3"/>
  <c r="P35" i="3"/>
  <c r="S35" i="3"/>
  <c r="U35" i="3"/>
  <c r="W35" i="3"/>
  <c r="AA35" i="3"/>
  <c r="AB35" i="3"/>
  <c r="AC35" i="3"/>
  <c r="AD35" i="3"/>
  <c r="AE35" i="3"/>
  <c r="AF35" i="3"/>
  <c r="AG35" i="3"/>
  <c r="AH35" i="3"/>
  <c r="AI35" i="3"/>
  <c r="E36" i="3"/>
  <c r="F36" i="3"/>
  <c r="G36" i="3"/>
  <c r="I36" i="3"/>
  <c r="J36" i="3"/>
  <c r="K36" i="3"/>
  <c r="L36" i="3"/>
  <c r="M36" i="3"/>
  <c r="N36" i="3"/>
  <c r="P36" i="3"/>
  <c r="R36" i="3"/>
  <c r="S36" i="3"/>
  <c r="T36" i="3"/>
  <c r="U36" i="3"/>
  <c r="V36" i="3"/>
  <c r="W36" i="3"/>
  <c r="X36" i="3"/>
  <c r="Y36" i="3"/>
  <c r="Z36" i="3"/>
  <c r="AA36" i="3"/>
  <c r="AB36" i="3"/>
  <c r="AC36" i="3"/>
  <c r="AD36" i="3"/>
  <c r="AE36" i="3"/>
  <c r="AF36" i="3"/>
  <c r="AG36" i="3"/>
  <c r="AH36" i="3"/>
  <c r="AI36" i="3"/>
  <c r="B37" i="3"/>
  <c r="C37" i="3"/>
  <c r="D37" i="3"/>
  <c r="E37" i="3"/>
  <c r="F37" i="3"/>
  <c r="I37" i="3"/>
  <c r="J37" i="3"/>
  <c r="L37" i="3"/>
  <c r="M37" i="3"/>
  <c r="N37" i="3"/>
  <c r="O37" i="3"/>
  <c r="P37" i="3"/>
  <c r="Q37" i="3"/>
  <c r="T37" i="3"/>
  <c r="X37" i="3"/>
  <c r="Z37" i="3"/>
  <c r="AB37" i="3"/>
  <c r="AC37" i="3"/>
  <c r="AD37" i="3"/>
  <c r="AE37" i="3"/>
  <c r="AF37" i="3"/>
  <c r="AG37" i="3"/>
  <c r="AH37" i="3"/>
  <c r="AI37" i="3"/>
  <c r="C38" i="3"/>
  <c r="D38" i="3"/>
  <c r="E38" i="3"/>
  <c r="F38" i="3"/>
  <c r="G38" i="3"/>
  <c r="H38" i="3"/>
  <c r="J38" i="3"/>
  <c r="K38" i="3"/>
  <c r="M38" i="3"/>
  <c r="N38" i="3"/>
  <c r="O36" i="4"/>
  <c r="P38" i="3"/>
  <c r="Q38" i="3"/>
  <c r="S38" i="3"/>
  <c r="T38" i="3"/>
  <c r="U38" i="3"/>
  <c r="V38" i="3"/>
  <c r="W38" i="3"/>
  <c r="X38" i="3"/>
  <c r="Y38" i="3"/>
  <c r="Z38" i="3"/>
  <c r="AA38" i="3"/>
  <c r="AB38" i="3"/>
  <c r="AC38" i="3"/>
  <c r="AD38" i="3"/>
  <c r="AE38" i="3"/>
  <c r="AF38" i="3"/>
  <c r="AG38" i="3"/>
  <c r="AH38" i="3"/>
  <c r="AI38" i="3"/>
  <c r="B39" i="3"/>
  <c r="E39" i="3"/>
  <c r="H39" i="3"/>
  <c r="J39" i="3"/>
  <c r="L39" i="3"/>
  <c r="N39" i="3"/>
  <c r="O39" i="3"/>
  <c r="P39" i="3"/>
  <c r="Q39" i="3"/>
  <c r="R39" i="3"/>
  <c r="V39" i="3"/>
  <c r="X39" i="3"/>
  <c r="Z39" i="3"/>
  <c r="AB39" i="3"/>
  <c r="AC39" i="3"/>
  <c r="AD39" i="3"/>
  <c r="AE39" i="3"/>
  <c r="AF39" i="3"/>
  <c r="AG39" i="3"/>
  <c r="AH39" i="3"/>
  <c r="AI39" i="3"/>
  <c r="B40" i="3"/>
  <c r="C40" i="3"/>
  <c r="D40" i="3"/>
  <c r="E40" i="3"/>
  <c r="H40" i="3"/>
  <c r="J40" i="3"/>
  <c r="L40" i="3"/>
  <c r="M40" i="3"/>
  <c r="N40" i="3"/>
  <c r="P40" i="3"/>
  <c r="S40" i="3"/>
  <c r="T40" i="3"/>
  <c r="U40" i="3"/>
  <c r="V40" i="3"/>
  <c r="W40" i="3"/>
  <c r="X40" i="3"/>
  <c r="Y40" i="3"/>
  <c r="Z40" i="3"/>
  <c r="AA40" i="3"/>
  <c r="AB40" i="3"/>
  <c r="AC40" i="3"/>
  <c r="AD40" i="3"/>
  <c r="AE40" i="3"/>
  <c r="AF40" i="3"/>
  <c r="AG40" i="3"/>
  <c r="AH40" i="3"/>
  <c r="AI40" i="3"/>
  <c r="C41" i="3"/>
  <c r="F41" i="3"/>
  <c r="G41" i="3"/>
  <c r="H41" i="3"/>
  <c r="K41" i="3"/>
  <c r="N41" i="3"/>
  <c r="U41" i="3"/>
  <c r="W41" i="3"/>
  <c r="Y41" i="3"/>
  <c r="AB41" i="3"/>
  <c r="AC41" i="3"/>
  <c r="AD41" i="3"/>
  <c r="AE41" i="3"/>
  <c r="AF41" i="3"/>
  <c r="AG41" i="3"/>
  <c r="AH41" i="3"/>
  <c r="AI41" i="3"/>
  <c r="B42" i="3"/>
  <c r="C42"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B43"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I20" i="3"/>
  <c r="AF20" i="3"/>
  <c r="AG20" i="3"/>
  <c r="AH20" i="3"/>
  <c r="C20" i="3"/>
  <c r="D20" i="3"/>
  <c r="E20" i="3"/>
  <c r="J20" i="3"/>
  <c r="M20" i="3"/>
  <c r="N20" i="3"/>
  <c r="O20" i="3"/>
  <c r="P20" i="3"/>
  <c r="Q20" i="3"/>
  <c r="R20" i="3"/>
  <c r="S20" i="3"/>
  <c r="T20" i="3"/>
  <c r="U20" i="3"/>
  <c r="V20" i="3"/>
  <c r="W20" i="3"/>
  <c r="X20" i="3"/>
  <c r="Y20" i="3"/>
  <c r="Z20" i="3"/>
  <c r="AA20" i="3"/>
  <c r="AB20" i="3"/>
  <c r="AC20" i="3"/>
  <c r="AD20" i="3"/>
  <c r="AE20" i="3"/>
  <c r="F29" i="3" l="1"/>
  <c r="B38" i="3"/>
  <c r="L29" i="3"/>
  <c r="S37" i="3"/>
  <c r="H27" i="3"/>
  <c r="D27" i="3"/>
  <c r="B29" i="3"/>
  <c r="B27" i="7" s="1"/>
  <c r="C18" i="8"/>
  <c r="C18" i="9"/>
  <c r="AA36" i="8"/>
  <c r="AA36" i="9"/>
  <c r="W36" i="8"/>
  <c r="W36" i="9"/>
  <c r="H36" i="8"/>
  <c r="H36" i="9"/>
  <c r="D36" i="8"/>
  <c r="D36" i="9"/>
  <c r="I35" i="8"/>
  <c r="I35" i="9"/>
  <c r="C35" i="8"/>
  <c r="C35" i="9"/>
  <c r="K34" i="8"/>
  <c r="K34" i="9"/>
  <c r="F34" i="8"/>
  <c r="F34" i="9"/>
  <c r="L33" i="8"/>
  <c r="L33" i="9"/>
  <c r="F33" i="8"/>
  <c r="F33" i="9"/>
  <c r="B33" i="8"/>
  <c r="B33" i="9"/>
  <c r="J32" i="8"/>
  <c r="J32" i="9"/>
  <c r="D32" i="8"/>
  <c r="D32" i="9"/>
  <c r="W31" i="8"/>
  <c r="W31" i="9"/>
  <c r="I31" i="8"/>
  <c r="I31" i="9"/>
  <c r="B31" i="8"/>
  <c r="B31" i="9"/>
  <c r="C30" i="8"/>
  <c r="C30" i="9"/>
  <c r="W29" i="8"/>
  <c r="W29" i="9"/>
  <c r="L29" i="8"/>
  <c r="L29" i="9"/>
  <c r="B29" i="8"/>
  <c r="B29" i="9"/>
  <c r="J28" i="8"/>
  <c r="J28" i="9"/>
  <c r="K27" i="8"/>
  <c r="K27" i="9"/>
  <c r="H26" i="8"/>
  <c r="H26" i="9"/>
  <c r="I25" i="8"/>
  <c r="I25" i="9"/>
  <c r="C24" i="8"/>
  <c r="C24" i="9"/>
  <c r="E22" i="8"/>
  <c r="E22" i="9"/>
  <c r="F21" i="8"/>
  <c r="F21" i="9"/>
  <c r="K20" i="8"/>
  <c r="K20" i="9"/>
  <c r="G19" i="8"/>
  <c r="G19" i="9"/>
  <c r="A30" i="8"/>
  <c r="A30" i="9"/>
  <c r="A26" i="8"/>
  <c r="A26" i="9"/>
  <c r="A19" i="8"/>
  <c r="A19" i="9"/>
  <c r="H28" i="8"/>
  <c r="H28" i="9"/>
  <c r="H24" i="8"/>
  <c r="H24" i="9"/>
  <c r="H21" i="8"/>
  <c r="H21" i="9"/>
  <c r="G29" i="8"/>
  <c r="G29" i="9"/>
  <c r="G25" i="8"/>
  <c r="G25" i="9"/>
  <c r="G22" i="8"/>
  <c r="G22" i="9"/>
  <c r="G18" i="8"/>
  <c r="G18" i="9"/>
  <c r="F30" i="8"/>
  <c r="F30" i="9"/>
  <c r="F26" i="8"/>
  <c r="F26" i="9"/>
  <c r="E27" i="8"/>
  <c r="E27" i="9"/>
  <c r="E23" i="8"/>
  <c r="E23" i="9"/>
  <c r="E20" i="8"/>
  <c r="E20" i="9"/>
  <c r="D28" i="8"/>
  <c r="D28" i="9"/>
  <c r="D21" i="8"/>
  <c r="D21" i="9"/>
  <c r="C34" i="8"/>
  <c r="C34" i="9"/>
  <c r="C22" i="8"/>
  <c r="C22" i="9"/>
  <c r="B26" i="8"/>
  <c r="B26" i="9"/>
  <c r="B19" i="8"/>
  <c r="B19" i="9"/>
  <c r="I33" i="8"/>
  <c r="I33" i="9"/>
  <c r="I24" i="8"/>
  <c r="I24" i="9"/>
  <c r="I21" i="8"/>
  <c r="I21" i="9"/>
  <c r="J19" i="8"/>
  <c r="J19" i="9"/>
  <c r="J27" i="8"/>
  <c r="J27" i="9"/>
  <c r="J23" i="8"/>
  <c r="J23" i="9"/>
  <c r="J20" i="8"/>
  <c r="J20" i="9"/>
  <c r="K28" i="8"/>
  <c r="K28" i="9"/>
  <c r="K24" i="8"/>
  <c r="K24" i="9"/>
  <c r="L19" i="8"/>
  <c r="L19" i="9"/>
  <c r="J18" i="8"/>
  <c r="J18" i="9"/>
  <c r="G36" i="8"/>
  <c r="G36" i="9"/>
  <c r="C36" i="8"/>
  <c r="C36" i="9"/>
  <c r="F35" i="8"/>
  <c r="F35" i="9"/>
  <c r="B35" i="8"/>
  <c r="B35" i="9"/>
  <c r="J34" i="8"/>
  <c r="J34" i="9"/>
  <c r="E34" i="8"/>
  <c r="E34" i="9"/>
  <c r="K33" i="8"/>
  <c r="K33" i="9"/>
  <c r="E33" i="8"/>
  <c r="E33" i="9"/>
  <c r="AA32" i="8"/>
  <c r="AA32" i="9"/>
  <c r="W32" i="8"/>
  <c r="W32" i="9"/>
  <c r="H32" i="8"/>
  <c r="H32" i="9"/>
  <c r="AA31" i="8"/>
  <c r="AA31" i="9"/>
  <c r="F31" i="8"/>
  <c r="F31" i="9"/>
  <c r="L30" i="8"/>
  <c r="L30" i="9"/>
  <c r="B30" i="8"/>
  <c r="B30" i="9"/>
  <c r="K29" i="8"/>
  <c r="K29" i="9"/>
  <c r="E28" i="8"/>
  <c r="E28" i="9"/>
  <c r="I27" i="8"/>
  <c r="I27" i="9"/>
  <c r="L26" i="8"/>
  <c r="L26" i="9"/>
  <c r="C26" i="8"/>
  <c r="C26" i="9"/>
  <c r="W25" i="8"/>
  <c r="W25" i="9"/>
  <c r="C25" i="8"/>
  <c r="C25" i="9"/>
  <c r="L23" i="8"/>
  <c r="L23" i="9"/>
  <c r="D22" i="8"/>
  <c r="D22" i="9"/>
  <c r="E21" i="8"/>
  <c r="E21" i="9"/>
  <c r="F20" i="8"/>
  <c r="F20" i="9"/>
  <c r="F19" i="8"/>
  <c r="F19" i="9"/>
  <c r="A33" i="8"/>
  <c r="A33" i="9"/>
  <c r="A29" i="8"/>
  <c r="A29" i="9"/>
  <c r="A25" i="8"/>
  <c r="A25" i="9"/>
  <c r="A22" i="8"/>
  <c r="A22" i="9"/>
  <c r="A18" i="8"/>
  <c r="A18" i="9"/>
  <c r="H27" i="8"/>
  <c r="H27" i="9"/>
  <c r="H23" i="8"/>
  <c r="H23" i="9"/>
  <c r="H20" i="8"/>
  <c r="H20" i="9"/>
  <c r="G31" i="8"/>
  <c r="G31" i="9"/>
  <c r="G28" i="8"/>
  <c r="G28" i="9"/>
  <c r="G24" i="8"/>
  <c r="G24" i="9"/>
  <c r="G21" i="8"/>
  <c r="G21" i="9"/>
  <c r="F25" i="8"/>
  <c r="F25" i="9"/>
  <c r="F22" i="8"/>
  <c r="F22" i="9"/>
  <c r="F18" i="8"/>
  <c r="F18" i="9"/>
  <c r="E26" i="8"/>
  <c r="E26" i="9"/>
  <c r="E19" i="8"/>
  <c r="E19" i="9"/>
  <c r="D23" i="8"/>
  <c r="D23" i="9"/>
  <c r="D20" i="8"/>
  <c r="D20" i="9"/>
  <c r="C31" i="8"/>
  <c r="C31" i="9"/>
  <c r="B22" i="8"/>
  <c r="B22" i="9"/>
  <c r="B18" i="8"/>
  <c r="B18" i="9"/>
  <c r="I23" i="8"/>
  <c r="I23" i="9"/>
  <c r="I20" i="8"/>
  <c r="I20" i="9"/>
  <c r="L22" i="8"/>
  <c r="L22" i="9"/>
  <c r="L18" i="8"/>
  <c r="L18" i="9"/>
  <c r="AA27" i="8"/>
  <c r="AA27" i="9"/>
  <c r="AA23" i="8"/>
  <c r="AA23" i="9"/>
  <c r="AA21" i="8"/>
  <c r="AA21" i="9"/>
  <c r="W27" i="8"/>
  <c r="W27" i="9"/>
  <c r="W23" i="8"/>
  <c r="W23" i="9"/>
  <c r="W21" i="8"/>
  <c r="W21" i="9"/>
  <c r="AA18" i="8"/>
  <c r="AA18" i="9"/>
  <c r="W18" i="8"/>
  <c r="W18" i="9"/>
  <c r="E18" i="8"/>
  <c r="E18" i="9"/>
  <c r="K36" i="8"/>
  <c r="K36" i="9"/>
  <c r="F36" i="8"/>
  <c r="F36" i="9"/>
  <c r="L35" i="8"/>
  <c r="L35" i="9"/>
  <c r="E35" i="8"/>
  <c r="E35" i="9"/>
  <c r="AA34" i="8"/>
  <c r="AA34" i="9"/>
  <c r="W34" i="8"/>
  <c r="W34" i="9"/>
  <c r="I34" i="8"/>
  <c r="I34" i="9"/>
  <c r="AA33" i="8"/>
  <c r="AA33" i="9"/>
  <c r="H33" i="8"/>
  <c r="H33" i="9"/>
  <c r="D33" i="8"/>
  <c r="D33" i="9"/>
  <c r="G32" i="8"/>
  <c r="G32" i="9"/>
  <c r="K31" i="8"/>
  <c r="K31" i="9"/>
  <c r="E31" i="8"/>
  <c r="E31" i="9"/>
  <c r="K30" i="8"/>
  <c r="K30" i="9"/>
  <c r="AA29" i="8"/>
  <c r="AA29" i="9"/>
  <c r="I29" i="8"/>
  <c r="I29" i="9"/>
  <c r="W28" i="8"/>
  <c r="W28" i="9"/>
  <c r="C28" i="8"/>
  <c r="C28" i="9"/>
  <c r="D27" i="8"/>
  <c r="D27" i="9"/>
  <c r="K26" i="8"/>
  <c r="K26" i="9"/>
  <c r="AA25" i="8"/>
  <c r="AA25" i="9"/>
  <c r="L25" i="8"/>
  <c r="L25" i="9"/>
  <c r="AA24" i="8"/>
  <c r="AA24" i="9"/>
  <c r="J24" i="8"/>
  <c r="J24" i="9"/>
  <c r="K23" i="8"/>
  <c r="K23" i="9"/>
  <c r="K21" i="8"/>
  <c r="K21" i="9"/>
  <c r="C21" i="8"/>
  <c r="C21" i="9"/>
  <c r="C20" i="8"/>
  <c r="C20" i="9"/>
  <c r="K19" i="8"/>
  <c r="K19" i="9"/>
  <c r="C19" i="8"/>
  <c r="C19" i="9"/>
  <c r="A28" i="8"/>
  <c r="A28" i="9"/>
  <c r="A24" i="8"/>
  <c r="A24" i="9"/>
  <c r="A21" i="8"/>
  <c r="A21" i="9"/>
  <c r="B20" i="8"/>
  <c r="B20" i="9"/>
  <c r="H25" i="8"/>
  <c r="H25" i="9"/>
  <c r="H19" i="8"/>
  <c r="H19" i="9"/>
  <c r="G27" i="8"/>
  <c r="G27" i="9"/>
  <c r="G20" i="8"/>
  <c r="G20" i="9"/>
  <c r="F27" i="8"/>
  <c r="F27" i="9"/>
  <c r="F24" i="8"/>
  <c r="F24" i="9"/>
  <c r="E25" i="8"/>
  <c r="E25" i="9"/>
  <c r="D25" i="8"/>
  <c r="D25" i="9"/>
  <c r="D19" i="8"/>
  <c r="D19" i="9"/>
  <c r="C32" i="8"/>
  <c r="C32" i="9"/>
  <c r="C27" i="8"/>
  <c r="C27" i="9"/>
  <c r="B36" i="8"/>
  <c r="B36" i="9"/>
  <c r="B21" i="8"/>
  <c r="B21" i="9"/>
  <c r="I18" i="8"/>
  <c r="I18" i="9"/>
  <c r="H18" i="8"/>
  <c r="H18" i="9"/>
  <c r="I30" i="8"/>
  <c r="I30" i="9"/>
  <c r="I26" i="8"/>
  <c r="I26" i="9"/>
  <c r="J22" i="8"/>
  <c r="J22" i="9"/>
  <c r="K35" i="8"/>
  <c r="K35" i="9"/>
  <c r="L31" i="8"/>
  <c r="L31" i="9"/>
  <c r="L27" i="8"/>
  <c r="L27" i="9"/>
  <c r="L21" i="8"/>
  <c r="L21" i="9"/>
  <c r="D18" i="8"/>
  <c r="D18" i="9"/>
  <c r="J36" i="8"/>
  <c r="J36" i="9"/>
  <c r="E36" i="8"/>
  <c r="E36" i="9"/>
  <c r="J35" i="8"/>
  <c r="J35" i="9"/>
  <c r="D35" i="8"/>
  <c r="D35" i="9"/>
  <c r="L34" i="8"/>
  <c r="L34" i="9"/>
  <c r="G34" i="8"/>
  <c r="G34" i="9"/>
  <c r="W33" i="8"/>
  <c r="W33" i="9"/>
  <c r="G33" i="8"/>
  <c r="G33" i="9"/>
  <c r="C33" i="8"/>
  <c r="C33" i="9"/>
  <c r="L32" i="8"/>
  <c r="L32" i="9"/>
  <c r="F32" i="8"/>
  <c r="F32" i="9"/>
  <c r="J31" i="8"/>
  <c r="J31" i="9"/>
  <c r="D31" i="8"/>
  <c r="D31" i="9"/>
  <c r="G30" i="8"/>
  <c r="G30" i="9"/>
  <c r="C29" i="8"/>
  <c r="C29" i="9"/>
  <c r="J26" i="8"/>
  <c r="J26" i="9"/>
  <c r="K25" i="8"/>
  <c r="K25" i="9"/>
  <c r="D24" i="8"/>
  <c r="D24" i="9"/>
  <c r="AA22" i="8"/>
  <c r="AA22" i="9"/>
  <c r="W22" i="8"/>
  <c r="W22" i="9"/>
  <c r="H22" i="8"/>
  <c r="H22" i="9"/>
  <c r="J21" i="8"/>
  <c r="J21" i="9"/>
  <c r="AA20" i="8"/>
  <c r="AA20" i="9"/>
  <c r="W20" i="8"/>
  <c r="W20" i="9"/>
  <c r="L20" i="8"/>
  <c r="L20" i="9"/>
  <c r="I19" i="8"/>
  <c r="I19" i="9"/>
  <c r="A35" i="8"/>
  <c r="A35" i="9"/>
  <c r="A27" i="8"/>
  <c r="A27" i="9"/>
  <c r="A23" i="8"/>
  <c r="A23" i="9"/>
  <c r="A20" i="8"/>
  <c r="A20" i="9"/>
  <c r="B34" i="8"/>
  <c r="B34" i="9"/>
  <c r="H29" i="8"/>
  <c r="H29" i="9"/>
  <c r="G26" i="8"/>
  <c r="G26" i="9"/>
  <c r="F23" i="8"/>
  <c r="F23" i="9"/>
  <c r="E24" i="8"/>
  <c r="E24" i="9"/>
  <c r="D29" i="8"/>
  <c r="D29" i="9"/>
  <c r="B23" i="8"/>
  <c r="B23" i="9"/>
  <c r="I22" i="8"/>
  <c r="I22" i="9"/>
  <c r="K22" i="8"/>
  <c r="K22" i="9"/>
  <c r="K18" i="8"/>
  <c r="K18" i="9"/>
  <c r="AA30" i="8"/>
  <c r="AA30" i="9"/>
  <c r="AA26" i="8"/>
  <c r="AA26" i="9"/>
  <c r="AA19" i="8"/>
  <c r="AA19" i="9"/>
  <c r="W30" i="8"/>
  <c r="W30" i="9"/>
  <c r="W26" i="8"/>
  <c r="W26" i="9"/>
  <c r="W19" i="8"/>
  <c r="W19" i="9"/>
  <c r="E34" i="3"/>
  <c r="E32" i="7" s="1"/>
  <c r="M35" i="3"/>
  <c r="M33" i="8" s="1"/>
  <c r="R27" i="3"/>
  <c r="R25" i="4" s="1"/>
  <c r="AA37" i="3"/>
  <c r="Z35" i="3"/>
  <c r="Z33" i="4" s="1"/>
  <c r="Y37" i="3"/>
  <c r="Y35" i="8" s="1"/>
  <c r="X35" i="3"/>
  <c r="X33" i="8" s="1"/>
  <c r="W37" i="3"/>
  <c r="V35" i="3"/>
  <c r="V33" i="4" s="1"/>
  <c r="U37" i="3"/>
  <c r="U35" i="8" s="1"/>
  <c r="T35" i="3"/>
  <c r="T33" i="8" s="1"/>
  <c r="Y35" i="3"/>
  <c r="Y33" i="4" s="1"/>
  <c r="Y30" i="3"/>
  <c r="Y28" i="4" s="1"/>
  <c r="Y26" i="3"/>
  <c r="Y24" i="8" s="1"/>
  <c r="A40" i="3"/>
  <c r="A41" i="3"/>
  <c r="A36" i="3"/>
  <c r="A34" i="7" s="1"/>
  <c r="A38" i="3"/>
  <c r="A39" i="3"/>
  <c r="A32" i="8"/>
  <c r="H37" i="3"/>
  <c r="H35" i="4" s="1"/>
  <c r="H36" i="3"/>
  <c r="H32" i="3"/>
  <c r="G37" i="3"/>
  <c r="F30" i="3"/>
  <c r="F28" i="4" s="1"/>
  <c r="E31" i="3"/>
  <c r="D36" i="3"/>
  <c r="D32" i="3"/>
  <c r="C25" i="3"/>
  <c r="C23" i="4" s="1"/>
  <c r="B34" i="3"/>
  <c r="B26" i="3"/>
  <c r="J35" i="3"/>
  <c r="L38" i="3"/>
  <c r="L36" i="4" s="1"/>
  <c r="L26" i="3"/>
  <c r="V36" i="4"/>
  <c r="V36" i="8"/>
  <c r="M36" i="4"/>
  <c r="M36" i="8"/>
  <c r="N35" i="4"/>
  <c r="N35" i="8"/>
  <c r="S34" i="4"/>
  <c r="S34" i="8"/>
  <c r="S32" i="4"/>
  <c r="S32" i="8"/>
  <c r="S29" i="4"/>
  <c r="S29" i="8"/>
  <c r="Z28" i="4"/>
  <c r="Z28" i="8"/>
  <c r="O28" i="4"/>
  <c r="O28" i="8"/>
  <c r="P26" i="4"/>
  <c r="P26" i="8"/>
  <c r="T23" i="4"/>
  <c r="T23" i="8"/>
  <c r="Y20" i="4"/>
  <c r="Y20" i="8"/>
  <c r="Y36" i="4"/>
  <c r="Y36" i="8"/>
  <c r="U36" i="4"/>
  <c r="U36" i="8"/>
  <c r="P36" i="4"/>
  <c r="P36" i="8"/>
  <c r="Z35" i="4"/>
  <c r="Z35" i="8"/>
  <c r="Q35" i="4"/>
  <c r="Q35" i="8"/>
  <c r="M35" i="4"/>
  <c r="M35" i="8"/>
  <c r="Z34" i="4"/>
  <c r="Z34" i="8"/>
  <c r="V34" i="4"/>
  <c r="V34" i="8"/>
  <c r="R34" i="4"/>
  <c r="R34" i="8"/>
  <c r="N34" i="4"/>
  <c r="N34" i="8"/>
  <c r="N33" i="4"/>
  <c r="N33" i="8"/>
  <c r="Z32" i="4"/>
  <c r="Z32" i="8"/>
  <c r="V32" i="4"/>
  <c r="V32" i="8"/>
  <c r="Q32" i="4"/>
  <c r="Q32" i="8"/>
  <c r="M32" i="4"/>
  <c r="M32" i="8"/>
  <c r="V31" i="4"/>
  <c r="V31" i="8"/>
  <c r="Q31" i="4"/>
  <c r="Q31" i="8"/>
  <c r="M31" i="4"/>
  <c r="M31" i="8"/>
  <c r="H33" i="3"/>
  <c r="H31" i="4" s="1"/>
  <c r="S30" i="4"/>
  <c r="S30" i="8"/>
  <c r="M30" i="4"/>
  <c r="M30" i="8"/>
  <c r="P29" i="4"/>
  <c r="P29" i="8"/>
  <c r="T28" i="4"/>
  <c r="T28" i="8"/>
  <c r="N28" i="4"/>
  <c r="N28" i="8"/>
  <c r="O27" i="4"/>
  <c r="O27" i="8"/>
  <c r="S26" i="4"/>
  <c r="S26" i="8"/>
  <c r="O26" i="4"/>
  <c r="O26" i="8"/>
  <c r="U25" i="4"/>
  <c r="U25" i="8"/>
  <c r="T24" i="4"/>
  <c r="T24" i="8"/>
  <c r="N24" i="4"/>
  <c r="N24" i="8"/>
  <c r="Z23" i="4"/>
  <c r="Z23" i="8"/>
  <c r="Q23" i="4"/>
  <c r="Q23" i="8"/>
  <c r="M23" i="4"/>
  <c r="M23" i="8"/>
  <c r="Z22" i="4"/>
  <c r="Z22" i="8"/>
  <c r="V22" i="4"/>
  <c r="V22" i="8"/>
  <c r="Q22" i="4"/>
  <c r="Q22" i="8"/>
  <c r="M22" i="4"/>
  <c r="M22" i="8"/>
  <c r="X21" i="4"/>
  <c r="X21" i="8"/>
  <c r="P21" i="4"/>
  <c r="P21" i="8"/>
  <c r="X20" i="4"/>
  <c r="X20" i="8"/>
  <c r="T20" i="4"/>
  <c r="T20" i="8"/>
  <c r="N20" i="4"/>
  <c r="N20" i="8"/>
  <c r="X19" i="4"/>
  <c r="X19" i="8"/>
  <c r="S19" i="4"/>
  <c r="S19" i="8"/>
  <c r="N19" i="4"/>
  <c r="N19" i="8"/>
  <c r="Q27" i="4"/>
  <c r="Q27" i="8"/>
  <c r="Q20" i="4"/>
  <c r="Q20" i="8"/>
  <c r="P27" i="4"/>
  <c r="P27" i="8"/>
  <c r="R20" i="4"/>
  <c r="R20" i="8"/>
  <c r="Z29" i="4"/>
  <c r="Z29" i="8"/>
  <c r="Z19" i="4"/>
  <c r="Z19" i="8"/>
  <c r="Y31" i="4"/>
  <c r="Y31" i="8"/>
  <c r="Y27" i="4"/>
  <c r="Y27" i="8"/>
  <c r="Y23" i="4"/>
  <c r="Y23" i="8"/>
  <c r="Y21" i="4"/>
  <c r="Y21" i="8"/>
  <c r="X25" i="4"/>
  <c r="X25" i="8"/>
  <c r="V29" i="4"/>
  <c r="V29" i="8"/>
  <c r="V19" i="4"/>
  <c r="V19" i="8"/>
  <c r="U31" i="4"/>
  <c r="U31" i="8"/>
  <c r="U27" i="4"/>
  <c r="U27" i="8"/>
  <c r="U23" i="4"/>
  <c r="U23" i="8"/>
  <c r="U21" i="4"/>
  <c r="U21" i="8"/>
  <c r="T25" i="4"/>
  <c r="T25" i="8"/>
  <c r="S35" i="4"/>
  <c r="S35" i="8"/>
  <c r="S27" i="4"/>
  <c r="S27" i="8"/>
  <c r="S23" i="4"/>
  <c r="S23" i="8"/>
  <c r="S21" i="4"/>
  <c r="S21" i="8"/>
  <c r="A18" i="7"/>
  <c r="A31" i="7"/>
  <c r="A23" i="7"/>
  <c r="A21" i="7"/>
  <c r="A26" i="7"/>
  <c r="A33" i="7"/>
  <c r="X18" i="4"/>
  <c r="X18" i="8"/>
  <c r="P18" i="4"/>
  <c r="P18" i="8"/>
  <c r="N32" i="4"/>
  <c r="N32" i="8"/>
  <c r="X30" i="4"/>
  <c r="X30" i="8"/>
  <c r="U28" i="4"/>
  <c r="U28" i="8"/>
  <c r="T26" i="4"/>
  <c r="T26" i="8"/>
  <c r="M25" i="4"/>
  <c r="M25" i="8"/>
  <c r="Z24" i="4"/>
  <c r="Z24" i="8"/>
  <c r="N23" i="4"/>
  <c r="N23" i="8"/>
  <c r="S22" i="4"/>
  <c r="S22" i="8"/>
  <c r="M21" i="4"/>
  <c r="M21" i="8"/>
  <c r="O20" i="4"/>
  <c r="O20" i="8"/>
  <c r="O19" i="4"/>
  <c r="O19" i="8"/>
  <c r="S18" i="4"/>
  <c r="S18" i="8"/>
  <c r="O18" i="4"/>
  <c r="O18" i="8"/>
  <c r="Z18" i="4"/>
  <c r="Z18" i="8"/>
  <c r="V18" i="4"/>
  <c r="V18" i="8"/>
  <c r="R18" i="4"/>
  <c r="R18" i="8"/>
  <c r="N18" i="4"/>
  <c r="N18" i="8"/>
  <c r="X36" i="4"/>
  <c r="X36" i="8"/>
  <c r="T36" i="4"/>
  <c r="T36" i="8"/>
  <c r="X35" i="4"/>
  <c r="X35" i="8"/>
  <c r="P35" i="4"/>
  <c r="P35" i="8"/>
  <c r="Y34" i="4"/>
  <c r="Y34" i="8"/>
  <c r="U34" i="4"/>
  <c r="U34" i="8"/>
  <c r="Q34" i="4"/>
  <c r="Q34" i="8"/>
  <c r="M34" i="4"/>
  <c r="M34" i="8"/>
  <c r="U33" i="4"/>
  <c r="U33" i="8"/>
  <c r="Y32" i="4"/>
  <c r="Y32" i="8"/>
  <c r="U32" i="4"/>
  <c r="U32" i="8"/>
  <c r="P32" i="4"/>
  <c r="P32" i="8"/>
  <c r="Z31" i="4"/>
  <c r="Z31" i="8"/>
  <c r="T31" i="4"/>
  <c r="T31" i="8"/>
  <c r="P31" i="4"/>
  <c r="P31" i="8"/>
  <c r="Z30" i="4"/>
  <c r="Z30" i="8"/>
  <c r="V30" i="4"/>
  <c r="V30" i="8"/>
  <c r="Q30" i="4"/>
  <c r="Q30" i="8"/>
  <c r="U29" i="4"/>
  <c r="U29" i="8"/>
  <c r="Q28" i="4"/>
  <c r="Q28" i="8"/>
  <c r="M28" i="4"/>
  <c r="M28" i="8"/>
  <c r="Z27" i="4"/>
  <c r="Z27" i="8"/>
  <c r="N27" i="4"/>
  <c r="N27" i="8"/>
  <c r="Z26" i="4"/>
  <c r="Z26" i="8"/>
  <c r="V26" i="4"/>
  <c r="V26" i="8"/>
  <c r="R26" i="4"/>
  <c r="R26" i="8"/>
  <c r="N26" i="4"/>
  <c r="N26" i="8"/>
  <c r="Z25" i="4"/>
  <c r="Z25" i="8"/>
  <c r="S25" i="4"/>
  <c r="S25" i="8"/>
  <c r="B27" i="3"/>
  <c r="X24" i="4"/>
  <c r="X24" i="8"/>
  <c r="S24" i="4"/>
  <c r="S24" i="8"/>
  <c r="M24" i="4"/>
  <c r="M24" i="8"/>
  <c r="X23" i="4"/>
  <c r="X23" i="8"/>
  <c r="P23" i="4"/>
  <c r="P23" i="8"/>
  <c r="Y22" i="4"/>
  <c r="Y22" i="8"/>
  <c r="U22" i="4"/>
  <c r="U22" i="8"/>
  <c r="P22" i="4"/>
  <c r="P22" i="8"/>
  <c r="V21" i="4"/>
  <c r="V21" i="8"/>
  <c r="O21" i="4"/>
  <c r="O21" i="8"/>
  <c r="S20" i="4"/>
  <c r="S20" i="8"/>
  <c r="M20" i="4"/>
  <c r="M20" i="8"/>
  <c r="R19" i="4"/>
  <c r="R19" i="8"/>
  <c r="M19" i="4"/>
  <c r="M19" i="8"/>
  <c r="I40" i="3"/>
  <c r="I38" i="3"/>
  <c r="I34" i="3"/>
  <c r="I32" i="4" s="1"/>
  <c r="I30" i="3"/>
  <c r="K40" i="3"/>
  <c r="K34" i="3"/>
  <c r="N29" i="4"/>
  <c r="N29" i="8"/>
  <c r="Q35" i="3"/>
  <c r="O35" i="3"/>
  <c r="O27" i="3"/>
  <c r="R30" i="4"/>
  <c r="R30" i="8"/>
  <c r="X29" i="4"/>
  <c r="X29" i="8"/>
  <c r="V25" i="4"/>
  <c r="V25" i="8"/>
  <c r="A18" i="4"/>
  <c r="A31" i="4"/>
  <c r="A23" i="4"/>
  <c r="A21" i="4"/>
  <c r="A26" i="4"/>
  <c r="A33" i="4"/>
  <c r="Q36" i="4"/>
  <c r="Q36" i="8"/>
  <c r="T35" i="4"/>
  <c r="T35" i="8"/>
  <c r="O34" i="4"/>
  <c r="O34" i="8"/>
  <c r="P33" i="4"/>
  <c r="P33" i="8"/>
  <c r="N31" i="4"/>
  <c r="N31" i="8"/>
  <c r="T30" i="4"/>
  <c r="T30" i="8"/>
  <c r="Y29" i="4"/>
  <c r="Y29" i="8"/>
  <c r="U24" i="4"/>
  <c r="U24" i="8"/>
  <c r="Z21" i="4"/>
  <c r="Z21" i="8"/>
  <c r="U20" i="4"/>
  <c r="U20" i="8"/>
  <c r="Y19" i="4"/>
  <c r="Y19" i="8"/>
  <c r="Y18" i="4"/>
  <c r="Y18" i="8"/>
  <c r="U18" i="4"/>
  <c r="U18" i="8"/>
  <c r="Q18" i="4"/>
  <c r="Q18" i="8"/>
  <c r="M18" i="4"/>
  <c r="M18" i="8"/>
  <c r="S36" i="4"/>
  <c r="S36" i="8"/>
  <c r="N36" i="4"/>
  <c r="N36" i="8"/>
  <c r="V35" i="4"/>
  <c r="V35" i="8"/>
  <c r="O35" i="4"/>
  <c r="O35" i="8"/>
  <c r="X34" i="4"/>
  <c r="X34" i="8"/>
  <c r="T34" i="4"/>
  <c r="T34" i="8"/>
  <c r="P34" i="4"/>
  <c r="P34" i="8"/>
  <c r="S33" i="4"/>
  <c r="S33" i="8"/>
  <c r="X32" i="4"/>
  <c r="X32" i="8"/>
  <c r="T32" i="4"/>
  <c r="T32" i="8"/>
  <c r="O32" i="4"/>
  <c r="O32" i="8"/>
  <c r="X31" i="4"/>
  <c r="X31" i="8"/>
  <c r="S31" i="4"/>
  <c r="S31" i="8"/>
  <c r="O31" i="4"/>
  <c r="O31" i="8"/>
  <c r="Y30" i="4"/>
  <c r="Y30" i="8"/>
  <c r="U30" i="4"/>
  <c r="U30" i="8"/>
  <c r="P30" i="4"/>
  <c r="P30" i="8"/>
  <c r="T29" i="4"/>
  <c r="T29" i="8"/>
  <c r="V28" i="4"/>
  <c r="V28" i="8"/>
  <c r="P28" i="4"/>
  <c r="P28" i="8"/>
  <c r="V27" i="4"/>
  <c r="V27" i="8"/>
  <c r="Y26" i="4"/>
  <c r="Y26" i="8"/>
  <c r="U26" i="4"/>
  <c r="U26" i="8"/>
  <c r="Q26" i="4"/>
  <c r="Q26" i="8"/>
  <c r="M26" i="4"/>
  <c r="M26" i="8"/>
  <c r="Y25" i="4"/>
  <c r="Y25" i="8"/>
  <c r="Q25" i="4"/>
  <c r="Q25" i="8"/>
  <c r="V24" i="4"/>
  <c r="V24" i="8"/>
  <c r="Q24" i="4"/>
  <c r="Q24" i="8"/>
  <c r="V23" i="4"/>
  <c r="V23" i="8"/>
  <c r="O23" i="4"/>
  <c r="O23" i="8"/>
  <c r="X22" i="4"/>
  <c r="X22" i="8"/>
  <c r="T22" i="4"/>
  <c r="T22" i="8"/>
  <c r="O22" i="4"/>
  <c r="O22" i="8"/>
  <c r="T21" i="4"/>
  <c r="T21" i="8"/>
  <c r="N21" i="4"/>
  <c r="N21" i="8"/>
  <c r="Z20" i="4"/>
  <c r="Z20" i="8"/>
  <c r="V20" i="4"/>
  <c r="V20" i="8"/>
  <c r="P20" i="4"/>
  <c r="P20" i="8"/>
  <c r="U19" i="4"/>
  <c r="U19" i="8"/>
  <c r="P19" i="4"/>
  <c r="P19" i="8"/>
  <c r="Q19" i="4"/>
  <c r="Q19" i="8"/>
  <c r="R36" i="4"/>
  <c r="R36" i="8"/>
  <c r="R32" i="4"/>
  <c r="R32" i="8"/>
  <c r="R29" i="4"/>
  <c r="R29" i="8"/>
  <c r="R24" i="4"/>
  <c r="R24" i="8"/>
  <c r="R22" i="4"/>
  <c r="R22" i="8"/>
  <c r="X28" i="4"/>
  <c r="X28" i="8"/>
  <c r="A22" i="7"/>
  <c r="A35" i="7"/>
  <c r="A24" i="7"/>
  <c r="A19" i="7"/>
  <c r="A20" i="7"/>
  <c r="T18" i="4"/>
  <c r="T18" i="8"/>
  <c r="Z36" i="4"/>
  <c r="Z36" i="8"/>
  <c r="R31" i="4"/>
  <c r="R31" i="8"/>
  <c r="N30" i="4"/>
  <c r="N30" i="8"/>
  <c r="T27" i="4"/>
  <c r="T27" i="8"/>
  <c r="X26" i="4"/>
  <c r="X26" i="8"/>
  <c r="P24" i="4"/>
  <c r="P24" i="8"/>
  <c r="N22" i="4"/>
  <c r="N22" i="8"/>
  <c r="Q21" i="4"/>
  <c r="Q21" i="8"/>
  <c r="T19" i="4"/>
  <c r="T19" i="8"/>
  <c r="M27" i="4"/>
  <c r="M27" i="8"/>
  <c r="R33" i="4"/>
  <c r="R33" i="8"/>
  <c r="O24" i="4"/>
  <c r="O24" i="8"/>
  <c r="R37" i="3"/>
  <c r="R28" i="4"/>
  <c r="R28" i="8"/>
  <c r="R25" i="3"/>
  <c r="R21" i="4"/>
  <c r="R21" i="8"/>
  <c r="X27" i="4"/>
  <c r="X27" i="8"/>
  <c r="A22" i="4"/>
  <c r="A35" i="4"/>
  <c r="A24" i="4"/>
  <c r="A19" i="4"/>
  <c r="A20" i="4"/>
  <c r="L30" i="3"/>
  <c r="J31" i="3"/>
  <c r="J27" i="3"/>
  <c r="AA30" i="3"/>
  <c r="S30" i="3"/>
  <c r="R29" i="3"/>
  <c r="Q31" i="3"/>
  <c r="P27" i="3"/>
  <c r="O31" i="3"/>
  <c r="G25" i="3"/>
  <c r="G23" i="9" s="1"/>
  <c r="B23" i="4"/>
  <c r="B23" i="7"/>
  <c r="W36" i="4"/>
  <c r="W36" i="7"/>
  <c r="D36" i="4"/>
  <c r="D36" i="7"/>
  <c r="F35" i="4"/>
  <c r="F35" i="7"/>
  <c r="L34" i="4"/>
  <c r="L34" i="7"/>
  <c r="B33" i="4"/>
  <c r="B33" i="7"/>
  <c r="D32" i="4"/>
  <c r="D32" i="7"/>
  <c r="H28" i="4"/>
  <c r="H28" i="7"/>
  <c r="W26" i="4"/>
  <c r="W26" i="7"/>
  <c r="F26" i="4"/>
  <c r="F26" i="7"/>
  <c r="AA25" i="4"/>
  <c r="AA25" i="7"/>
  <c r="D23" i="4"/>
  <c r="D23" i="7"/>
  <c r="D22" i="4"/>
  <c r="D22" i="7"/>
  <c r="F21" i="4"/>
  <c r="F21" i="7"/>
  <c r="AA20" i="4"/>
  <c r="AA20" i="7"/>
  <c r="C20" i="4"/>
  <c r="C20" i="7"/>
  <c r="W19" i="4"/>
  <c r="W19" i="7"/>
  <c r="A28" i="4"/>
  <c r="A28" i="7"/>
  <c r="B19" i="4"/>
  <c r="B19" i="7"/>
  <c r="E24" i="4"/>
  <c r="E24" i="7"/>
  <c r="K22" i="4"/>
  <c r="K22" i="7"/>
  <c r="AA23" i="4"/>
  <c r="AA23" i="7"/>
  <c r="W23" i="4"/>
  <c r="W23" i="7"/>
  <c r="K30" i="4"/>
  <c r="K30" i="7"/>
  <c r="I27" i="4"/>
  <c r="I27" i="7"/>
  <c r="AA26" i="4"/>
  <c r="AA26" i="7"/>
  <c r="K26" i="4"/>
  <c r="K26" i="7"/>
  <c r="G25" i="4"/>
  <c r="G25" i="7"/>
  <c r="J23" i="4"/>
  <c r="J23" i="7"/>
  <c r="J22" i="4"/>
  <c r="J22" i="7"/>
  <c r="J21" i="4"/>
  <c r="J21" i="7"/>
  <c r="W20" i="4"/>
  <c r="W20" i="7"/>
  <c r="I20" i="4"/>
  <c r="I20" i="7"/>
  <c r="I19" i="4"/>
  <c r="I19" i="7"/>
  <c r="C19" i="4"/>
  <c r="C19" i="7"/>
  <c r="B20" i="4"/>
  <c r="B20" i="7"/>
  <c r="H29" i="4"/>
  <c r="H29" i="7"/>
  <c r="G26" i="4"/>
  <c r="G26" i="7"/>
  <c r="D29" i="4"/>
  <c r="D29" i="7"/>
  <c r="I22" i="4"/>
  <c r="I22" i="7"/>
  <c r="K18" i="4"/>
  <c r="K18" i="7"/>
  <c r="AA27" i="4"/>
  <c r="AA27" i="7"/>
  <c r="AA21" i="4"/>
  <c r="AA21" i="7"/>
  <c r="W27" i="4"/>
  <c r="W27" i="7"/>
  <c r="W21" i="4"/>
  <c r="W21" i="7"/>
  <c r="J18" i="4"/>
  <c r="J18" i="7"/>
  <c r="C18" i="4"/>
  <c r="C18" i="7"/>
  <c r="G36" i="4"/>
  <c r="G36" i="7"/>
  <c r="C36" i="4"/>
  <c r="C36" i="7"/>
  <c r="J35" i="4"/>
  <c r="J35" i="7"/>
  <c r="E35" i="4"/>
  <c r="E35" i="7"/>
  <c r="AA34" i="4"/>
  <c r="AA34" i="7"/>
  <c r="W34" i="4"/>
  <c r="W34" i="7"/>
  <c r="K34" i="4"/>
  <c r="K34" i="7"/>
  <c r="F34" i="4"/>
  <c r="F34" i="7"/>
  <c r="I33" i="4"/>
  <c r="I33" i="7"/>
  <c r="E33" i="4"/>
  <c r="E33" i="7"/>
  <c r="AA32" i="4"/>
  <c r="AA32" i="7"/>
  <c r="W32" i="4"/>
  <c r="W32" i="7"/>
  <c r="H32" i="4"/>
  <c r="H32" i="7"/>
  <c r="C32" i="4"/>
  <c r="C32" i="7"/>
  <c r="W31" i="4"/>
  <c r="W31" i="7"/>
  <c r="I31" i="4"/>
  <c r="I31" i="7"/>
  <c r="D31" i="4"/>
  <c r="D31" i="7"/>
  <c r="G30" i="4"/>
  <c r="G30" i="7"/>
  <c r="L29" i="4"/>
  <c r="L29" i="7"/>
  <c r="C29" i="4"/>
  <c r="C29" i="7"/>
  <c r="G28" i="4"/>
  <c r="G28" i="7"/>
  <c r="H27" i="4"/>
  <c r="H27" i="7"/>
  <c r="J26" i="4"/>
  <c r="J26" i="7"/>
  <c r="E26" i="4"/>
  <c r="E26" i="7"/>
  <c r="L25" i="4"/>
  <c r="L25" i="7"/>
  <c r="C25" i="4"/>
  <c r="C25" i="7"/>
  <c r="H24" i="4"/>
  <c r="H24" i="7"/>
  <c r="H23" i="4"/>
  <c r="H23" i="7"/>
  <c r="H22" i="4"/>
  <c r="H22" i="7"/>
  <c r="C22" i="4"/>
  <c r="C22" i="7"/>
  <c r="I21" i="4"/>
  <c r="I21" i="7"/>
  <c r="E21" i="4"/>
  <c r="E21" i="7"/>
  <c r="L20" i="4"/>
  <c r="L20" i="7"/>
  <c r="G20" i="4"/>
  <c r="G20" i="7"/>
  <c r="AA19" i="4"/>
  <c r="AA19" i="7"/>
  <c r="L19" i="4"/>
  <c r="L19" i="7"/>
  <c r="G19" i="4"/>
  <c r="G19" i="7"/>
  <c r="A27" i="4"/>
  <c r="A27" i="7"/>
  <c r="B36" i="4"/>
  <c r="B36" i="7"/>
  <c r="F30" i="4"/>
  <c r="F30" i="7"/>
  <c r="I24" i="4"/>
  <c r="I24" i="7"/>
  <c r="B35" i="4"/>
  <c r="B35" i="7"/>
  <c r="F33" i="4"/>
  <c r="F33" i="7"/>
  <c r="J32" i="4"/>
  <c r="J32" i="7"/>
  <c r="J31" i="4"/>
  <c r="J31" i="7"/>
  <c r="AA29" i="4"/>
  <c r="AA29" i="7"/>
  <c r="C24" i="4"/>
  <c r="C24" i="7"/>
  <c r="AA18" i="4"/>
  <c r="AA18" i="7"/>
  <c r="G18" i="4"/>
  <c r="G18" i="7"/>
  <c r="K36" i="4"/>
  <c r="K36" i="7"/>
  <c r="I35" i="4"/>
  <c r="I35" i="7"/>
  <c r="J34" i="4"/>
  <c r="J34" i="7"/>
  <c r="D33" i="4"/>
  <c r="D33" i="7"/>
  <c r="AA31" i="4"/>
  <c r="AA31" i="7"/>
  <c r="B31" i="4"/>
  <c r="B31" i="7"/>
  <c r="W30" i="4"/>
  <c r="W30" i="7"/>
  <c r="K29" i="4"/>
  <c r="K29" i="7"/>
  <c r="B29" i="4"/>
  <c r="B29" i="7"/>
  <c r="K28" i="4"/>
  <c r="K28" i="7"/>
  <c r="E28" i="4"/>
  <c r="E28" i="7"/>
  <c r="K27" i="4"/>
  <c r="K27" i="7"/>
  <c r="E27" i="4"/>
  <c r="E27" i="7"/>
  <c r="I26" i="4"/>
  <c r="I26" i="7"/>
  <c r="C26" i="4"/>
  <c r="C26" i="7"/>
  <c r="K25" i="4"/>
  <c r="K25" i="7"/>
  <c r="G24" i="4"/>
  <c r="G24" i="7"/>
  <c r="L23" i="4"/>
  <c r="L23" i="7"/>
  <c r="F23" i="4"/>
  <c r="F23" i="7"/>
  <c r="AA22" i="4"/>
  <c r="AA22" i="7"/>
  <c r="W22" i="4"/>
  <c r="W22" i="7"/>
  <c r="G22" i="4"/>
  <c r="G22" i="7"/>
  <c r="H21" i="4"/>
  <c r="H21" i="7"/>
  <c r="D21" i="4"/>
  <c r="D21" i="7"/>
  <c r="K20" i="4"/>
  <c r="K20" i="7"/>
  <c r="F20" i="4"/>
  <c r="F20" i="7"/>
  <c r="K19" i="4"/>
  <c r="K19" i="7"/>
  <c r="F19" i="4"/>
  <c r="F19" i="7"/>
  <c r="A30" i="4"/>
  <c r="A30" i="7"/>
  <c r="B34" i="4"/>
  <c r="B34" i="7"/>
  <c r="H20" i="4"/>
  <c r="H20" i="7"/>
  <c r="G31" i="4"/>
  <c r="G31" i="7"/>
  <c r="F25" i="4"/>
  <c r="F25" i="7"/>
  <c r="F22" i="4"/>
  <c r="F22" i="7"/>
  <c r="F18" i="4"/>
  <c r="F18" i="7"/>
  <c r="D20" i="4"/>
  <c r="D20" i="7"/>
  <c r="C31" i="4"/>
  <c r="C31" i="7"/>
  <c r="B22" i="4"/>
  <c r="B22" i="7"/>
  <c r="B18" i="4"/>
  <c r="B18" i="7"/>
  <c r="I23" i="4"/>
  <c r="I23" i="7"/>
  <c r="L22" i="4"/>
  <c r="L22" i="7"/>
  <c r="L18" i="4"/>
  <c r="L18" i="7"/>
  <c r="AA30" i="4"/>
  <c r="AA30" i="7"/>
  <c r="D18" i="4"/>
  <c r="D18" i="7"/>
  <c r="AA36" i="4"/>
  <c r="AA36" i="7"/>
  <c r="H36" i="4"/>
  <c r="H36" i="7"/>
  <c r="K35" i="4"/>
  <c r="K35" i="7"/>
  <c r="G34" i="4"/>
  <c r="G34" i="7"/>
  <c r="AA33" i="4"/>
  <c r="AA33" i="7"/>
  <c r="K33" i="4"/>
  <c r="K33" i="7"/>
  <c r="E31" i="4"/>
  <c r="E31" i="7"/>
  <c r="G29" i="4"/>
  <c r="G29" i="7"/>
  <c r="C28" i="4"/>
  <c r="C28" i="7"/>
  <c r="J24" i="4"/>
  <c r="J24" i="7"/>
  <c r="W18" i="4"/>
  <c r="W18" i="7"/>
  <c r="F36" i="4"/>
  <c r="F36" i="7"/>
  <c r="D35" i="4"/>
  <c r="D35" i="7"/>
  <c r="E34" i="4"/>
  <c r="E34" i="7"/>
  <c r="W33" i="4"/>
  <c r="W33" i="7"/>
  <c r="H33" i="4"/>
  <c r="H33" i="7"/>
  <c r="G32" i="4"/>
  <c r="G32" i="7"/>
  <c r="C30" i="4"/>
  <c r="C30" i="7"/>
  <c r="E18" i="4"/>
  <c r="E18" i="7"/>
  <c r="J36" i="4"/>
  <c r="J36" i="7"/>
  <c r="E36" i="4"/>
  <c r="E36" i="7"/>
  <c r="L35" i="4"/>
  <c r="L35" i="7"/>
  <c r="C35" i="4"/>
  <c r="C35" i="7"/>
  <c r="I34" i="4"/>
  <c r="I34" i="7"/>
  <c r="C34" i="4"/>
  <c r="C34" i="7"/>
  <c r="L33" i="4"/>
  <c r="L33" i="7"/>
  <c r="G33" i="4"/>
  <c r="G33" i="7"/>
  <c r="C33" i="4"/>
  <c r="C33" i="7"/>
  <c r="L32" i="4"/>
  <c r="L32" i="7"/>
  <c r="F32" i="4"/>
  <c r="F32" i="7"/>
  <c r="K31" i="4"/>
  <c r="K31" i="7"/>
  <c r="F31" i="4"/>
  <c r="F31" i="7"/>
  <c r="L30" i="4"/>
  <c r="L30" i="7"/>
  <c r="B30" i="4"/>
  <c r="B30" i="7"/>
  <c r="W29" i="4"/>
  <c r="W29" i="7"/>
  <c r="I29" i="4"/>
  <c r="I29" i="7"/>
  <c r="AA28" i="4"/>
  <c r="W28" i="4"/>
  <c r="W28" i="7"/>
  <c r="J28" i="4"/>
  <c r="J28" i="7"/>
  <c r="D28" i="4"/>
  <c r="D28" i="7"/>
  <c r="J27" i="4"/>
  <c r="J27" i="7"/>
  <c r="D27" i="4"/>
  <c r="D27" i="7"/>
  <c r="L26" i="4"/>
  <c r="L26" i="7"/>
  <c r="H26" i="4"/>
  <c r="H26" i="7"/>
  <c r="B26" i="4"/>
  <c r="B26" i="7"/>
  <c r="W25" i="4"/>
  <c r="W25" i="7"/>
  <c r="I25" i="4"/>
  <c r="I25" i="7"/>
  <c r="AA24" i="4"/>
  <c r="AA24" i="7"/>
  <c r="K24" i="4"/>
  <c r="K24" i="7"/>
  <c r="D24" i="4"/>
  <c r="D24" i="7"/>
  <c r="K23" i="4"/>
  <c r="K23" i="7"/>
  <c r="E23" i="4"/>
  <c r="E23" i="7"/>
  <c r="E22" i="4"/>
  <c r="E22" i="7"/>
  <c r="K21" i="4"/>
  <c r="K21" i="7"/>
  <c r="G21" i="4"/>
  <c r="G21" i="7"/>
  <c r="C21" i="4"/>
  <c r="C21" i="7"/>
  <c r="J20" i="4"/>
  <c r="J20" i="7"/>
  <c r="E20" i="4"/>
  <c r="E20" i="7"/>
  <c r="J19" i="4"/>
  <c r="J19" i="7"/>
  <c r="E19" i="4"/>
  <c r="E19" i="7"/>
  <c r="A29" i="4"/>
  <c r="A29" i="7"/>
  <c r="A25" i="4"/>
  <c r="A25" i="7"/>
  <c r="B21" i="4"/>
  <c r="B21" i="7"/>
  <c r="H25" i="4"/>
  <c r="H25" i="7"/>
  <c r="H19" i="4"/>
  <c r="H19" i="7"/>
  <c r="G27" i="4"/>
  <c r="G27" i="7"/>
  <c r="F27" i="4"/>
  <c r="F27" i="7"/>
  <c r="F24" i="4"/>
  <c r="F24" i="7"/>
  <c r="E25" i="4"/>
  <c r="E25" i="7"/>
  <c r="D25" i="4"/>
  <c r="D25" i="7"/>
  <c r="D19" i="4"/>
  <c r="D19" i="7"/>
  <c r="C27" i="4"/>
  <c r="C27" i="7"/>
  <c r="I18" i="4"/>
  <c r="I18" i="7"/>
  <c r="H18" i="4"/>
  <c r="H18" i="7"/>
  <c r="I30" i="4"/>
  <c r="I30" i="7"/>
  <c r="L31" i="4"/>
  <c r="L31" i="7"/>
  <c r="L27" i="4"/>
  <c r="L27" i="7"/>
  <c r="L21" i="4"/>
  <c r="L21" i="7"/>
  <c r="F31" i="3"/>
  <c r="B30" i="3"/>
  <c r="W26" i="3"/>
  <c r="O32" i="3"/>
  <c r="J32" i="3"/>
  <c r="E32" i="3"/>
  <c r="M31" i="3"/>
  <c r="N27" i="3"/>
  <c r="D28" i="3"/>
  <c r="J6" i="4"/>
  <c r="J11" i="4"/>
  <c r="J10" i="4"/>
  <c r="J8" i="4"/>
  <c r="J13" i="4"/>
  <c r="J9" i="4"/>
  <c r="J12" i="4"/>
  <c r="J7" i="4"/>
  <c r="J5" i="4"/>
  <c r="B27" i="9" l="1"/>
  <c r="B27" i="8"/>
  <c r="B27" i="4"/>
  <c r="L36" i="7"/>
  <c r="Y28" i="8"/>
  <c r="F28" i="7"/>
  <c r="C23" i="7"/>
  <c r="Z33" i="8"/>
  <c r="E32" i="4"/>
  <c r="A34" i="4"/>
  <c r="V33" i="8"/>
  <c r="H35" i="7"/>
  <c r="L28" i="8"/>
  <c r="L28" i="9"/>
  <c r="I28" i="8"/>
  <c r="I28" i="9"/>
  <c r="B25" i="8"/>
  <c r="B25" i="9"/>
  <c r="J33" i="8"/>
  <c r="J33" i="9"/>
  <c r="D30" i="8"/>
  <c r="D30" i="9"/>
  <c r="G35" i="8"/>
  <c r="G35" i="9"/>
  <c r="W35" i="8"/>
  <c r="W35" i="9"/>
  <c r="AA35" i="8"/>
  <c r="AA35" i="9"/>
  <c r="B28" i="8"/>
  <c r="B28" i="9"/>
  <c r="D26" i="8"/>
  <c r="D26" i="9"/>
  <c r="F29" i="8"/>
  <c r="F29" i="9"/>
  <c r="AA28" i="8"/>
  <c r="AA28" i="9"/>
  <c r="I32" i="8"/>
  <c r="I32" i="9"/>
  <c r="B24" i="8"/>
  <c r="B24" i="9"/>
  <c r="D34" i="8"/>
  <c r="D34" i="9"/>
  <c r="H30" i="8"/>
  <c r="H30" i="9"/>
  <c r="E30" i="8"/>
  <c r="E30" i="9"/>
  <c r="J30" i="8"/>
  <c r="J30" i="9"/>
  <c r="J25" i="7"/>
  <c r="J25" i="9"/>
  <c r="K32" i="8"/>
  <c r="K32" i="9"/>
  <c r="I36" i="8"/>
  <c r="I36" i="9"/>
  <c r="L24" i="8"/>
  <c r="L24" i="9"/>
  <c r="B32" i="8"/>
  <c r="B32" i="9"/>
  <c r="E29" i="8"/>
  <c r="E29" i="9"/>
  <c r="H34" i="8"/>
  <c r="H34" i="9"/>
  <c r="A36" i="8"/>
  <c r="A36" i="9"/>
  <c r="W24" i="8"/>
  <c r="W24" i="9"/>
  <c r="J29" i="7"/>
  <c r="J29" i="9"/>
  <c r="H31" i="8"/>
  <c r="H31" i="9"/>
  <c r="L36" i="8"/>
  <c r="L36" i="9"/>
  <c r="C23" i="8"/>
  <c r="C23" i="9"/>
  <c r="F28" i="8"/>
  <c r="F28" i="9"/>
  <c r="H35" i="8"/>
  <c r="H35" i="9"/>
  <c r="A34" i="8"/>
  <c r="A34" i="9"/>
  <c r="E32" i="8"/>
  <c r="E32" i="9"/>
  <c r="K32" i="4"/>
  <c r="B32" i="4"/>
  <c r="E29" i="4"/>
  <c r="L24" i="4"/>
  <c r="H34" i="4"/>
  <c r="B32" i="7"/>
  <c r="E29" i="7"/>
  <c r="U35" i="4"/>
  <c r="Y35" i="4"/>
  <c r="Y33" i="8"/>
  <c r="B25" i="7"/>
  <c r="I28" i="7"/>
  <c r="D30" i="7"/>
  <c r="H30" i="7"/>
  <c r="B25" i="4"/>
  <c r="AA35" i="4"/>
  <c r="I28" i="4"/>
  <c r="G35" i="7"/>
  <c r="H30" i="4"/>
  <c r="I32" i="7"/>
  <c r="W35" i="4"/>
  <c r="R25" i="8"/>
  <c r="L28" i="7"/>
  <c r="D30" i="4"/>
  <c r="G35" i="4"/>
  <c r="I36" i="7"/>
  <c r="A32" i="4"/>
  <c r="L28" i="4"/>
  <c r="J33" i="7"/>
  <c r="B24" i="7"/>
  <c r="D34" i="7"/>
  <c r="I36" i="4"/>
  <c r="A32" i="7"/>
  <c r="J33" i="4"/>
  <c r="B24" i="4"/>
  <c r="D34" i="4"/>
  <c r="H31" i="7"/>
  <c r="K32" i="7"/>
  <c r="W35" i="7"/>
  <c r="AA35" i="7"/>
  <c r="AA28" i="7"/>
  <c r="A36" i="4"/>
  <c r="T33" i="4"/>
  <c r="X33" i="4"/>
  <c r="M33" i="4"/>
  <c r="Y24" i="4"/>
  <c r="A36" i="7"/>
  <c r="L24" i="7"/>
  <c r="H34" i="7"/>
  <c r="N25" i="4"/>
  <c r="N25" i="8"/>
  <c r="M29" i="4"/>
  <c r="M29" i="8"/>
  <c r="O29" i="4"/>
  <c r="O29" i="8"/>
  <c r="S28" i="4"/>
  <c r="S28" i="8"/>
  <c r="R23" i="4"/>
  <c r="R23" i="8"/>
  <c r="O25" i="4"/>
  <c r="O25" i="8"/>
  <c r="O30" i="4"/>
  <c r="O30" i="8"/>
  <c r="P25" i="4"/>
  <c r="P25" i="8"/>
  <c r="O33" i="4"/>
  <c r="O33" i="8"/>
  <c r="Q29" i="4"/>
  <c r="Q29" i="8"/>
  <c r="J25" i="4"/>
  <c r="J25" i="8"/>
  <c r="Q33" i="4"/>
  <c r="Q33" i="8"/>
  <c r="G23" i="4"/>
  <c r="G23" i="8"/>
  <c r="R27" i="4"/>
  <c r="R27" i="8"/>
  <c r="J29" i="4"/>
  <c r="J29" i="8"/>
  <c r="R35" i="4"/>
  <c r="R35" i="8"/>
  <c r="G23" i="7"/>
  <c r="D26" i="4"/>
  <c r="D26" i="7"/>
  <c r="F29" i="4"/>
  <c r="F29" i="7"/>
  <c r="W24" i="4"/>
  <c r="W24" i="7"/>
  <c r="E30" i="4"/>
  <c r="E30" i="7"/>
  <c r="B28" i="4"/>
  <c r="B28" i="7"/>
  <c r="J30" i="4"/>
  <c r="J30" i="7"/>
  <c r="T28" i="9"/>
  <c r="V18" i="9"/>
  <c r="T14" i="9"/>
  <c r="V31" i="9"/>
  <c r="V23" i="9"/>
  <c r="T15" i="9"/>
  <c r="U32" i="9"/>
  <c r="T27" i="9"/>
  <c r="U35" i="9"/>
  <c r="T22" i="9"/>
  <c r="S16" i="9"/>
  <c r="S10" i="9"/>
  <c r="S35" i="9"/>
  <c r="V34" i="9"/>
  <c r="V36" i="9"/>
  <c r="S33" i="9"/>
  <c r="T19" i="9"/>
  <c r="V27" i="9"/>
  <c r="S4" i="9"/>
  <c r="V15" i="9"/>
  <c r="U28" i="9"/>
  <c r="V29" i="9"/>
  <c r="S32" i="9"/>
  <c r="V7" i="9"/>
  <c r="V5" i="9"/>
  <c r="U18" i="9"/>
  <c r="U30" i="9"/>
  <c r="U22" i="9"/>
  <c r="V11" i="9"/>
  <c r="T4" i="9"/>
  <c r="T7" i="9"/>
  <c r="U36" i="9"/>
  <c r="S23" i="9"/>
  <c r="S9" i="9"/>
  <c r="T11" i="9"/>
  <c r="U23" i="9"/>
  <c r="T18" i="9"/>
  <c r="S18" i="9"/>
  <c r="U13" i="9"/>
  <c r="V24" i="9"/>
  <c r="U7" i="9"/>
  <c r="U34" i="9"/>
  <c r="T32" i="9"/>
  <c r="T29" i="9"/>
  <c r="S36" i="9"/>
  <c r="U31" i="9"/>
  <c r="T34" i="9"/>
  <c r="S7" i="9"/>
  <c r="V30" i="9"/>
  <c r="T31" i="9"/>
  <c r="V20" i="9"/>
  <c r="S5" i="9"/>
  <c r="T24" i="9"/>
  <c r="T23" i="9"/>
  <c r="U14" i="9"/>
  <c r="S12" i="9"/>
  <c r="S11" i="9"/>
  <c r="V8" i="9"/>
  <c r="U12" i="9"/>
  <c r="U5" i="9"/>
  <c r="V10" i="9"/>
  <c r="U17" i="9"/>
  <c r="U24" i="9"/>
  <c r="U16" i="9"/>
  <c r="V13" i="9"/>
  <c r="V17" i="9"/>
  <c r="U21" i="9"/>
  <c r="T8" i="9"/>
  <c r="T30" i="9"/>
  <c r="U29" i="9"/>
  <c r="V28" i="9"/>
  <c r="U9" i="9"/>
  <c r="T21" i="9"/>
  <c r="T26" i="9"/>
  <c r="S15" i="9"/>
  <c r="V32" i="9"/>
  <c r="V22" i="9"/>
  <c r="T33" i="9"/>
  <c r="V21" i="9"/>
  <c r="S25" i="9"/>
  <c r="T13" i="9"/>
  <c r="S21" i="9"/>
  <c r="U26" i="9"/>
  <c r="U15" i="9"/>
  <c r="V35" i="9"/>
  <c r="S13" i="9"/>
  <c r="T16" i="9"/>
  <c r="S8" i="9"/>
  <c r="S19" i="9"/>
  <c r="T10" i="9"/>
  <c r="U19" i="9"/>
  <c r="S28" i="9"/>
  <c r="S31" i="9"/>
  <c r="S30" i="9"/>
  <c r="T17" i="9"/>
  <c r="U4" i="9"/>
  <c r="U25" i="9"/>
  <c r="V12" i="9"/>
  <c r="T5" i="9"/>
  <c r="U33" i="9"/>
  <c r="S17" i="9"/>
  <c r="U11" i="9"/>
  <c r="U20" i="9"/>
  <c r="V16" i="9"/>
  <c r="S24" i="9"/>
  <c r="S22" i="9"/>
  <c r="U27" i="9"/>
  <c r="V6" i="9"/>
  <c r="V9" i="9"/>
  <c r="V33" i="9"/>
  <c r="V26" i="9"/>
  <c r="U8" i="9"/>
  <c r="S27" i="9"/>
  <c r="V14" i="9"/>
  <c r="T12" i="9"/>
  <c r="V25" i="9"/>
  <c r="T36" i="9"/>
  <c r="U6" i="9"/>
  <c r="T9" i="9"/>
  <c r="V4" i="9"/>
  <c r="T20" i="9"/>
  <c r="S6" i="9"/>
  <c r="U10" i="9"/>
  <c r="T25" i="9"/>
  <c r="S34" i="9"/>
  <c r="S29" i="9"/>
  <c r="V19" i="9"/>
  <c r="T6" i="9"/>
  <c r="T35" i="9"/>
  <c r="S20" i="9"/>
  <c r="S14" i="9"/>
  <c r="S26" i="9"/>
  <c r="Z24" i="9"/>
  <c r="Z9" i="9"/>
  <c r="Z31" i="9"/>
  <c r="Z16" i="9"/>
  <c r="Z4" i="9"/>
  <c r="Z6" i="9"/>
  <c r="Z35" i="9"/>
  <c r="Z19" i="9"/>
  <c r="Z10" i="9"/>
  <c r="Z26" i="9"/>
  <c r="Z20" i="9"/>
  <c r="Z25" i="9"/>
  <c r="Z36" i="9"/>
  <c r="Z22" i="9"/>
  <c r="Z29" i="9"/>
  <c r="Z32" i="9"/>
  <c r="Z23" i="9"/>
  <c r="Z11" i="9"/>
  <c r="Z28" i="9"/>
  <c r="Z7" i="9"/>
  <c r="Z13" i="9"/>
  <c r="Z17" i="9"/>
  <c r="Z18" i="9"/>
  <c r="Z5" i="9"/>
  <c r="Z12" i="9"/>
  <c r="Z8" i="9"/>
  <c r="Z27" i="9"/>
  <c r="Z33" i="9"/>
  <c r="Z21" i="9"/>
  <c r="Z15" i="9"/>
  <c r="Z34" i="9"/>
  <c r="Z14" i="9"/>
  <c r="Z30" i="9"/>
  <c r="R13" i="9"/>
  <c r="R32" i="9"/>
  <c r="R31" i="9"/>
  <c r="R34" i="9"/>
  <c r="R24" i="9"/>
  <c r="R15" i="9"/>
  <c r="R33" i="9"/>
  <c r="R4" i="9"/>
  <c r="R7" i="9"/>
  <c r="R35" i="9"/>
  <c r="R8" i="9"/>
  <c r="R18" i="9"/>
  <c r="R23" i="9"/>
  <c r="R21" i="9"/>
  <c r="R29" i="9"/>
  <c r="R26" i="9"/>
  <c r="R5" i="9"/>
  <c r="R6" i="9"/>
  <c r="R11" i="9"/>
  <c r="R25" i="9"/>
  <c r="R30" i="9"/>
  <c r="R9" i="9"/>
  <c r="R27" i="9"/>
  <c r="R10" i="9"/>
  <c r="R28" i="9"/>
  <c r="R17" i="9"/>
  <c r="R22" i="9"/>
  <c r="R12" i="9"/>
  <c r="R19" i="9"/>
  <c r="R20" i="9"/>
  <c r="R36" i="9"/>
  <c r="R14" i="9"/>
  <c r="R16" i="9"/>
  <c r="Y6" i="9"/>
  <c r="Y36" i="9"/>
  <c r="Y33" i="9"/>
  <c r="Y23" i="9"/>
  <c r="Y25" i="9"/>
  <c r="Y4" i="9"/>
  <c r="Y5" i="9"/>
  <c r="Y7" i="9"/>
  <c r="Y34" i="9"/>
  <c r="Y29" i="9"/>
  <c r="Y27" i="9"/>
  <c r="Y16" i="9"/>
  <c r="Y35" i="9"/>
  <c r="Y11" i="9"/>
  <c r="Y17" i="9"/>
  <c r="Y31" i="9"/>
  <c r="Y26" i="9"/>
  <c r="Y15" i="9"/>
  <c r="Y10" i="9"/>
  <c r="Y9" i="9"/>
  <c r="Y28" i="9"/>
  <c r="Y30" i="9"/>
  <c r="Y24" i="9"/>
  <c r="Y22" i="9"/>
  <c r="Y21" i="9"/>
  <c r="Y20" i="9"/>
  <c r="Y13" i="9"/>
  <c r="Y12" i="9"/>
  <c r="Y19" i="9"/>
  <c r="Y8" i="9"/>
  <c r="Y32" i="9"/>
  <c r="Y14" i="9"/>
  <c r="Y18" i="9"/>
  <c r="Q9" i="9"/>
  <c r="Q4" i="9"/>
  <c r="Q15" i="9"/>
  <c r="Q13" i="9"/>
  <c r="Q22" i="9"/>
  <c r="Q31" i="9"/>
  <c r="Q11" i="9"/>
  <c r="Q6" i="9"/>
  <c r="Q27" i="9"/>
  <c r="Q19" i="9"/>
  <c r="Q12" i="9"/>
  <c r="Q23" i="9"/>
  <c r="Q17" i="9"/>
  <c r="Q16" i="9"/>
  <c r="Q25" i="9"/>
  <c r="Q18" i="9"/>
  <c r="Q33" i="9"/>
  <c r="Q29" i="9"/>
  <c r="Q24" i="9"/>
  <c r="Q28" i="9"/>
  <c r="Q10" i="9"/>
  <c r="Q36" i="9"/>
  <c r="Q21" i="9"/>
  <c r="Q8" i="9"/>
  <c r="Q35" i="9"/>
  <c r="Q5" i="9"/>
  <c r="Q7" i="9"/>
  <c r="Q26" i="9"/>
  <c r="Q20" i="9"/>
  <c r="Q30" i="9"/>
  <c r="Q34" i="9"/>
  <c r="Q14" i="9"/>
  <c r="Q32" i="9"/>
  <c r="P10" i="9"/>
  <c r="P6" i="9"/>
  <c r="P21" i="9"/>
  <c r="P22" i="9"/>
  <c r="P20" i="9"/>
  <c r="P29" i="9"/>
  <c r="P13" i="9"/>
  <c r="P35" i="9"/>
  <c r="P9" i="9"/>
  <c r="P34" i="9"/>
  <c r="P17" i="9"/>
  <c r="P32" i="9"/>
  <c r="P16" i="9"/>
  <c r="P5" i="9"/>
  <c r="P19" i="9"/>
  <c r="P11" i="9"/>
  <c r="P18" i="9"/>
  <c r="P24" i="9"/>
  <c r="P25" i="9"/>
  <c r="P30" i="9"/>
  <c r="P31" i="9"/>
  <c r="P12" i="9"/>
  <c r="P27" i="9"/>
  <c r="P15" i="9"/>
  <c r="P7" i="9"/>
  <c r="P33" i="9"/>
  <c r="P8" i="9"/>
  <c r="P23" i="9"/>
  <c r="P26" i="9"/>
  <c r="P28" i="9"/>
  <c r="P4" i="9"/>
  <c r="P14" i="9"/>
  <c r="P36" i="9"/>
  <c r="X8" i="9"/>
  <c r="X21" i="9"/>
  <c r="X16" i="9"/>
  <c r="X23" i="9"/>
  <c r="X4" i="9"/>
  <c r="X22" i="9"/>
  <c r="X10" i="9"/>
  <c r="X6" i="9"/>
  <c r="X30" i="9"/>
  <c r="X18" i="9"/>
  <c r="X9" i="9"/>
  <c r="X27" i="9"/>
  <c r="X5" i="9"/>
  <c r="X36" i="9"/>
  <c r="X19" i="9"/>
  <c r="X13" i="9"/>
  <c r="X15" i="9"/>
  <c r="X12" i="9"/>
  <c r="X28" i="9"/>
  <c r="X35" i="9"/>
  <c r="X29" i="9"/>
  <c r="X32" i="9"/>
  <c r="X17" i="9"/>
  <c r="X33" i="9"/>
  <c r="X34" i="9"/>
  <c r="X7" i="9"/>
  <c r="X25" i="9"/>
  <c r="X26" i="9"/>
  <c r="X24" i="9"/>
  <c r="X20" i="9"/>
  <c r="X31" i="9"/>
  <c r="X14" i="9"/>
  <c r="X11" i="9"/>
  <c r="X15" i="7"/>
  <c r="X32" i="7"/>
  <c r="X5" i="7"/>
  <c r="X8" i="7"/>
  <c r="X7" i="7"/>
  <c r="X21" i="7"/>
  <c r="X26" i="7"/>
  <c r="X4" i="7"/>
  <c r="X33" i="7"/>
  <c r="X17" i="7"/>
  <c r="X24" i="7"/>
  <c r="X22" i="7"/>
  <c r="X13" i="7"/>
  <c r="X9" i="7"/>
  <c r="X18" i="7"/>
  <c r="X12" i="7"/>
  <c r="X28" i="7"/>
  <c r="X16" i="7"/>
  <c r="X30" i="7"/>
  <c r="X6" i="7"/>
  <c r="X25" i="7"/>
  <c r="X34" i="7"/>
  <c r="X10" i="7"/>
  <c r="X23" i="7"/>
  <c r="X35" i="7"/>
  <c r="X19" i="7"/>
  <c r="X36" i="7"/>
  <c r="X27" i="7"/>
  <c r="X31" i="7"/>
  <c r="X20" i="7"/>
  <c r="X11" i="7"/>
  <c r="X14" i="7"/>
  <c r="X29" i="7"/>
  <c r="Y15" i="7"/>
  <c r="Y35" i="7"/>
  <c r="Y33" i="7"/>
  <c r="Y22" i="7"/>
  <c r="Y9" i="7"/>
  <c r="Y6" i="7"/>
  <c r="Y8" i="7"/>
  <c r="Y20" i="7"/>
  <c r="Y34" i="7"/>
  <c r="Y31" i="7"/>
  <c r="Y24" i="7"/>
  <c r="Y5" i="7"/>
  <c r="Y36" i="7"/>
  <c r="Y28" i="7"/>
  <c r="Y19" i="7"/>
  <c r="Y32" i="7"/>
  <c r="Y16" i="7"/>
  <c r="Y30" i="7"/>
  <c r="Y21" i="7"/>
  <c r="Y17" i="7"/>
  <c r="Y4" i="7"/>
  <c r="Y10" i="7"/>
  <c r="Y25" i="7"/>
  <c r="Y7" i="7"/>
  <c r="Y27" i="7"/>
  <c r="Y23" i="7"/>
  <c r="Y11" i="7"/>
  <c r="Y26" i="7"/>
  <c r="Y18" i="7"/>
  <c r="Y29" i="7"/>
  <c r="Y12" i="7"/>
  <c r="Y14" i="7"/>
  <c r="Y13" i="7"/>
  <c r="Z21" i="7"/>
  <c r="Z24" i="7"/>
  <c r="Z8" i="7"/>
  <c r="Z27" i="7"/>
  <c r="Z26" i="7"/>
  <c r="Z19" i="7"/>
  <c r="Z31" i="7"/>
  <c r="Z23" i="7"/>
  <c r="Z15" i="7"/>
  <c r="Z11" i="7"/>
  <c r="Z29" i="7"/>
  <c r="Z5" i="7"/>
  <c r="Z9" i="7"/>
  <c r="Z17" i="7"/>
  <c r="Z36" i="7"/>
  <c r="Z30" i="7"/>
  <c r="Z7" i="7"/>
  <c r="Z33" i="7"/>
  <c r="Z25" i="7"/>
  <c r="Z18" i="7"/>
  <c r="Z16" i="7"/>
  <c r="Z32" i="7"/>
  <c r="Z22" i="7"/>
  <c r="Z28" i="7"/>
  <c r="Z35" i="7"/>
  <c r="Z13" i="7"/>
  <c r="Z34" i="7"/>
  <c r="Z12" i="7"/>
  <c r="Z4" i="7"/>
  <c r="Z20" i="7"/>
  <c r="Z6" i="7"/>
  <c r="Z14" i="7"/>
  <c r="Z10" i="7"/>
  <c r="T25" i="7"/>
  <c r="V17" i="7"/>
  <c r="U28" i="7"/>
  <c r="U18" i="7"/>
  <c r="S33" i="7"/>
  <c r="S8" i="7"/>
  <c r="S35" i="7"/>
  <c r="T32" i="7"/>
  <c r="S21" i="7"/>
  <c r="S20" i="7"/>
  <c r="T4" i="7"/>
  <c r="V15" i="7"/>
  <c r="V26" i="7"/>
  <c r="T33" i="7"/>
  <c r="V22" i="7"/>
  <c r="S32" i="7"/>
  <c r="V12" i="7"/>
  <c r="T9" i="7"/>
  <c r="V5" i="7"/>
  <c r="V11" i="7"/>
  <c r="V28" i="7"/>
  <c r="U35" i="7"/>
  <c r="U23" i="7"/>
  <c r="T31" i="7"/>
  <c r="U34" i="7"/>
  <c r="S13" i="7"/>
  <c r="S7" i="7"/>
  <c r="T5" i="7"/>
  <c r="V32" i="7"/>
  <c r="S17" i="7"/>
  <c r="T20" i="7"/>
  <c r="V4" i="7"/>
  <c r="U27" i="7"/>
  <c r="T12" i="7"/>
  <c r="T8" i="7"/>
  <c r="V20" i="7"/>
  <c r="U16" i="7"/>
  <c r="V6" i="7"/>
  <c r="S16" i="7"/>
  <c r="T10" i="7"/>
  <c r="T26" i="7"/>
  <c r="T13" i="7"/>
  <c r="U4" i="7"/>
  <c r="V19" i="7"/>
  <c r="U6" i="7"/>
  <c r="V13" i="7"/>
  <c r="S15" i="7"/>
  <c r="S5" i="7"/>
  <c r="U14" i="7"/>
  <c r="V27" i="7"/>
  <c r="T22" i="7"/>
  <c r="V7" i="7"/>
  <c r="U10" i="7"/>
  <c r="S9" i="7"/>
  <c r="V14" i="7"/>
  <c r="V16" i="7"/>
  <c r="V33" i="7"/>
  <c r="T35" i="7"/>
  <c r="S10" i="7"/>
  <c r="S36" i="7"/>
  <c r="U13" i="7"/>
  <c r="V35" i="7"/>
  <c r="S26" i="7"/>
  <c r="V21" i="7"/>
  <c r="T36" i="7"/>
  <c r="T28" i="7"/>
  <c r="T7" i="7"/>
  <c r="U8" i="7"/>
  <c r="U5" i="7"/>
  <c r="V24" i="7"/>
  <c r="S29" i="7"/>
  <c r="S6" i="7"/>
  <c r="S23" i="7"/>
  <c r="T6" i="7"/>
  <c r="S19" i="7"/>
  <c r="V25" i="7"/>
  <c r="T14" i="7"/>
  <c r="U31" i="7"/>
  <c r="U26" i="7"/>
  <c r="U29" i="7"/>
  <c r="U7" i="7"/>
  <c r="T23" i="7"/>
  <c r="V36" i="7"/>
  <c r="V30" i="7"/>
  <c r="T21" i="7"/>
  <c r="S28" i="7"/>
  <c r="S25" i="7"/>
  <c r="U21" i="7"/>
  <c r="V29" i="7"/>
  <c r="S30" i="7"/>
  <c r="S31" i="7"/>
  <c r="U36" i="7"/>
  <c r="U9" i="7"/>
  <c r="T18" i="7"/>
  <c r="U32" i="7"/>
  <c r="U15" i="7"/>
  <c r="T29" i="7"/>
  <c r="V23" i="7"/>
  <c r="S11" i="7"/>
  <c r="T34" i="7"/>
  <c r="V8" i="7"/>
  <c r="U22" i="7"/>
  <c r="V10" i="7"/>
  <c r="S4" i="7"/>
  <c r="T19" i="7"/>
  <c r="S34" i="7"/>
  <c r="V9" i="7"/>
  <c r="U20" i="7"/>
  <c r="V18" i="7"/>
  <c r="U17" i="7"/>
  <c r="T16" i="7"/>
  <c r="U25" i="7"/>
  <c r="V31" i="7"/>
  <c r="U12" i="7"/>
  <c r="U33" i="7"/>
  <c r="U30" i="7"/>
  <c r="S18" i="7"/>
  <c r="U19" i="7"/>
  <c r="S22" i="7"/>
  <c r="S12" i="7"/>
  <c r="V34" i="7"/>
  <c r="U24" i="7"/>
  <c r="T27" i="7"/>
  <c r="T24" i="7"/>
  <c r="T17" i="7"/>
  <c r="S27" i="7"/>
  <c r="T11" i="7"/>
  <c r="U11" i="7"/>
  <c r="S24" i="7"/>
  <c r="T15" i="7"/>
  <c r="S14" i="7"/>
  <c r="T30" i="7"/>
  <c r="R12" i="7"/>
  <c r="R16" i="7"/>
  <c r="R11" i="7"/>
  <c r="R18" i="7"/>
  <c r="R22" i="7"/>
  <c r="R29" i="7"/>
  <c r="R32" i="7"/>
  <c r="R8" i="7"/>
  <c r="R33" i="7"/>
  <c r="R34" i="7"/>
  <c r="R27" i="7"/>
  <c r="R15" i="7"/>
  <c r="R7" i="7"/>
  <c r="R6" i="7"/>
  <c r="R35" i="7"/>
  <c r="R31" i="7"/>
  <c r="R13" i="7"/>
  <c r="R21" i="7"/>
  <c r="R30" i="7"/>
  <c r="R4" i="7"/>
  <c r="R25" i="7"/>
  <c r="R10" i="7"/>
  <c r="R19" i="7"/>
  <c r="R5" i="7"/>
  <c r="R17" i="7"/>
  <c r="R28" i="7"/>
  <c r="R36" i="7"/>
  <c r="R24" i="7"/>
  <c r="R26" i="7"/>
  <c r="R20" i="7"/>
  <c r="R23" i="7"/>
  <c r="R14" i="7"/>
  <c r="R9" i="7"/>
  <c r="Q5" i="7"/>
  <c r="Q32" i="7"/>
  <c r="Q27" i="7"/>
  <c r="Q19" i="7"/>
  <c r="Q8" i="7"/>
  <c r="Q28" i="7"/>
  <c r="Q15" i="7"/>
  <c r="Q6" i="7"/>
  <c r="Q16" i="7"/>
  <c r="Q25" i="7"/>
  <c r="Q20" i="7"/>
  <c r="Q24" i="7"/>
  <c r="Q10" i="7"/>
  <c r="Q17" i="7"/>
  <c r="Q33" i="7"/>
  <c r="Q31" i="7"/>
  <c r="Q7" i="7"/>
  <c r="Q11" i="7"/>
  <c r="Q26" i="7"/>
  <c r="Q9" i="7"/>
  <c r="Q18" i="7"/>
  <c r="Q29" i="7"/>
  <c r="Q21" i="7"/>
  <c r="Q30" i="7"/>
  <c r="Q13" i="7"/>
  <c r="Q22" i="7"/>
  <c r="Q34" i="7"/>
  <c r="Q35" i="7"/>
  <c r="Q4" i="7"/>
  <c r="Q23" i="7"/>
  <c r="Q12" i="7"/>
  <c r="Q14" i="7"/>
  <c r="Q36" i="7"/>
  <c r="P23" i="7"/>
  <c r="P6" i="7"/>
  <c r="P29" i="7"/>
  <c r="P15" i="7"/>
  <c r="P9" i="7"/>
  <c r="P20" i="7"/>
  <c r="P25" i="7"/>
  <c r="P5" i="7"/>
  <c r="P10" i="7"/>
  <c r="P36" i="7"/>
  <c r="P35" i="7"/>
  <c r="P11" i="7"/>
  <c r="P22" i="7"/>
  <c r="P16" i="7"/>
  <c r="P21" i="7"/>
  <c r="P12" i="7"/>
  <c r="P30" i="7"/>
  <c r="P24" i="7"/>
  <c r="P34" i="7"/>
  <c r="P7" i="7"/>
  <c r="P13" i="7"/>
  <c r="P4" i="7"/>
  <c r="P27" i="7"/>
  <c r="P8" i="7"/>
  <c r="P18" i="7"/>
  <c r="P32" i="7"/>
  <c r="P26" i="7"/>
  <c r="P19" i="7"/>
  <c r="P33" i="7"/>
  <c r="P17" i="7"/>
  <c r="P31" i="7"/>
  <c r="P14" i="7"/>
  <c r="P2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Liam Brennan</author>
  </authors>
  <commentList>
    <comment ref="G1" authorId="0" shapeId="0" xr:uid="{A9B7D196-EA13-B14E-BAC7-11A402D44E20}">
      <text>
        <r>
          <rPr>
            <b/>
            <sz val="10"/>
            <color rgb="FF000000"/>
            <rFont val="Tahoma"/>
            <family val="2"/>
          </rPr>
          <t>Liam Brennan:</t>
        </r>
        <r>
          <rPr>
            <sz val="10"/>
            <color rgb="FF000000"/>
            <rFont val="Tahoma"/>
            <family val="2"/>
          </rPr>
          <t xml:space="preserve">
</t>
        </r>
        <r>
          <rPr>
            <sz val="10"/>
            <color rgb="FF000000"/>
            <rFont val="Tahoma"/>
            <family val="2"/>
          </rPr>
          <t xml:space="preserve">Revise
</t>
        </r>
      </text>
    </comment>
    <comment ref="H1" authorId="0" shapeId="0" xr:uid="{211E224E-9072-6D4A-9FCF-268C5EF3A88A}">
      <text>
        <r>
          <rPr>
            <b/>
            <sz val="10"/>
            <color rgb="FF000000"/>
            <rFont val="Tahoma"/>
            <family val="2"/>
          </rPr>
          <t>Liam Brennan:</t>
        </r>
        <r>
          <rPr>
            <sz val="10"/>
            <color rgb="FF000000"/>
            <rFont val="Tahoma"/>
            <family val="2"/>
          </rPr>
          <t xml:space="preserve">
</t>
        </r>
        <r>
          <rPr>
            <sz val="10"/>
            <color rgb="FF000000"/>
            <rFont val="Tahoma"/>
            <family val="2"/>
          </rPr>
          <t xml:space="preserve">Needs Revision / Delete / Replace with something new
</t>
        </r>
      </text>
    </comment>
    <comment ref="P1" authorId="0" shapeId="0" xr:uid="{7E9B4759-E018-F149-8DAB-9573D62C6621}">
      <text>
        <r>
          <rPr>
            <b/>
            <sz val="10"/>
            <color rgb="FF000000"/>
            <rFont val="Tahoma"/>
            <family val="2"/>
          </rPr>
          <t>Liam Brennan:</t>
        </r>
        <r>
          <rPr>
            <sz val="10"/>
            <color rgb="FF000000"/>
            <rFont val="Tahoma"/>
            <family val="2"/>
          </rPr>
          <t xml:space="preserve">
</t>
        </r>
        <r>
          <rPr>
            <sz val="10"/>
            <color rgb="FF000000"/>
            <rFont val="Tahoma"/>
            <family val="2"/>
          </rPr>
          <t xml:space="preserve">Needs addtional Data
</t>
        </r>
      </text>
    </comment>
    <comment ref="L76" authorId="0" shapeId="0" xr:uid="{266085CF-E00C-D54C-8B03-59019D8CAC26}">
      <text>
        <r>
          <rPr>
            <b/>
            <sz val="10"/>
            <color rgb="FF000000"/>
            <rFont val="Tahoma"/>
            <family val="2"/>
          </rPr>
          <t>Liam Brennan:</t>
        </r>
        <r>
          <rPr>
            <sz val="10"/>
            <color rgb="FF000000"/>
            <rFont val="Tahoma"/>
            <family val="2"/>
          </rPr>
          <t xml:space="preserve">
</t>
        </r>
        <r>
          <rPr>
            <sz val="10"/>
            <color rgb="FF000000"/>
            <rFont val="Tahoma"/>
            <family val="2"/>
          </rPr>
          <t xml:space="preserve">6.40 m for each
</t>
        </r>
      </text>
    </comment>
    <comment ref="AB91" authorId="0" shapeId="0" xr:uid="{92761843-BB47-7C43-95CF-C4780F7E8087}">
      <text>
        <r>
          <rPr>
            <b/>
            <sz val="10"/>
            <color rgb="FF000000"/>
            <rFont val="Tahoma"/>
            <family val="2"/>
          </rPr>
          <t>Liam Brennan:</t>
        </r>
        <r>
          <rPr>
            <sz val="10"/>
            <color rgb="FF000000"/>
            <rFont val="Tahoma"/>
            <family val="2"/>
          </rPr>
          <t xml:space="preserve">
</t>
        </r>
        <r>
          <rPr>
            <sz val="10"/>
            <color rgb="FF000000"/>
            <rFont val="Tahoma"/>
            <family val="2"/>
          </rPr>
          <t xml:space="preserve">See email for specs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Liam Brennan</author>
  </authors>
  <commentList>
    <comment ref="G1" authorId="0" shapeId="0" xr:uid="{50E3D9A8-BF0E-DF48-A4BE-1E67C547B96A}">
      <text>
        <r>
          <rPr>
            <b/>
            <sz val="10"/>
            <color rgb="FF000000"/>
            <rFont val="Tahoma"/>
            <family val="2"/>
          </rPr>
          <t>Liam Brennan:</t>
        </r>
        <r>
          <rPr>
            <sz val="10"/>
            <color rgb="FF000000"/>
            <rFont val="Tahoma"/>
            <family val="2"/>
          </rPr>
          <t xml:space="preserve">
</t>
        </r>
        <r>
          <rPr>
            <sz val="10"/>
            <color rgb="FF000000"/>
            <rFont val="Tahoma"/>
            <family val="2"/>
          </rPr>
          <t xml:space="preserve">Revise
</t>
        </r>
      </text>
    </comment>
    <comment ref="H1" authorId="0" shapeId="0" xr:uid="{64F5C2E2-D60F-AC44-9C10-EAEE07D7DEA2}">
      <text>
        <r>
          <rPr>
            <b/>
            <sz val="10"/>
            <color rgb="FF000000"/>
            <rFont val="Tahoma"/>
            <family val="2"/>
          </rPr>
          <t>Liam Brennan:</t>
        </r>
        <r>
          <rPr>
            <sz val="10"/>
            <color rgb="FF000000"/>
            <rFont val="Tahoma"/>
            <family val="2"/>
          </rPr>
          <t xml:space="preserve">
</t>
        </r>
        <r>
          <rPr>
            <sz val="10"/>
            <color rgb="FF000000"/>
            <rFont val="Tahoma"/>
            <family val="2"/>
          </rPr>
          <t xml:space="preserve">Needs Revision / Delete / Replace with something new
</t>
        </r>
      </text>
    </comment>
    <comment ref="P1" authorId="0" shapeId="0" xr:uid="{6EDCD777-DD3A-D74C-BA18-A7338D4D4C9C}">
      <text>
        <r>
          <rPr>
            <b/>
            <sz val="10"/>
            <color rgb="FF000000"/>
            <rFont val="Tahoma"/>
            <family val="2"/>
          </rPr>
          <t>Liam Brennan:</t>
        </r>
        <r>
          <rPr>
            <sz val="10"/>
            <color rgb="FF000000"/>
            <rFont val="Tahoma"/>
            <family val="2"/>
          </rPr>
          <t xml:space="preserve">
</t>
        </r>
        <r>
          <rPr>
            <sz val="10"/>
            <color rgb="FF000000"/>
            <rFont val="Tahoma"/>
            <family val="2"/>
          </rPr>
          <t xml:space="preserve">Needs addtional Data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Liam Brennan</author>
  </authors>
  <commentList>
    <comment ref="Q7" authorId="0" shapeId="0" xr:uid="{6535A083-ACBE-7048-B062-C74A041945EF}">
      <text>
        <r>
          <rPr>
            <b/>
            <sz val="10"/>
            <color rgb="FF000000"/>
            <rFont val="Tahoma"/>
            <family val="2"/>
          </rPr>
          <t>Liam Brennan:</t>
        </r>
        <r>
          <rPr>
            <sz val="10"/>
            <color rgb="FF000000"/>
            <rFont val="Tahoma"/>
            <family val="2"/>
          </rPr>
          <t xml:space="preserve">
</t>
        </r>
        <r>
          <rPr>
            <sz val="10"/>
            <color rgb="FF000000"/>
            <rFont val="Tahoma"/>
            <family val="2"/>
          </rPr>
          <t xml:space="preserve">1206
</t>
        </r>
      </text>
    </comment>
    <comment ref="Q8" authorId="0" shapeId="0" xr:uid="{9553AD97-2035-7B4E-A043-876285D3E850}">
      <text>
        <r>
          <rPr>
            <b/>
            <sz val="10"/>
            <color rgb="FF000000"/>
            <rFont val="Tahoma"/>
            <family val="2"/>
          </rPr>
          <t>Liam Brennan:</t>
        </r>
        <r>
          <rPr>
            <sz val="10"/>
            <color rgb="FF000000"/>
            <rFont val="Tahoma"/>
            <family val="2"/>
          </rPr>
          <t xml:space="preserve">
</t>
        </r>
        <r>
          <rPr>
            <sz val="10"/>
            <color rgb="FF000000"/>
            <rFont val="Tahoma"/>
            <family val="2"/>
          </rPr>
          <t>19</t>
        </r>
      </text>
    </comment>
    <comment ref="A21" authorId="0" shapeId="0" xr:uid="{576EAD74-5E24-4A43-8FE7-FFF99BE5B362}">
      <text>
        <r>
          <rPr>
            <b/>
            <sz val="10"/>
            <color rgb="FF000000"/>
            <rFont val="Tahoma"/>
            <family val="2"/>
          </rPr>
          <t>Liam Brennan:</t>
        </r>
        <r>
          <rPr>
            <sz val="10"/>
            <color rgb="FF000000"/>
            <rFont val="Tahoma"/>
            <family val="2"/>
          </rPr>
          <t xml:space="preserve">
</t>
        </r>
        <r>
          <rPr>
            <sz val="10"/>
            <color rgb="FF000000"/>
            <rFont val="Tahoma"/>
            <family val="2"/>
          </rPr>
          <t xml:space="preserve">Add year of built, 
</t>
        </r>
        <r>
          <rPr>
            <sz val="10"/>
            <color rgb="FF000000"/>
            <rFont val="Tahoma"/>
            <family val="2"/>
          </rPr>
          <t xml:space="preserve">Strcture Width, Length, 
</t>
        </r>
        <r>
          <rPr>
            <sz val="10"/>
            <color rgb="FF000000"/>
            <rFont val="Tahoma"/>
            <family val="2"/>
          </rPr>
          <t xml:space="preserve">Width to Length ratio, Year of Monitoring etc. </t>
        </r>
      </text>
    </comment>
  </commentList>
</comments>
</file>

<file path=xl/sharedStrings.xml><?xml version="1.0" encoding="utf-8"?>
<sst xmlns="http://schemas.openxmlformats.org/spreadsheetml/2006/main" count="896" uniqueCount="454">
  <si>
    <t>Country</t>
  </si>
  <si>
    <t>State/Province</t>
  </si>
  <si>
    <t>Name (if applicable)</t>
  </si>
  <si>
    <t>Price</t>
  </si>
  <si>
    <t>Year of build</t>
  </si>
  <si>
    <t>Number of lanes spanned</t>
  </si>
  <si>
    <t>Railway Spanned (y/n)</t>
  </si>
  <si>
    <t>Source</t>
  </si>
  <si>
    <t>Other Notes</t>
  </si>
  <si>
    <t>Overpass or Underpass</t>
  </si>
  <si>
    <t>Canada</t>
  </si>
  <si>
    <t>Overpass</t>
  </si>
  <si>
    <t>Targeted Species</t>
  </si>
  <si>
    <t>Grizzly bear, elk, deer</t>
  </si>
  <si>
    <t>Alberta</t>
  </si>
  <si>
    <t>n/a</t>
  </si>
  <si>
    <t>N</t>
  </si>
  <si>
    <t>European Badger, Red Fox, Red Deer, Roe Deer</t>
  </si>
  <si>
    <t>Spanish A-52 Motorway</t>
  </si>
  <si>
    <t>Mata et al., 2008)</t>
  </si>
  <si>
    <t>U.S.A</t>
  </si>
  <si>
    <t>Colorodo</t>
  </si>
  <si>
    <t>2015-16</t>
  </si>
  <si>
    <t>Mule deer, elk, coyote, bobcat, cougar, black bear</t>
  </si>
  <si>
    <t>Total project: $157551444 (2016 USD)</t>
  </si>
  <si>
    <t>The total project included 7 crossing sturctures, with 2 overpassess and 5 underpasses. Fencing costs were also included</t>
  </si>
  <si>
    <t>(Kintsch et al. 2021)</t>
  </si>
  <si>
    <t>U.S.A.</t>
  </si>
  <si>
    <t>Montana</t>
  </si>
  <si>
    <t>Utah</t>
  </si>
  <si>
    <t>(1750000 per stucture USD)</t>
  </si>
  <si>
    <t>(Clevenger &amp; Waltho, 2005), (Ford et al. 2017)</t>
  </si>
  <si>
    <t>A6 Motorway Croatia</t>
  </si>
  <si>
    <t>Brown bear, wolf, deer</t>
  </si>
  <si>
    <t>1998-2004</t>
  </si>
  <si>
    <t>(Kusak er al. 2009)</t>
  </si>
  <si>
    <t>Croatia</t>
  </si>
  <si>
    <t>(Guzvica et al. 2014)</t>
  </si>
  <si>
    <t>A1 MotorWay</t>
  </si>
  <si>
    <t>Lat</t>
  </si>
  <si>
    <t>Long</t>
  </si>
  <si>
    <t>Banff National Park Wolverine Overpass</t>
  </si>
  <si>
    <t>Banff National Park Red Earth Overpass</t>
  </si>
  <si>
    <t>Banff National Park LLOP</t>
  </si>
  <si>
    <t>Banff National Park TOP</t>
  </si>
  <si>
    <t>Overpasses</t>
  </si>
  <si>
    <t>State Highway 9 Wildlife Crossings South OP</t>
  </si>
  <si>
    <t>State Highway 9 Wildlife Crossings North OP</t>
  </si>
  <si>
    <t>Parely Canyon Wildlife Crossing</t>
  </si>
  <si>
    <t>Mule deer, elk, moose</t>
  </si>
  <si>
    <t xml:space="preserve">Canada </t>
  </si>
  <si>
    <t>Ontario</t>
  </si>
  <si>
    <t>Highway 69 wildlife overpass</t>
  </si>
  <si>
    <t>Moose, white tailed deer, black bear</t>
  </si>
  <si>
    <t>Healy &amp; Gunson, 2014)</t>
  </si>
  <si>
    <t>Wyomming</t>
  </si>
  <si>
    <t>Pronghorn, mule deer, elk</t>
  </si>
  <si>
    <t>Trapper's point U.S. Highway 191</t>
  </si>
  <si>
    <t>2011-2012</t>
  </si>
  <si>
    <t>Arizona</t>
  </si>
  <si>
    <t xml:space="preserve"> </t>
  </si>
  <si>
    <t>Oracle Rd Wildlife Corsing</t>
  </si>
  <si>
    <t>Mule deer</t>
  </si>
  <si>
    <t>Length determined using Google Earth</t>
  </si>
  <si>
    <t>Desert Bighron Sheep</t>
  </si>
  <si>
    <t>2004-2010</t>
  </si>
  <si>
    <t>Highway 93 desert Big Horn Sheep 1</t>
  </si>
  <si>
    <t>Highway 93 desert Big Horn Sheep 2</t>
  </si>
  <si>
    <t>Highway 93 desert Big Horn Sheep 3</t>
  </si>
  <si>
    <t xml:space="preserve"> 35.888235°</t>
  </si>
  <si>
    <t>-114.620937°</t>
  </si>
  <si>
    <t xml:space="preserve"> 35.970612°</t>
  </si>
  <si>
    <t>-114.683521°</t>
  </si>
  <si>
    <t xml:space="preserve"> 35.985159°</t>
  </si>
  <si>
    <t>-114.711747°</t>
  </si>
  <si>
    <t xml:space="preserve"> 47.074228°</t>
  </si>
  <si>
    <t>-114.053800°</t>
  </si>
  <si>
    <t>Highway 93 North</t>
  </si>
  <si>
    <t>White Tailed Deer, Mule Deer, Black Bear</t>
  </si>
  <si>
    <t>2010-2016</t>
  </si>
  <si>
    <t>Nevada</t>
  </si>
  <si>
    <t>INTERSTATE 80 AND HIGHWAY 93 PEQUOP CROSSINGS NETWORK</t>
  </si>
  <si>
    <t>Mule Deer</t>
  </si>
  <si>
    <t>Bridge measurments mad eusing Google Earth</t>
  </si>
  <si>
    <t>Bridge measurments made using Google Earth</t>
  </si>
  <si>
    <t xml:space="preserve"> 41.348382°</t>
  </si>
  <si>
    <t>-114.805663°</t>
  </si>
  <si>
    <t xml:space="preserve"> 41.207692°</t>
  </si>
  <si>
    <t>-114.851051°</t>
  </si>
  <si>
    <t xml:space="preserve"> 40.907498°</t>
  </si>
  <si>
    <t>-114.305100°</t>
  </si>
  <si>
    <t>Total project: 11M USD</t>
  </si>
  <si>
    <t>(Huijser et al., 2016)</t>
  </si>
  <si>
    <t>(WYODT, 2012),  (Center for Large Landscape Conservation, 2018)</t>
  </si>
  <si>
    <t>(Maxwell et al., 2021)</t>
  </si>
  <si>
    <t>4 Wildlife Overpasses in study, I could only find 2 on Google Maps</t>
  </si>
  <si>
    <t>5 Wildlife Overpasses in study, I could only find 2 on Google Maps</t>
  </si>
  <si>
    <t xml:space="preserve"> 42.066398°</t>
  </si>
  <si>
    <t xml:space="preserve"> -7.701017°</t>
  </si>
  <si>
    <t xml:space="preserve"> 42.010161°</t>
  </si>
  <si>
    <t xml:space="preserve"> -7.577416°</t>
  </si>
  <si>
    <t>Zamora/Orense 1</t>
  </si>
  <si>
    <t>Zamora/Orense 2</t>
  </si>
  <si>
    <t>486924, 5026267, 33, T</t>
  </si>
  <si>
    <t>521090, 5024507, 33, T</t>
  </si>
  <si>
    <t>531492, 4949546, 33, T</t>
  </si>
  <si>
    <t>534878, 4942021, 33, T</t>
  </si>
  <si>
    <t>616397, 4827144, 33, T</t>
  </si>
  <si>
    <t>589883, 5668519, 11, U</t>
  </si>
  <si>
    <t>583771, 5674970, 11, U</t>
  </si>
  <si>
    <t>561916, 5691745, 11, U</t>
  </si>
  <si>
    <t>556010, 5698656, 11, U</t>
  </si>
  <si>
    <t>572650, 5680799, 11, U</t>
  </si>
  <si>
    <t>568794, 5683729, 11, U</t>
  </si>
  <si>
    <t>382710, 4429218, 13, T</t>
  </si>
  <si>
    <t>385126, 4421909, 13, S</t>
  </si>
  <si>
    <t>447311, 4511576, 12, T</t>
  </si>
  <si>
    <t>516676, 5120447, 17, T</t>
  </si>
  <si>
    <t>583379, 4748177, 12, T</t>
  </si>
  <si>
    <t>507021, 3592335, 12, S</t>
  </si>
  <si>
    <t>714740, 3974166, 11, S</t>
  </si>
  <si>
    <t>708873, 3983169, 11, S</t>
  </si>
  <si>
    <t>706290, 3984723, 11, S</t>
  </si>
  <si>
    <t>723669, 5217625, 11, T</t>
  </si>
  <si>
    <t>683577, 4579754, 11, T</t>
  </si>
  <si>
    <t>680167, 4564039, 11, T</t>
  </si>
  <si>
    <t>726973, 4531985, 11, T</t>
  </si>
  <si>
    <t>607467, 4657964, 29, T</t>
  </si>
  <si>
    <t>617797, 4651883, 29, T</t>
  </si>
  <si>
    <t>UTM</t>
  </si>
  <si>
    <t>Document refers to two sturctures but only one was present on google earth. The two structures were 20.12 and 23.77 m wide and both were 45.72 m long. Total project includes 2 overpasses, 6 underpassess and wildlife fencing</t>
  </si>
  <si>
    <t>Laarderhoogt Ecoduct</t>
  </si>
  <si>
    <t>Woeste Hoeve ecoduct</t>
  </si>
  <si>
    <t>Hoog Buurlo Ecoduct</t>
  </si>
  <si>
    <t>Sterrenberg Ecoduct</t>
  </si>
  <si>
    <t>Wildwissel Terlet Ecoduct</t>
  </si>
  <si>
    <t>Boele Staal Ecoduct</t>
  </si>
  <si>
    <t>Beukbergen ecoduct</t>
  </si>
  <si>
    <t>Hulshorst Ecoduct</t>
  </si>
  <si>
    <t>Leusderheide Ecoduct</t>
  </si>
  <si>
    <t xml:space="preserve"> Twilhaar Ecoduct</t>
  </si>
  <si>
    <t>De Borkeld Ecoduct</t>
  </si>
  <si>
    <t>Groenendaal Ecoduct</t>
  </si>
  <si>
    <t>Kikbeek Ecoduct</t>
  </si>
  <si>
    <t>Wuustwezel Ecoduct</t>
  </si>
  <si>
    <t>Oud-Heverlee Ecoduct</t>
  </si>
  <si>
    <t>Landgoed De Zwaluwenberg</t>
  </si>
  <si>
    <t>Beesdsche Veld Ecoduct</t>
  </si>
  <si>
    <t>Autena Ecoduct</t>
  </si>
  <si>
    <t>Herperduin Ecoduct</t>
  </si>
  <si>
    <t>Leederbos Ecoduct</t>
  </si>
  <si>
    <t>Dwingelderveld Ecoduct</t>
  </si>
  <si>
    <t>Zeeport Ecoduct</t>
  </si>
  <si>
    <t>Maashorst Ecoduct</t>
  </si>
  <si>
    <t>Oldenzaal Ecoduct</t>
  </si>
  <si>
    <t>Duinpoort Ecoduct ( Railway only)</t>
  </si>
  <si>
    <t>Zweth en Slinksloot Aqu-Ecoduct</t>
  </si>
  <si>
    <t>Woldhezerheide Ecoduct</t>
  </si>
  <si>
    <t>Maanschoten Ecoduct</t>
  </si>
  <si>
    <t>De Koekendaal Ecoduct</t>
  </si>
  <si>
    <t>Natuurbrug Het Groene Woud</t>
  </si>
  <si>
    <t xml:space="preserve"> Zandvoort Ecoduct</t>
  </si>
  <si>
    <t>Noordnout Ecoduct</t>
  </si>
  <si>
    <t>Red / Roe Deer, Wild Boar, Cattle, Fox, Badger</t>
  </si>
  <si>
    <t>Y (2 tracks)</t>
  </si>
  <si>
    <t>y ( RAILWAY ONLY, 2 TRACKS)</t>
  </si>
  <si>
    <t>Y(2)</t>
  </si>
  <si>
    <t>Aich Wildlife Crossing</t>
  </si>
  <si>
    <t>Beelitz Wildlife Crossing</t>
  </si>
  <si>
    <t>Eckartswiller Wildlife Bridge</t>
  </si>
  <si>
    <t>GanÄani Ecoduct</t>
  </si>
  <si>
    <t>Heidenheim an der Brenz</t>
  </si>
  <si>
    <t>Hainholz</t>
  </si>
  <si>
    <t>Horka</t>
  </si>
  <si>
    <t>Isenberg</t>
  </si>
  <si>
    <t>Klein-Flothe</t>
  </si>
  <si>
    <t>Mostje</t>
  </si>
  <si>
    <t>Rengelbur</t>
  </si>
  <si>
    <t>Stock</t>
  </si>
  <si>
    <t>Suchdol nad Odrou</t>
  </si>
  <si>
    <t>Teupitz</t>
  </si>
  <si>
    <t>Wisenhagen</t>
  </si>
  <si>
    <t>Wildlife Overpass</t>
  </si>
  <si>
    <t>Wilmshagen</t>
  </si>
  <si>
    <t xml:space="preserve">Trepanier Creek </t>
  </si>
  <si>
    <t>Yoho OP</t>
  </si>
  <si>
    <t xml:space="preserve">Holland OP 27  </t>
  </si>
  <si>
    <t xml:space="preserve">Holland OP 1  </t>
  </si>
  <si>
    <t xml:space="preserve">Holland OP 2  </t>
  </si>
  <si>
    <t xml:space="preserve">Holland OP 3  </t>
  </si>
  <si>
    <t xml:space="preserve">Holland OP 4  </t>
  </si>
  <si>
    <t xml:space="preserve">Holland OP 5  </t>
  </si>
  <si>
    <t xml:space="preserve">Holland OP 6  </t>
  </si>
  <si>
    <t xml:space="preserve">Holland OP 7  </t>
  </si>
  <si>
    <t xml:space="preserve">Holland OP 8  </t>
  </si>
  <si>
    <t xml:space="preserve">Holland OP 9  </t>
  </si>
  <si>
    <t xml:space="preserve">Holland OP 10 </t>
  </si>
  <si>
    <t xml:space="preserve">Holland OP 11  </t>
  </si>
  <si>
    <t xml:space="preserve">Holland OP 12  </t>
  </si>
  <si>
    <t xml:space="preserve">Holland OP 14  </t>
  </si>
  <si>
    <t xml:space="preserve">Holland OP 15  </t>
  </si>
  <si>
    <t xml:space="preserve">Holland OP 16  </t>
  </si>
  <si>
    <t xml:space="preserve">Holland Op 17  </t>
  </si>
  <si>
    <t xml:space="preserve">Holland OP 18  </t>
  </si>
  <si>
    <t xml:space="preserve">Holland OP 19  </t>
  </si>
  <si>
    <t xml:space="preserve">Holland OP 20  </t>
  </si>
  <si>
    <t xml:space="preserve">Holland OP 21  </t>
  </si>
  <si>
    <t xml:space="preserve">Holland OP 22  </t>
  </si>
  <si>
    <t xml:space="preserve">Holland OP 23  </t>
  </si>
  <si>
    <t xml:space="preserve">Holland OP 24  </t>
  </si>
  <si>
    <t xml:space="preserve">Holland OP 25  </t>
  </si>
  <si>
    <t xml:space="preserve">Holland OP 26  </t>
  </si>
  <si>
    <t xml:space="preserve">Holland OP 28 </t>
  </si>
  <si>
    <t xml:space="preserve">Holland OP 29  </t>
  </si>
  <si>
    <t xml:space="preserve">Germany 1 </t>
  </si>
  <si>
    <t>Germany 2</t>
  </si>
  <si>
    <t>Washington OP</t>
  </si>
  <si>
    <t xml:space="preserve">Belgium OP 1  </t>
  </si>
  <si>
    <t xml:space="preserve">Belgium OP 2  </t>
  </si>
  <si>
    <t xml:space="preserve">Belgiuim OP 3 (with railway)  </t>
  </si>
  <si>
    <t xml:space="preserve">Belgium Op 4  </t>
  </si>
  <si>
    <t>Germany OP 3</t>
  </si>
  <si>
    <t xml:space="preserve">Austria OP 1 	 </t>
  </si>
  <si>
    <t xml:space="preserve">Germany OP 4  </t>
  </si>
  <si>
    <t xml:space="preserve">France OP 1  </t>
  </si>
  <si>
    <t xml:space="preserve">Slovenia OP 1  </t>
  </si>
  <si>
    <t xml:space="preserve">Germany OP 6  </t>
  </si>
  <si>
    <t xml:space="preserve">Germany OP 7  </t>
  </si>
  <si>
    <t xml:space="preserve">Slovakia OP 1  </t>
  </si>
  <si>
    <t xml:space="preserve">Swiss OP 1  </t>
  </si>
  <si>
    <t xml:space="preserve">Germany OP 8  </t>
  </si>
  <si>
    <t xml:space="preserve">Slovenia OP 2  </t>
  </si>
  <si>
    <t xml:space="preserve">Luxembroug OP 1  </t>
  </si>
  <si>
    <t xml:space="preserve">Swiss OP 2  </t>
  </si>
  <si>
    <t xml:space="preserve">Czech OP 1  </t>
  </si>
  <si>
    <t xml:space="preserve">Germany OP 9  </t>
  </si>
  <si>
    <t xml:space="preserve">Germany OP 10  </t>
  </si>
  <si>
    <t xml:space="preserve">France OP 2  </t>
  </si>
  <si>
    <t xml:space="preserve">Germany 11 OP  </t>
  </si>
  <si>
    <t>Singapore OP 1</t>
  </si>
  <si>
    <t>Sweden OP 1</t>
  </si>
  <si>
    <t>2(y)</t>
  </si>
  <si>
    <t>https://globalnews.ca/news/4260630/wildlife-overpass-yoho-national-park-parks-canada/</t>
  </si>
  <si>
    <t>2017-18</t>
  </si>
  <si>
    <t>https://structurae.net/en/structures/aich-wildlife-crossing</t>
  </si>
  <si>
    <t>2016-2018</t>
  </si>
  <si>
    <t>ca. Euro 4 600 000</t>
  </si>
  <si>
    <t>https://structurae.net/en/structures/eckartswiller-wildlife-bridge</t>
  </si>
  <si>
    <t>https://structurae.net/en/structures/beelitz-wildlife-crossing</t>
  </si>
  <si>
    <t>https://structurae.net/en/structures/gancani-ecoduct</t>
  </si>
  <si>
    <t>Euro 2 850 000</t>
  </si>
  <si>
    <t>Euro 2 450 000</t>
  </si>
  <si>
    <t>https://structurae.net/en/structures/hainholz-green-bridge</t>
  </si>
  <si>
    <t>https://structurae.net/en/structures/grunbrucke-nietheim</t>
  </si>
  <si>
    <t>https://structurae.net/en/structures/horka-wildlife-crossing</t>
  </si>
  <si>
    <t>2006-2007</t>
  </si>
  <si>
    <t>https://structurae.net/en/structures/isenberg-tunnel</t>
  </si>
  <si>
    <t>https://structurae.net/en/structures/klein-flothe-wildlife-overpass</t>
  </si>
  <si>
    <t>https://structurae.net/en/structures/mostje-ecoduct</t>
  </si>
  <si>
    <t>https://structurae.net/en/structures/rengelbur-wildlife-crossing</t>
  </si>
  <si>
    <t>https://structurae.net/en/structures/stock-wildlife-crossing</t>
  </si>
  <si>
    <t>https://structurae.net/en/structures/suchdol-nad-odrou-wildlife-crossing-d1</t>
  </si>
  <si>
    <t>2010-2011</t>
  </si>
  <si>
    <t>Euro 4 260 000</t>
  </si>
  <si>
    <t>https://structurae.net/en/structures/wiesenhagen-wildlife-crossing</t>
  </si>
  <si>
    <t>https://structurae.net/en/structures/teupitz-wildlife-crossing</t>
  </si>
  <si>
    <t>https://structurae.net/en/structures/wildlife-overpass</t>
  </si>
  <si>
    <t>(Van Wiren &amp; Worm, 2001), https://structurae.net/en/structures/terlet-wildlife-crossing</t>
  </si>
  <si>
    <t>2014-2015</t>
  </si>
  <si>
    <t>https://structurae.net/en/structures/kikbeek-wildlife-crossing</t>
  </si>
  <si>
    <t>Washington</t>
  </si>
  <si>
    <t>British Columbia</t>
  </si>
  <si>
    <t>484613, 5163679, 33, T</t>
  </si>
  <si>
    <t>618356, 5697151, 31, U</t>
  </si>
  <si>
    <t>601217, 5623526, 31, U</t>
  </si>
  <si>
    <t>685502, 5648735, 31, U</t>
  </si>
  <si>
    <t>620457, 5628881, 31, U</t>
  </si>
  <si>
    <t>301644, 5521329, 11, U</t>
  </si>
  <si>
    <t>547020, 5699905, 11, U</t>
  </si>
  <si>
    <t>710857, 5506050, 33, U</t>
  </si>
  <si>
    <t>377063, 5403585, 32, U</t>
  </si>
  <si>
    <t>540828, 5483568, 31, U</t>
  </si>
  <si>
    <t>498257, 5732076, 32, U</t>
  </si>
  <si>
    <t>380361, 6001927, 33, U</t>
  </si>
  <si>
    <t>335763, 5594550, 32, U</t>
  </si>
  <si>
    <t>379606, 5779678, 33, U</t>
  </si>
  <si>
    <t>656729, 5970155, 32, U</t>
  </si>
  <si>
    <t>357762, 5789962, 33, U</t>
  </si>
  <si>
    <t>588960, 5402812, 32, U</t>
  </si>
  <si>
    <t>598615, 5975476, 32, U</t>
  </si>
  <si>
    <t>603031, 5769123, 32, U</t>
  </si>
  <si>
    <t>407304, 5774041, 33, U</t>
  </si>
  <si>
    <t>650638, 5792760, 31, U</t>
  </si>
  <si>
    <t>324455, 5805085, 32, U</t>
  </si>
  <si>
    <t>330586, 5795448, 32, U</t>
  </si>
  <si>
    <t>649375, 5784100, 31, U</t>
  </si>
  <si>
    <t>649652, 5754061, 31, U</t>
  </si>
  <si>
    <t>645403, 5759032, 31, U</t>
  </si>
  <si>
    <t>678859, 5735695, 31, U</t>
  </si>
  <si>
    <t>675809, 5691881, 31, U</t>
  </si>
  <si>
    <t>330043, 5856632, 32, U</t>
  </si>
  <si>
    <t>607659, 5806498, 31, U</t>
  </si>
  <si>
    <t>702148, 5777594, 31, U</t>
  </si>
  <si>
    <t>678347, 5734471, 31, U</t>
  </si>
  <si>
    <t>361291, 5796115, 32, U</t>
  </si>
  <si>
    <t>606959, 5804450, 31, U</t>
  </si>
  <si>
    <t>592941, 5756491, 31, U</t>
  </si>
  <si>
    <t>691298, 5764139, 31, U</t>
  </si>
  <si>
    <t>687649, 5786335, 31, U</t>
  </si>
  <si>
    <t>316509, 5758773, 32, U</t>
  </si>
  <si>
    <t>664852, 5712490, 31, U</t>
  </si>
  <si>
    <t>606447, 5803006, 31, U</t>
  </si>
  <si>
    <t>659346, 5770881, 31, U</t>
  </si>
  <si>
    <t>695231, 5785793, 31, U</t>
  </si>
  <si>
    <t>655653, 5775644, 31, U</t>
  </si>
  <si>
    <t>701753, 5772474, 31, U</t>
  </si>
  <si>
    <t>659203, 5778289, 31, U</t>
  </si>
  <si>
    <t>655092, 5776316, 31, U</t>
  </si>
  <si>
    <t>684912, 5803004, 31, U</t>
  </si>
  <si>
    <t>660053, 5777200, 31, U</t>
  </si>
  <si>
    <t>295032, 5506021, 32, U</t>
  </si>
  <si>
    <t>364664, 149982, 48, N</t>
  </si>
  <si>
    <t>455514, 5432458, 34, U</t>
  </si>
  <si>
    <t>594491, 5165843, 33, T</t>
  </si>
  <si>
    <t>608720, 5160944, 33, T</t>
  </si>
  <si>
    <t>323336, 6380162, 33, V</t>
  </si>
  <si>
    <t>456629, 5236601, 32, T</t>
  </si>
  <si>
    <t>371737, 5224727, 32, T</t>
  </si>
  <si>
    <t>626613, 5242339, 10, T</t>
  </si>
  <si>
    <t>(Sielecki, 2007)</t>
  </si>
  <si>
    <t>Google Earth to make measurements</t>
  </si>
  <si>
    <t>Google Earth</t>
  </si>
  <si>
    <t>Australia</t>
  </si>
  <si>
    <t>Perth OP</t>
  </si>
  <si>
    <t>Kangaroo, Emu</t>
  </si>
  <si>
    <t>Perth</t>
  </si>
  <si>
    <t>https://www.watoday.com.au/national/western-australia/no-humans-allowed-main-roads-building-wa-s-first-animal-bridge-20180726-p4ztre.html</t>
  </si>
  <si>
    <t>Year of build_clean</t>
  </si>
  <si>
    <t>ApproxSize</t>
  </si>
  <si>
    <t>Medium (50-350 lbs)</t>
  </si>
  <si>
    <t>mule deer</t>
  </si>
  <si>
    <t>Large (&gt;350 lbs)</t>
  </si>
  <si>
    <t>Small (&lt;50 lbs)</t>
  </si>
  <si>
    <t>Glenogle</t>
  </si>
  <si>
    <t>Golden Hill</t>
  </si>
  <si>
    <t>Palliser</t>
  </si>
  <si>
    <t xml:space="preserve">Utah </t>
  </si>
  <si>
    <t xml:space="preserve">Known Length (m) </t>
  </si>
  <si>
    <t>Known Width (m)</t>
  </si>
  <si>
    <t>(BC MOTI, 2021)</t>
  </si>
  <si>
    <t xml:space="preserve"> 38.158978°</t>
  </si>
  <si>
    <t>-112.616452°</t>
  </si>
  <si>
    <t xml:space="preserve"> 38.159446°</t>
  </si>
  <si>
    <t>-112.615543°</t>
  </si>
  <si>
    <t>Argentina</t>
  </si>
  <si>
    <t>-25.864427°</t>
  </si>
  <si>
    <t>-53.979686°</t>
  </si>
  <si>
    <t>Australia OP 2</t>
  </si>
  <si>
    <t>-27.616071°</t>
  </si>
  <si>
    <t>153.084240°</t>
  </si>
  <si>
    <t>Small Mammals</t>
  </si>
  <si>
    <t>Turkey</t>
  </si>
  <si>
    <t>Small Mammals, Wild Boar / Foxes</t>
  </si>
  <si>
    <t>https://structurae.net/en/structures/laarderhoogt-wildlife-crossing</t>
  </si>
  <si>
    <t xml:space="preserve"> 51.253631°</t>
  </si>
  <si>
    <t>-116.685371°</t>
  </si>
  <si>
    <t xml:space="preserve"> 51.275036°</t>
  </si>
  <si>
    <t>-116.768019°</t>
  </si>
  <si>
    <t xml:space="preserve"> 51.298845°</t>
  </si>
  <si>
    <t>-116.929340°</t>
  </si>
  <si>
    <t>Spain OP 1</t>
  </si>
  <si>
    <t>Spain OP 2</t>
  </si>
  <si>
    <t>Len</t>
  </si>
  <si>
    <t xml:space="preserve">Yes - has a species specific succeful passage rate </t>
  </si>
  <si>
    <t>Some succesful passing rates, needs follow up</t>
  </si>
  <si>
    <t>Species</t>
  </si>
  <si>
    <t>Elk</t>
  </si>
  <si>
    <t>Moose</t>
  </si>
  <si>
    <t xml:space="preserve">Black Bear </t>
  </si>
  <si>
    <t>Cougar</t>
  </si>
  <si>
    <t xml:space="preserve">Grizzly Bear </t>
  </si>
  <si>
    <t>Big-Horned Sheep</t>
  </si>
  <si>
    <t>Coyote</t>
  </si>
  <si>
    <t>Wolf</t>
  </si>
  <si>
    <t xml:space="preserve"> Effectiveness Data (NA Structures Only)</t>
  </si>
  <si>
    <t>Len, BC MOTI</t>
  </si>
  <si>
    <t>(McKinney &amp; Smith, 2007), (Gagnon et al., 2017)</t>
  </si>
  <si>
    <t>Approximate number of monitoring days</t>
  </si>
  <si>
    <t>Some  succesful passage rates, would be beneficial to get the data for all the species that crossed structure. They only reported the numbers for mule deer and elk.</t>
  </si>
  <si>
    <t>Succesful Passages for BHS available</t>
  </si>
  <si>
    <t xml:space="preserve">Succesful Passage rates </t>
  </si>
  <si>
    <t>Yes - open data from Gov Can, likely all attempted passages.</t>
  </si>
  <si>
    <t>Deer</t>
  </si>
  <si>
    <t>*almost exclusively mule deer</t>
  </si>
  <si>
    <t>** only mule deer</t>
  </si>
  <si>
    <t>1997 - 3A</t>
  </si>
  <si>
    <t>1997-3A</t>
  </si>
  <si>
    <t>1997 - 3B</t>
  </si>
  <si>
    <t>Banff National Park POP</t>
  </si>
  <si>
    <t>Banff National Park COP</t>
  </si>
  <si>
    <t>Period of Monitoring</t>
  </si>
  <si>
    <t>Time between structure build and start of monitoring</t>
  </si>
  <si>
    <t>April 2016-April 2020</t>
  </si>
  <si>
    <t>April 2016-April 2021</t>
  </si>
  <si>
    <t>I-15 A***</t>
  </si>
  <si>
    <t>I-15 B***</t>
  </si>
  <si>
    <t>***two identical overpasses that link towgtehr to cross N/S bound lanes with a median in the middle</t>
  </si>
  <si>
    <t>March 2011-March 2015</t>
  </si>
  <si>
    <t>March 2011-March 2016</t>
  </si>
  <si>
    <t>March 2011-March 2017</t>
  </si>
  <si>
    <t>November 27th 2017 to May 10th 2018</t>
  </si>
  <si>
    <t>November 27th 2017 to May 10th 2019</t>
  </si>
  <si>
    <t>November 27th 2017 to May 10th 2020</t>
  </si>
  <si>
    <t>could't readily find</t>
  </si>
  <si>
    <t>Total?</t>
  </si>
  <si>
    <t>April 8th 2016 to October 29th, 2020</t>
  </si>
  <si>
    <t>Yes, species specific data</t>
  </si>
  <si>
    <t>Name</t>
  </si>
  <si>
    <t>Location</t>
  </si>
  <si>
    <t>Data Specifications</t>
  </si>
  <si>
    <t>Potential Contact</t>
  </si>
  <si>
    <t>Total</t>
  </si>
  <si>
    <t xml:space="preserve">W:L ratio known values </t>
  </si>
  <si>
    <t>Tony Clevenger? Someone at Parks Canada?</t>
  </si>
  <si>
    <t>Yoho National Park Overpass</t>
  </si>
  <si>
    <t>Yoho</t>
  </si>
  <si>
    <t>Further Info</t>
  </si>
  <si>
    <t>For Yoho they have some raw camera data, I am not sure if we could sub in this data and treat it as succesful crossing? Thoughts?</t>
  </si>
  <si>
    <t>Utah Department of Transportation?, Tal Avgar tal.avgar@usu.edu, Nicki Frey, nicki.frey@usu.edu</t>
  </si>
  <si>
    <t>Brian White whiteb@wsdot.wa.gov  - Washington Transportation Dept.</t>
  </si>
  <si>
    <t>Parely Canyon Wildlife Crossing I-80</t>
  </si>
  <si>
    <t xml:space="preserve">Washington </t>
  </si>
  <si>
    <t xml:space="preserve"> Overpass, Snoqualmie Pass I-90 </t>
  </si>
  <si>
    <r>
      <t xml:space="preserve">See Effectiveness Data Page: We are looking for species and structure specific successful crossing data. Ideally for all many large mammals as they have. The date of build, dates of monitorings and strcture dimensions are equally important. </t>
    </r>
    <r>
      <rPr>
        <sz val="11"/>
        <color theme="8" tint="-0.499984740745262"/>
        <rFont val="Calibri (Body)_x0000_"/>
      </rPr>
      <t xml:space="preserve"> </t>
    </r>
  </si>
  <si>
    <t>1 January 2011 to 31 December 2015</t>
  </si>
  <si>
    <t>Potential Further Data Sources</t>
  </si>
  <si>
    <t xml:space="preserve">Nevada </t>
  </si>
  <si>
    <r>
      <t xml:space="preserve">Interstate 8 and Highway 93 Pequop Corssing network </t>
    </r>
    <r>
      <rPr>
        <b/>
        <sz val="11"/>
        <color theme="1"/>
        <rFont val="Calibri"/>
        <family val="2"/>
        <scheme val="minor"/>
      </rPr>
      <t>x3 Overpasses</t>
    </r>
  </si>
  <si>
    <r>
      <t>Amada Withroder: amanda.withroder@wyo.gov Scott Gamo</t>
    </r>
    <r>
      <rPr>
        <b/>
        <sz val="11"/>
        <color rgb="FF000000"/>
        <rFont val="Calibri"/>
        <family val="2"/>
        <scheme val="minor"/>
      </rPr>
      <t>:</t>
    </r>
    <r>
      <rPr>
        <sz val="11"/>
        <color rgb="FF000000"/>
        <rFont val="Calibri"/>
        <family val="2"/>
        <scheme val="minor"/>
      </rPr>
      <t xml:space="preserve"> scott.gamo@wyo.gov</t>
    </r>
  </si>
  <si>
    <r>
      <t xml:space="preserve">Trapper's Point </t>
    </r>
    <r>
      <rPr>
        <b/>
        <sz val="11"/>
        <color theme="1"/>
        <rFont val="Calibri"/>
        <family val="2"/>
        <scheme val="minor"/>
      </rPr>
      <t>x 2 Overpass</t>
    </r>
    <r>
      <rPr>
        <sz val="11"/>
        <color theme="1"/>
        <rFont val="Calibri"/>
        <family val="2"/>
        <scheme val="minor"/>
      </rPr>
      <t>es</t>
    </r>
  </si>
  <si>
    <t xml:space="preserve">Nevada Departement of Wildlife - Cody Schroeder cschroeder@ndow.org </t>
  </si>
  <si>
    <t>Estimates - follow up with Tony/Clayton</t>
  </si>
  <si>
    <t>Estimated Length (m) (including ramps)</t>
  </si>
  <si>
    <t>10,88</t>
  </si>
  <si>
    <t>Y* With green median, 6 lanes of traffic, 2 rail tracks</t>
  </si>
  <si>
    <t xml:space="preserve">Estimated Length (m) ( width of road/rail and median below) </t>
  </si>
  <si>
    <t>Estimated inner Width (m) ( from Google Earth)(in cases where fencing is visible - inner fence/rail where visible)</t>
  </si>
  <si>
    <t>2006-2014</t>
  </si>
  <si>
    <t>2007-2015</t>
  </si>
  <si>
    <t>2011-2015</t>
  </si>
  <si>
    <t>2010-2015</t>
  </si>
  <si>
    <t>W:L GE values</t>
  </si>
  <si>
    <t>W:L ratio GE</t>
  </si>
  <si>
    <t>Estimated Length (m) ( Headwall)(end to end of physical structure, often indicated by start and stop of guard rail / concreate/metail edge of strcuture)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</si>
</sst>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sz val="10"/>
      <color rgb="FF111111"/>
      <name val="AdvTT3713a231"/>
    </font>
    <font>
      <sz val="9"/>
      <color theme="1"/>
      <name val="AdvP49811"/>
    </font>
    <font>
      <sz val="10"/>
      <color theme="1"/>
      <name val="AdvP41461E"/>
    </font>
    <font>
      <sz val="22"/>
      <color theme="0"/>
      <name val="Calibri"/>
      <family val="2"/>
      <scheme val="minor"/>
    </font>
    <font>
      <sz val="11"/>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name val="Calibri"/>
      <family val="2"/>
      <scheme val="minor"/>
    </font>
    <font>
      <sz val="12"/>
      <color rgb="FF000000"/>
      <name val="Times New Roman"/>
      <family val="1"/>
    </font>
    <font>
      <sz val="10"/>
      <color rgb="FF000000"/>
      <name val="Tahoma"/>
      <family val="2"/>
    </font>
    <font>
      <b/>
      <sz val="10"/>
      <color rgb="FF000000"/>
      <name val="Tahoma"/>
      <family val="2"/>
    </font>
    <font>
      <sz val="12"/>
      <color theme="0"/>
      <name val="Calibri"/>
      <family val="2"/>
      <scheme val="minor"/>
    </font>
    <font>
      <sz val="14"/>
      <color theme="1"/>
      <name val="Calibri"/>
      <family val="2"/>
      <scheme val="minor"/>
    </font>
    <font>
      <b/>
      <sz val="14"/>
      <color theme="1"/>
      <name val="Calibri"/>
      <family val="2"/>
      <scheme val="minor"/>
    </font>
    <font>
      <sz val="11"/>
      <color theme="1"/>
      <name val="Calibri (Body)_x0000_"/>
    </font>
    <font>
      <sz val="20"/>
      <color theme="1"/>
      <name val="Calibri"/>
      <family val="2"/>
      <scheme val="minor"/>
    </font>
    <font>
      <b/>
      <sz val="20"/>
      <color theme="1"/>
      <name val="Calibri"/>
      <family val="2"/>
      <scheme val="minor"/>
    </font>
    <font>
      <sz val="11"/>
      <color theme="8" tint="-0.499984740745262"/>
      <name val="Calibri (Body)_x0000_"/>
    </font>
    <font>
      <b/>
      <sz val="11"/>
      <color rgb="FF00000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83">
    <xf numFmtId="0" fontId="0" fillId="0" borderId="0" xfId="0"/>
    <xf numFmtId="0" fontId="0" fillId="0" borderId="0" xfId="0" applyAlignment="1">
      <alignment wrapText="1"/>
    </xf>
    <xf numFmtId="0" fontId="3" fillId="2" borderId="0" xfId="0" applyFont="1" applyFill="1" applyAlignment="1">
      <alignment wrapText="1"/>
    </xf>
    <xf numFmtId="0" fontId="4" fillId="0" borderId="0" xfId="0" applyFont="1"/>
    <xf numFmtId="0" fontId="5" fillId="0" borderId="0" xfId="0" applyFont="1"/>
    <xf numFmtId="0" fontId="6" fillId="0" borderId="0" xfId="0" applyFont="1"/>
    <xf numFmtId="0" fontId="8" fillId="0" borderId="0" xfId="0" applyFont="1" applyAlignment="1">
      <alignment horizontal="left" vertical="center" wrapText="1"/>
    </xf>
    <xf numFmtId="0" fontId="8" fillId="0" borderId="0" xfId="0" applyFont="1" applyAlignment="1">
      <alignment horizontal="right" vertical="center" wrapText="1"/>
    </xf>
    <xf numFmtId="17" fontId="0" fillId="0" borderId="0" xfId="0" applyNumberFormat="1" applyAlignment="1">
      <alignment wrapText="1"/>
    </xf>
    <xf numFmtId="49" fontId="9" fillId="0" borderId="0" xfId="1" applyNumberFormat="1" applyAlignment="1"/>
    <xf numFmtId="49" fontId="0" fillId="0" borderId="0" xfId="0" applyNumberFormat="1" applyAlignment="1"/>
    <xf numFmtId="0" fontId="11" fillId="0" borderId="0" xfId="0" applyFont="1"/>
    <xf numFmtId="164" fontId="0" fillId="0" borderId="0" xfId="0" applyNumberFormat="1"/>
    <xf numFmtId="0" fontId="12" fillId="0" borderId="0" xfId="1" applyFont="1"/>
    <xf numFmtId="0" fontId="9" fillId="0" borderId="0" xfId="1" applyAlignment="1">
      <alignment wrapText="1"/>
    </xf>
    <xf numFmtId="0" fontId="0" fillId="0" borderId="0" xfId="0" applyFill="1"/>
    <xf numFmtId="0" fontId="0" fillId="0" borderId="0" xfId="0" applyFill="1" applyAlignment="1">
      <alignment wrapText="1"/>
    </xf>
    <xf numFmtId="0" fontId="13" fillId="0" borderId="0" xfId="0" applyFont="1"/>
    <xf numFmtId="49" fontId="7" fillId="0" borderId="0" xfId="0" applyNumberFormat="1" applyFont="1" applyFill="1" applyAlignment="1"/>
    <xf numFmtId="0" fontId="0" fillId="0" borderId="0" xfId="0" applyFont="1" applyFill="1" applyAlignment="1">
      <alignment wrapText="1"/>
    </xf>
    <xf numFmtId="164" fontId="0" fillId="0" borderId="0" xfId="0" applyNumberFormat="1" applyFill="1" applyAlignment="1">
      <alignment wrapText="1"/>
    </xf>
    <xf numFmtId="2" fontId="3" fillId="2" borderId="0" xfId="0" applyNumberFormat="1" applyFont="1" applyFill="1" applyAlignment="1">
      <alignment wrapText="1"/>
    </xf>
    <xf numFmtId="2" fontId="0" fillId="0" borderId="0" xfId="0" applyNumberFormat="1" applyAlignment="1">
      <alignment wrapText="1"/>
    </xf>
    <xf numFmtId="2" fontId="12" fillId="0" borderId="0" xfId="1" applyNumberFormat="1" applyFont="1"/>
    <xf numFmtId="2" fontId="0" fillId="0" borderId="0" xfId="0" applyNumberFormat="1"/>
    <xf numFmtId="0" fontId="8" fillId="0" borderId="0" xfId="0" applyFont="1" applyAlignment="1">
      <alignment wrapText="1"/>
    </xf>
    <xf numFmtId="0" fontId="0" fillId="0" borderId="0" xfId="0" quotePrefix="1" applyAlignment="1">
      <alignment wrapText="1"/>
    </xf>
    <xf numFmtId="49" fontId="0" fillId="0" borderId="0" xfId="0" applyNumberFormat="1" applyFont="1" applyFill="1" applyAlignment="1"/>
    <xf numFmtId="0" fontId="0" fillId="0" borderId="0" xfId="0" quotePrefix="1" applyFill="1" applyAlignment="1">
      <alignment wrapText="1"/>
    </xf>
    <xf numFmtId="0" fontId="2" fillId="0" borderId="0" xfId="0" applyFont="1" applyAlignment="1"/>
    <xf numFmtId="0" fontId="16" fillId="2" borderId="0" xfId="0" applyFont="1" applyFill="1" applyAlignment="1">
      <alignment wrapText="1"/>
    </xf>
    <xf numFmtId="0" fontId="2" fillId="0" borderId="0" xfId="0" applyFont="1" applyFill="1" applyAlignment="1">
      <alignment wrapText="1"/>
    </xf>
    <xf numFmtId="0" fontId="0" fillId="3" borderId="0" xfId="0" applyFill="1"/>
    <xf numFmtId="0" fontId="0" fillId="4" borderId="0" xfId="0" applyFill="1"/>
    <xf numFmtId="0" fontId="17" fillId="0" borderId="0" xfId="0" applyFont="1"/>
    <xf numFmtId="0" fontId="18" fillId="0" borderId="0" xfId="0" applyFont="1"/>
    <xf numFmtId="1" fontId="17" fillId="0" borderId="0" xfId="0" applyNumberFormat="1" applyFont="1"/>
    <xf numFmtId="0" fontId="18" fillId="4" borderId="0" xfId="0" applyFont="1" applyFill="1"/>
    <xf numFmtId="0" fontId="17" fillId="4" borderId="0" xfId="0" applyFont="1" applyFill="1"/>
    <xf numFmtId="0" fontId="2" fillId="4" borderId="0" xfId="0" applyFont="1" applyFill="1" applyAlignment="1">
      <alignment wrapText="1"/>
    </xf>
    <xf numFmtId="0" fontId="18" fillId="5" borderId="0" xfId="0" applyFont="1" applyFill="1"/>
    <xf numFmtId="0" fontId="17" fillId="5" borderId="0" xfId="0" applyFont="1" applyFill="1"/>
    <xf numFmtId="1" fontId="17" fillId="5" borderId="0" xfId="0" applyNumberFormat="1" applyFont="1" applyFill="1"/>
    <xf numFmtId="0" fontId="0" fillId="6" borderId="0" xfId="0" applyFill="1" applyAlignment="1">
      <alignment wrapText="1"/>
    </xf>
    <xf numFmtId="0" fontId="19" fillId="0" borderId="0" xfId="0" applyFont="1"/>
    <xf numFmtId="0" fontId="0" fillId="6" borderId="0" xfId="0" applyFill="1"/>
    <xf numFmtId="0" fontId="1" fillId="5" borderId="0" xfId="0" applyFont="1" applyFill="1"/>
    <xf numFmtId="0" fontId="1" fillId="0" borderId="0" xfId="0" applyFont="1" applyAlignment="1"/>
    <xf numFmtId="0" fontId="1" fillId="5" borderId="0" xfId="0" applyFont="1" applyFill="1" applyAlignment="1">
      <alignment wrapText="1"/>
    </xf>
    <xf numFmtId="2" fontId="17" fillId="0" borderId="0" xfId="0" applyNumberFormat="1" applyFont="1" applyAlignment="1">
      <alignment wrapText="1"/>
    </xf>
    <xf numFmtId="3" fontId="17" fillId="6" borderId="0" xfId="0" applyNumberFormat="1" applyFont="1" applyFill="1"/>
    <xf numFmtId="3" fontId="17" fillId="7" borderId="0" xfId="0" applyNumberFormat="1" applyFont="1" applyFill="1"/>
    <xf numFmtId="0" fontId="0" fillId="7" borderId="0" xfId="0" applyFill="1"/>
    <xf numFmtId="0" fontId="17" fillId="7" borderId="0" xfId="0" applyFont="1" applyFill="1"/>
    <xf numFmtId="3" fontId="17" fillId="4" borderId="0" xfId="0" applyNumberFormat="1" applyFont="1" applyFill="1"/>
    <xf numFmtId="0" fontId="0" fillId="8" borderId="0" xfId="0" applyFill="1"/>
    <xf numFmtId="0" fontId="0" fillId="8" borderId="0" xfId="0" applyFill="1" applyAlignment="1">
      <alignment wrapText="1"/>
    </xf>
    <xf numFmtId="2" fontId="0" fillId="8" borderId="0" xfId="0" applyNumberFormat="1" applyFill="1" applyAlignment="1">
      <alignment wrapText="1"/>
    </xf>
    <xf numFmtId="0" fontId="0" fillId="0" borderId="0" xfId="0" applyAlignment="1">
      <alignment vertical="top" wrapText="1"/>
    </xf>
    <xf numFmtId="0" fontId="21" fillId="4" borderId="0" xfId="0" applyFont="1" applyFill="1"/>
    <xf numFmtId="0" fontId="20" fillId="5" borderId="1" xfId="0" applyFont="1" applyFill="1" applyBorder="1"/>
    <xf numFmtId="0" fontId="20" fillId="5" borderId="2" xfId="0" applyFont="1" applyFill="1" applyBorder="1"/>
    <xf numFmtId="0" fontId="20" fillId="5" borderId="3" xfId="0" applyFont="1" applyFill="1" applyBorder="1"/>
    <xf numFmtId="0" fontId="0" fillId="0" borderId="4" xfId="0"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0" fillId="0" borderId="0" xfId="0" applyFont="1"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9" fillId="0" borderId="0" xfId="1" applyBorder="1" applyAlignment="1">
      <alignment vertical="top" wrapText="1"/>
    </xf>
    <xf numFmtId="0" fontId="0" fillId="0" borderId="0" xfId="0" applyBorder="1"/>
    <xf numFmtId="0" fontId="0" fillId="0" borderId="6" xfId="0" applyBorder="1" applyAlignment="1">
      <alignment vertical="top"/>
    </xf>
    <xf numFmtId="0" fontId="0" fillId="0" borderId="7" xfId="0" applyBorder="1" applyAlignment="1">
      <alignment vertical="top"/>
    </xf>
    <xf numFmtId="0" fontId="8" fillId="0" borderId="7" xfId="0" applyFont="1" applyBorder="1" applyAlignment="1">
      <alignment vertical="top" wrapText="1"/>
    </xf>
    <xf numFmtId="0" fontId="0" fillId="0" borderId="7" xfId="0" applyBorder="1"/>
    <xf numFmtId="0" fontId="0" fillId="0" borderId="8" xfId="0" applyBorder="1" applyAlignment="1">
      <alignment vertical="top" wrapText="1"/>
    </xf>
    <xf numFmtId="0" fontId="20" fillId="0" borderId="0" xfId="0" applyFont="1" applyFill="1"/>
    <xf numFmtId="0" fontId="0" fillId="9" borderId="0" xfId="0" applyFill="1"/>
    <xf numFmtId="2" fontId="0" fillId="5" borderId="0" xfId="0" applyNumberFormat="1" applyFill="1" applyAlignment="1">
      <alignment wrapText="1"/>
    </xf>
    <xf numFmtId="0" fontId="3" fillId="10" borderId="0" xfId="0" applyFont="1" applyFill="1" applyAlignment="1">
      <alignment wrapText="1"/>
    </xf>
    <xf numFmtId="0" fontId="0" fillId="10" borderId="0" xfId="0" applyFill="1" applyAlignment="1">
      <alignment wrapText="1"/>
    </xf>
    <xf numFmtId="164" fontId="0" fillId="10" borderId="0" xfId="0" applyNumberFormat="1" applyFill="1" applyAlignment="1">
      <alignment wrapText="1"/>
    </xf>
    <xf numFmtId="2" fontId="0" fillId="6" borderId="0" xfId="0" applyNumberForma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Figures!$B$5:$AA$5</c:f>
              <c:numCache>
                <c:formatCode>General</c:formatCode>
                <c:ptCount val="26"/>
                <c:pt idx="0">
                  <c:v>1.8748427672955974</c:v>
                </c:pt>
                <c:pt idx="1">
                  <c:v>2.4779874213836477</c:v>
                </c:pt>
                <c:pt idx="2">
                  <c:v>0.32032301480484521</c:v>
                </c:pt>
                <c:pt idx="3">
                  <c:v>0.2345343303874915</c:v>
                </c:pt>
                <c:pt idx="4">
                  <c:v>0.65966386554621848</c:v>
                </c:pt>
                <c:pt idx="5">
                  <c:v>0.40565253532834578</c:v>
                </c:pt>
                <c:pt idx="6">
                  <c:v>0.82926829268292679</c:v>
                </c:pt>
                <c:pt idx="7">
                  <c:v>#N/A</c:v>
                </c:pt>
                <c:pt idx="8">
                  <c:v>0</c:v>
                </c:pt>
                <c:pt idx="9">
                  <c:v>1.1280487804878048</c:v>
                </c:pt>
                <c:pt idx="10">
                  <c:v>6.0975609756097563E-3</c:v>
                </c:pt>
                <c:pt idx="11">
                  <c:v>18.099499374217771</c:v>
                </c:pt>
                <c:pt idx="12">
                  <c:v>16.080994386527667</c:v>
                </c:pt>
                <c:pt idx="13">
                  <c:v>3.1297297297297297</c:v>
                </c:pt>
                <c:pt idx="14">
                  <c:v>#N/A</c:v>
                </c:pt>
                <c:pt idx="15">
                  <c:v>#N/A</c:v>
                </c:pt>
                <c:pt idx="16">
                  <c:v>#N/A</c:v>
                </c:pt>
                <c:pt idx="17">
                  <c:v>#N/A</c:v>
                </c:pt>
                <c:pt idx="18">
                  <c:v>1.3689253935660506E-3</c:v>
                </c:pt>
                <c:pt idx="19">
                  <c:v>0</c:v>
                </c:pt>
                <c:pt idx="20">
                  <c:v>0</c:v>
                </c:pt>
                <c:pt idx="21">
                  <c:v>3.3428258488499454</c:v>
                </c:pt>
                <c:pt idx="22">
                  <c:v>#N/A</c:v>
                </c:pt>
                <c:pt idx="23">
                  <c:v>#N/A</c:v>
                </c:pt>
                <c:pt idx="24">
                  <c:v>#N/A</c:v>
                </c:pt>
                <c:pt idx="25">
                  <c:v>0.46005267778753295</c:v>
                </c:pt>
              </c:numCache>
            </c:numRef>
          </c:yVal>
          <c:smooth val="0"/>
          <c:extLst>
            <c:ext xmlns:c16="http://schemas.microsoft.com/office/drawing/2014/chart" uri="{C3380CC4-5D6E-409C-BE32-E72D297353CC}">
              <c16:uniqueId val="{00000000-9774-8645-890B-F8EB2743CB23}"/>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a:t>
            </a:r>
            <a:r>
              <a:rPr lang="en-US" baseline="0"/>
              <a:t> Ratio for Total Crossings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Figures!$B$4:$AA$4</c:f>
              <c:numCache>
                <c:formatCode>General</c:formatCode>
                <c:ptCount val="26"/>
                <c:pt idx="0">
                  <c:v>2.1506289308176099</c:v>
                </c:pt>
                <c:pt idx="1">
                  <c:v>2.7805031446540882</c:v>
                </c:pt>
                <c:pt idx="2">
                  <c:v>0.48721399730820997</c:v>
                </c:pt>
                <c:pt idx="3">
                  <c:v>0.46838885112168593</c:v>
                </c:pt>
                <c:pt idx="4">
                  <c:v>0.90756302521008403</c:v>
                </c:pt>
                <c:pt idx="5">
                  <c:v>0.49293433083956772</c:v>
                </c:pt>
                <c:pt idx="6">
                  <c:v>0.95121951219512191</c:v>
                </c:pt>
                <c:pt idx="7">
                  <c:v>#N/A</c:v>
                </c:pt>
                <c:pt idx="8">
                  <c:v>4.2682926829268296E-2</c:v>
                </c:pt>
                <c:pt idx="9">
                  <c:v>1.7621951219512195</c:v>
                </c:pt>
                <c:pt idx="10">
                  <c:v>7.3170731707317069E-2</c:v>
                </c:pt>
                <c:pt idx="11">
                  <c:v>18.467459324155193</c:v>
                </c:pt>
                <c:pt idx="12">
                  <c:v>17</c:v>
                </c:pt>
                <c:pt idx="13">
                  <c:v>3.4756756756756757</c:v>
                </c:pt>
                <c:pt idx="14">
                  <c:v>#N/A</c:v>
                </c:pt>
                <c:pt idx="15">
                  <c:v>#N/A</c:v>
                </c:pt>
                <c:pt idx="16">
                  <c:v>#N/A</c:v>
                </c:pt>
                <c:pt idx="17">
                  <c:v>#N/A</c:v>
                </c:pt>
                <c:pt idx="18">
                  <c:v>1.5304585900068446</c:v>
                </c:pt>
                <c:pt idx="19">
                  <c:v>1.5667351129363449</c:v>
                </c:pt>
                <c:pt idx="20">
                  <c:v>1.0143737166324436</c:v>
                </c:pt>
                <c:pt idx="21">
                  <c:v>3.4096385542168677</c:v>
                </c:pt>
                <c:pt idx="22">
                  <c:v>#N/A</c:v>
                </c:pt>
                <c:pt idx="23">
                  <c:v>#N/A</c:v>
                </c:pt>
                <c:pt idx="24">
                  <c:v>#N/A</c:v>
                </c:pt>
                <c:pt idx="25">
                  <c:v>1.9025460930640914</c:v>
                </c:pt>
              </c:numCache>
            </c:numRef>
          </c:yVal>
          <c:smooth val="0"/>
          <c:extLst>
            <c:ext xmlns:c16="http://schemas.microsoft.com/office/drawing/2014/chart" uri="{C3380CC4-5D6E-409C-BE32-E72D297353CC}">
              <c16:uniqueId val="{00000001-149B-C54D-88FD-6843BD27F18F}"/>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W:L</a:t>
                </a:r>
                <a:r>
                  <a:rPr lang="en-US" baseline="0"/>
                  <a:t> to Ratio</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Crossings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Figures!$B$4:$AA$4</c:f>
              <c:numCache>
                <c:formatCode>General</c:formatCode>
                <c:ptCount val="26"/>
                <c:pt idx="0">
                  <c:v>2.1506289308176099</c:v>
                </c:pt>
                <c:pt idx="1">
                  <c:v>2.7805031446540882</c:v>
                </c:pt>
                <c:pt idx="2">
                  <c:v>0.48721399730820997</c:v>
                </c:pt>
                <c:pt idx="3">
                  <c:v>0.46838885112168593</c:v>
                </c:pt>
                <c:pt idx="4">
                  <c:v>0.90756302521008403</c:v>
                </c:pt>
                <c:pt idx="5">
                  <c:v>0.49293433083956772</c:v>
                </c:pt>
                <c:pt idx="6">
                  <c:v>0.95121951219512191</c:v>
                </c:pt>
                <c:pt idx="7">
                  <c:v>#N/A</c:v>
                </c:pt>
                <c:pt idx="8">
                  <c:v>4.2682926829268296E-2</c:v>
                </c:pt>
                <c:pt idx="9">
                  <c:v>1.7621951219512195</c:v>
                </c:pt>
                <c:pt idx="10">
                  <c:v>7.3170731707317069E-2</c:v>
                </c:pt>
                <c:pt idx="11">
                  <c:v>18.467459324155193</c:v>
                </c:pt>
                <c:pt idx="12">
                  <c:v>17</c:v>
                </c:pt>
                <c:pt idx="13">
                  <c:v>3.4756756756756757</c:v>
                </c:pt>
                <c:pt idx="14">
                  <c:v>#N/A</c:v>
                </c:pt>
                <c:pt idx="15">
                  <c:v>#N/A</c:v>
                </c:pt>
                <c:pt idx="16">
                  <c:v>#N/A</c:v>
                </c:pt>
                <c:pt idx="17">
                  <c:v>#N/A</c:v>
                </c:pt>
                <c:pt idx="18">
                  <c:v>1.5304585900068446</c:v>
                </c:pt>
                <c:pt idx="19">
                  <c:v>1.5667351129363449</c:v>
                </c:pt>
                <c:pt idx="20">
                  <c:v>1.0143737166324436</c:v>
                </c:pt>
                <c:pt idx="21">
                  <c:v>3.4096385542168677</c:v>
                </c:pt>
                <c:pt idx="22">
                  <c:v>#N/A</c:v>
                </c:pt>
                <c:pt idx="23">
                  <c:v>#N/A</c:v>
                </c:pt>
                <c:pt idx="24">
                  <c:v>#N/A</c:v>
                </c:pt>
                <c:pt idx="25">
                  <c:v>1.9025460930640914</c:v>
                </c:pt>
              </c:numCache>
            </c:numRef>
          </c:yVal>
          <c:smooth val="0"/>
          <c:extLst>
            <c:ext xmlns:c16="http://schemas.microsoft.com/office/drawing/2014/chart" uri="{C3380CC4-5D6E-409C-BE32-E72D297353CC}">
              <c16:uniqueId val="{00000001-901A-1747-9FC5-0322475EFB00}"/>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Figures!$B$5:$AA$5</c:f>
              <c:numCache>
                <c:formatCode>General</c:formatCode>
                <c:ptCount val="26"/>
                <c:pt idx="0">
                  <c:v>1.8748427672955974</c:v>
                </c:pt>
                <c:pt idx="1">
                  <c:v>2.4779874213836477</c:v>
                </c:pt>
                <c:pt idx="2">
                  <c:v>0.32032301480484521</c:v>
                </c:pt>
                <c:pt idx="3">
                  <c:v>0.2345343303874915</c:v>
                </c:pt>
                <c:pt idx="4">
                  <c:v>0.65966386554621848</c:v>
                </c:pt>
                <c:pt idx="5">
                  <c:v>0.40565253532834578</c:v>
                </c:pt>
                <c:pt idx="6">
                  <c:v>0.82926829268292679</c:v>
                </c:pt>
                <c:pt idx="7">
                  <c:v>#N/A</c:v>
                </c:pt>
                <c:pt idx="8">
                  <c:v>0</c:v>
                </c:pt>
                <c:pt idx="9">
                  <c:v>1.1280487804878048</c:v>
                </c:pt>
                <c:pt idx="10">
                  <c:v>6.0975609756097563E-3</c:v>
                </c:pt>
                <c:pt idx="11">
                  <c:v>18.099499374217771</c:v>
                </c:pt>
                <c:pt idx="12">
                  <c:v>16.080994386527667</c:v>
                </c:pt>
                <c:pt idx="13">
                  <c:v>3.1297297297297297</c:v>
                </c:pt>
                <c:pt idx="14">
                  <c:v>#N/A</c:v>
                </c:pt>
                <c:pt idx="15">
                  <c:v>#N/A</c:v>
                </c:pt>
                <c:pt idx="16">
                  <c:v>#N/A</c:v>
                </c:pt>
                <c:pt idx="17">
                  <c:v>#N/A</c:v>
                </c:pt>
                <c:pt idx="18">
                  <c:v>1.3689253935660506E-3</c:v>
                </c:pt>
                <c:pt idx="19">
                  <c:v>0</c:v>
                </c:pt>
                <c:pt idx="20">
                  <c:v>0</c:v>
                </c:pt>
                <c:pt idx="21">
                  <c:v>3.3428258488499454</c:v>
                </c:pt>
                <c:pt idx="22">
                  <c:v>#N/A</c:v>
                </c:pt>
                <c:pt idx="23">
                  <c:v>#N/A</c:v>
                </c:pt>
                <c:pt idx="24">
                  <c:v>#N/A</c:v>
                </c:pt>
                <c:pt idx="25">
                  <c:v>0.46005267778753295</c:v>
                </c:pt>
              </c:numCache>
            </c:numRef>
          </c:yVal>
          <c:smooth val="0"/>
          <c:extLst>
            <c:ext xmlns:c16="http://schemas.microsoft.com/office/drawing/2014/chart" uri="{C3380CC4-5D6E-409C-BE32-E72D297353CC}">
              <c16:uniqueId val="{00000001-B332-A443-9A5E-F6A2CD2883D2}"/>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Elk</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Figures!$B$6:$AA$6</c:f>
              <c:numCache>
                <c:formatCode>General</c:formatCode>
                <c:ptCount val="26"/>
                <c:pt idx="0">
                  <c:v>8.8050314465408803E-3</c:v>
                </c:pt>
                <c:pt idx="1">
                  <c:v>3.7421383647798741E-2</c:v>
                </c:pt>
                <c:pt idx="2">
                  <c:v>5.652759084791386E-2</c:v>
                </c:pt>
                <c:pt idx="3">
                  <c:v>0.13052345343303876</c:v>
                </c:pt>
                <c:pt idx="4">
                  <c:v>9.4117647058823528E-2</c:v>
                </c:pt>
                <c:pt idx="5">
                  <c:v>3.906899418121363E-2</c:v>
                </c:pt>
                <c:pt idx="6">
                  <c:v>0</c:v>
                </c:pt>
                <c:pt idx="7">
                  <c:v>#N/A</c:v>
                </c:pt>
                <c:pt idx="8">
                  <c:v>4.2682926829268296E-2</c:v>
                </c:pt>
                <c:pt idx="9">
                  <c:v>0</c:v>
                </c:pt>
                <c:pt idx="10">
                  <c:v>6.0975609756097563E-3</c:v>
                </c:pt>
                <c:pt idx="11">
                  <c:v>3.8798498122653319E-2</c:v>
                </c:pt>
                <c:pt idx="12">
                  <c:v>2.165196471531676E-2</c:v>
                </c:pt>
                <c:pt idx="13">
                  <c:v>#N/A</c:v>
                </c:pt>
                <c:pt idx="14">
                  <c:v>#N/A</c:v>
                </c:pt>
                <c:pt idx="15">
                  <c:v>#N/A</c:v>
                </c:pt>
                <c:pt idx="16">
                  <c:v>#N/A</c:v>
                </c:pt>
                <c:pt idx="17">
                  <c:v>#N/A</c:v>
                </c:pt>
                <c:pt idx="18">
                  <c:v>#N/A</c:v>
                </c:pt>
                <c:pt idx="19">
                  <c:v>#N/A</c:v>
                </c:pt>
                <c:pt idx="20">
                  <c:v>#N/A</c:v>
                </c:pt>
                <c:pt idx="21">
                  <c:v>1.3143483023001095E-2</c:v>
                </c:pt>
                <c:pt idx="22">
                  <c:v>#N/A</c:v>
                </c:pt>
                <c:pt idx="23">
                  <c:v>#N/A</c:v>
                </c:pt>
                <c:pt idx="24">
                  <c:v>#N/A</c:v>
                </c:pt>
                <c:pt idx="25">
                  <c:v>1.1633011413520633</c:v>
                </c:pt>
              </c:numCache>
            </c:numRef>
          </c:yVal>
          <c:smooth val="0"/>
          <c:extLst>
            <c:ext xmlns:c16="http://schemas.microsoft.com/office/drawing/2014/chart" uri="{C3380CC4-5D6E-409C-BE32-E72D297353CC}">
              <c16:uniqueId val="{00000001-FA44-144F-BC13-D89557A4CCF8}"/>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Figures!$B$7:$AA$7</c:f>
              <c:numCache>
                <c:formatCode>General</c:formatCode>
                <c:ptCount val="26"/>
                <c:pt idx="0">
                  <c:v>2.1383647798742137E-2</c:v>
                </c:pt>
                <c:pt idx="1">
                  <c:v>2.9245283018867925E-2</c:v>
                </c:pt>
                <c:pt idx="2">
                  <c:v>3.2974427994616418E-2</c:v>
                </c:pt>
                <c:pt idx="3">
                  <c:v>2.0394289598912306E-3</c:v>
                </c:pt>
                <c:pt idx="4">
                  <c:v>9.2436974789915968E-3</c:v>
                </c:pt>
                <c:pt idx="5">
                  <c:v>4.1562759767248547E-3</c:v>
                </c:pt>
                <c:pt idx="6">
                  <c:v>3.6585365853658534E-2</c:v>
                </c:pt>
                <c:pt idx="7">
                  <c:v>#N/A</c:v>
                </c:pt>
                <c:pt idx="8">
                  <c:v>0</c:v>
                </c:pt>
                <c:pt idx="9">
                  <c:v>0</c:v>
                </c:pt>
                <c:pt idx="10">
                  <c:v>0</c:v>
                </c:pt>
                <c:pt idx="11">
                  <c:v>8.135168961201502E-3</c:v>
                </c:pt>
                <c:pt idx="12">
                  <c:v>0</c:v>
                </c:pt>
                <c:pt idx="13">
                  <c:v>#N/A</c:v>
                </c:pt>
                <c:pt idx="14">
                  <c:v>#N/A</c:v>
                </c:pt>
                <c:pt idx="15">
                  <c:v>#N/A</c:v>
                </c:pt>
                <c:pt idx="16">
                  <c:v>#N/A</c:v>
                </c:pt>
                <c:pt idx="17">
                  <c:v>#N/A</c:v>
                </c:pt>
                <c:pt idx="18">
                  <c:v>#N/A</c:v>
                </c:pt>
                <c:pt idx="19">
                  <c:v>#N/A</c:v>
                </c:pt>
                <c:pt idx="20">
                  <c:v>#N/A</c:v>
                </c:pt>
                <c:pt idx="21">
                  <c:v>1.6429353778751369E-3</c:v>
                </c:pt>
                <c:pt idx="22">
                  <c:v>#N/A</c:v>
                </c:pt>
                <c:pt idx="23">
                  <c:v>#N/A</c:v>
                </c:pt>
                <c:pt idx="24">
                  <c:v>#N/A</c:v>
                </c:pt>
                <c:pt idx="25">
                  <c:v>#N/A</c:v>
                </c:pt>
              </c:numCache>
            </c:numRef>
          </c:yVal>
          <c:smooth val="0"/>
          <c:extLst>
            <c:ext xmlns:c16="http://schemas.microsoft.com/office/drawing/2014/chart" uri="{C3380CC4-5D6E-409C-BE32-E72D297353CC}">
              <c16:uniqueId val="{00000001-B057-3843-8ECE-5308F59FB14D}"/>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Black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Figures!$B$8:$AA$8</c:f>
              <c:numCache>
                <c:formatCode>General</c:formatCode>
                <c:ptCount val="26"/>
                <c:pt idx="0">
                  <c:v>1.1320754716981131E-2</c:v>
                </c:pt>
                <c:pt idx="1">
                  <c:v>1.1320754716981131E-2</c:v>
                </c:pt>
                <c:pt idx="2">
                  <c:v>2.018842530282638E-3</c:v>
                </c:pt>
                <c:pt idx="3">
                  <c:v>2.7872195785180149E-2</c:v>
                </c:pt>
                <c:pt idx="4">
                  <c:v>7.5630252100840336E-3</c:v>
                </c:pt>
                <c:pt idx="5">
                  <c:v>4.1562759767248547E-3</c:v>
                </c:pt>
                <c:pt idx="6">
                  <c:v>#N/A</c:v>
                </c:pt>
                <c:pt idx="7">
                  <c:v>#N/A</c:v>
                </c:pt>
                <c:pt idx="8">
                  <c:v>#N/A</c:v>
                </c:pt>
                <c:pt idx="9">
                  <c:v>#N/A</c:v>
                </c:pt>
                <c:pt idx="10">
                  <c:v>#N/A</c:v>
                </c:pt>
                <c:pt idx="11">
                  <c:v>1.8773466833541927E-3</c:v>
                </c:pt>
                <c:pt idx="12">
                  <c:v>8.0192461908580592E-4</c:v>
                </c:pt>
                <c:pt idx="13">
                  <c:v>#N/A</c:v>
                </c:pt>
                <c:pt idx="14">
                  <c:v>#N/A</c:v>
                </c:pt>
                <c:pt idx="15">
                  <c:v>#N/A</c:v>
                </c:pt>
                <c:pt idx="16">
                  <c:v>#N/A</c:v>
                </c:pt>
                <c:pt idx="17">
                  <c:v>#N/A</c:v>
                </c:pt>
                <c:pt idx="18">
                  <c:v>#N/A</c:v>
                </c:pt>
                <c:pt idx="19">
                  <c:v>#N/A</c:v>
                </c:pt>
                <c:pt idx="20">
                  <c:v>#N/A</c:v>
                </c:pt>
                <c:pt idx="21">
                  <c:v>1.642935377875137E-2</c:v>
                </c:pt>
                <c:pt idx="22">
                  <c:v>#N/A</c:v>
                </c:pt>
                <c:pt idx="23">
                  <c:v>#N/A</c:v>
                </c:pt>
                <c:pt idx="24">
                  <c:v>#N/A</c:v>
                </c:pt>
                <c:pt idx="25">
                  <c:v>0</c:v>
                </c:pt>
              </c:numCache>
            </c:numRef>
          </c:yVal>
          <c:smooth val="0"/>
          <c:extLst>
            <c:ext xmlns:c16="http://schemas.microsoft.com/office/drawing/2014/chart" uri="{C3380CC4-5D6E-409C-BE32-E72D297353CC}">
              <c16:uniqueId val="{00000001-9F0C-8F4F-B125-602D6221645C}"/>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Grizzly</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Grizzly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Figures!$B$9:$AA$9</c:f>
              <c:numCache>
                <c:formatCode>General</c:formatCode>
                <c:ptCount val="26"/>
                <c:pt idx="0">
                  <c:v>7.5786163522012576E-2</c:v>
                </c:pt>
                <c:pt idx="1">
                  <c:v>6.2264150943396226E-2</c:v>
                </c:pt>
                <c:pt idx="2">
                  <c:v>3.5666218034993272E-2</c:v>
                </c:pt>
                <c:pt idx="3">
                  <c:v>1.9034670292318152E-2</c:v>
                </c:pt>
                <c:pt idx="4">
                  <c:v>6.4705882352941183E-2</c:v>
                </c:pt>
                <c:pt idx="5">
                  <c:v>1.6625103906899419E-2</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0490-1648-B406-D9E4C9A3689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Cougar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Figures!$B$10:$AA$10</c:f>
              <c:numCache>
                <c:formatCode>General</c:formatCode>
                <c:ptCount val="26"/>
                <c:pt idx="0">
                  <c:v>2.20125786163522E-2</c:v>
                </c:pt>
                <c:pt idx="1">
                  <c:v>3.459119496855346E-3</c:v>
                </c:pt>
                <c:pt idx="2">
                  <c:v>0</c:v>
                </c:pt>
                <c:pt idx="3">
                  <c:v>0</c:v>
                </c:pt>
                <c:pt idx="4">
                  <c:v>1.6806722689075631E-3</c:v>
                </c:pt>
                <c:pt idx="5">
                  <c:v>0</c:v>
                </c:pt>
                <c:pt idx="6">
                  <c:v>0</c:v>
                </c:pt>
                <c:pt idx="7">
                  <c:v>#N/A</c:v>
                </c:pt>
                <c:pt idx="8">
                  <c:v>0</c:v>
                </c:pt>
                <c:pt idx="9">
                  <c:v>0.15853658536585366</c:v>
                </c:pt>
                <c:pt idx="10">
                  <c:v>0</c:v>
                </c:pt>
                <c:pt idx="11">
                  <c:v>4.3804755944931162E-3</c:v>
                </c:pt>
                <c:pt idx="12">
                  <c:v>0</c:v>
                </c:pt>
                <c:pt idx="13">
                  <c:v>#N/A</c:v>
                </c:pt>
                <c:pt idx="14">
                  <c:v>#N/A</c:v>
                </c:pt>
                <c:pt idx="15">
                  <c:v>#N/A</c:v>
                </c:pt>
                <c:pt idx="16">
                  <c:v>#N/A</c:v>
                </c:pt>
                <c:pt idx="17">
                  <c:v>#N/A</c:v>
                </c:pt>
                <c:pt idx="18">
                  <c:v>#N/A</c:v>
                </c:pt>
                <c:pt idx="19">
                  <c:v>#N/A</c:v>
                </c:pt>
                <c:pt idx="20">
                  <c:v>#N/A</c:v>
                </c:pt>
                <c:pt idx="21">
                  <c:v>3.2858707557502738E-3</c:v>
                </c:pt>
                <c:pt idx="22">
                  <c:v>#N/A</c:v>
                </c:pt>
                <c:pt idx="23">
                  <c:v>#N/A</c:v>
                </c:pt>
                <c:pt idx="24">
                  <c:v>#N/A</c:v>
                </c:pt>
                <c:pt idx="25">
                  <c:v>0</c:v>
                </c:pt>
              </c:numCache>
            </c:numRef>
          </c:yVal>
          <c:smooth val="0"/>
          <c:extLst>
            <c:ext xmlns:c16="http://schemas.microsoft.com/office/drawing/2014/chart" uri="{C3380CC4-5D6E-409C-BE32-E72D297353CC}">
              <c16:uniqueId val="{00000001-EA22-844D-90E3-6BB3BC830779}"/>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Big-Horned Sheep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Big Horned Sheep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Figures!$B$11:$AA$11</c:f>
              <c:numCache>
                <c:formatCode>General</c:formatCode>
                <c:ptCount val="26"/>
                <c:pt idx="0">
                  <c:v>0</c:v>
                </c:pt>
                <c:pt idx="1">
                  <c:v>0</c:v>
                </c:pt>
                <c:pt idx="2">
                  <c:v>0</c:v>
                </c:pt>
                <c:pt idx="3">
                  <c:v>0</c:v>
                </c:pt>
                <c:pt idx="4">
                  <c:v>0</c:v>
                </c:pt>
                <c:pt idx="5">
                  <c:v>0</c:v>
                </c:pt>
                <c:pt idx="6">
                  <c:v>0</c:v>
                </c:pt>
                <c:pt idx="7">
                  <c:v>#N/A</c:v>
                </c:pt>
                <c:pt idx="8">
                  <c:v>0</c:v>
                </c:pt>
                <c:pt idx="9">
                  <c:v>0.40243902439024393</c:v>
                </c:pt>
                <c:pt idx="10">
                  <c:v>0</c:v>
                </c:pt>
                <c:pt idx="11">
                  <c:v>5.0062578222778474E-3</c:v>
                </c:pt>
                <c:pt idx="12">
                  <c:v>8.0192461908580592E-3</c:v>
                </c:pt>
                <c:pt idx="13">
                  <c:v>#N/A</c:v>
                </c:pt>
                <c:pt idx="14">
                  <c:v>#N/A</c:v>
                </c:pt>
                <c:pt idx="15">
                  <c:v>#N/A</c:v>
                </c:pt>
                <c:pt idx="16">
                  <c:v>#N/A</c:v>
                </c:pt>
                <c:pt idx="17">
                  <c:v>#N/A</c:v>
                </c:pt>
                <c:pt idx="18">
                  <c:v>1.5065023956194388</c:v>
                </c:pt>
                <c:pt idx="19">
                  <c:v>1.5646817248459959</c:v>
                </c:pt>
                <c:pt idx="20">
                  <c:v>0.96303901437371664</c:v>
                </c:pt>
                <c:pt idx="21">
                  <c:v>#N/A</c:v>
                </c:pt>
                <c:pt idx="22">
                  <c:v>#N/A</c:v>
                </c:pt>
                <c:pt idx="23">
                  <c:v>#N/A</c:v>
                </c:pt>
                <c:pt idx="24">
                  <c:v>#N/A</c:v>
                </c:pt>
                <c:pt idx="25">
                  <c:v>#N/A</c:v>
                </c:pt>
              </c:numCache>
            </c:numRef>
          </c:yVal>
          <c:smooth val="0"/>
          <c:extLst>
            <c:ext xmlns:c16="http://schemas.microsoft.com/office/drawing/2014/chart" uri="{C3380CC4-5D6E-409C-BE32-E72D297353CC}">
              <c16:uniqueId val="{00000001-DF6A-4F42-994F-A4489C49D4C2}"/>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Wolf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Wolf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Figures!$B$12:$AA$12</c:f>
              <c:numCache>
                <c:formatCode>General</c:formatCode>
                <c:ptCount val="26"/>
                <c:pt idx="0">
                  <c:v>0.10440251572327044</c:v>
                </c:pt>
                <c:pt idx="1">
                  <c:v>0.13584905660377358</c:v>
                </c:pt>
                <c:pt idx="2">
                  <c:v>1.0094212651413189E-2</c:v>
                </c:pt>
                <c:pt idx="3">
                  <c:v>9.5173351461590762E-3</c:v>
                </c:pt>
                <c:pt idx="4">
                  <c:v>3.8655462184873951E-2</c:v>
                </c:pt>
                <c:pt idx="5">
                  <c:v>4.9875311720698253E-3</c:v>
                </c:pt>
                <c:pt idx="6">
                  <c:v>0</c:v>
                </c:pt>
                <c:pt idx="7">
                  <c:v>#N/A</c:v>
                </c:pt>
                <c:pt idx="8">
                  <c:v>0</c:v>
                </c:pt>
                <c:pt idx="9">
                  <c:v>1.8292682926829267E-2</c:v>
                </c:pt>
                <c:pt idx="10">
                  <c:v>6.097560975609756E-2</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4C94-104D-99DC-3033D70EA037}"/>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Elk</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Figures!$B$6:$AA$6</c:f>
              <c:numCache>
                <c:formatCode>General</c:formatCode>
                <c:ptCount val="26"/>
                <c:pt idx="0">
                  <c:v>8.8050314465408803E-3</c:v>
                </c:pt>
                <c:pt idx="1">
                  <c:v>3.7421383647798741E-2</c:v>
                </c:pt>
                <c:pt idx="2">
                  <c:v>5.652759084791386E-2</c:v>
                </c:pt>
                <c:pt idx="3">
                  <c:v>0.13052345343303876</c:v>
                </c:pt>
                <c:pt idx="4">
                  <c:v>9.4117647058823528E-2</c:v>
                </c:pt>
                <c:pt idx="5">
                  <c:v>3.906899418121363E-2</c:v>
                </c:pt>
                <c:pt idx="6">
                  <c:v>0</c:v>
                </c:pt>
                <c:pt idx="7">
                  <c:v>#N/A</c:v>
                </c:pt>
                <c:pt idx="8">
                  <c:v>4.2682926829268296E-2</c:v>
                </c:pt>
                <c:pt idx="9">
                  <c:v>0</c:v>
                </c:pt>
                <c:pt idx="10">
                  <c:v>6.0975609756097563E-3</c:v>
                </c:pt>
                <c:pt idx="11">
                  <c:v>3.8798498122653319E-2</c:v>
                </c:pt>
                <c:pt idx="12">
                  <c:v>2.165196471531676E-2</c:v>
                </c:pt>
                <c:pt idx="13">
                  <c:v>#N/A</c:v>
                </c:pt>
                <c:pt idx="14">
                  <c:v>#N/A</c:v>
                </c:pt>
                <c:pt idx="15">
                  <c:v>#N/A</c:v>
                </c:pt>
                <c:pt idx="16">
                  <c:v>#N/A</c:v>
                </c:pt>
                <c:pt idx="17">
                  <c:v>#N/A</c:v>
                </c:pt>
                <c:pt idx="18">
                  <c:v>#N/A</c:v>
                </c:pt>
                <c:pt idx="19">
                  <c:v>#N/A</c:v>
                </c:pt>
                <c:pt idx="20">
                  <c:v>#N/A</c:v>
                </c:pt>
                <c:pt idx="21">
                  <c:v>1.3143483023001095E-2</c:v>
                </c:pt>
                <c:pt idx="22">
                  <c:v>#N/A</c:v>
                </c:pt>
                <c:pt idx="23">
                  <c:v>#N/A</c:v>
                </c:pt>
                <c:pt idx="24">
                  <c:v>#N/A</c:v>
                </c:pt>
                <c:pt idx="25">
                  <c:v>1.1633011413520633</c:v>
                </c:pt>
              </c:numCache>
            </c:numRef>
          </c:yVal>
          <c:smooth val="0"/>
          <c:extLst>
            <c:ext xmlns:c16="http://schemas.microsoft.com/office/drawing/2014/chart" uri="{C3380CC4-5D6E-409C-BE32-E72D297353CC}">
              <c16:uniqueId val="{00000001-937F-BA42-9EEF-EB0591659AAE}"/>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Coyote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1.5174129353233829</c:v>
                </c:pt>
                <c:pt idx="12">
                  <c:v>1.5174129353233829</c:v>
                </c:pt>
                <c:pt idx="13">
                  <c:v>0</c:v>
                </c:pt>
                <c:pt idx="14">
                  <c:v>#N/A</c:v>
                </c:pt>
                <c:pt idx="15">
                  <c:v>#N/A</c:v>
                </c:pt>
                <c:pt idx="16">
                  <c:v>#N/A</c:v>
                </c:pt>
                <c:pt idx="17">
                  <c:v>#N/A</c:v>
                </c:pt>
                <c:pt idx="18">
                  <c:v>0.24630541871921183</c:v>
                </c:pt>
                <c:pt idx="19">
                  <c:v>0.24630541871921183</c:v>
                </c:pt>
                <c:pt idx="20">
                  <c:v>0.49261083743842365</c:v>
                </c:pt>
                <c:pt idx="21">
                  <c:v>0.95238095238095233</c:v>
                </c:pt>
                <c:pt idx="22">
                  <c:v>#N/A</c:v>
                </c:pt>
                <c:pt idx="23">
                  <c:v>#N/A</c:v>
                </c:pt>
                <c:pt idx="24">
                  <c:v>#N/A</c:v>
                </c:pt>
                <c:pt idx="25">
                  <c:v>0.69767441860465118</c:v>
                </c:pt>
              </c:numCache>
            </c:numRef>
          </c:xVal>
          <c:yVal>
            <c:numRef>
              <c:f>Figures!$B$13:$AA$13</c:f>
              <c:numCache>
                <c:formatCode>General</c:formatCode>
                <c:ptCount val="26"/>
                <c:pt idx="0">
                  <c:v>3.2075471698113207E-2</c:v>
                </c:pt>
                <c:pt idx="1">
                  <c:v>2.2955974842767294E-2</c:v>
                </c:pt>
                <c:pt idx="2">
                  <c:v>2.9609690444145357E-2</c:v>
                </c:pt>
                <c:pt idx="3">
                  <c:v>4.4867437117607073E-2</c:v>
                </c:pt>
                <c:pt idx="4">
                  <c:v>3.1932773109243695E-2</c:v>
                </c:pt>
                <c:pt idx="5">
                  <c:v>1.828761429758936E-2</c:v>
                </c:pt>
                <c:pt idx="6">
                  <c:v>8.5365853658536592E-2</c:v>
                </c:pt>
                <c:pt idx="7">
                  <c:v>#N/A</c:v>
                </c:pt>
                <c:pt idx="8">
                  <c:v>0</c:v>
                </c:pt>
                <c:pt idx="9">
                  <c:v>5.4878048780487805E-2</c:v>
                </c:pt>
                <c:pt idx="10">
                  <c:v>0</c:v>
                </c:pt>
                <c:pt idx="11">
                  <c:v>0.3097622027534418</c:v>
                </c:pt>
                <c:pt idx="12">
                  <c:v>0.88853247794707302</c:v>
                </c:pt>
                <c:pt idx="13">
                  <c:v>0.34594594594594597</c:v>
                </c:pt>
                <c:pt idx="14">
                  <c:v>#N/A</c:v>
                </c:pt>
                <c:pt idx="15">
                  <c:v>#N/A</c:v>
                </c:pt>
                <c:pt idx="16">
                  <c:v>#N/A</c:v>
                </c:pt>
                <c:pt idx="17">
                  <c:v>#N/A</c:v>
                </c:pt>
                <c:pt idx="18">
                  <c:v>2.2587268993839837E-2</c:v>
                </c:pt>
                <c:pt idx="19">
                  <c:v>2.0533880903490761E-3</c:v>
                </c:pt>
                <c:pt idx="20">
                  <c:v>5.1334702258726897E-2</c:v>
                </c:pt>
                <c:pt idx="21">
                  <c:v>3.2311062431544357E-2</c:v>
                </c:pt>
                <c:pt idx="22">
                  <c:v>#N/A</c:v>
                </c:pt>
                <c:pt idx="23">
                  <c:v>#N/A</c:v>
                </c:pt>
                <c:pt idx="24">
                  <c:v>#N/A</c:v>
                </c:pt>
                <c:pt idx="25">
                  <c:v>0.27919227392449519</c:v>
                </c:pt>
              </c:numCache>
            </c:numRef>
          </c:yVal>
          <c:smooth val="0"/>
          <c:extLst>
            <c:ext xmlns:c16="http://schemas.microsoft.com/office/drawing/2014/chart" uri="{C3380CC4-5D6E-409C-BE32-E72D297353CC}">
              <c16:uniqueId val="{00000001-06F9-7547-98E3-BD8EB06A4420}"/>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 PNW'!$B$5:$AA$5</c:f>
              <c:numCache>
                <c:formatCode>General</c:formatCode>
                <c:ptCount val="26"/>
                <c:pt idx="0">
                  <c:v>1.8748427672955974</c:v>
                </c:pt>
                <c:pt idx="1">
                  <c:v>2.4779874213836477</c:v>
                </c:pt>
                <c:pt idx="2">
                  <c:v>0.32032301480484521</c:v>
                </c:pt>
                <c:pt idx="3">
                  <c:v>0.2345343303874915</c:v>
                </c:pt>
                <c:pt idx="4">
                  <c:v>0.65966386554621848</c:v>
                </c:pt>
                <c:pt idx="5">
                  <c:v>0.40565253532834578</c:v>
                </c:pt>
                <c:pt idx="6">
                  <c:v>0.82926829268292679</c:v>
                </c:pt>
                <c:pt idx="7">
                  <c:v>#N/A</c:v>
                </c:pt>
                <c:pt idx="8">
                  <c:v>0</c:v>
                </c:pt>
                <c:pt idx="9">
                  <c:v>1.1280487804878048</c:v>
                </c:pt>
                <c:pt idx="10">
                  <c:v>6.0975609756097563E-3</c:v>
                </c:pt>
                <c:pt idx="11">
                  <c:v>#N/A</c:v>
                </c:pt>
                <c:pt idx="12">
                  <c:v>#N/A</c:v>
                </c:pt>
                <c:pt idx="13">
                  <c:v>#N/A</c:v>
                </c:pt>
                <c:pt idx="14">
                  <c:v>#N/A</c:v>
                </c:pt>
                <c:pt idx="15">
                  <c:v>#N/A</c:v>
                </c:pt>
                <c:pt idx="16">
                  <c:v>#N/A</c:v>
                </c:pt>
                <c:pt idx="17">
                  <c:v>#N/A</c:v>
                </c:pt>
                <c:pt idx="18">
                  <c:v>#N/A</c:v>
                </c:pt>
                <c:pt idx="19">
                  <c:v>#N/A</c:v>
                </c:pt>
                <c:pt idx="20">
                  <c:v>#N/A</c:v>
                </c:pt>
                <c:pt idx="21">
                  <c:v>3.3428258488499454</c:v>
                </c:pt>
                <c:pt idx="22">
                  <c:v>#N/A</c:v>
                </c:pt>
                <c:pt idx="23">
                  <c:v>#N/A</c:v>
                </c:pt>
                <c:pt idx="24">
                  <c:v>#N/A</c:v>
                </c:pt>
                <c:pt idx="25">
                  <c:v>0.46005267778753295</c:v>
                </c:pt>
              </c:numCache>
            </c:numRef>
          </c:yVal>
          <c:smooth val="0"/>
          <c:extLst>
            <c:ext xmlns:c16="http://schemas.microsoft.com/office/drawing/2014/chart" uri="{C3380CC4-5D6E-409C-BE32-E72D297353CC}">
              <c16:uniqueId val="{00000001-3B0C-344E-8584-BDC09BF06729}"/>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Elk</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 PNW'!$B$6:$AA$6</c:f>
              <c:numCache>
                <c:formatCode>General</c:formatCode>
                <c:ptCount val="26"/>
                <c:pt idx="0">
                  <c:v>8.8050314465408803E-3</c:v>
                </c:pt>
                <c:pt idx="1">
                  <c:v>3.7421383647798741E-2</c:v>
                </c:pt>
                <c:pt idx="2">
                  <c:v>5.652759084791386E-2</c:v>
                </c:pt>
                <c:pt idx="3">
                  <c:v>0.13052345343303876</c:v>
                </c:pt>
                <c:pt idx="4">
                  <c:v>9.4117647058823528E-2</c:v>
                </c:pt>
                <c:pt idx="5">
                  <c:v>3.906899418121363E-2</c:v>
                </c:pt>
                <c:pt idx="6">
                  <c:v>0</c:v>
                </c:pt>
                <c:pt idx="7">
                  <c:v>#N/A</c:v>
                </c:pt>
                <c:pt idx="8">
                  <c:v>4.2682926829268296E-2</c:v>
                </c:pt>
                <c:pt idx="9">
                  <c:v>0</c:v>
                </c:pt>
                <c:pt idx="10">
                  <c:v>6.0975609756097563E-3</c:v>
                </c:pt>
                <c:pt idx="11">
                  <c:v>#N/A</c:v>
                </c:pt>
                <c:pt idx="12">
                  <c:v>#N/A</c:v>
                </c:pt>
                <c:pt idx="13">
                  <c:v>#N/A</c:v>
                </c:pt>
                <c:pt idx="14">
                  <c:v>#N/A</c:v>
                </c:pt>
                <c:pt idx="15">
                  <c:v>#N/A</c:v>
                </c:pt>
                <c:pt idx="16">
                  <c:v>#N/A</c:v>
                </c:pt>
                <c:pt idx="17">
                  <c:v>#N/A</c:v>
                </c:pt>
                <c:pt idx="18">
                  <c:v>#N/A</c:v>
                </c:pt>
                <c:pt idx="19">
                  <c:v>#N/A</c:v>
                </c:pt>
                <c:pt idx="20">
                  <c:v>#N/A</c:v>
                </c:pt>
                <c:pt idx="21">
                  <c:v>1.3143483023001095E-2</c:v>
                </c:pt>
                <c:pt idx="22">
                  <c:v>#N/A</c:v>
                </c:pt>
                <c:pt idx="23">
                  <c:v>#N/A</c:v>
                </c:pt>
                <c:pt idx="24">
                  <c:v>#N/A</c:v>
                </c:pt>
                <c:pt idx="25">
                  <c:v>1.1633011413520633</c:v>
                </c:pt>
              </c:numCache>
            </c:numRef>
          </c:yVal>
          <c:smooth val="0"/>
          <c:extLst>
            <c:ext xmlns:c16="http://schemas.microsoft.com/office/drawing/2014/chart" uri="{C3380CC4-5D6E-409C-BE32-E72D297353CC}">
              <c16:uniqueId val="{00000001-61C0-1345-8FB1-8B3322D54CF9}"/>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 PNW'!$B$7:$AA$7</c:f>
              <c:numCache>
                <c:formatCode>General</c:formatCode>
                <c:ptCount val="26"/>
                <c:pt idx="0">
                  <c:v>2.1383647798742137E-2</c:v>
                </c:pt>
                <c:pt idx="1">
                  <c:v>2.9245283018867925E-2</c:v>
                </c:pt>
                <c:pt idx="2">
                  <c:v>3.2974427994616418E-2</c:v>
                </c:pt>
                <c:pt idx="3">
                  <c:v>2.0394289598912306E-3</c:v>
                </c:pt>
                <c:pt idx="4">
                  <c:v>9.2436974789915968E-3</c:v>
                </c:pt>
                <c:pt idx="5">
                  <c:v>4.1562759767248547E-3</c:v>
                </c:pt>
                <c:pt idx="6">
                  <c:v>3.6585365853658534E-2</c:v>
                </c:pt>
                <c:pt idx="7">
                  <c:v>#N/A</c:v>
                </c:pt>
                <c:pt idx="8">
                  <c:v>0</c:v>
                </c:pt>
                <c:pt idx="9">
                  <c:v>0</c:v>
                </c:pt>
                <c:pt idx="10">
                  <c:v>0</c:v>
                </c:pt>
                <c:pt idx="11">
                  <c:v>#N/A</c:v>
                </c:pt>
                <c:pt idx="12">
                  <c:v>#N/A</c:v>
                </c:pt>
                <c:pt idx="13">
                  <c:v>#N/A</c:v>
                </c:pt>
                <c:pt idx="14">
                  <c:v>#N/A</c:v>
                </c:pt>
                <c:pt idx="15">
                  <c:v>#N/A</c:v>
                </c:pt>
                <c:pt idx="16">
                  <c:v>#N/A</c:v>
                </c:pt>
                <c:pt idx="17">
                  <c:v>#N/A</c:v>
                </c:pt>
                <c:pt idx="18">
                  <c:v>#N/A</c:v>
                </c:pt>
                <c:pt idx="19">
                  <c:v>#N/A</c:v>
                </c:pt>
                <c:pt idx="20">
                  <c:v>#N/A</c:v>
                </c:pt>
                <c:pt idx="21">
                  <c:v>1.6429353778751369E-3</c:v>
                </c:pt>
                <c:pt idx="22">
                  <c:v>#N/A</c:v>
                </c:pt>
                <c:pt idx="23">
                  <c:v>#N/A</c:v>
                </c:pt>
                <c:pt idx="24">
                  <c:v>#N/A</c:v>
                </c:pt>
                <c:pt idx="25">
                  <c:v>#N/A</c:v>
                </c:pt>
              </c:numCache>
            </c:numRef>
          </c:yVal>
          <c:smooth val="0"/>
          <c:extLst>
            <c:ext xmlns:c16="http://schemas.microsoft.com/office/drawing/2014/chart" uri="{C3380CC4-5D6E-409C-BE32-E72D297353CC}">
              <c16:uniqueId val="{00000001-90DE-5A46-BAEB-EF27AA094B6A}"/>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Black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 PNW'!$B$8:$AA$8</c:f>
              <c:numCache>
                <c:formatCode>General</c:formatCode>
                <c:ptCount val="26"/>
                <c:pt idx="0">
                  <c:v>1.1320754716981131E-2</c:v>
                </c:pt>
                <c:pt idx="1">
                  <c:v>1.1320754716981131E-2</c:v>
                </c:pt>
                <c:pt idx="2">
                  <c:v>2.018842530282638E-3</c:v>
                </c:pt>
                <c:pt idx="3">
                  <c:v>2.7872195785180149E-2</c:v>
                </c:pt>
                <c:pt idx="4">
                  <c:v>7.5630252100840336E-3</c:v>
                </c:pt>
                <c:pt idx="5">
                  <c:v>4.1562759767248547E-3</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1.642935377875137E-2</c:v>
                </c:pt>
                <c:pt idx="22">
                  <c:v>#N/A</c:v>
                </c:pt>
                <c:pt idx="23">
                  <c:v>#N/A</c:v>
                </c:pt>
                <c:pt idx="24">
                  <c:v>#N/A</c:v>
                </c:pt>
                <c:pt idx="25">
                  <c:v>0</c:v>
                </c:pt>
              </c:numCache>
            </c:numRef>
          </c:yVal>
          <c:smooth val="0"/>
          <c:extLst>
            <c:ext xmlns:c16="http://schemas.microsoft.com/office/drawing/2014/chart" uri="{C3380CC4-5D6E-409C-BE32-E72D297353CC}">
              <c16:uniqueId val="{00000001-C46A-ED48-ADDF-4E7B522BBD8E}"/>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Grizzly</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Grizzly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 PNW'!$B$9:$AA$9</c:f>
              <c:numCache>
                <c:formatCode>General</c:formatCode>
                <c:ptCount val="26"/>
                <c:pt idx="0">
                  <c:v>7.5786163522012576E-2</c:v>
                </c:pt>
                <c:pt idx="1">
                  <c:v>6.2264150943396226E-2</c:v>
                </c:pt>
                <c:pt idx="2">
                  <c:v>3.5666218034993272E-2</c:v>
                </c:pt>
                <c:pt idx="3">
                  <c:v>1.9034670292318152E-2</c:v>
                </c:pt>
                <c:pt idx="4">
                  <c:v>6.4705882352941183E-2</c:v>
                </c:pt>
                <c:pt idx="5">
                  <c:v>1.6625103906899419E-2</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6E1E-9146-9171-83A220CFB93F}"/>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Cougar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Figures!$B$10:$AA$10</c:f>
              <c:numCache>
                <c:formatCode>General</c:formatCode>
                <c:ptCount val="26"/>
                <c:pt idx="0">
                  <c:v>2.20125786163522E-2</c:v>
                </c:pt>
                <c:pt idx="1">
                  <c:v>3.459119496855346E-3</c:v>
                </c:pt>
                <c:pt idx="2">
                  <c:v>0</c:v>
                </c:pt>
                <c:pt idx="3">
                  <c:v>0</c:v>
                </c:pt>
                <c:pt idx="4">
                  <c:v>1.6806722689075631E-3</c:v>
                </c:pt>
                <c:pt idx="5">
                  <c:v>0</c:v>
                </c:pt>
                <c:pt idx="6">
                  <c:v>0</c:v>
                </c:pt>
                <c:pt idx="7">
                  <c:v>#N/A</c:v>
                </c:pt>
                <c:pt idx="8">
                  <c:v>0</c:v>
                </c:pt>
                <c:pt idx="9">
                  <c:v>0.15853658536585366</c:v>
                </c:pt>
                <c:pt idx="10">
                  <c:v>0</c:v>
                </c:pt>
                <c:pt idx="11">
                  <c:v>4.3804755944931162E-3</c:v>
                </c:pt>
                <c:pt idx="12">
                  <c:v>0</c:v>
                </c:pt>
                <c:pt idx="13">
                  <c:v>#N/A</c:v>
                </c:pt>
                <c:pt idx="14">
                  <c:v>#N/A</c:v>
                </c:pt>
                <c:pt idx="15">
                  <c:v>#N/A</c:v>
                </c:pt>
                <c:pt idx="16">
                  <c:v>#N/A</c:v>
                </c:pt>
                <c:pt idx="17">
                  <c:v>#N/A</c:v>
                </c:pt>
                <c:pt idx="18">
                  <c:v>#N/A</c:v>
                </c:pt>
                <c:pt idx="19">
                  <c:v>#N/A</c:v>
                </c:pt>
                <c:pt idx="20">
                  <c:v>#N/A</c:v>
                </c:pt>
                <c:pt idx="21">
                  <c:v>3.2858707557502738E-3</c:v>
                </c:pt>
                <c:pt idx="22">
                  <c:v>#N/A</c:v>
                </c:pt>
                <c:pt idx="23">
                  <c:v>#N/A</c:v>
                </c:pt>
                <c:pt idx="24">
                  <c:v>#N/A</c:v>
                </c:pt>
                <c:pt idx="25">
                  <c:v>0</c:v>
                </c:pt>
              </c:numCache>
            </c:numRef>
          </c:yVal>
          <c:smooth val="0"/>
          <c:extLst>
            <c:ext xmlns:c16="http://schemas.microsoft.com/office/drawing/2014/chart" uri="{C3380CC4-5D6E-409C-BE32-E72D297353CC}">
              <c16:uniqueId val="{00000001-A301-FD44-B383-2E3B0DC6DDD3}"/>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Big-Horned Sheep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Big Horned Sheep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 PNW'!$B$11:$AA$11</c:f>
              <c:numCache>
                <c:formatCode>General</c:formatCode>
                <c:ptCount val="26"/>
                <c:pt idx="0">
                  <c:v>0</c:v>
                </c:pt>
                <c:pt idx="1">
                  <c:v>0</c:v>
                </c:pt>
                <c:pt idx="2">
                  <c:v>0</c:v>
                </c:pt>
                <c:pt idx="3">
                  <c:v>0</c:v>
                </c:pt>
                <c:pt idx="4">
                  <c:v>0</c:v>
                </c:pt>
                <c:pt idx="5">
                  <c:v>0</c:v>
                </c:pt>
                <c:pt idx="6">
                  <c:v>0</c:v>
                </c:pt>
                <c:pt idx="7">
                  <c:v>#N/A</c:v>
                </c:pt>
                <c:pt idx="8">
                  <c:v>0</c:v>
                </c:pt>
                <c:pt idx="9">
                  <c:v>0.40243902439024393</c:v>
                </c:pt>
                <c:pt idx="10">
                  <c:v>0</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BFCF-0E42-BDA7-4BBB812AF96A}"/>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Wolf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Wolf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 PNW'!$B$12:$AA$12</c:f>
              <c:numCache>
                <c:formatCode>General</c:formatCode>
                <c:ptCount val="26"/>
                <c:pt idx="0">
                  <c:v>0.10440251572327044</c:v>
                </c:pt>
                <c:pt idx="1">
                  <c:v>0.13584905660377358</c:v>
                </c:pt>
                <c:pt idx="2">
                  <c:v>1.0094212651413189E-2</c:v>
                </c:pt>
                <c:pt idx="3">
                  <c:v>9.5173351461590762E-3</c:v>
                </c:pt>
                <c:pt idx="4">
                  <c:v>3.8655462184873951E-2</c:v>
                </c:pt>
                <c:pt idx="5">
                  <c:v>4.9875311720698253E-3</c:v>
                </c:pt>
                <c:pt idx="6">
                  <c:v>0</c:v>
                </c:pt>
                <c:pt idx="7">
                  <c:v>#N/A</c:v>
                </c:pt>
                <c:pt idx="8">
                  <c:v>0</c:v>
                </c:pt>
                <c:pt idx="9">
                  <c:v>1.8292682926829267E-2</c:v>
                </c:pt>
                <c:pt idx="10">
                  <c:v>6.097560975609756E-2</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154B-2343-B7E8-ADA9453BF84D}"/>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Coyote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 PNW'!$B$13:$AA$13</c:f>
              <c:numCache>
                <c:formatCode>General</c:formatCode>
                <c:ptCount val="26"/>
                <c:pt idx="0">
                  <c:v>3.2075471698113207E-2</c:v>
                </c:pt>
                <c:pt idx="1">
                  <c:v>2.2955974842767294E-2</c:v>
                </c:pt>
                <c:pt idx="2">
                  <c:v>2.9609690444145357E-2</c:v>
                </c:pt>
                <c:pt idx="3">
                  <c:v>4.4867437117607073E-2</c:v>
                </c:pt>
                <c:pt idx="4">
                  <c:v>3.1932773109243695E-2</c:v>
                </c:pt>
                <c:pt idx="5">
                  <c:v>1.828761429758936E-2</c:v>
                </c:pt>
                <c:pt idx="6">
                  <c:v>8.5365853658536592E-2</c:v>
                </c:pt>
                <c:pt idx="7">
                  <c:v>#N/A</c:v>
                </c:pt>
                <c:pt idx="8">
                  <c:v>0</c:v>
                </c:pt>
                <c:pt idx="9">
                  <c:v>5.4878048780487805E-2</c:v>
                </c:pt>
                <c:pt idx="10">
                  <c:v>0</c:v>
                </c:pt>
                <c:pt idx="11">
                  <c:v>#N/A</c:v>
                </c:pt>
                <c:pt idx="12">
                  <c:v>#N/A</c:v>
                </c:pt>
                <c:pt idx="13">
                  <c:v>#N/A</c:v>
                </c:pt>
                <c:pt idx="14">
                  <c:v>#N/A</c:v>
                </c:pt>
                <c:pt idx="15">
                  <c:v>#N/A</c:v>
                </c:pt>
                <c:pt idx="16">
                  <c:v>#N/A</c:v>
                </c:pt>
                <c:pt idx="17">
                  <c:v>#N/A</c:v>
                </c:pt>
                <c:pt idx="18">
                  <c:v>#N/A</c:v>
                </c:pt>
                <c:pt idx="19">
                  <c:v>#N/A</c:v>
                </c:pt>
                <c:pt idx="20">
                  <c:v>#N/A</c:v>
                </c:pt>
                <c:pt idx="21">
                  <c:v>3.2311062431544357E-2</c:v>
                </c:pt>
                <c:pt idx="22">
                  <c:v>#N/A</c:v>
                </c:pt>
                <c:pt idx="23">
                  <c:v>#N/A</c:v>
                </c:pt>
                <c:pt idx="24">
                  <c:v>#N/A</c:v>
                </c:pt>
                <c:pt idx="25">
                  <c:v>0.27919227392449519</c:v>
                </c:pt>
              </c:numCache>
            </c:numRef>
          </c:yVal>
          <c:smooth val="0"/>
          <c:extLst>
            <c:ext xmlns:c16="http://schemas.microsoft.com/office/drawing/2014/chart" uri="{C3380CC4-5D6E-409C-BE32-E72D297353CC}">
              <c16:uniqueId val="{00000001-A8E7-3E4D-BE3A-BCA9DA40613C}"/>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Figures!$B$7:$AA$7</c:f>
              <c:numCache>
                <c:formatCode>General</c:formatCode>
                <c:ptCount val="26"/>
                <c:pt idx="0">
                  <c:v>2.1383647798742137E-2</c:v>
                </c:pt>
                <c:pt idx="1">
                  <c:v>2.9245283018867925E-2</c:v>
                </c:pt>
                <c:pt idx="2">
                  <c:v>3.2974427994616418E-2</c:v>
                </c:pt>
                <c:pt idx="3">
                  <c:v>2.0394289598912306E-3</c:v>
                </c:pt>
                <c:pt idx="4">
                  <c:v>9.2436974789915968E-3</c:v>
                </c:pt>
                <c:pt idx="5">
                  <c:v>4.1562759767248547E-3</c:v>
                </c:pt>
                <c:pt idx="6">
                  <c:v>3.6585365853658534E-2</c:v>
                </c:pt>
                <c:pt idx="7">
                  <c:v>#N/A</c:v>
                </c:pt>
                <c:pt idx="8">
                  <c:v>0</c:v>
                </c:pt>
                <c:pt idx="9">
                  <c:v>0</c:v>
                </c:pt>
                <c:pt idx="10">
                  <c:v>0</c:v>
                </c:pt>
                <c:pt idx="11">
                  <c:v>8.135168961201502E-3</c:v>
                </c:pt>
                <c:pt idx="12">
                  <c:v>0</c:v>
                </c:pt>
                <c:pt idx="13">
                  <c:v>#N/A</c:v>
                </c:pt>
                <c:pt idx="14">
                  <c:v>#N/A</c:v>
                </c:pt>
                <c:pt idx="15">
                  <c:v>#N/A</c:v>
                </c:pt>
                <c:pt idx="16">
                  <c:v>#N/A</c:v>
                </c:pt>
                <c:pt idx="17">
                  <c:v>#N/A</c:v>
                </c:pt>
                <c:pt idx="18">
                  <c:v>#N/A</c:v>
                </c:pt>
                <c:pt idx="19">
                  <c:v>#N/A</c:v>
                </c:pt>
                <c:pt idx="20">
                  <c:v>#N/A</c:v>
                </c:pt>
                <c:pt idx="21">
                  <c:v>1.6429353778751369E-3</c:v>
                </c:pt>
                <c:pt idx="22">
                  <c:v>#N/A</c:v>
                </c:pt>
                <c:pt idx="23">
                  <c:v>#N/A</c:v>
                </c:pt>
                <c:pt idx="24">
                  <c:v>#N/A</c:v>
                </c:pt>
                <c:pt idx="25">
                  <c:v>#N/A</c:v>
                </c:pt>
              </c:numCache>
            </c:numRef>
          </c:yVal>
          <c:smooth val="0"/>
          <c:extLst>
            <c:ext xmlns:c16="http://schemas.microsoft.com/office/drawing/2014/chart" uri="{C3380CC4-5D6E-409C-BE32-E72D297353CC}">
              <c16:uniqueId val="{00000001-7FAC-104F-8733-A91CA9DEEBE8}"/>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a:t>
            </a:r>
            <a:r>
              <a:rPr lang="en-US" baseline="0"/>
              <a:t> Ratio for Total Crossings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PNW'!$B$4:$AA$4</c:f>
              <c:numCache>
                <c:formatCode>General</c:formatCode>
                <c:ptCount val="26"/>
                <c:pt idx="0">
                  <c:v>2.1506289308176099</c:v>
                </c:pt>
                <c:pt idx="1">
                  <c:v>2.7805031446540882</c:v>
                </c:pt>
                <c:pt idx="2">
                  <c:v>0.48721399730820997</c:v>
                </c:pt>
                <c:pt idx="3">
                  <c:v>0.46838885112168593</c:v>
                </c:pt>
                <c:pt idx="4">
                  <c:v>0.90756302521008403</c:v>
                </c:pt>
                <c:pt idx="5">
                  <c:v>0.49293433083956772</c:v>
                </c:pt>
                <c:pt idx="6">
                  <c:v>0.95121951219512191</c:v>
                </c:pt>
                <c:pt idx="7">
                  <c:v>#N/A</c:v>
                </c:pt>
                <c:pt idx="8">
                  <c:v>4.2682926829268296E-2</c:v>
                </c:pt>
                <c:pt idx="9">
                  <c:v>1.7621951219512195</c:v>
                </c:pt>
                <c:pt idx="10">
                  <c:v>7.3170731707317069E-2</c:v>
                </c:pt>
                <c:pt idx="11">
                  <c:v>#N/A</c:v>
                </c:pt>
                <c:pt idx="12">
                  <c:v>#N/A</c:v>
                </c:pt>
                <c:pt idx="13">
                  <c:v>#N/A</c:v>
                </c:pt>
                <c:pt idx="14">
                  <c:v>#N/A</c:v>
                </c:pt>
                <c:pt idx="15">
                  <c:v>#N/A</c:v>
                </c:pt>
                <c:pt idx="16">
                  <c:v>#N/A</c:v>
                </c:pt>
                <c:pt idx="17">
                  <c:v>#N/A</c:v>
                </c:pt>
                <c:pt idx="18">
                  <c:v>#N/A</c:v>
                </c:pt>
                <c:pt idx="19">
                  <c:v>#N/A</c:v>
                </c:pt>
                <c:pt idx="20">
                  <c:v>#N/A</c:v>
                </c:pt>
                <c:pt idx="21">
                  <c:v>3.4096385542168677</c:v>
                </c:pt>
                <c:pt idx="22">
                  <c:v>#N/A</c:v>
                </c:pt>
                <c:pt idx="23">
                  <c:v>#N/A</c:v>
                </c:pt>
                <c:pt idx="24">
                  <c:v>#N/A</c:v>
                </c:pt>
                <c:pt idx="25">
                  <c:v>1.9025460930640914</c:v>
                </c:pt>
              </c:numCache>
            </c:numRef>
          </c:yVal>
          <c:smooth val="0"/>
          <c:extLst>
            <c:ext xmlns:c16="http://schemas.microsoft.com/office/drawing/2014/chart" uri="{C3380CC4-5D6E-409C-BE32-E72D297353CC}">
              <c16:uniqueId val="{00000002-43A1-1048-AF5E-3B98C668DBE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W:L</a:t>
                </a:r>
                <a:r>
                  <a:rPr lang="en-US" baseline="0"/>
                  <a:t> to Ratio</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Crossings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#N/A</c:v>
                </c:pt>
                <c:pt idx="12">
                  <c:v>#N/A</c:v>
                </c:pt>
                <c:pt idx="13">
                  <c:v>#N/A</c:v>
                </c:pt>
                <c:pt idx="14">
                  <c:v>#N/A</c:v>
                </c:pt>
                <c:pt idx="15">
                  <c:v>#N/A</c:v>
                </c:pt>
                <c:pt idx="16">
                  <c:v>#N/A</c:v>
                </c:pt>
                <c:pt idx="17">
                  <c:v>#N/A</c:v>
                </c:pt>
                <c:pt idx="18">
                  <c:v>#N/A</c:v>
                </c:pt>
                <c:pt idx="19">
                  <c:v>#N/A</c:v>
                </c:pt>
                <c:pt idx="20">
                  <c:v>#N/A</c:v>
                </c:pt>
                <c:pt idx="21">
                  <c:v>60</c:v>
                </c:pt>
                <c:pt idx="22">
                  <c:v>#N/A</c:v>
                </c:pt>
                <c:pt idx="23">
                  <c:v>#N/A</c:v>
                </c:pt>
                <c:pt idx="24">
                  <c:v>#N/A</c:v>
                </c:pt>
                <c:pt idx="25">
                  <c:v>45.72</c:v>
                </c:pt>
              </c:numCache>
            </c:numRef>
          </c:xVal>
          <c:yVal>
            <c:numRef>
              <c:f>'Figures PNW'!$B$4:$AA$4</c:f>
              <c:numCache>
                <c:formatCode>General</c:formatCode>
                <c:ptCount val="26"/>
                <c:pt idx="0">
                  <c:v>2.1506289308176099</c:v>
                </c:pt>
                <c:pt idx="1">
                  <c:v>2.7805031446540882</c:v>
                </c:pt>
                <c:pt idx="2">
                  <c:v>0.48721399730820997</c:v>
                </c:pt>
                <c:pt idx="3">
                  <c:v>0.46838885112168593</c:v>
                </c:pt>
                <c:pt idx="4">
                  <c:v>0.90756302521008403</c:v>
                </c:pt>
                <c:pt idx="5">
                  <c:v>0.49293433083956772</c:v>
                </c:pt>
                <c:pt idx="6">
                  <c:v>0.95121951219512191</c:v>
                </c:pt>
                <c:pt idx="7">
                  <c:v>#N/A</c:v>
                </c:pt>
                <c:pt idx="8">
                  <c:v>4.2682926829268296E-2</c:v>
                </c:pt>
                <c:pt idx="9">
                  <c:v>1.7621951219512195</c:v>
                </c:pt>
                <c:pt idx="10">
                  <c:v>7.3170731707317069E-2</c:v>
                </c:pt>
                <c:pt idx="11">
                  <c:v>#N/A</c:v>
                </c:pt>
                <c:pt idx="12">
                  <c:v>#N/A</c:v>
                </c:pt>
                <c:pt idx="13">
                  <c:v>#N/A</c:v>
                </c:pt>
                <c:pt idx="14">
                  <c:v>#N/A</c:v>
                </c:pt>
                <c:pt idx="15">
                  <c:v>#N/A</c:v>
                </c:pt>
                <c:pt idx="16">
                  <c:v>#N/A</c:v>
                </c:pt>
                <c:pt idx="17">
                  <c:v>#N/A</c:v>
                </c:pt>
                <c:pt idx="18">
                  <c:v>#N/A</c:v>
                </c:pt>
                <c:pt idx="19">
                  <c:v>#N/A</c:v>
                </c:pt>
                <c:pt idx="20">
                  <c:v>#N/A</c:v>
                </c:pt>
                <c:pt idx="21">
                  <c:v>3.4096385542168677</c:v>
                </c:pt>
                <c:pt idx="22">
                  <c:v>#N/A</c:v>
                </c:pt>
                <c:pt idx="23">
                  <c:v>#N/A</c:v>
                </c:pt>
                <c:pt idx="24">
                  <c:v>#N/A</c:v>
                </c:pt>
                <c:pt idx="25">
                  <c:v>1.9025460930640914</c:v>
                </c:pt>
              </c:numCache>
            </c:numRef>
          </c:yVal>
          <c:smooth val="0"/>
          <c:extLst>
            <c:ext xmlns:c16="http://schemas.microsoft.com/office/drawing/2014/chart" uri="{C3380CC4-5D6E-409C-BE32-E72D297353CC}">
              <c16:uniqueId val="{00000001-5AEF-2C45-97F2-3B3D84F9F8CC}"/>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PNW'!$B$5:$AA$5</c:f>
              <c:numCache>
                <c:formatCode>General</c:formatCode>
                <c:ptCount val="26"/>
                <c:pt idx="0">
                  <c:v>1.8748427672955974</c:v>
                </c:pt>
                <c:pt idx="1">
                  <c:v>2.4779874213836477</c:v>
                </c:pt>
                <c:pt idx="2">
                  <c:v>0.32032301480484521</c:v>
                </c:pt>
                <c:pt idx="3">
                  <c:v>0.2345343303874915</c:v>
                </c:pt>
                <c:pt idx="4">
                  <c:v>0.65966386554621848</c:v>
                </c:pt>
                <c:pt idx="5">
                  <c:v>0.40565253532834578</c:v>
                </c:pt>
                <c:pt idx="6">
                  <c:v>0.82926829268292679</c:v>
                </c:pt>
                <c:pt idx="7">
                  <c:v>#N/A</c:v>
                </c:pt>
                <c:pt idx="8">
                  <c:v>0</c:v>
                </c:pt>
                <c:pt idx="9">
                  <c:v>1.1280487804878048</c:v>
                </c:pt>
                <c:pt idx="10">
                  <c:v>6.0975609756097563E-3</c:v>
                </c:pt>
                <c:pt idx="11">
                  <c:v>#N/A</c:v>
                </c:pt>
                <c:pt idx="12">
                  <c:v>#N/A</c:v>
                </c:pt>
                <c:pt idx="13">
                  <c:v>#N/A</c:v>
                </c:pt>
                <c:pt idx="14">
                  <c:v>#N/A</c:v>
                </c:pt>
                <c:pt idx="15">
                  <c:v>#N/A</c:v>
                </c:pt>
                <c:pt idx="16">
                  <c:v>#N/A</c:v>
                </c:pt>
                <c:pt idx="17">
                  <c:v>#N/A</c:v>
                </c:pt>
                <c:pt idx="18">
                  <c:v>#N/A</c:v>
                </c:pt>
                <c:pt idx="19">
                  <c:v>#N/A</c:v>
                </c:pt>
                <c:pt idx="20">
                  <c:v>#N/A</c:v>
                </c:pt>
                <c:pt idx="21">
                  <c:v>3.3428258488499454</c:v>
                </c:pt>
                <c:pt idx="22">
                  <c:v>#N/A</c:v>
                </c:pt>
                <c:pt idx="23">
                  <c:v>#N/A</c:v>
                </c:pt>
                <c:pt idx="24">
                  <c:v>#N/A</c:v>
                </c:pt>
                <c:pt idx="25">
                  <c:v>0.46005267778753295</c:v>
                </c:pt>
              </c:numCache>
            </c:numRef>
          </c:yVal>
          <c:smooth val="0"/>
          <c:extLst>
            <c:ext xmlns:c16="http://schemas.microsoft.com/office/drawing/2014/chart" uri="{C3380CC4-5D6E-409C-BE32-E72D297353CC}">
              <c16:uniqueId val="{00000001-5BEC-6A4E-8DD6-3865D420B876}"/>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Elk</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PNW'!$B$6:$AA$6</c:f>
              <c:numCache>
                <c:formatCode>General</c:formatCode>
                <c:ptCount val="26"/>
                <c:pt idx="0">
                  <c:v>8.8050314465408803E-3</c:v>
                </c:pt>
                <c:pt idx="1">
                  <c:v>3.7421383647798741E-2</c:v>
                </c:pt>
                <c:pt idx="2">
                  <c:v>5.652759084791386E-2</c:v>
                </c:pt>
                <c:pt idx="3">
                  <c:v>0.13052345343303876</c:v>
                </c:pt>
                <c:pt idx="4">
                  <c:v>9.4117647058823528E-2</c:v>
                </c:pt>
                <c:pt idx="5">
                  <c:v>3.906899418121363E-2</c:v>
                </c:pt>
                <c:pt idx="6">
                  <c:v>0</c:v>
                </c:pt>
                <c:pt idx="7">
                  <c:v>#N/A</c:v>
                </c:pt>
                <c:pt idx="8">
                  <c:v>4.2682926829268296E-2</c:v>
                </c:pt>
                <c:pt idx="9">
                  <c:v>0</c:v>
                </c:pt>
                <c:pt idx="10">
                  <c:v>6.0975609756097563E-3</c:v>
                </c:pt>
                <c:pt idx="11">
                  <c:v>#N/A</c:v>
                </c:pt>
                <c:pt idx="12">
                  <c:v>#N/A</c:v>
                </c:pt>
                <c:pt idx="13">
                  <c:v>#N/A</c:v>
                </c:pt>
                <c:pt idx="14">
                  <c:v>#N/A</c:v>
                </c:pt>
                <c:pt idx="15">
                  <c:v>#N/A</c:v>
                </c:pt>
                <c:pt idx="16">
                  <c:v>#N/A</c:v>
                </c:pt>
                <c:pt idx="17">
                  <c:v>#N/A</c:v>
                </c:pt>
                <c:pt idx="18">
                  <c:v>#N/A</c:v>
                </c:pt>
                <c:pt idx="19">
                  <c:v>#N/A</c:v>
                </c:pt>
                <c:pt idx="20">
                  <c:v>#N/A</c:v>
                </c:pt>
                <c:pt idx="21">
                  <c:v>1.3143483023001095E-2</c:v>
                </c:pt>
                <c:pt idx="22">
                  <c:v>#N/A</c:v>
                </c:pt>
                <c:pt idx="23">
                  <c:v>#N/A</c:v>
                </c:pt>
                <c:pt idx="24">
                  <c:v>#N/A</c:v>
                </c:pt>
                <c:pt idx="25">
                  <c:v>1.1633011413520633</c:v>
                </c:pt>
              </c:numCache>
            </c:numRef>
          </c:yVal>
          <c:smooth val="0"/>
          <c:extLst>
            <c:ext xmlns:c16="http://schemas.microsoft.com/office/drawing/2014/chart" uri="{C3380CC4-5D6E-409C-BE32-E72D297353CC}">
              <c16:uniqueId val="{00000001-126E-1E4A-AFF3-6BF3F6C6390E}"/>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PNW'!$B$7:$AA$7</c:f>
              <c:numCache>
                <c:formatCode>General</c:formatCode>
                <c:ptCount val="26"/>
                <c:pt idx="0">
                  <c:v>2.1383647798742137E-2</c:v>
                </c:pt>
                <c:pt idx="1">
                  <c:v>2.9245283018867925E-2</c:v>
                </c:pt>
                <c:pt idx="2">
                  <c:v>3.2974427994616418E-2</c:v>
                </c:pt>
                <c:pt idx="3">
                  <c:v>2.0394289598912306E-3</c:v>
                </c:pt>
                <c:pt idx="4">
                  <c:v>9.2436974789915968E-3</c:v>
                </c:pt>
                <c:pt idx="5">
                  <c:v>4.1562759767248547E-3</c:v>
                </c:pt>
                <c:pt idx="6">
                  <c:v>3.6585365853658534E-2</c:v>
                </c:pt>
                <c:pt idx="7">
                  <c:v>#N/A</c:v>
                </c:pt>
                <c:pt idx="8">
                  <c:v>0</c:v>
                </c:pt>
                <c:pt idx="9">
                  <c:v>0</c:v>
                </c:pt>
                <c:pt idx="10">
                  <c:v>0</c:v>
                </c:pt>
                <c:pt idx="11">
                  <c:v>#N/A</c:v>
                </c:pt>
                <c:pt idx="12">
                  <c:v>#N/A</c:v>
                </c:pt>
                <c:pt idx="13">
                  <c:v>#N/A</c:v>
                </c:pt>
                <c:pt idx="14">
                  <c:v>#N/A</c:v>
                </c:pt>
                <c:pt idx="15">
                  <c:v>#N/A</c:v>
                </c:pt>
                <c:pt idx="16">
                  <c:v>#N/A</c:v>
                </c:pt>
                <c:pt idx="17">
                  <c:v>#N/A</c:v>
                </c:pt>
                <c:pt idx="18">
                  <c:v>#N/A</c:v>
                </c:pt>
                <c:pt idx="19">
                  <c:v>#N/A</c:v>
                </c:pt>
                <c:pt idx="20">
                  <c:v>#N/A</c:v>
                </c:pt>
                <c:pt idx="21">
                  <c:v>1.6429353778751369E-3</c:v>
                </c:pt>
                <c:pt idx="22">
                  <c:v>#N/A</c:v>
                </c:pt>
                <c:pt idx="23">
                  <c:v>#N/A</c:v>
                </c:pt>
                <c:pt idx="24">
                  <c:v>#N/A</c:v>
                </c:pt>
                <c:pt idx="25">
                  <c:v>#N/A</c:v>
                </c:pt>
              </c:numCache>
            </c:numRef>
          </c:yVal>
          <c:smooth val="0"/>
          <c:extLst>
            <c:ext xmlns:c16="http://schemas.microsoft.com/office/drawing/2014/chart" uri="{C3380CC4-5D6E-409C-BE32-E72D297353CC}">
              <c16:uniqueId val="{00000001-26B6-8646-AE19-A1F89E9492EA}"/>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Black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PNW'!$B$8:$AA$8</c:f>
              <c:numCache>
                <c:formatCode>General</c:formatCode>
                <c:ptCount val="26"/>
                <c:pt idx="0">
                  <c:v>1.1320754716981131E-2</c:v>
                </c:pt>
                <c:pt idx="1">
                  <c:v>1.1320754716981131E-2</c:v>
                </c:pt>
                <c:pt idx="2">
                  <c:v>2.018842530282638E-3</c:v>
                </c:pt>
                <c:pt idx="3">
                  <c:v>2.7872195785180149E-2</c:v>
                </c:pt>
                <c:pt idx="4">
                  <c:v>7.5630252100840336E-3</c:v>
                </c:pt>
                <c:pt idx="5">
                  <c:v>4.1562759767248547E-3</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1.642935377875137E-2</c:v>
                </c:pt>
                <c:pt idx="22">
                  <c:v>#N/A</c:v>
                </c:pt>
                <c:pt idx="23">
                  <c:v>#N/A</c:v>
                </c:pt>
                <c:pt idx="24">
                  <c:v>#N/A</c:v>
                </c:pt>
                <c:pt idx="25">
                  <c:v>0</c:v>
                </c:pt>
              </c:numCache>
            </c:numRef>
          </c:yVal>
          <c:smooth val="0"/>
          <c:extLst>
            <c:ext xmlns:c16="http://schemas.microsoft.com/office/drawing/2014/chart" uri="{C3380CC4-5D6E-409C-BE32-E72D297353CC}">
              <c16:uniqueId val="{00000001-7616-314C-9406-8884FE14DA73}"/>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Grizzly</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Grizzly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PNW'!$B$9:$AA$9</c:f>
              <c:numCache>
                <c:formatCode>General</c:formatCode>
                <c:ptCount val="26"/>
                <c:pt idx="0">
                  <c:v>7.5786163522012576E-2</c:v>
                </c:pt>
                <c:pt idx="1">
                  <c:v>6.2264150943396226E-2</c:v>
                </c:pt>
                <c:pt idx="2">
                  <c:v>3.5666218034993272E-2</c:v>
                </c:pt>
                <c:pt idx="3">
                  <c:v>1.9034670292318152E-2</c:v>
                </c:pt>
                <c:pt idx="4">
                  <c:v>6.4705882352941183E-2</c:v>
                </c:pt>
                <c:pt idx="5">
                  <c:v>1.6625103906899419E-2</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D1D5-4747-A1FB-913A74211D8A}"/>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Cougar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PNW'!$B$10:$AA$10</c:f>
              <c:numCache>
                <c:formatCode>General</c:formatCode>
                <c:ptCount val="26"/>
                <c:pt idx="0">
                  <c:v>2.20125786163522E-2</c:v>
                </c:pt>
                <c:pt idx="1">
                  <c:v>3.459119496855346E-3</c:v>
                </c:pt>
                <c:pt idx="2">
                  <c:v>0</c:v>
                </c:pt>
                <c:pt idx="3">
                  <c:v>0</c:v>
                </c:pt>
                <c:pt idx="4">
                  <c:v>1.6806722689075631E-3</c:v>
                </c:pt>
                <c:pt idx="5">
                  <c:v>0</c:v>
                </c:pt>
                <c:pt idx="6">
                  <c:v>0</c:v>
                </c:pt>
                <c:pt idx="7">
                  <c:v>#N/A</c:v>
                </c:pt>
                <c:pt idx="8">
                  <c:v>0</c:v>
                </c:pt>
                <c:pt idx="9">
                  <c:v>0.15853658536585366</c:v>
                </c:pt>
                <c:pt idx="10">
                  <c:v>0</c:v>
                </c:pt>
                <c:pt idx="11">
                  <c:v>#N/A</c:v>
                </c:pt>
                <c:pt idx="12">
                  <c:v>#N/A</c:v>
                </c:pt>
                <c:pt idx="13">
                  <c:v>#N/A</c:v>
                </c:pt>
                <c:pt idx="14">
                  <c:v>#N/A</c:v>
                </c:pt>
                <c:pt idx="15">
                  <c:v>#N/A</c:v>
                </c:pt>
                <c:pt idx="16">
                  <c:v>#N/A</c:v>
                </c:pt>
                <c:pt idx="17">
                  <c:v>#N/A</c:v>
                </c:pt>
                <c:pt idx="18">
                  <c:v>#N/A</c:v>
                </c:pt>
                <c:pt idx="19">
                  <c:v>#N/A</c:v>
                </c:pt>
                <c:pt idx="20">
                  <c:v>#N/A</c:v>
                </c:pt>
                <c:pt idx="21">
                  <c:v>3.2858707557502738E-3</c:v>
                </c:pt>
                <c:pt idx="22">
                  <c:v>#N/A</c:v>
                </c:pt>
                <c:pt idx="23">
                  <c:v>#N/A</c:v>
                </c:pt>
                <c:pt idx="24">
                  <c:v>#N/A</c:v>
                </c:pt>
                <c:pt idx="25">
                  <c:v>0</c:v>
                </c:pt>
              </c:numCache>
            </c:numRef>
          </c:yVal>
          <c:smooth val="0"/>
          <c:extLst>
            <c:ext xmlns:c16="http://schemas.microsoft.com/office/drawing/2014/chart" uri="{C3380CC4-5D6E-409C-BE32-E72D297353CC}">
              <c16:uniqueId val="{00000001-A8DC-B34A-AA2F-857FC8E7D737}"/>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Big-Horned Sheep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Big Horned Sheep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PNW'!$B$11:$AA$11</c:f>
              <c:numCache>
                <c:formatCode>General</c:formatCode>
                <c:ptCount val="26"/>
                <c:pt idx="0">
                  <c:v>0</c:v>
                </c:pt>
                <c:pt idx="1">
                  <c:v>0</c:v>
                </c:pt>
                <c:pt idx="2">
                  <c:v>0</c:v>
                </c:pt>
                <c:pt idx="3">
                  <c:v>0</c:v>
                </c:pt>
                <c:pt idx="4">
                  <c:v>0</c:v>
                </c:pt>
                <c:pt idx="5">
                  <c:v>0</c:v>
                </c:pt>
                <c:pt idx="6">
                  <c:v>0</c:v>
                </c:pt>
                <c:pt idx="7">
                  <c:v>#N/A</c:v>
                </c:pt>
                <c:pt idx="8">
                  <c:v>0</c:v>
                </c:pt>
                <c:pt idx="9">
                  <c:v>0.40243902439024393</c:v>
                </c:pt>
                <c:pt idx="10">
                  <c:v>0</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4988-764F-A743-E392419AE91A}"/>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Wolf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Wolf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PNW'!$B$12:$AA$12</c:f>
              <c:numCache>
                <c:formatCode>General</c:formatCode>
                <c:ptCount val="26"/>
                <c:pt idx="0">
                  <c:v>0.10440251572327044</c:v>
                </c:pt>
                <c:pt idx="1">
                  <c:v>0.13584905660377358</c:v>
                </c:pt>
                <c:pt idx="2">
                  <c:v>1.0094212651413189E-2</c:v>
                </c:pt>
                <c:pt idx="3">
                  <c:v>9.5173351461590762E-3</c:v>
                </c:pt>
                <c:pt idx="4">
                  <c:v>3.8655462184873951E-2</c:v>
                </c:pt>
                <c:pt idx="5">
                  <c:v>4.9875311720698253E-3</c:v>
                </c:pt>
                <c:pt idx="6">
                  <c:v>0</c:v>
                </c:pt>
                <c:pt idx="7">
                  <c:v>#N/A</c:v>
                </c:pt>
                <c:pt idx="8">
                  <c:v>0</c:v>
                </c:pt>
                <c:pt idx="9">
                  <c:v>1.8292682926829267E-2</c:v>
                </c:pt>
                <c:pt idx="10">
                  <c:v>6.097560975609756E-2</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8796-D34F-809E-D770DADF4292}"/>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Black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Figures!$B$8:$AA$8</c:f>
              <c:numCache>
                <c:formatCode>General</c:formatCode>
                <c:ptCount val="26"/>
                <c:pt idx="0">
                  <c:v>1.1320754716981131E-2</c:v>
                </c:pt>
                <c:pt idx="1">
                  <c:v>1.1320754716981131E-2</c:v>
                </c:pt>
                <c:pt idx="2">
                  <c:v>2.018842530282638E-3</c:v>
                </c:pt>
                <c:pt idx="3">
                  <c:v>2.7872195785180149E-2</c:v>
                </c:pt>
                <c:pt idx="4">
                  <c:v>7.5630252100840336E-3</c:v>
                </c:pt>
                <c:pt idx="5">
                  <c:v>4.1562759767248547E-3</c:v>
                </c:pt>
                <c:pt idx="6">
                  <c:v>#N/A</c:v>
                </c:pt>
                <c:pt idx="7">
                  <c:v>#N/A</c:v>
                </c:pt>
                <c:pt idx="8">
                  <c:v>#N/A</c:v>
                </c:pt>
                <c:pt idx="9">
                  <c:v>#N/A</c:v>
                </c:pt>
                <c:pt idx="10">
                  <c:v>#N/A</c:v>
                </c:pt>
                <c:pt idx="11">
                  <c:v>1.8773466833541927E-3</c:v>
                </c:pt>
                <c:pt idx="12">
                  <c:v>8.0192461908580592E-4</c:v>
                </c:pt>
                <c:pt idx="13">
                  <c:v>#N/A</c:v>
                </c:pt>
                <c:pt idx="14">
                  <c:v>#N/A</c:v>
                </c:pt>
                <c:pt idx="15">
                  <c:v>#N/A</c:v>
                </c:pt>
                <c:pt idx="16">
                  <c:v>#N/A</c:v>
                </c:pt>
                <c:pt idx="17">
                  <c:v>#N/A</c:v>
                </c:pt>
                <c:pt idx="18">
                  <c:v>#N/A</c:v>
                </c:pt>
                <c:pt idx="19">
                  <c:v>#N/A</c:v>
                </c:pt>
                <c:pt idx="20">
                  <c:v>#N/A</c:v>
                </c:pt>
                <c:pt idx="21">
                  <c:v>1.642935377875137E-2</c:v>
                </c:pt>
                <c:pt idx="22">
                  <c:v>#N/A</c:v>
                </c:pt>
                <c:pt idx="23">
                  <c:v>#N/A</c:v>
                </c:pt>
                <c:pt idx="24">
                  <c:v>#N/A</c:v>
                </c:pt>
                <c:pt idx="25">
                  <c:v>0</c:v>
                </c:pt>
              </c:numCache>
            </c:numRef>
          </c:yVal>
          <c:smooth val="0"/>
          <c:extLst>
            <c:ext xmlns:c16="http://schemas.microsoft.com/office/drawing/2014/chart" uri="{C3380CC4-5D6E-409C-BE32-E72D297353CC}">
              <c16:uniqueId val="{00000001-9BD3-BD4E-93BD-27D3042F355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Coyote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PNW'!$B$30:$AA$30</c:f>
              <c:numCache>
                <c:formatCode>General</c:formatCode>
                <c:ptCount val="26"/>
                <c:pt idx="0">
                  <c:v>0.96296296296296291</c:v>
                </c:pt>
                <c:pt idx="1">
                  <c:v>0.91228070175438591</c:v>
                </c:pt>
                <c:pt idx="2">
                  <c:v>1.2244897959183674</c:v>
                </c:pt>
                <c:pt idx="3">
                  <c:v>1.0526315789473684</c:v>
                </c:pt>
                <c:pt idx="4">
                  <c:v>0.89552238805970152</c:v>
                </c:pt>
                <c:pt idx="5">
                  <c:v>0.89552238805970152</c:v>
                </c:pt>
                <c:pt idx="6">
                  <c:v>0.10925925925925926</c:v>
                </c:pt>
                <c:pt idx="7">
                  <c:v>1.0849909584086799</c:v>
                </c:pt>
                <c:pt idx="8">
                  <c:v>0.2</c:v>
                </c:pt>
                <c:pt idx="9">
                  <c:v>0.26181818181818184</c:v>
                </c:pt>
                <c:pt idx="10">
                  <c:v>0.26960784313725489</c:v>
                </c:pt>
                <c:pt idx="11">
                  <c:v>#N/A</c:v>
                </c:pt>
                <c:pt idx="12">
                  <c:v>#N/A</c:v>
                </c:pt>
                <c:pt idx="13">
                  <c:v>#N/A</c:v>
                </c:pt>
                <c:pt idx="14">
                  <c:v>#N/A</c:v>
                </c:pt>
                <c:pt idx="15">
                  <c:v>#N/A</c:v>
                </c:pt>
                <c:pt idx="16">
                  <c:v>#N/A</c:v>
                </c:pt>
                <c:pt idx="17">
                  <c:v>#N/A</c:v>
                </c:pt>
                <c:pt idx="18">
                  <c:v>#N/A</c:v>
                </c:pt>
                <c:pt idx="19">
                  <c:v>#N/A</c:v>
                </c:pt>
                <c:pt idx="20">
                  <c:v>#N/A</c:v>
                </c:pt>
                <c:pt idx="21">
                  <c:v>0.95238095238095233</c:v>
                </c:pt>
                <c:pt idx="22">
                  <c:v>#N/A</c:v>
                </c:pt>
                <c:pt idx="23">
                  <c:v>#N/A</c:v>
                </c:pt>
                <c:pt idx="24">
                  <c:v>#N/A</c:v>
                </c:pt>
                <c:pt idx="25">
                  <c:v>0.69767441860465118</c:v>
                </c:pt>
              </c:numCache>
            </c:numRef>
          </c:xVal>
          <c:yVal>
            <c:numRef>
              <c:f>'Figures PNW'!$B$13:$AA$13</c:f>
              <c:numCache>
                <c:formatCode>General</c:formatCode>
                <c:ptCount val="26"/>
                <c:pt idx="0">
                  <c:v>3.2075471698113207E-2</c:v>
                </c:pt>
                <c:pt idx="1">
                  <c:v>2.2955974842767294E-2</c:v>
                </c:pt>
                <c:pt idx="2">
                  <c:v>2.9609690444145357E-2</c:v>
                </c:pt>
                <c:pt idx="3">
                  <c:v>4.4867437117607073E-2</c:v>
                </c:pt>
                <c:pt idx="4">
                  <c:v>3.1932773109243695E-2</c:v>
                </c:pt>
                <c:pt idx="5">
                  <c:v>1.828761429758936E-2</c:v>
                </c:pt>
                <c:pt idx="6">
                  <c:v>8.5365853658536592E-2</c:v>
                </c:pt>
                <c:pt idx="7">
                  <c:v>#N/A</c:v>
                </c:pt>
                <c:pt idx="8">
                  <c:v>0</c:v>
                </c:pt>
                <c:pt idx="9">
                  <c:v>5.4878048780487805E-2</c:v>
                </c:pt>
                <c:pt idx="10">
                  <c:v>0</c:v>
                </c:pt>
                <c:pt idx="11">
                  <c:v>#N/A</c:v>
                </c:pt>
                <c:pt idx="12">
                  <c:v>#N/A</c:v>
                </c:pt>
                <c:pt idx="13">
                  <c:v>#N/A</c:v>
                </c:pt>
                <c:pt idx="14">
                  <c:v>#N/A</c:v>
                </c:pt>
                <c:pt idx="15">
                  <c:v>#N/A</c:v>
                </c:pt>
                <c:pt idx="16">
                  <c:v>#N/A</c:v>
                </c:pt>
                <c:pt idx="17">
                  <c:v>#N/A</c:v>
                </c:pt>
                <c:pt idx="18">
                  <c:v>#N/A</c:v>
                </c:pt>
                <c:pt idx="19">
                  <c:v>#N/A</c:v>
                </c:pt>
                <c:pt idx="20">
                  <c:v>#N/A</c:v>
                </c:pt>
                <c:pt idx="21">
                  <c:v>3.2311062431544357E-2</c:v>
                </c:pt>
                <c:pt idx="22">
                  <c:v>#N/A</c:v>
                </c:pt>
                <c:pt idx="23">
                  <c:v>#N/A</c:v>
                </c:pt>
                <c:pt idx="24">
                  <c:v>#N/A</c:v>
                </c:pt>
                <c:pt idx="25">
                  <c:v>0.27919227392449519</c:v>
                </c:pt>
              </c:numCache>
            </c:numRef>
          </c:yVal>
          <c:smooth val="0"/>
          <c:extLst>
            <c:ext xmlns:c16="http://schemas.microsoft.com/office/drawing/2014/chart" uri="{C3380CC4-5D6E-409C-BE32-E72D297353CC}">
              <c16:uniqueId val="{00000001-1CDB-1046-8170-F22DA54FDAC0}"/>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 (GE)'!$B$5:$AA$5</c:f>
              <c:numCache>
                <c:formatCode>General</c:formatCode>
                <c:ptCount val="26"/>
                <c:pt idx="0">
                  <c:v>1.8748427672955974</c:v>
                </c:pt>
                <c:pt idx="1">
                  <c:v>2.4779874213836477</c:v>
                </c:pt>
                <c:pt idx="2">
                  <c:v>0.32032301480484521</c:v>
                </c:pt>
                <c:pt idx="3">
                  <c:v>0.2345343303874915</c:v>
                </c:pt>
                <c:pt idx="4">
                  <c:v>0.65966386554621848</c:v>
                </c:pt>
                <c:pt idx="5">
                  <c:v>0.40565253532834578</c:v>
                </c:pt>
                <c:pt idx="6">
                  <c:v>0.82926829268292679</c:v>
                </c:pt>
                <c:pt idx="7">
                  <c:v>#N/A</c:v>
                </c:pt>
                <c:pt idx="8">
                  <c:v>0</c:v>
                </c:pt>
                <c:pt idx="9">
                  <c:v>1.1280487804878048</c:v>
                </c:pt>
                <c:pt idx="10">
                  <c:v>6.0975609756097563E-3</c:v>
                </c:pt>
                <c:pt idx="11">
                  <c:v>18.099499374217771</c:v>
                </c:pt>
                <c:pt idx="12">
                  <c:v>16.080994386527667</c:v>
                </c:pt>
                <c:pt idx="13">
                  <c:v>3.1297297297297297</c:v>
                </c:pt>
                <c:pt idx="14">
                  <c:v>#N/A</c:v>
                </c:pt>
                <c:pt idx="15">
                  <c:v>#N/A</c:v>
                </c:pt>
                <c:pt idx="16">
                  <c:v>#N/A</c:v>
                </c:pt>
                <c:pt idx="17">
                  <c:v>#N/A</c:v>
                </c:pt>
                <c:pt idx="18">
                  <c:v>1.3689253935660506E-3</c:v>
                </c:pt>
                <c:pt idx="19">
                  <c:v>0</c:v>
                </c:pt>
                <c:pt idx="20">
                  <c:v>0</c:v>
                </c:pt>
                <c:pt idx="21">
                  <c:v>3.3428258488499454</c:v>
                </c:pt>
                <c:pt idx="22">
                  <c:v>#N/A</c:v>
                </c:pt>
                <c:pt idx="23">
                  <c:v>#N/A</c:v>
                </c:pt>
                <c:pt idx="24">
                  <c:v>#N/A</c:v>
                </c:pt>
                <c:pt idx="25">
                  <c:v>0.46005267778753295</c:v>
                </c:pt>
              </c:numCache>
            </c:numRef>
          </c:yVal>
          <c:smooth val="0"/>
          <c:extLst>
            <c:ext xmlns:c16="http://schemas.microsoft.com/office/drawing/2014/chart" uri="{C3380CC4-5D6E-409C-BE32-E72D297353CC}">
              <c16:uniqueId val="{00000001-6DE6-D948-B213-9DC02602DDC9}"/>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Elk</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 (GE)'!$B$6:$AA$6</c:f>
              <c:numCache>
                <c:formatCode>General</c:formatCode>
                <c:ptCount val="26"/>
                <c:pt idx="0">
                  <c:v>8.8050314465408803E-3</c:v>
                </c:pt>
                <c:pt idx="1">
                  <c:v>3.7421383647798741E-2</c:v>
                </c:pt>
                <c:pt idx="2">
                  <c:v>5.652759084791386E-2</c:v>
                </c:pt>
                <c:pt idx="3">
                  <c:v>0.13052345343303876</c:v>
                </c:pt>
                <c:pt idx="4">
                  <c:v>9.4117647058823528E-2</c:v>
                </c:pt>
                <c:pt idx="5">
                  <c:v>3.906899418121363E-2</c:v>
                </c:pt>
                <c:pt idx="6">
                  <c:v>0</c:v>
                </c:pt>
                <c:pt idx="7">
                  <c:v>#N/A</c:v>
                </c:pt>
                <c:pt idx="8">
                  <c:v>4.2682926829268296E-2</c:v>
                </c:pt>
                <c:pt idx="9">
                  <c:v>0</c:v>
                </c:pt>
                <c:pt idx="10">
                  <c:v>6.0975609756097563E-3</c:v>
                </c:pt>
                <c:pt idx="11">
                  <c:v>3.8798498122653319E-2</c:v>
                </c:pt>
                <c:pt idx="12">
                  <c:v>2.165196471531676E-2</c:v>
                </c:pt>
                <c:pt idx="13">
                  <c:v>#N/A</c:v>
                </c:pt>
                <c:pt idx="14">
                  <c:v>#N/A</c:v>
                </c:pt>
                <c:pt idx="15">
                  <c:v>#N/A</c:v>
                </c:pt>
                <c:pt idx="16">
                  <c:v>#N/A</c:v>
                </c:pt>
                <c:pt idx="17">
                  <c:v>#N/A</c:v>
                </c:pt>
                <c:pt idx="18">
                  <c:v>#N/A</c:v>
                </c:pt>
                <c:pt idx="19">
                  <c:v>#N/A</c:v>
                </c:pt>
                <c:pt idx="20">
                  <c:v>#N/A</c:v>
                </c:pt>
                <c:pt idx="21">
                  <c:v>1.3143483023001095E-2</c:v>
                </c:pt>
                <c:pt idx="22">
                  <c:v>#N/A</c:v>
                </c:pt>
                <c:pt idx="23">
                  <c:v>#N/A</c:v>
                </c:pt>
                <c:pt idx="24">
                  <c:v>#N/A</c:v>
                </c:pt>
                <c:pt idx="25">
                  <c:v>1.1633011413520633</c:v>
                </c:pt>
              </c:numCache>
            </c:numRef>
          </c:yVal>
          <c:smooth val="0"/>
          <c:extLst>
            <c:ext xmlns:c16="http://schemas.microsoft.com/office/drawing/2014/chart" uri="{C3380CC4-5D6E-409C-BE32-E72D297353CC}">
              <c16:uniqueId val="{00000001-AD41-9C49-A229-753AE40C4978}"/>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 (GE)'!$B$7:$AA$7</c:f>
              <c:numCache>
                <c:formatCode>General</c:formatCode>
                <c:ptCount val="26"/>
                <c:pt idx="0">
                  <c:v>2.1383647798742137E-2</c:v>
                </c:pt>
                <c:pt idx="1">
                  <c:v>2.9245283018867925E-2</c:v>
                </c:pt>
                <c:pt idx="2">
                  <c:v>3.2974427994616418E-2</c:v>
                </c:pt>
                <c:pt idx="3">
                  <c:v>2.0394289598912306E-3</c:v>
                </c:pt>
                <c:pt idx="4">
                  <c:v>9.2436974789915968E-3</c:v>
                </c:pt>
                <c:pt idx="5">
                  <c:v>4.1562759767248547E-3</c:v>
                </c:pt>
                <c:pt idx="6">
                  <c:v>3.6585365853658534E-2</c:v>
                </c:pt>
                <c:pt idx="7">
                  <c:v>#N/A</c:v>
                </c:pt>
                <c:pt idx="8">
                  <c:v>0</c:v>
                </c:pt>
                <c:pt idx="9">
                  <c:v>0</c:v>
                </c:pt>
                <c:pt idx="10">
                  <c:v>0</c:v>
                </c:pt>
                <c:pt idx="11">
                  <c:v>8.135168961201502E-3</c:v>
                </c:pt>
                <c:pt idx="12">
                  <c:v>0</c:v>
                </c:pt>
                <c:pt idx="13">
                  <c:v>#N/A</c:v>
                </c:pt>
                <c:pt idx="14">
                  <c:v>#N/A</c:v>
                </c:pt>
                <c:pt idx="15">
                  <c:v>#N/A</c:v>
                </c:pt>
                <c:pt idx="16">
                  <c:v>#N/A</c:v>
                </c:pt>
                <c:pt idx="17">
                  <c:v>#N/A</c:v>
                </c:pt>
                <c:pt idx="18">
                  <c:v>#N/A</c:v>
                </c:pt>
                <c:pt idx="19">
                  <c:v>#N/A</c:v>
                </c:pt>
                <c:pt idx="20">
                  <c:v>#N/A</c:v>
                </c:pt>
                <c:pt idx="21">
                  <c:v>1.6429353778751369E-3</c:v>
                </c:pt>
                <c:pt idx="22">
                  <c:v>#N/A</c:v>
                </c:pt>
                <c:pt idx="23">
                  <c:v>#N/A</c:v>
                </c:pt>
                <c:pt idx="24">
                  <c:v>#N/A</c:v>
                </c:pt>
                <c:pt idx="25">
                  <c:v>#N/A</c:v>
                </c:pt>
              </c:numCache>
            </c:numRef>
          </c:yVal>
          <c:smooth val="0"/>
          <c:extLst>
            <c:ext xmlns:c16="http://schemas.microsoft.com/office/drawing/2014/chart" uri="{C3380CC4-5D6E-409C-BE32-E72D297353CC}">
              <c16:uniqueId val="{00000001-E552-BD45-A3E5-1DE4A281AE8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Black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 (GE)'!$B$8:$AA$8</c:f>
              <c:numCache>
                <c:formatCode>General</c:formatCode>
                <c:ptCount val="26"/>
                <c:pt idx="0">
                  <c:v>1.1320754716981131E-2</c:v>
                </c:pt>
                <c:pt idx="1">
                  <c:v>1.1320754716981131E-2</c:v>
                </c:pt>
                <c:pt idx="2">
                  <c:v>2.018842530282638E-3</c:v>
                </c:pt>
                <c:pt idx="3">
                  <c:v>2.7872195785180149E-2</c:v>
                </c:pt>
                <c:pt idx="4">
                  <c:v>7.5630252100840336E-3</c:v>
                </c:pt>
                <c:pt idx="5">
                  <c:v>4.1562759767248547E-3</c:v>
                </c:pt>
                <c:pt idx="6">
                  <c:v>#N/A</c:v>
                </c:pt>
                <c:pt idx="7">
                  <c:v>#N/A</c:v>
                </c:pt>
                <c:pt idx="8">
                  <c:v>#N/A</c:v>
                </c:pt>
                <c:pt idx="9">
                  <c:v>#N/A</c:v>
                </c:pt>
                <c:pt idx="10">
                  <c:v>#N/A</c:v>
                </c:pt>
                <c:pt idx="11">
                  <c:v>1.8773466833541927E-3</c:v>
                </c:pt>
                <c:pt idx="12">
                  <c:v>8.0192461908580592E-4</c:v>
                </c:pt>
                <c:pt idx="13">
                  <c:v>#N/A</c:v>
                </c:pt>
                <c:pt idx="14">
                  <c:v>#N/A</c:v>
                </c:pt>
                <c:pt idx="15">
                  <c:v>#N/A</c:v>
                </c:pt>
                <c:pt idx="16">
                  <c:v>#N/A</c:v>
                </c:pt>
                <c:pt idx="17">
                  <c:v>#N/A</c:v>
                </c:pt>
                <c:pt idx="18">
                  <c:v>#N/A</c:v>
                </c:pt>
                <c:pt idx="19">
                  <c:v>#N/A</c:v>
                </c:pt>
                <c:pt idx="20">
                  <c:v>#N/A</c:v>
                </c:pt>
                <c:pt idx="21">
                  <c:v>1.642935377875137E-2</c:v>
                </c:pt>
                <c:pt idx="22">
                  <c:v>#N/A</c:v>
                </c:pt>
                <c:pt idx="23">
                  <c:v>#N/A</c:v>
                </c:pt>
                <c:pt idx="24">
                  <c:v>#N/A</c:v>
                </c:pt>
                <c:pt idx="25">
                  <c:v>0</c:v>
                </c:pt>
              </c:numCache>
            </c:numRef>
          </c:yVal>
          <c:smooth val="0"/>
          <c:extLst>
            <c:ext xmlns:c16="http://schemas.microsoft.com/office/drawing/2014/chart" uri="{C3380CC4-5D6E-409C-BE32-E72D297353CC}">
              <c16:uniqueId val="{00000001-60E0-0E41-BB10-2AA277B83EF1}"/>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Grizzly</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Grizzly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 (GE)'!$B$9:$AA$9</c:f>
              <c:numCache>
                <c:formatCode>General</c:formatCode>
                <c:ptCount val="26"/>
                <c:pt idx="0">
                  <c:v>7.5786163522012576E-2</c:v>
                </c:pt>
                <c:pt idx="1">
                  <c:v>6.2264150943396226E-2</c:v>
                </c:pt>
                <c:pt idx="2">
                  <c:v>3.5666218034993272E-2</c:v>
                </c:pt>
                <c:pt idx="3">
                  <c:v>1.9034670292318152E-2</c:v>
                </c:pt>
                <c:pt idx="4">
                  <c:v>6.4705882352941183E-2</c:v>
                </c:pt>
                <c:pt idx="5">
                  <c:v>1.6625103906899419E-2</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88CD-0D45-8ECB-038ACB271B6F}"/>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Cougar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Figures!$B$10:$AA$10</c:f>
              <c:numCache>
                <c:formatCode>General</c:formatCode>
                <c:ptCount val="26"/>
                <c:pt idx="0">
                  <c:v>2.20125786163522E-2</c:v>
                </c:pt>
                <c:pt idx="1">
                  <c:v>3.459119496855346E-3</c:v>
                </c:pt>
                <c:pt idx="2">
                  <c:v>0</c:v>
                </c:pt>
                <c:pt idx="3">
                  <c:v>0</c:v>
                </c:pt>
                <c:pt idx="4">
                  <c:v>1.6806722689075631E-3</c:v>
                </c:pt>
                <c:pt idx="5">
                  <c:v>0</c:v>
                </c:pt>
                <c:pt idx="6">
                  <c:v>0</c:v>
                </c:pt>
                <c:pt idx="7">
                  <c:v>#N/A</c:v>
                </c:pt>
                <c:pt idx="8">
                  <c:v>0</c:v>
                </c:pt>
                <c:pt idx="9">
                  <c:v>0.15853658536585366</c:v>
                </c:pt>
                <c:pt idx="10">
                  <c:v>0</c:v>
                </c:pt>
                <c:pt idx="11">
                  <c:v>4.3804755944931162E-3</c:v>
                </c:pt>
                <c:pt idx="12">
                  <c:v>0</c:v>
                </c:pt>
                <c:pt idx="13">
                  <c:v>#N/A</c:v>
                </c:pt>
                <c:pt idx="14">
                  <c:v>#N/A</c:v>
                </c:pt>
                <c:pt idx="15">
                  <c:v>#N/A</c:v>
                </c:pt>
                <c:pt idx="16">
                  <c:v>#N/A</c:v>
                </c:pt>
                <c:pt idx="17">
                  <c:v>#N/A</c:v>
                </c:pt>
                <c:pt idx="18">
                  <c:v>#N/A</c:v>
                </c:pt>
                <c:pt idx="19">
                  <c:v>#N/A</c:v>
                </c:pt>
                <c:pt idx="20">
                  <c:v>#N/A</c:v>
                </c:pt>
                <c:pt idx="21">
                  <c:v>3.2858707557502738E-3</c:v>
                </c:pt>
                <c:pt idx="22">
                  <c:v>#N/A</c:v>
                </c:pt>
                <c:pt idx="23">
                  <c:v>#N/A</c:v>
                </c:pt>
                <c:pt idx="24">
                  <c:v>#N/A</c:v>
                </c:pt>
                <c:pt idx="25">
                  <c:v>0</c:v>
                </c:pt>
              </c:numCache>
            </c:numRef>
          </c:yVal>
          <c:smooth val="0"/>
          <c:extLst>
            <c:ext xmlns:c16="http://schemas.microsoft.com/office/drawing/2014/chart" uri="{C3380CC4-5D6E-409C-BE32-E72D297353CC}">
              <c16:uniqueId val="{00000001-5830-5D4B-BF28-544675BCE1CF}"/>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Big-Horned Sheep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Big Horned Sheep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 (GE)'!$B$11:$AA$11</c:f>
              <c:numCache>
                <c:formatCode>General</c:formatCode>
                <c:ptCount val="26"/>
                <c:pt idx="0">
                  <c:v>0</c:v>
                </c:pt>
                <c:pt idx="1">
                  <c:v>0</c:v>
                </c:pt>
                <c:pt idx="2">
                  <c:v>0</c:v>
                </c:pt>
                <c:pt idx="3">
                  <c:v>0</c:v>
                </c:pt>
                <c:pt idx="4">
                  <c:v>0</c:v>
                </c:pt>
                <c:pt idx="5">
                  <c:v>0</c:v>
                </c:pt>
                <c:pt idx="6">
                  <c:v>0</c:v>
                </c:pt>
                <c:pt idx="7">
                  <c:v>#N/A</c:v>
                </c:pt>
                <c:pt idx="8">
                  <c:v>0</c:v>
                </c:pt>
                <c:pt idx="9">
                  <c:v>0.40243902439024393</c:v>
                </c:pt>
                <c:pt idx="10">
                  <c:v>0</c:v>
                </c:pt>
                <c:pt idx="11">
                  <c:v>5.0062578222778474E-3</c:v>
                </c:pt>
                <c:pt idx="12">
                  <c:v>8.0192461908580592E-3</c:v>
                </c:pt>
                <c:pt idx="13">
                  <c:v>#N/A</c:v>
                </c:pt>
                <c:pt idx="14">
                  <c:v>#N/A</c:v>
                </c:pt>
                <c:pt idx="15">
                  <c:v>#N/A</c:v>
                </c:pt>
                <c:pt idx="16">
                  <c:v>#N/A</c:v>
                </c:pt>
                <c:pt idx="17">
                  <c:v>#N/A</c:v>
                </c:pt>
                <c:pt idx="18">
                  <c:v>1.5065023956194388</c:v>
                </c:pt>
                <c:pt idx="19">
                  <c:v>1.5646817248459959</c:v>
                </c:pt>
                <c:pt idx="20">
                  <c:v>0.96303901437371664</c:v>
                </c:pt>
                <c:pt idx="21">
                  <c:v>#N/A</c:v>
                </c:pt>
                <c:pt idx="22">
                  <c:v>#N/A</c:v>
                </c:pt>
                <c:pt idx="23">
                  <c:v>#N/A</c:v>
                </c:pt>
                <c:pt idx="24">
                  <c:v>#N/A</c:v>
                </c:pt>
                <c:pt idx="25">
                  <c:v>#N/A</c:v>
                </c:pt>
              </c:numCache>
            </c:numRef>
          </c:yVal>
          <c:smooth val="0"/>
          <c:extLst>
            <c:ext xmlns:c16="http://schemas.microsoft.com/office/drawing/2014/chart" uri="{C3380CC4-5D6E-409C-BE32-E72D297353CC}">
              <c16:uniqueId val="{00000001-C0B4-2A40-9D85-86C888254ACC}"/>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Wolf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Wolf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 (GE)'!$B$12:$AA$12</c:f>
              <c:numCache>
                <c:formatCode>General</c:formatCode>
                <c:ptCount val="26"/>
                <c:pt idx="0">
                  <c:v>0.10440251572327044</c:v>
                </c:pt>
                <c:pt idx="1">
                  <c:v>0.13584905660377358</c:v>
                </c:pt>
                <c:pt idx="2">
                  <c:v>1.0094212651413189E-2</c:v>
                </c:pt>
                <c:pt idx="3">
                  <c:v>9.5173351461590762E-3</c:v>
                </c:pt>
                <c:pt idx="4">
                  <c:v>3.8655462184873951E-2</c:v>
                </c:pt>
                <c:pt idx="5">
                  <c:v>4.9875311720698253E-3</c:v>
                </c:pt>
                <c:pt idx="6">
                  <c:v>0</c:v>
                </c:pt>
                <c:pt idx="7">
                  <c:v>#N/A</c:v>
                </c:pt>
                <c:pt idx="8">
                  <c:v>0</c:v>
                </c:pt>
                <c:pt idx="9">
                  <c:v>1.8292682926829267E-2</c:v>
                </c:pt>
                <c:pt idx="10">
                  <c:v>6.097560975609756E-2</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5050-374A-8A7C-AC360214E380}"/>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Coyote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 (GE)'!$B$13:$AA$13</c:f>
              <c:numCache>
                <c:formatCode>General</c:formatCode>
                <c:ptCount val="26"/>
                <c:pt idx="0">
                  <c:v>3.2075471698113207E-2</c:v>
                </c:pt>
                <c:pt idx="1">
                  <c:v>2.2955974842767294E-2</c:v>
                </c:pt>
                <c:pt idx="2">
                  <c:v>2.9609690444145357E-2</c:v>
                </c:pt>
                <c:pt idx="3">
                  <c:v>4.4867437117607073E-2</c:v>
                </c:pt>
                <c:pt idx="4">
                  <c:v>3.1932773109243695E-2</c:v>
                </c:pt>
                <c:pt idx="5">
                  <c:v>1.828761429758936E-2</c:v>
                </c:pt>
                <c:pt idx="6">
                  <c:v>8.5365853658536592E-2</c:v>
                </c:pt>
                <c:pt idx="7">
                  <c:v>#N/A</c:v>
                </c:pt>
                <c:pt idx="8">
                  <c:v>0</c:v>
                </c:pt>
                <c:pt idx="9">
                  <c:v>5.4878048780487805E-2</c:v>
                </c:pt>
                <c:pt idx="10">
                  <c:v>0</c:v>
                </c:pt>
                <c:pt idx="11">
                  <c:v>0.3097622027534418</c:v>
                </c:pt>
                <c:pt idx="12">
                  <c:v>0.88853247794707302</c:v>
                </c:pt>
                <c:pt idx="13">
                  <c:v>0.34594594594594597</c:v>
                </c:pt>
                <c:pt idx="14">
                  <c:v>#N/A</c:v>
                </c:pt>
                <c:pt idx="15">
                  <c:v>#N/A</c:v>
                </c:pt>
                <c:pt idx="16">
                  <c:v>#N/A</c:v>
                </c:pt>
                <c:pt idx="17">
                  <c:v>#N/A</c:v>
                </c:pt>
                <c:pt idx="18">
                  <c:v>2.2587268993839837E-2</c:v>
                </c:pt>
                <c:pt idx="19">
                  <c:v>2.0533880903490761E-3</c:v>
                </c:pt>
                <c:pt idx="20">
                  <c:v>5.1334702258726897E-2</c:v>
                </c:pt>
                <c:pt idx="21">
                  <c:v>3.2311062431544357E-2</c:v>
                </c:pt>
                <c:pt idx="22">
                  <c:v>#N/A</c:v>
                </c:pt>
                <c:pt idx="23">
                  <c:v>#N/A</c:v>
                </c:pt>
                <c:pt idx="24">
                  <c:v>#N/A</c:v>
                </c:pt>
                <c:pt idx="25">
                  <c:v>0.27919227392449519</c:v>
                </c:pt>
              </c:numCache>
            </c:numRef>
          </c:yVal>
          <c:smooth val="0"/>
          <c:extLst>
            <c:ext xmlns:c16="http://schemas.microsoft.com/office/drawing/2014/chart" uri="{C3380CC4-5D6E-409C-BE32-E72D297353CC}">
              <c16:uniqueId val="{00000001-BCFE-4546-B5EA-7F0EF821EE02}"/>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Grizzly</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Grizzly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Figures!$B$9:$AA$9</c:f>
              <c:numCache>
                <c:formatCode>General</c:formatCode>
                <c:ptCount val="26"/>
                <c:pt idx="0">
                  <c:v>7.5786163522012576E-2</c:v>
                </c:pt>
                <c:pt idx="1">
                  <c:v>6.2264150943396226E-2</c:v>
                </c:pt>
                <c:pt idx="2">
                  <c:v>3.5666218034993272E-2</c:v>
                </c:pt>
                <c:pt idx="3">
                  <c:v>1.9034670292318152E-2</c:v>
                </c:pt>
                <c:pt idx="4">
                  <c:v>6.4705882352941183E-2</c:v>
                </c:pt>
                <c:pt idx="5">
                  <c:v>1.6625103906899419E-2</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2982-6149-AA53-DA438FA0ED8A}"/>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a:t>
            </a:r>
            <a:r>
              <a:rPr lang="en-US" baseline="0"/>
              <a:t> Ratio for Total Crossings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(GE)'!$B$4:$AA$4</c:f>
              <c:numCache>
                <c:formatCode>General</c:formatCode>
                <c:ptCount val="26"/>
                <c:pt idx="0">
                  <c:v>2.1506289308176099</c:v>
                </c:pt>
                <c:pt idx="1">
                  <c:v>2.7805031446540882</c:v>
                </c:pt>
                <c:pt idx="2">
                  <c:v>0.48721399730820997</c:v>
                </c:pt>
                <c:pt idx="3">
                  <c:v>0.46838885112168593</c:v>
                </c:pt>
                <c:pt idx="4">
                  <c:v>0.90756302521008403</c:v>
                </c:pt>
                <c:pt idx="5">
                  <c:v>0.49293433083956772</c:v>
                </c:pt>
                <c:pt idx="6">
                  <c:v>0.95121951219512191</c:v>
                </c:pt>
                <c:pt idx="7">
                  <c:v>#N/A</c:v>
                </c:pt>
                <c:pt idx="8">
                  <c:v>4.2682926829268296E-2</c:v>
                </c:pt>
                <c:pt idx="9">
                  <c:v>1.7621951219512195</c:v>
                </c:pt>
                <c:pt idx="10">
                  <c:v>7.3170731707317069E-2</c:v>
                </c:pt>
                <c:pt idx="11">
                  <c:v>18.467459324155193</c:v>
                </c:pt>
                <c:pt idx="12">
                  <c:v>17</c:v>
                </c:pt>
                <c:pt idx="13">
                  <c:v>3.4756756756756757</c:v>
                </c:pt>
                <c:pt idx="14">
                  <c:v>#N/A</c:v>
                </c:pt>
                <c:pt idx="15">
                  <c:v>#N/A</c:v>
                </c:pt>
                <c:pt idx="16">
                  <c:v>#N/A</c:v>
                </c:pt>
                <c:pt idx="17">
                  <c:v>#N/A</c:v>
                </c:pt>
                <c:pt idx="18">
                  <c:v>1.5304585900068446</c:v>
                </c:pt>
                <c:pt idx="19">
                  <c:v>1.5667351129363449</c:v>
                </c:pt>
                <c:pt idx="20">
                  <c:v>1.0143737166324436</c:v>
                </c:pt>
                <c:pt idx="21">
                  <c:v>3.4096385542168677</c:v>
                </c:pt>
                <c:pt idx="22">
                  <c:v>#N/A</c:v>
                </c:pt>
                <c:pt idx="23">
                  <c:v>#N/A</c:v>
                </c:pt>
                <c:pt idx="24">
                  <c:v>#N/A</c:v>
                </c:pt>
                <c:pt idx="25">
                  <c:v>1.9025460930640914</c:v>
                </c:pt>
              </c:numCache>
            </c:numRef>
          </c:yVal>
          <c:smooth val="0"/>
          <c:extLst>
            <c:ext xmlns:c16="http://schemas.microsoft.com/office/drawing/2014/chart" uri="{C3380CC4-5D6E-409C-BE32-E72D297353CC}">
              <c16:uniqueId val="{00000002-0C95-2341-B3F3-A81A248AB20C}"/>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W:L</a:t>
                </a:r>
                <a:r>
                  <a:rPr lang="en-US" baseline="0"/>
                  <a:t> to Ratio</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Crossings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21.51</c:v>
                </c:pt>
                <c:pt idx="12">
                  <c:v>20.25</c:v>
                </c:pt>
                <c:pt idx="13">
                  <c:v>42.63</c:v>
                </c:pt>
                <c:pt idx="14">
                  <c:v>12.25</c:v>
                </c:pt>
                <c:pt idx="15">
                  <c:v>5.75</c:v>
                </c:pt>
                <c:pt idx="16">
                  <c:v>5.6</c:v>
                </c:pt>
                <c:pt idx="17">
                  <c:v>36.6</c:v>
                </c:pt>
                <c:pt idx="18">
                  <c:v>14.37</c:v>
                </c:pt>
                <c:pt idx="19">
                  <c:v>14.03</c:v>
                </c:pt>
                <c:pt idx="20">
                  <c:v>30.03</c:v>
                </c:pt>
                <c:pt idx="21">
                  <c:v>55.3</c:v>
                </c:pt>
                <c:pt idx="22">
                  <c:v>28.51</c:v>
                </c:pt>
                <c:pt idx="23">
                  <c:v>48.21</c:v>
                </c:pt>
                <c:pt idx="24">
                  <c:v>#N/A</c:v>
                </c:pt>
                <c:pt idx="25">
                  <c:v>45.64</c:v>
                </c:pt>
              </c:numCache>
            </c:numRef>
          </c:xVal>
          <c:yVal>
            <c:numRef>
              <c:f>'Figures (GE)'!$B$4:$AA$4</c:f>
              <c:numCache>
                <c:formatCode>General</c:formatCode>
                <c:ptCount val="26"/>
                <c:pt idx="0">
                  <c:v>2.1506289308176099</c:v>
                </c:pt>
                <c:pt idx="1">
                  <c:v>2.7805031446540882</c:v>
                </c:pt>
                <c:pt idx="2">
                  <c:v>0.48721399730820997</c:v>
                </c:pt>
                <c:pt idx="3">
                  <c:v>0.46838885112168593</c:v>
                </c:pt>
                <c:pt idx="4">
                  <c:v>0.90756302521008403</c:v>
                </c:pt>
                <c:pt idx="5">
                  <c:v>0.49293433083956772</c:v>
                </c:pt>
                <c:pt idx="6">
                  <c:v>0.95121951219512191</c:v>
                </c:pt>
                <c:pt idx="7">
                  <c:v>#N/A</c:v>
                </c:pt>
                <c:pt idx="8">
                  <c:v>4.2682926829268296E-2</c:v>
                </c:pt>
                <c:pt idx="9">
                  <c:v>1.7621951219512195</c:v>
                </c:pt>
                <c:pt idx="10">
                  <c:v>7.3170731707317069E-2</c:v>
                </c:pt>
                <c:pt idx="11">
                  <c:v>18.467459324155193</c:v>
                </c:pt>
                <c:pt idx="12">
                  <c:v>17</c:v>
                </c:pt>
                <c:pt idx="13">
                  <c:v>3.4756756756756757</c:v>
                </c:pt>
                <c:pt idx="14">
                  <c:v>#N/A</c:v>
                </c:pt>
                <c:pt idx="15">
                  <c:v>#N/A</c:v>
                </c:pt>
                <c:pt idx="16">
                  <c:v>#N/A</c:v>
                </c:pt>
                <c:pt idx="17">
                  <c:v>#N/A</c:v>
                </c:pt>
                <c:pt idx="18">
                  <c:v>1.5304585900068446</c:v>
                </c:pt>
                <c:pt idx="19">
                  <c:v>1.5667351129363449</c:v>
                </c:pt>
                <c:pt idx="20">
                  <c:v>1.0143737166324436</c:v>
                </c:pt>
                <c:pt idx="21">
                  <c:v>3.4096385542168677</c:v>
                </c:pt>
                <c:pt idx="22">
                  <c:v>#N/A</c:v>
                </c:pt>
                <c:pt idx="23">
                  <c:v>#N/A</c:v>
                </c:pt>
                <c:pt idx="24">
                  <c:v>#N/A</c:v>
                </c:pt>
                <c:pt idx="25">
                  <c:v>1.9025460930640914</c:v>
                </c:pt>
              </c:numCache>
            </c:numRef>
          </c:yVal>
          <c:smooth val="0"/>
          <c:extLst>
            <c:ext xmlns:c16="http://schemas.microsoft.com/office/drawing/2014/chart" uri="{C3380CC4-5D6E-409C-BE32-E72D297353CC}">
              <c16:uniqueId val="{00000001-C59D-C84D-99E1-C95D10C52552}"/>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(GE)'!$B$5:$AA$5</c:f>
              <c:numCache>
                <c:formatCode>General</c:formatCode>
                <c:ptCount val="26"/>
                <c:pt idx="0">
                  <c:v>1.8748427672955974</c:v>
                </c:pt>
                <c:pt idx="1">
                  <c:v>2.4779874213836477</c:v>
                </c:pt>
                <c:pt idx="2">
                  <c:v>0.32032301480484521</c:v>
                </c:pt>
                <c:pt idx="3">
                  <c:v>0.2345343303874915</c:v>
                </c:pt>
                <c:pt idx="4">
                  <c:v>0.65966386554621848</c:v>
                </c:pt>
                <c:pt idx="5">
                  <c:v>0.40565253532834578</c:v>
                </c:pt>
                <c:pt idx="6">
                  <c:v>0.82926829268292679</c:v>
                </c:pt>
                <c:pt idx="7">
                  <c:v>#N/A</c:v>
                </c:pt>
                <c:pt idx="8">
                  <c:v>0</c:v>
                </c:pt>
                <c:pt idx="9">
                  <c:v>1.1280487804878048</c:v>
                </c:pt>
                <c:pt idx="10">
                  <c:v>6.0975609756097563E-3</c:v>
                </c:pt>
                <c:pt idx="11">
                  <c:v>18.099499374217771</c:v>
                </c:pt>
                <c:pt idx="12">
                  <c:v>16.080994386527667</c:v>
                </c:pt>
                <c:pt idx="13">
                  <c:v>3.1297297297297297</c:v>
                </c:pt>
                <c:pt idx="14">
                  <c:v>#N/A</c:v>
                </c:pt>
                <c:pt idx="15">
                  <c:v>#N/A</c:v>
                </c:pt>
                <c:pt idx="16">
                  <c:v>#N/A</c:v>
                </c:pt>
                <c:pt idx="17">
                  <c:v>#N/A</c:v>
                </c:pt>
                <c:pt idx="18">
                  <c:v>1.3689253935660506E-3</c:v>
                </c:pt>
                <c:pt idx="19">
                  <c:v>0</c:v>
                </c:pt>
                <c:pt idx="20">
                  <c:v>0</c:v>
                </c:pt>
                <c:pt idx="21">
                  <c:v>3.3428258488499454</c:v>
                </c:pt>
                <c:pt idx="22">
                  <c:v>#N/A</c:v>
                </c:pt>
                <c:pt idx="23">
                  <c:v>#N/A</c:v>
                </c:pt>
                <c:pt idx="24">
                  <c:v>#N/A</c:v>
                </c:pt>
                <c:pt idx="25">
                  <c:v>0.46005267778753295</c:v>
                </c:pt>
              </c:numCache>
            </c:numRef>
          </c:yVal>
          <c:smooth val="0"/>
          <c:extLst>
            <c:ext xmlns:c16="http://schemas.microsoft.com/office/drawing/2014/chart" uri="{C3380CC4-5D6E-409C-BE32-E72D297353CC}">
              <c16:uniqueId val="{00000001-1C37-1049-B281-5E631155985B}"/>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Elk</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(GE)'!$B$6:$AA$6</c:f>
              <c:numCache>
                <c:formatCode>General</c:formatCode>
                <c:ptCount val="26"/>
                <c:pt idx="0">
                  <c:v>8.8050314465408803E-3</c:v>
                </c:pt>
                <c:pt idx="1">
                  <c:v>3.7421383647798741E-2</c:v>
                </c:pt>
                <c:pt idx="2">
                  <c:v>5.652759084791386E-2</c:v>
                </c:pt>
                <c:pt idx="3">
                  <c:v>0.13052345343303876</c:v>
                </c:pt>
                <c:pt idx="4">
                  <c:v>9.4117647058823528E-2</c:v>
                </c:pt>
                <c:pt idx="5">
                  <c:v>3.906899418121363E-2</c:v>
                </c:pt>
                <c:pt idx="6">
                  <c:v>0</c:v>
                </c:pt>
                <c:pt idx="7">
                  <c:v>#N/A</c:v>
                </c:pt>
                <c:pt idx="8">
                  <c:v>4.2682926829268296E-2</c:v>
                </c:pt>
                <c:pt idx="9">
                  <c:v>0</c:v>
                </c:pt>
                <c:pt idx="10">
                  <c:v>6.0975609756097563E-3</c:v>
                </c:pt>
                <c:pt idx="11">
                  <c:v>3.8798498122653319E-2</c:v>
                </c:pt>
                <c:pt idx="12">
                  <c:v>2.165196471531676E-2</c:v>
                </c:pt>
                <c:pt idx="13">
                  <c:v>#N/A</c:v>
                </c:pt>
                <c:pt idx="14">
                  <c:v>#N/A</c:v>
                </c:pt>
                <c:pt idx="15">
                  <c:v>#N/A</c:v>
                </c:pt>
                <c:pt idx="16">
                  <c:v>#N/A</c:v>
                </c:pt>
                <c:pt idx="17">
                  <c:v>#N/A</c:v>
                </c:pt>
                <c:pt idx="18">
                  <c:v>#N/A</c:v>
                </c:pt>
                <c:pt idx="19">
                  <c:v>#N/A</c:v>
                </c:pt>
                <c:pt idx="20">
                  <c:v>#N/A</c:v>
                </c:pt>
                <c:pt idx="21">
                  <c:v>1.3143483023001095E-2</c:v>
                </c:pt>
                <c:pt idx="22">
                  <c:v>#N/A</c:v>
                </c:pt>
                <c:pt idx="23">
                  <c:v>#N/A</c:v>
                </c:pt>
                <c:pt idx="24">
                  <c:v>#N/A</c:v>
                </c:pt>
                <c:pt idx="25">
                  <c:v>1.1633011413520633</c:v>
                </c:pt>
              </c:numCache>
            </c:numRef>
          </c:yVal>
          <c:smooth val="0"/>
          <c:extLst>
            <c:ext xmlns:c16="http://schemas.microsoft.com/office/drawing/2014/chart" uri="{C3380CC4-5D6E-409C-BE32-E72D297353CC}">
              <c16:uniqueId val="{00000001-DD56-3742-9FCA-442BBB826F68}"/>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(GE)'!$B$7:$AA$7</c:f>
              <c:numCache>
                <c:formatCode>General</c:formatCode>
                <c:ptCount val="26"/>
                <c:pt idx="0">
                  <c:v>2.1383647798742137E-2</c:v>
                </c:pt>
                <c:pt idx="1">
                  <c:v>2.9245283018867925E-2</c:v>
                </c:pt>
                <c:pt idx="2">
                  <c:v>3.2974427994616418E-2</c:v>
                </c:pt>
                <c:pt idx="3">
                  <c:v>2.0394289598912306E-3</c:v>
                </c:pt>
                <c:pt idx="4">
                  <c:v>9.2436974789915968E-3</c:v>
                </c:pt>
                <c:pt idx="5">
                  <c:v>4.1562759767248547E-3</c:v>
                </c:pt>
                <c:pt idx="6">
                  <c:v>3.6585365853658534E-2</c:v>
                </c:pt>
                <c:pt idx="7">
                  <c:v>#N/A</c:v>
                </c:pt>
                <c:pt idx="8">
                  <c:v>0</c:v>
                </c:pt>
                <c:pt idx="9">
                  <c:v>0</c:v>
                </c:pt>
                <c:pt idx="10">
                  <c:v>0</c:v>
                </c:pt>
                <c:pt idx="11">
                  <c:v>8.135168961201502E-3</c:v>
                </c:pt>
                <c:pt idx="12">
                  <c:v>0</c:v>
                </c:pt>
                <c:pt idx="13">
                  <c:v>#N/A</c:v>
                </c:pt>
                <c:pt idx="14">
                  <c:v>#N/A</c:v>
                </c:pt>
                <c:pt idx="15">
                  <c:v>#N/A</c:v>
                </c:pt>
                <c:pt idx="16">
                  <c:v>#N/A</c:v>
                </c:pt>
                <c:pt idx="17">
                  <c:v>#N/A</c:v>
                </c:pt>
                <c:pt idx="18">
                  <c:v>#N/A</c:v>
                </c:pt>
                <c:pt idx="19">
                  <c:v>#N/A</c:v>
                </c:pt>
                <c:pt idx="20">
                  <c:v>#N/A</c:v>
                </c:pt>
                <c:pt idx="21">
                  <c:v>1.6429353778751369E-3</c:v>
                </c:pt>
                <c:pt idx="22">
                  <c:v>#N/A</c:v>
                </c:pt>
                <c:pt idx="23">
                  <c:v>#N/A</c:v>
                </c:pt>
                <c:pt idx="24">
                  <c:v>#N/A</c:v>
                </c:pt>
                <c:pt idx="25">
                  <c:v>#N/A</c:v>
                </c:pt>
              </c:numCache>
            </c:numRef>
          </c:yVal>
          <c:smooth val="0"/>
          <c:extLst>
            <c:ext xmlns:c16="http://schemas.microsoft.com/office/drawing/2014/chart" uri="{C3380CC4-5D6E-409C-BE32-E72D297353CC}">
              <c16:uniqueId val="{00000001-A181-0A4A-B31D-8B46D62E7DAC}"/>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Black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(GE)'!$B$8:$AA$8</c:f>
              <c:numCache>
                <c:formatCode>General</c:formatCode>
                <c:ptCount val="26"/>
                <c:pt idx="0">
                  <c:v>1.1320754716981131E-2</c:v>
                </c:pt>
                <c:pt idx="1">
                  <c:v>1.1320754716981131E-2</c:v>
                </c:pt>
                <c:pt idx="2">
                  <c:v>2.018842530282638E-3</c:v>
                </c:pt>
                <c:pt idx="3">
                  <c:v>2.7872195785180149E-2</c:v>
                </c:pt>
                <c:pt idx="4">
                  <c:v>7.5630252100840336E-3</c:v>
                </c:pt>
                <c:pt idx="5">
                  <c:v>4.1562759767248547E-3</c:v>
                </c:pt>
                <c:pt idx="6">
                  <c:v>#N/A</c:v>
                </c:pt>
                <c:pt idx="7">
                  <c:v>#N/A</c:v>
                </c:pt>
                <c:pt idx="8">
                  <c:v>#N/A</c:v>
                </c:pt>
                <c:pt idx="9">
                  <c:v>#N/A</c:v>
                </c:pt>
                <c:pt idx="10">
                  <c:v>#N/A</c:v>
                </c:pt>
                <c:pt idx="11">
                  <c:v>1.8773466833541927E-3</c:v>
                </c:pt>
                <c:pt idx="12">
                  <c:v>8.0192461908580592E-4</c:v>
                </c:pt>
                <c:pt idx="13">
                  <c:v>#N/A</c:v>
                </c:pt>
                <c:pt idx="14">
                  <c:v>#N/A</c:v>
                </c:pt>
                <c:pt idx="15">
                  <c:v>#N/A</c:v>
                </c:pt>
                <c:pt idx="16">
                  <c:v>#N/A</c:v>
                </c:pt>
                <c:pt idx="17">
                  <c:v>#N/A</c:v>
                </c:pt>
                <c:pt idx="18">
                  <c:v>#N/A</c:v>
                </c:pt>
                <c:pt idx="19">
                  <c:v>#N/A</c:v>
                </c:pt>
                <c:pt idx="20">
                  <c:v>#N/A</c:v>
                </c:pt>
                <c:pt idx="21">
                  <c:v>1.642935377875137E-2</c:v>
                </c:pt>
                <c:pt idx="22">
                  <c:v>#N/A</c:v>
                </c:pt>
                <c:pt idx="23">
                  <c:v>#N/A</c:v>
                </c:pt>
                <c:pt idx="24">
                  <c:v>#N/A</c:v>
                </c:pt>
                <c:pt idx="25">
                  <c:v>0</c:v>
                </c:pt>
              </c:numCache>
            </c:numRef>
          </c:yVal>
          <c:smooth val="0"/>
          <c:extLst>
            <c:ext xmlns:c16="http://schemas.microsoft.com/office/drawing/2014/chart" uri="{C3380CC4-5D6E-409C-BE32-E72D297353CC}">
              <c16:uniqueId val="{00000001-4197-9B4E-8FC3-3C328D135521}"/>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Grizzly</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Grizzly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(GE)'!$B$9:$AA$9</c:f>
              <c:numCache>
                <c:formatCode>General</c:formatCode>
                <c:ptCount val="26"/>
                <c:pt idx="0">
                  <c:v>7.5786163522012576E-2</c:v>
                </c:pt>
                <c:pt idx="1">
                  <c:v>6.2264150943396226E-2</c:v>
                </c:pt>
                <c:pt idx="2">
                  <c:v>3.5666218034993272E-2</c:v>
                </c:pt>
                <c:pt idx="3">
                  <c:v>1.9034670292318152E-2</c:v>
                </c:pt>
                <c:pt idx="4">
                  <c:v>6.4705882352941183E-2</c:v>
                </c:pt>
                <c:pt idx="5">
                  <c:v>1.6625103906899419E-2</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9432-2946-91D9-822EC59FA367}"/>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Cougar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(GE)'!$B$10:$AA$10</c:f>
              <c:numCache>
                <c:formatCode>General</c:formatCode>
                <c:ptCount val="26"/>
                <c:pt idx="0">
                  <c:v>2.20125786163522E-2</c:v>
                </c:pt>
                <c:pt idx="1">
                  <c:v>3.459119496855346E-3</c:v>
                </c:pt>
                <c:pt idx="2">
                  <c:v>0</c:v>
                </c:pt>
                <c:pt idx="3">
                  <c:v>0</c:v>
                </c:pt>
                <c:pt idx="4">
                  <c:v>1.6806722689075631E-3</c:v>
                </c:pt>
                <c:pt idx="5">
                  <c:v>0</c:v>
                </c:pt>
                <c:pt idx="6">
                  <c:v>0</c:v>
                </c:pt>
                <c:pt idx="7">
                  <c:v>#N/A</c:v>
                </c:pt>
                <c:pt idx="8">
                  <c:v>0</c:v>
                </c:pt>
                <c:pt idx="9">
                  <c:v>0.15853658536585366</c:v>
                </c:pt>
                <c:pt idx="10">
                  <c:v>0</c:v>
                </c:pt>
                <c:pt idx="11">
                  <c:v>4.3804755944931162E-3</c:v>
                </c:pt>
                <c:pt idx="12">
                  <c:v>0</c:v>
                </c:pt>
                <c:pt idx="13">
                  <c:v>#N/A</c:v>
                </c:pt>
                <c:pt idx="14">
                  <c:v>#N/A</c:v>
                </c:pt>
                <c:pt idx="15">
                  <c:v>#N/A</c:v>
                </c:pt>
                <c:pt idx="16">
                  <c:v>#N/A</c:v>
                </c:pt>
                <c:pt idx="17">
                  <c:v>#N/A</c:v>
                </c:pt>
                <c:pt idx="18">
                  <c:v>#N/A</c:v>
                </c:pt>
                <c:pt idx="19">
                  <c:v>#N/A</c:v>
                </c:pt>
                <c:pt idx="20">
                  <c:v>#N/A</c:v>
                </c:pt>
                <c:pt idx="21">
                  <c:v>3.2858707557502738E-3</c:v>
                </c:pt>
                <c:pt idx="22">
                  <c:v>#N/A</c:v>
                </c:pt>
                <c:pt idx="23">
                  <c:v>#N/A</c:v>
                </c:pt>
                <c:pt idx="24">
                  <c:v>#N/A</c:v>
                </c:pt>
                <c:pt idx="25">
                  <c:v>0</c:v>
                </c:pt>
              </c:numCache>
            </c:numRef>
          </c:yVal>
          <c:smooth val="0"/>
          <c:extLst>
            <c:ext xmlns:c16="http://schemas.microsoft.com/office/drawing/2014/chart" uri="{C3380CC4-5D6E-409C-BE32-E72D297353CC}">
              <c16:uniqueId val="{00000001-71D6-BD4F-838E-B1B90567317B}"/>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Big-Horned Sheep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Big Horned Sheep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(GE)'!$B$11:$AA$11</c:f>
              <c:numCache>
                <c:formatCode>General</c:formatCode>
                <c:ptCount val="26"/>
                <c:pt idx="0">
                  <c:v>0</c:v>
                </c:pt>
                <c:pt idx="1">
                  <c:v>0</c:v>
                </c:pt>
                <c:pt idx="2">
                  <c:v>0</c:v>
                </c:pt>
                <c:pt idx="3">
                  <c:v>0</c:v>
                </c:pt>
                <c:pt idx="4">
                  <c:v>0</c:v>
                </c:pt>
                <c:pt idx="5">
                  <c:v>0</c:v>
                </c:pt>
                <c:pt idx="6">
                  <c:v>0</c:v>
                </c:pt>
                <c:pt idx="7">
                  <c:v>#N/A</c:v>
                </c:pt>
                <c:pt idx="8">
                  <c:v>0</c:v>
                </c:pt>
                <c:pt idx="9">
                  <c:v>0.40243902439024393</c:v>
                </c:pt>
                <c:pt idx="10">
                  <c:v>0</c:v>
                </c:pt>
                <c:pt idx="11">
                  <c:v>5.0062578222778474E-3</c:v>
                </c:pt>
                <c:pt idx="12">
                  <c:v>8.0192461908580592E-3</c:v>
                </c:pt>
                <c:pt idx="13">
                  <c:v>#N/A</c:v>
                </c:pt>
                <c:pt idx="14">
                  <c:v>#N/A</c:v>
                </c:pt>
                <c:pt idx="15">
                  <c:v>#N/A</c:v>
                </c:pt>
                <c:pt idx="16">
                  <c:v>#N/A</c:v>
                </c:pt>
                <c:pt idx="17">
                  <c:v>#N/A</c:v>
                </c:pt>
                <c:pt idx="18">
                  <c:v>1.5065023956194388</c:v>
                </c:pt>
                <c:pt idx="19">
                  <c:v>1.5646817248459959</c:v>
                </c:pt>
                <c:pt idx="20">
                  <c:v>0.96303901437371664</c:v>
                </c:pt>
                <c:pt idx="21">
                  <c:v>#N/A</c:v>
                </c:pt>
                <c:pt idx="22">
                  <c:v>#N/A</c:v>
                </c:pt>
                <c:pt idx="23">
                  <c:v>#N/A</c:v>
                </c:pt>
                <c:pt idx="24">
                  <c:v>#N/A</c:v>
                </c:pt>
                <c:pt idx="25">
                  <c:v>#N/A</c:v>
                </c:pt>
              </c:numCache>
            </c:numRef>
          </c:yVal>
          <c:smooth val="0"/>
          <c:extLst>
            <c:ext xmlns:c16="http://schemas.microsoft.com/office/drawing/2014/chart" uri="{C3380CC4-5D6E-409C-BE32-E72D297353CC}">
              <c16:uniqueId val="{00000001-FB21-4243-8AD1-2D8976C2BBAD}"/>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Wolf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Wolf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(GE)'!$B$12:$AA$12</c:f>
              <c:numCache>
                <c:formatCode>General</c:formatCode>
                <c:ptCount val="26"/>
                <c:pt idx="0">
                  <c:v>0.10440251572327044</c:v>
                </c:pt>
                <c:pt idx="1">
                  <c:v>0.13584905660377358</c:v>
                </c:pt>
                <c:pt idx="2">
                  <c:v>1.0094212651413189E-2</c:v>
                </c:pt>
                <c:pt idx="3">
                  <c:v>9.5173351461590762E-3</c:v>
                </c:pt>
                <c:pt idx="4">
                  <c:v>3.8655462184873951E-2</c:v>
                </c:pt>
                <c:pt idx="5">
                  <c:v>4.9875311720698253E-3</c:v>
                </c:pt>
                <c:pt idx="6">
                  <c:v>0</c:v>
                </c:pt>
                <c:pt idx="7">
                  <c:v>#N/A</c:v>
                </c:pt>
                <c:pt idx="8">
                  <c:v>0</c:v>
                </c:pt>
                <c:pt idx="9">
                  <c:v>1.8292682926829267E-2</c:v>
                </c:pt>
                <c:pt idx="10">
                  <c:v>6.097560975609756E-2</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7A69-734C-B4E4-E7D53EAA853D}"/>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Cougar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Figures!$B$10:$AA$10</c:f>
              <c:numCache>
                <c:formatCode>General</c:formatCode>
                <c:ptCount val="26"/>
                <c:pt idx="0">
                  <c:v>2.20125786163522E-2</c:v>
                </c:pt>
                <c:pt idx="1">
                  <c:v>3.459119496855346E-3</c:v>
                </c:pt>
                <c:pt idx="2">
                  <c:v>0</c:v>
                </c:pt>
                <c:pt idx="3">
                  <c:v>0</c:v>
                </c:pt>
                <c:pt idx="4">
                  <c:v>1.6806722689075631E-3</c:v>
                </c:pt>
                <c:pt idx="5">
                  <c:v>0</c:v>
                </c:pt>
                <c:pt idx="6">
                  <c:v>0</c:v>
                </c:pt>
                <c:pt idx="7">
                  <c:v>#N/A</c:v>
                </c:pt>
                <c:pt idx="8">
                  <c:v>0</c:v>
                </c:pt>
                <c:pt idx="9">
                  <c:v>0.15853658536585366</c:v>
                </c:pt>
                <c:pt idx="10">
                  <c:v>0</c:v>
                </c:pt>
                <c:pt idx="11">
                  <c:v>4.3804755944931162E-3</c:v>
                </c:pt>
                <c:pt idx="12">
                  <c:v>0</c:v>
                </c:pt>
                <c:pt idx="13">
                  <c:v>#N/A</c:v>
                </c:pt>
                <c:pt idx="14">
                  <c:v>#N/A</c:v>
                </c:pt>
                <c:pt idx="15">
                  <c:v>#N/A</c:v>
                </c:pt>
                <c:pt idx="16">
                  <c:v>#N/A</c:v>
                </c:pt>
                <c:pt idx="17">
                  <c:v>#N/A</c:v>
                </c:pt>
                <c:pt idx="18">
                  <c:v>#N/A</c:v>
                </c:pt>
                <c:pt idx="19">
                  <c:v>#N/A</c:v>
                </c:pt>
                <c:pt idx="20">
                  <c:v>#N/A</c:v>
                </c:pt>
                <c:pt idx="21">
                  <c:v>3.2858707557502738E-3</c:v>
                </c:pt>
                <c:pt idx="22">
                  <c:v>#N/A</c:v>
                </c:pt>
                <c:pt idx="23">
                  <c:v>#N/A</c:v>
                </c:pt>
                <c:pt idx="24">
                  <c:v>#N/A</c:v>
                </c:pt>
                <c:pt idx="25">
                  <c:v>0</c:v>
                </c:pt>
              </c:numCache>
            </c:numRef>
          </c:yVal>
          <c:smooth val="0"/>
          <c:extLst>
            <c:ext xmlns:c16="http://schemas.microsoft.com/office/drawing/2014/chart" uri="{C3380CC4-5D6E-409C-BE32-E72D297353CC}">
              <c16:uniqueId val="{00000001-BCED-2940-B11B-C8A968A25C30}"/>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Coyote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(GE)'!$B$31:$AA$31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0.55581395348837215</c:v>
                </c:pt>
                <c:pt idx="12">
                  <c:v>0.53359683794466395</c:v>
                </c:pt>
                <c:pt idx="13">
                  <c:v>0.83131825273010929</c:v>
                </c:pt>
                <c:pt idx="14">
                  <c:v>0.11208710769512306</c:v>
                </c:pt>
                <c:pt idx="15">
                  <c:v>9.5151414860168787E-2</c:v>
                </c:pt>
                <c:pt idx="16">
                  <c:v>8.8649675478866541E-2</c:v>
                </c:pt>
                <c:pt idx="17">
                  <c:v>0.39156948753610787</c:v>
                </c:pt>
                <c:pt idx="18">
                  <c:v>0.19812491382876049</c:v>
                </c:pt>
                <c:pt idx="19">
                  <c:v>0.19021149674620388</c:v>
                </c:pt>
                <c:pt idx="20">
                  <c:v>0.40646995127233354</c:v>
                </c:pt>
                <c:pt idx="21">
                  <c:v>0.64510347075118146</c:v>
                </c:pt>
                <c:pt idx="22">
                  <c:v>0.83484626647144955</c:v>
                </c:pt>
                <c:pt idx="23">
                  <c:v>1.1019428571428571</c:v>
                </c:pt>
                <c:pt idx="24">
                  <c:v>#N/A</c:v>
                </c:pt>
                <c:pt idx="25">
                  <c:v>0.45980253878702398</c:v>
                </c:pt>
              </c:numCache>
            </c:numRef>
          </c:xVal>
          <c:yVal>
            <c:numRef>
              <c:f>'Figures (GE)'!$B$13:$AA$13</c:f>
              <c:numCache>
                <c:formatCode>General</c:formatCode>
                <c:ptCount val="26"/>
                <c:pt idx="0">
                  <c:v>3.2075471698113207E-2</c:v>
                </c:pt>
                <c:pt idx="1">
                  <c:v>2.2955974842767294E-2</c:v>
                </c:pt>
                <c:pt idx="2">
                  <c:v>2.9609690444145357E-2</c:v>
                </c:pt>
                <c:pt idx="3">
                  <c:v>4.4867437117607073E-2</c:v>
                </c:pt>
                <c:pt idx="4">
                  <c:v>3.1932773109243695E-2</c:v>
                </c:pt>
                <c:pt idx="5">
                  <c:v>1.828761429758936E-2</c:v>
                </c:pt>
                <c:pt idx="6">
                  <c:v>8.5365853658536592E-2</c:v>
                </c:pt>
                <c:pt idx="7">
                  <c:v>#N/A</c:v>
                </c:pt>
                <c:pt idx="8">
                  <c:v>0</c:v>
                </c:pt>
                <c:pt idx="9">
                  <c:v>5.4878048780487805E-2</c:v>
                </c:pt>
                <c:pt idx="10">
                  <c:v>0</c:v>
                </c:pt>
                <c:pt idx="11">
                  <c:v>0.3097622027534418</c:v>
                </c:pt>
                <c:pt idx="12">
                  <c:v>0.88853247794707302</c:v>
                </c:pt>
                <c:pt idx="13">
                  <c:v>0.34594594594594597</c:v>
                </c:pt>
                <c:pt idx="14">
                  <c:v>#N/A</c:v>
                </c:pt>
                <c:pt idx="15">
                  <c:v>#N/A</c:v>
                </c:pt>
                <c:pt idx="16">
                  <c:v>#N/A</c:v>
                </c:pt>
                <c:pt idx="17">
                  <c:v>#N/A</c:v>
                </c:pt>
                <c:pt idx="18">
                  <c:v>2.2587268993839837E-2</c:v>
                </c:pt>
                <c:pt idx="19">
                  <c:v>2.0533880903490761E-3</c:v>
                </c:pt>
                <c:pt idx="20">
                  <c:v>5.1334702258726897E-2</c:v>
                </c:pt>
                <c:pt idx="21">
                  <c:v>3.2311062431544357E-2</c:v>
                </c:pt>
                <c:pt idx="22">
                  <c:v>#N/A</c:v>
                </c:pt>
                <c:pt idx="23">
                  <c:v>#N/A</c:v>
                </c:pt>
                <c:pt idx="24">
                  <c:v>#N/A</c:v>
                </c:pt>
                <c:pt idx="25">
                  <c:v>0.27919227392449519</c:v>
                </c:pt>
              </c:numCache>
            </c:numRef>
          </c:yVal>
          <c:smooth val="0"/>
          <c:extLst>
            <c:ext xmlns:c16="http://schemas.microsoft.com/office/drawing/2014/chart" uri="{C3380CC4-5D6E-409C-BE32-E72D297353CC}">
              <c16:uniqueId val="{00000001-6A86-7444-B2BD-17C330A0CDD8}"/>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 PNW'!$B$5:$AA$5</c:f>
              <c:numCache>
                <c:formatCode>General</c:formatCode>
                <c:ptCount val="26"/>
                <c:pt idx="0">
                  <c:v>1.8748427672955974</c:v>
                </c:pt>
                <c:pt idx="1">
                  <c:v>2.4779874213836477</c:v>
                </c:pt>
                <c:pt idx="2">
                  <c:v>0.32032301480484521</c:v>
                </c:pt>
                <c:pt idx="3">
                  <c:v>0.2345343303874915</c:v>
                </c:pt>
                <c:pt idx="4">
                  <c:v>0.65966386554621848</c:v>
                </c:pt>
                <c:pt idx="5">
                  <c:v>0.40565253532834578</c:v>
                </c:pt>
                <c:pt idx="6">
                  <c:v>0.82926829268292679</c:v>
                </c:pt>
                <c:pt idx="7">
                  <c:v>#N/A</c:v>
                </c:pt>
                <c:pt idx="8">
                  <c:v>0</c:v>
                </c:pt>
                <c:pt idx="9">
                  <c:v>1.1280487804878048</c:v>
                </c:pt>
                <c:pt idx="10">
                  <c:v>6.0975609756097563E-3</c:v>
                </c:pt>
                <c:pt idx="11">
                  <c:v>#N/A</c:v>
                </c:pt>
                <c:pt idx="12">
                  <c:v>#N/A</c:v>
                </c:pt>
                <c:pt idx="13">
                  <c:v>#N/A</c:v>
                </c:pt>
                <c:pt idx="14">
                  <c:v>#N/A</c:v>
                </c:pt>
                <c:pt idx="15">
                  <c:v>#N/A</c:v>
                </c:pt>
                <c:pt idx="16">
                  <c:v>#N/A</c:v>
                </c:pt>
                <c:pt idx="17">
                  <c:v>#N/A</c:v>
                </c:pt>
                <c:pt idx="18">
                  <c:v>#N/A</c:v>
                </c:pt>
                <c:pt idx="19">
                  <c:v>#N/A</c:v>
                </c:pt>
                <c:pt idx="20">
                  <c:v>#N/A</c:v>
                </c:pt>
                <c:pt idx="21">
                  <c:v>3.3428258488499454</c:v>
                </c:pt>
                <c:pt idx="22">
                  <c:v>#N/A</c:v>
                </c:pt>
                <c:pt idx="23">
                  <c:v>#N/A</c:v>
                </c:pt>
                <c:pt idx="24">
                  <c:v>#N/A</c:v>
                </c:pt>
                <c:pt idx="25">
                  <c:v>0.46005267778753295</c:v>
                </c:pt>
              </c:numCache>
            </c:numRef>
          </c:yVal>
          <c:smooth val="0"/>
          <c:extLst>
            <c:ext xmlns:c16="http://schemas.microsoft.com/office/drawing/2014/chart" uri="{C3380CC4-5D6E-409C-BE32-E72D297353CC}">
              <c16:uniqueId val="{00000001-D3D8-7345-B76C-FAE571997E77}"/>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Elk</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 PNW'!$B$6:$AA$6</c:f>
              <c:numCache>
                <c:formatCode>General</c:formatCode>
                <c:ptCount val="26"/>
                <c:pt idx="0">
                  <c:v>8.8050314465408803E-3</c:v>
                </c:pt>
                <c:pt idx="1">
                  <c:v>3.7421383647798741E-2</c:v>
                </c:pt>
                <c:pt idx="2">
                  <c:v>5.652759084791386E-2</c:v>
                </c:pt>
                <c:pt idx="3">
                  <c:v>0.13052345343303876</c:v>
                </c:pt>
                <c:pt idx="4">
                  <c:v>9.4117647058823528E-2</c:v>
                </c:pt>
                <c:pt idx="5">
                  <c:v>3.906899418121363E-2</c:v>
                </c:pt>
                <c:pt idx="6">
                  <c:v>0</c:v>
                </c:pt>
                <c:pt idx="7">
                  <c:v>#N/A</c:v>
                </c:pt>
                <c:pt idx="8">
                  <c:v>4.2682926829268296E-2</c:v>
                </c:pt>
                <c:pt idx="9">
                  <c:v>0</c:v>
                </c:pt>
                <c:pt idx="10">
                  <c:v>6.0975609756097563E-3</c:v>
                </c:pt>
                <c:pt idx="11">
                  <c:v>#N/A</c:v>
                </c:pt>
                <c:pt idx="12">
                  <c:v>#N/A</c:v>
                </c:pt>
                <c:pt idx="13">
                  <c:v>#N/A</c:v>
                </c:pt>
                <c:pt idx="14">
                  <c:v>#N/A</c:v>
                </c:pt>
                <c:pt idx="15">
                  <c:v>#N/A</c:v>
                </c:pt>
                <c:pt idx="16">
                  <c:v>#N/A</c:v>
                </c:pt>
                <c:pt idx="17">
                  <c:v>#N/A</c:v>
                </c:pt>
                <c:pt idx="18">
                  <c:v>#N/A</c:v>
                </c:pt>
                <c:pt idx="19">
                  <c:v>#N/A</c:v>
                </c:pt>
                <c:pt idx="20">
                  <c:v>#N/A</c:v>
                </c:pt>
                <c:pt idx="21">
                  <c:v>1.3143483023001095E-2</c:v>
                </c:pt>
                <c:pt idx="22">
                  <c:v>#N/A</c:v>
                </c:pt>
                <c:pt idx="23">
                  <c:v>#N/A</c:v>
                </c:pt>
                <c:pt idx="24">
                  <c:v>#N/A</c:v>
                </c:pt>
                <c:pt idx="25">
                  <c:v>1.1633011413520633</c:v>
                </c:pt>
              </c:numCache>
            </c:numRef>
          </c:yVal>
          <c:smooth val="0"/>
          <c:extLst>
            <c:ext xmlns:c16="http://schemas.microsoft.com/office/drawing/2014/chart" uri="{C3380CC4-5D6E-409C-BE32-E72D297353CC}">
              <c16:uniqueId val="{00000001-768E-3D49-A55A-5727BFFD5E8A}"/>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 PNW'!$B$7:$AA$7</c:f>
              <c:numCache>
                <c:formatCode>General</c:formatCode>
                <c:ptCount val="26"/>
                <c:pt idx="0">
                  <c:v>2.1383647798742137E-2</c:v>
                </c:pt>
                <c:pt idx="1">
                  <c:v>2.9245283018867925E-2</c:v>
                </c:pt>
                <c:pt idx="2">
                  <c:v>3.2974427994616418E-2</c:v>
                </c:pt>
                <c:pt idx="3">
                  <c:v>2.0394289598912306E-3</c:v>
                </c:pt>
                <c:pt idx="4">
                  <c:v>9.2436974789915968E-3</c:v>
                </c:pt>
                <c:pt idx="5">
                  <c:v>4.1562759767248547E-3</c:v>
                </c:pt>
                <c:pt idx="6">
                  <c:v>3.6585365853658534E-2</c:v>
                </c:pt>
                <c:pt idx="7">
                  <c:v>#N/A</c:v>
                </c:pt>
                <c:pt idx="8">
                  <c:v>0</c:v>
                </c:pt>
                <c:pt idx="9">
                  <c:v>0</c:v>
                </c:pt>
                <c:pt idx="10">
                  <c:v>0</c:v>
                </c:pt>
                <c:pt idx="11">
                  <c:v>#N/A</c:v>
                </c:pt>
                <c:pt idx="12">
                  <c:v>#N/A</c:v>
                </c:pt>
                <c:pt idx="13">
                  <c:v>#N/A</c:v>
                </c:pt>
                <c:pt idx="14">
                  <c:v>#N/A</c:v>
                </c:pt>
                <c:pt idx="15">
                  <c:v>#N/A</c:v>
                </c:pt>
                <c:pt idx="16">
                  <c:v>#N/A</c:v>
                </c:pt>
                <c:pt idx="17">
                  <c:v>#N/A</c:v>
                </c:pt>
                <c:pt idx="18">
                  <c:v>#N/A</c:v>
                </c:pt>
                <c:pt idx="19">
                  <c:v>#N/A</c:v>
                </c:pt>
                <c:pt idx="20">
                  <c:v>#N/A</c:v>
                </c:pt>
                <c:pt idx="21">
                  <c:v>1.6429353778751369E-3</c:v>
                </c:pt>
                <c:pt idx="22">
                  <c:v>#N/A</c:v>
                </c:pt>
                <c:pt idx="23">
                  <c:v>#N/A</c:v>
                </c:pt>
                <c:pt idx="24">
                  <c:v>#N/A</c:v>
                </c:pt>
                <c:pt idx="25">
                  <c:v>#N/A</c:v>
                </c:pt>
              </c:numCache>
            </c:numRef>
          </c:yVal>
          <c:smooth val="0"/>
          <c:extLst>
            <c:ext xmlns:c16="http://schemas.microsoft.com/office/drawing/2014/chart" uri="{C3380CC4-5D6E-409C-BE32-E72D297353CC}">
              <c16:uniqueId val="{00000001-CAD0-9C4E-B529-C635DF270E23}"/>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Black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 PNW'!$B$8:$AA$8</c:f>
              <c:numCache>
                <c:formatCode>General</c:formatCode>
                <c:ptCount val="26"/>
                <c:pt idx="0">
                  <c:v>1.1320754716981131E-2</c:v>
                </c:pt>
                <c:pt idx="1">
                  <c:v>1.1320754716981131E-2</c:v>
                </c:pt>
                <c:pt idx="2">
                  <c:v>2.018842530282638E-3</c:v>
                </c:pt>
                <c:pt idx="3">
                  <c:v>2.7872195785180149E-2</c:v>
                </c:pt>
                <c:pt idx="4">
                  <c:v>7.5630252100840336E-3</c:v>
                </c:pt>
                <c:pt idx="5">
                  <c:v>4.1562759767248547E-3</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1.642935377875137E-2</c:v>
                </c:pt>
                <c:pt idx="22">
                  <c:v>#N/A</c:v>
                </c:pt>
                <c:pt idx="23">
                  <c:v>#N/A</c:v>
                </c:pt>
                <c:pt idx="24">
                  <c:v>#N/A</c:v>
                </c:pt>
                <c:pt idx="25">
                  <c:v>0</c:v>
                </c:pt>
              </c:numCache>
            </c:numRef>
          </c:yVal>
          <c:smooth val="0"/>
          <c:extLst>
            <c:ext xmlns:c16="http://schemas.microsoft.com/office/drawing/2014/chart" uri="{C3380CC4-5D6E-409C-BE32-E72D297353CC}">
              <c16:uniqueId val="{00000001-37B2-D64E-BCE8-F08661ACA701}"/>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Grizzly</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Grizzly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 PNW'!$B$9:$AA$9</c:f>
              <c:numCache>
                <c:formatCode>General</c:formatCode>
                <c:ptCount val="26"/>
                <c:pt idx="0">
                  <c:v>7.5786163522012576E-2</c:v>
                </c:pt>
                <c:pt idx="1">
                  <c:v>6.2264150943396226E-2</c:v>
                </c:pt>
                <c:pt idx="2">
                  <c:v>3.5666218034993272E-2</c:v>
                </c:pt>
                <c:pt idx="3">
                  <c:v>1.9034670292318152E-2</c:v>
                </c:pt>
                <c:pt idx="4">
                  <c:v>6.4705882352941183E-2</c:v>
                </c:pt>
                <c:pt idx="5">
                  <c:v>1.6625103906899419E-2</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4420-A04A-8E30-9A2E57E1BC4B}"/>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Cougar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Figures!$B$10:$AA$10</c:f>
              <c:numCache>
                <c:formatCode>General</c:formatCode>
                <c:ptCount val="26"/>
                <c:pt idx="0">
                  <c:v>2.20125786163522E-2</c:v>
                </c:pt>
                <c:pt idx="1">
                  <c:v>3.459119496855346E-3</c:v>
                </c:pt>
                <c:pt idx="2">
                  <c:v>0</c:v>
                </c:pt>
                <c:pt idx="3">
                  <c:v>0</c:v>
                </c:pt>
                <c:pt idx="4">
                  <c:v>1.6806722689075631E-3</c:v>
                </c:pt>
                <c:pt idx="5">
                  <c:v>0</c:v>
                </c:pt>
                <c:pt idx="6">
                  <c:v>0</c:v>
                </c:pt>
                <c:pt idx="7">
                  <c:v>#N/A</c:v>
                </c:pt>
                <c:pt idx="8">
                  <c:v>0</c:v>
                </c:pt>
                <c:pt idx="9">
                  <c:v>0.15853658536585366</c:v>
                </c:pt>
                <c:pt idx="10">
                  <c:v>0</c:v>
                </c:pt>
                <c:pt idx="11">
                  <c:v>4.3804755944931162E-3</c:v>
                </c:pt>
                <c:pt idx="12">
                  <c:v>0</c:v>
                </c:pt>
                <c:pt idx="13">
                  <c:v>#N/A</c:v>
                </c:pt>
                <c:pt idx="14">
                  <c:v>#N/A</c:v>
                </c:pt>
                <c:pt idx="15">
                  <c:v>#N/A</c:v>
                </c:pt>
                <c:pt idx="16">
                  <c:v>#N/A</c:v>
                </c:pt>
                <c:pt idx="17">
                  <c:v>#N/A</c:v>
                </c:pt>
                <c:pt idx="18">
                  <c:v>#N/A</c:v>
                </c:pt>
                <c:pt idx="19">
                  <c:v>#N/A</c:v>
                </c:pt>
                <c:pt idx="20">
                  <c:v>#N/A</c:v>
                </c:pt>
                <c:pt idx="21">
                  <c:v>3.2858707557502738E-3</c:v>
                </c:pt>
                <c:pt idx="22">
                  <c:v>#N/A</c:v>
                </c:pt>
                <c:pt idx="23">
                  <c:v>#N/A</c:v>
                </c:pt>
                <c:pt idx="24">
                  <c:v>#N/A</c:v>
                </c:pt>
                <c:pt idx="25">
                  <c:v>0</c:v>
                </c:pt>
              </c:numCache>
            </c:numRef>
          </c:yVal>
          <c:smooth val="0"/>
          <c:extLst>
            <c:ext xmlns:c16="http://schemas.microsoft.com/office/drawing/2014/chart" uri="{C3380CC4-5D6E-409C-BE32-E72D297353CC}">
              <c16:uniqueId val="{00000001-7B9C-B84E-B26E-C8BA22F1EA64}"/>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Big-Horned Sheep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Big Horned Sheep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 PNW'!$B$11:$AA$11</c:f>
              <c:numCache>
                <c:formatCode>General</c:formatCode>
                <c:ptCount val="26"/>
                <c:pt idx="0">
                  <c:v>0</c:v>
                </c:pt>
                <c:pt idx="1">
                  <c:v>0</c:v>
                </c:pt>
                <c:pt idx="2">
                  <c:v>0</c:v>
                </c:pt>
                <c:pt idx="3">
                  <c:v>0</c:v>
                </c:pt>
                <c:pt idx="4">
                  <c:v>0</c:v>
                </c:pt>
                <c:pt idx="5">
                  <c:v>0</c:v>
                </c:pt>
                <c:pt idx="6">
                  <c:v>0</c:v>
                </c:pt>
                <c:pt idx="7">
                  <c:v>#N/A</c:v>
                </c:pt>
                <c:pt idx="8">
                  <c:v>0</c:v>
                </c:pt>
                <c:pt idx="9">
                  <c:v>0.40243902439024393</c:v>
                </c:pt>
                <c:pt idx="10">
                  <c:v>0</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11EE-604E-9CE3-FDD39BCC512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Wolf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Wolf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 PNW'!$B$12:$AA$12</c:f>
              <c:numCache>
                <c:formatCode>General</c:formatCode>
                <c:ptCount val="26"/>
                <c:pt idx="0">
                  <c:v>0.10440251572327044</c:v>
                </c:pt>
                <c:pt idx="1">
                  <c:v>0.13584905660377358</c:v>
                </c:pt>
                <c:pt idx="2">
                  <c:v>1.0094212651413189E-2</c:v>
                </c:pt>
                <c:pt idx="3">
                  <c:v>9.5173351461590762E-3</c:v>
                </c:pt>
                <c:pt idx="4">
                  <c:v>3.8655462184873951E-2</c:v>
                </c:pt>
                <c:pt idx="5">
                  <c:v>4.9875311720698253E-3</c:v>
                </c:pt>
                <c:pt idx="6">
                  <c:v>0</c:v>
                </c:pt>
                <c:pt idx="7">
                  <c:v>#N/A</c:v>
                </c:pt>
                <c:pt idx="8">
                  <c:v>0</c:v>
                </c:pt>
                <c:pt idx="9">
                  <c:v>1.8292682926829267E-2</c:v>
                </c:pt>
                <c:pt idx="10">
                  <c:v>6.097560975609756E-2</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910E-2B4A-ADE4-C47D3810CCA1}"/>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Coyote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 PNW'!$B$13:$AA$13</c:f>
              <c:numCache>
                <c:formatCode>General</c:formatCode>
                <c:ptCount val="26"/>
                <c:pt idx="0">
                  <c:v>3.2075471698113207E-2</c:v>
                </c:pt>
                <c:pt idx="1">
                  <c:v>2.2955974842767294E-2</c:v>
                </c:pt>
                <c:pt idx="2">
                  <c:v>2.9609690444145357E-2</c:v>
                </c:pt>
                <c:pt idx="3">
                  <c:v>4.4867437117607073E-2</c:v>
                </c:pt>
                <c:pt idx="4">
                  <c:v>3.1932773109243695E-2</c:v>
                </c:pt>
                <c:pt idx="5">
                  <c:v>1.828761429758936E-2</c:v>
                </c:pt>
                <c:pt idx="6">
                  <c:v>8.5365853658536592E-2</c:v>
                </c:pt>
                <c:pt idx="7">
                  <c:v>#N/A</c:v>
                </c:pt>
                <c:pt idx="8">
                  <c:v>0</c:v>
                </c:pt>
                <c:pt idx="9">
                  <c:v>5.4878048780487805E-2</c:v>
                </c:pt>
                <c:pt idx="10">
                  <c:v>0</c:v>
                </c:pt>
                <c:pt idx="11">
                  <c:v>#N/A</c:v>
                </c:pt>
                <c:pt idx="12">
                  <c:v>#N/A</c:v>
                </c:pt>
                <c:pt idx="13">
                  <c:v>#N/A</c:v>
                </c:pt>
                <c:pt idx="14">
                  <c:v>#N/A</c:v>
                </c:pt>
                <c:pt idx="15">
                  <c:v>#N/A</c:v>
                </c:pt>
                <c:pt idx="16">
                  <c:v>#N/A</c:v>
                </c:pt>
                <c:pt idx="17">
                  <c:v>#N/A</c:v>
                </c:pt>
                <c:pt idx="18">
                  <c:v>#N/A</c:v>
                </c:pt>
                <c:pt idx="19">
                  <c:v>#N/A</c:v>
                </c:pt>
                <c:pt idx="20">
                  <c:v>#N/A</c:v>
                </c:pt>
                <c:pt idx="21">
                  <c:v>3.2311062431544357E-2</c:v>
                </c:pt>
                <c:pt idx="22">
                  <c:v>#N/A</c:v>
                </c:pt>
                <c:pt idx="23">
                  <c:v>#N/A</c:v>
                </c:pt>
                <c:pt idx="24">
                  <c:v>#N/A</c:v>
                </c:pt>
                <c:pt idx="25">
                  <c:v>0.27919227392449519</c:v>
                </c:pt>
              </c:numCache>
            </c:numRef>
          </c:yVal>
          <c:smooth val="0"/>
          <c:extLst>
            <c:ext xmlns:c16="http://schemas.microsoft.com/office/drawing/2014/chart" uri="{C3380CC4-5D6E-409C-BE32-E72D297353CC}">
              <c16:uniqueId val="{00000001-C35E-4A4F-BB8F-52BB673B94B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Big-Horned Sheep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Big Horned Sheep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Figures!$B$11:$AA$11</c:f>
              <c:numCache>
                <c:formatCode>General</c:formatCode>
                <c:ptCount val="26"/>
                <c:pt idx="0">
                  <c:v>0</c:v>
                </c:pt>
                <c:pt idx="1">
                  <c:v>0</c:v>
                </c:pt>
                <c:pt idx="2">
                  <c:v>0</c:v>
                </c:pt>
                <c:pt idx="3">
                  <c:v>0</c:v>
                </c:pt>
                <c:pt idx="4">
                  <c:v>0</c:v>
                </c:pt>
                <c:pt idx="5">
                  <c:v>0</c:v>
                </c:pt>
                <c:pt idx="6">
                  <c:v>0</c:v>
                </c:pt>
                <c:pt idx="7">
                  <c:v>#N/A</c:v>
                </c:pt>
                <c:pt idx="8">
                  <c:v>0</c:v>
                </c:pt>
                <c:pt idx="9">
                  <c:v>0.40243902439024393</c:v>
                </c:pt>
                <c:pt idx="10">
                  <c:v>0</c:v>
                </c:pt>
                <c:pt idx="11">
                  <c:v>5.0062578222778474E-3</c:v>
                </c:pt>
                <c:pt idx="12">
                  <c:v>8.0192461908580592E-3</c:v>
                </c:pt>
                <c:pt idx="13">
                  <c:v>#N/A</c:v>
                </c:pt>
                <c:pt idx="14">
                  <c:v>#N/A</c:v>
                </c:pt>
                <c:pt idx="15">
                  <c:v>#N/A</c:v>
                </c:pt>
                <c:pt idx="16">
                  <c:v>#N/A</c:v>
                </c:pt>
                <c:pt idx="17">
                  <c:v>#N/A</c:v>
                </c:pt>
                <c:pt idx="18">
                  <c:v>1.5065023956194388</c:v>
                </c:pt>
                <c:pt idx="19">
                  <c:v>1.5646817248459959</c:v>
                </c:pt>
                <c:pt idx="20">
                  <c:v>0.96303901437371664</c:v>
                </c:pt>
                <c:pt idx="21">
                  <c:v>#N/A</c:v>
                </c:pt>
                <c:pt idx="22">
                  <c:v>#N/A</c:v>
                </c:pt>
                <c:pt idx="23">
                  <c:v>#N/A</c:v>
                </c:pt>
                <c:pt idx="24">
                  <c:v>#N/A</c:v>
                </c:pt>
                <c:pt idx="25">
                  <c:v>#N/A</c:v>
                </c:pt>
              </c:numCache>
            </c:numRef>
          </c:yVal>
          <c:smooth val="0"/>
          <c:extLst>
            <c:ext xmlns:c16="http://schemas.microsoft.com/office/drawing/2014/chart" uri="{C3380CC4-5D6E-409C-BE32-E72D297353CC}">
              <c16:uniqueId val="{00000001-046D-A14E-BE1C-F6333F52A38D}"/>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a:t>
            </a:r>
            <a:r>
              <a:rPr lang="en-US" baseline="0"/>
              <a:t> Ratio for Total Crossings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PNW'!$B$4:$AA$4</c:f>
              <c:numCache>
                <c:formatCode>General</c:formatCode>
                <c:ptCount val="26"/>
                <c:pt idx="0">
                  <c:v>2.1506289308176099</c:v>
                </c:pt>
                <c:pt idx="1">
                  <c:v>2.7805031446540882</c:v>
                </c:pt>
                <c:pt idx="2">
                  <c:v>0.48721399730820997</c:v>
                </c:pt>
                <c:pt idx="3">
                  <c:v>0.46838885112168593</c:v>
                </c:pt>
                <c:pt idx="4">
                  <c:v>0.90756302521008403</c:v>
                </c:pt>
                <c:pt idx="5">
                  <c:v>0.49293433083956772</c:v>
                </c:pt>
                <c:pt idx="6">
                  <c:v>0.95121951219512191</c:v>
                </c:pt>
                <c:pt idx="7">
                  <c:v>#N/A</c:v>
                </c:pt>
                <c:pt idx="8">
                  <c:v>4.2682926829268296E-2</c:v>
                </c:pt>
                <c:pt idx="9">
                  <c:v>1.7621951219512195</c:v>
                </c:pt>
                <c:pt idx="10">
                  <c:v>7.3170731707317069E-2</c:v>
                </c:pt>
                <c:pt idx="11">
                  <c:v>#N/A</c:v>
                </c:pt>
                <c:pt idx="12">
                  <c:v>#N/A</c:v>
                </c:pt>
                <c:pt idx="13">
                  <c:v>#N/A</c:v>
                </c:pt>
                <c:pt idx="14">
                  <c:v>#N/A</c:v>
                </c:pt>
                <c:pt idx="15">
                  <c:v>#N/A</c:v>
                </c:pt>
                <c:pt idx="16">
                  <c:v>#N/A</c:v>
                </c:pt>
                <c:pt idx="17">
                  <c:v>#N/A</c:v>
                </c:pt>
                <c:pt idx="18">
                  <c:v>#N/A</c:v>
                </c:pt>
                <c:pt idx="19">
                  <c:v>#N/A</c:v>
                </c:pt>
                <c:pt idx="20">
                  <c:v>#N/A</c:v>
                </c:pt>
                <c:pt idx="21">
                  <c:v>3.4096385542168677</c:v>
                </c:pt>
                <c:pt idx="22">
                  <c:v>#N/A</c:v>
                </c:pt>
                <c:pt idx="23">
                  <c:v>#N/A</c:v>
                </c:pt>
                <c:pt idx="24">
                  <c:v>#N/A</c:v>
                </c:pt>
                <c:pt idx="25">
                  <c:v>1.9025460930640914</c:v>
                </c:pt>
              </c:numCache>
            </c:numRef>
          </c:yVal>
          <c:smooth val="0"/>
          <c:extLst>
            <c:ext xmlns:c16="http://schemas.microsoft.com/office/drawing/2014/chart" uri="{C3380CC4-5D6E-409C-BE32-E72D297353CC}">
              <c16:uniqueId val="{00000002-EC68-9944-9E82-1879C6450987}"/>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W:L</a:t>
                </a:r>
                <a:r>
                  <a:rPr lang="en-US" baseline="0"/>
                  <a:t> to Ratio</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Crossings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PNW'!$B$25:$AA$25</c:f>
              <c:numCache>
                <c:formatCode>General</c:formatCode>
                <c:ptCount val="26"/>
                <c:pt idx="0">
                  <c:v>51.62</c:v>
                </c:pt>
                <c:pt idx="1">
                  <c:v>#N/A</c:v>
                </c:pt>
                <c:pt idx="2">
                  <c:v>58.51</c:v>
                </c:pt>
                <c:pt idx="3">
                  <c:v>59.5</c:v>
                </c:pt>
                <c:pt idx="4">
                  <c:v>#N/A</c:v>
                </c:pt>
                <c:pt idx="5">
                  <c:v>59.94</c:v>
                </c:pt>
                <c:pt idx="6">
                  <c:v>5.76</c:v>
                </c:pt>
                <c:pt idx="7">
                  <c:v>60.07</c:v>
                </c:pt>
                <c:pt idx="8">
                  <c:v>6.69</c:v>
                </c:pt>
                <c:pt idx="9">
                  <c:v>#N/A</c:v>
                </c:pt>
                <c:pt idx="10">
                  <c:v>6.97</c:v>
                </c:pt>
                <c:pt idx="11">
                  <c:v>#N/A</c:v>
                </c:pt>
                <c:pt idx="12">
                  <c:v>#N/A</c:v>
                </c:pt>
                <c:pt idx="13">
                  <c:v>#N/A</c:v>
                </c:pt>
                <c:pt idx="14">
                  <c:v>#N/A</c:v>
                </c:pt>
                <c:pt idx="15">
                  <c:v>#N/A</c:v>
                </c:pt>
                <c:pt idx="16">
                  <c:v>#N/A</c:v>
                </c:pt>
                <c:pt idx="17">
                  <c:v>#N/A</c:v>
                </c:pt>
                <c:pt idx="18">
                  <c:v>#N/A</c:v>
                </c:pt>
                <c:pt idx="19">
                  <c:v>#N/A</c:v>
                </c:pt>
                <c:pt idx="20">
                  <c:v>#N/A</c:v>
                </c:pt>
                <c:pt idx="21">
                  <c:v>55.3</c:v>
                </c:pt>
                <c:pt idx="22">
                  <c:v>#N/A</c:v>
                </c:pt>
                <c:pt idx="23">
                  <c:v>#N/A</c:v>
                </c:pt>
                <c:pt idx="24">
                  <c:v>#N/A</c:v>
                </c:pt>
                <c:pt idx="25">
                  <c:v>45.64</c:v>
                </c:pt>
              </c:numCache>
            </c:numRef>
          </c:xVal>
          <c:yVal>
            <c:numRef>
              <c:f>'Figures PNW'!$B$4:$AA$4</c:f>
              <c:numCache>
                <c:formatCode>General</c:formatCode>
                <c:ptCount val="26"/>
                <c:pt idx="0">
                  <c:v>2.1506289308176099</c:v>
                </c:pt>
                <c:pt idx="1">
                  <c:v>2.7805031446540882</c:v>
                </c:pt>
                <c:pt idx="2">
                  <c:v>0.48721399730820997</c:v>
                </c:pt>
                <c:pt idx="3">
                  <c:v>0.46838885112168593</c:v>
                </c:pt>
                <c:pt idx="4">
                  <c:v>0.90756302521008403</c:v>
                </c:pt>
                <c:pt idx="5">
                  <c:v>0.49293433083956772</c:v>
                </c:pt>
                <c:pt idx="6">
                  <c:v>0.95121951219512191</c:v>
                </c:pt>
                <c:pt idx="7">
                  <c:v>#N/A</c:v>
                </c:pt>
                <c:pt idx="8">
                  <c:v>4.2682926829268296E-2</c:v>
                </c:pt>
                <c:pt idx="9">
                  <c:v>1.7621951219512195</c:v>
                </c:pt>
                <c:pt idx="10">
                  <c:v>7.3170731707317069E-2</c:v>
                </c:pt>
                <c:pt idx="11">
                  <c:v>#N/A</c:v>
                </c:pt>
                <c:pt idx="12">
                  <c:v>#N/A</c:v>
                </c:pt>
                <c:pt idx="13">
                  <c:v>#N/A</c:v>
                </c:pt>
                <c:pt idx="14">
                  <c:v>#N/A</c:v>
                </c:pt>
                <c:pt idx="15">
                  <c:v>#N/A</c:v>
                </c:pt>
                <c:pt idx="16">
                  <c:v>#N/A</c:v>
                </c:pt>
                <c:pt idx="17">
                  <c:v>#N/A</c:v>
                </c:pt>
                <c:pt idx="18">
                  <c:v>#N/A</c:v>
                </c:pt>
                <c:pt idx="19">
                  <c:v>#N/A</c:v>
                </c:pt>
                <c:pt idx="20">
                  <c:v>#N/A</c:v>
                </c:pt>
                <c:pt idx="21">
                  <c:v>3.4096385542168677</c:v>
                </c:pt>
                <c:pt idx="22">
                  <c:v>#N/A</c:v>
                </c:pt>
                <c:pt idx="23">
                  <c:v>#N/A</c:v>
                </c:pt>
                <c:pt idx="24">
                  <c:v>#N/A</c:v>
                </c:pt>
                <c:pt idx="25">
                  <c:v>1.9025460930640914</c:v>
                </c:pt>
              </c:numCache>
            </c:numRef>
          </c:yVal>
          <c:smooth val="0"/>
          <c:extLst>
            <c:ext xmlns:c16="http://schemas.microsoft.com/office/drawing/2014/chart" uri="{C3380CC4-5D6E-409C-BE32-E72D297353CC}">
              <c16:uniqueId val="{00000001-BF9C-174C-BF07-072E061B1EE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PNW'!$B$5:$AA$5</c:f>
              <c:numCache>
                <c:formatCode>General</c:formatCode>
                <c:ptCount val="26"/>
                <c:pt idx="0">
                  <c:v>1.8748427672955974</c:v>
                </c:pt>
                <c:pt idx="1">
                  <c:v>2.4779874213836477</c:v>
                </c:pt>
                <c:pt idx="2">
                  <c:v>0.32032301480484521</c:v>
                </c:pt>
                <c:pt idx="3">
                  <c:v>0.2345343303874915</c:v>
                </c:pt>
                <c:pt idx="4">
                  <c:v>0.65966386554621848</c:v>
                </c:pt>
                <c:pt idx="5">
                  <c:v>0.40565253532834578</c:v>
                </c:pt>
                <c:pt idx="6">
                  <c:v>0.82926829268292679</c:v>
                </c:pt>
                <c:pt idx="7">
                  <c:v>#N/A</c:v>
                </c:pt>
                <c:pt idx="8">
                  <c:v>0</c:v>
                </c:pt>
                <c:pt idx="9">
                  <c:v>1.1280487804878048</c:v>
                </c:pt>
                <c:pt idx="10">
                  <c:v>6.0975609756097563E-3</c:v>
                </c:pt>
                <c:pt idx="11">
                  <c:v>#N/A</c:v>
                </c:pt>
                <c:pt idx="12">
                  <c:v>#N/A</c:v>
                </c:pt>
                <c:pt idx="13">
                  <c:v>#N/A</c:v>
                </c:pt>
                <c:pt idx="14">
                  <c:v>#N/A</c:v>
                </c:pt>
                <c:pt idx="15">
                  <c:v>#N/A</c:v>
                </c:pt>
                <c:pt idx="16">
                  <c:v>#N/A</c:v>
                </c:pt>
                <c:pt idx="17">
                  <c:v>#N/A</c:v>
                </c:pt>
                <c:pt idx="18">
                  <c:v>#N/A</c:v>
                </c:pt>
                <c:pt idx="19">
                  <c:v>#N/A</c:v>
                </c:pt>
                <c:pt idx="20">
                  <c:v>#N/A</c:v>
                </c:pt>
                <c:pt idx="21">
                  <c:v>3.3428258488499454</c:v>
                </c:pt>
                <c:pt idx="22">
                  <c:v>#N/A</c:v>
                </c:pt>
                <c:pt idx="23">
                  <c:v>#N/A</c:v>
                </c:pt>
                <c:pt idx="24">
                  <c:v>#N/A</c:v>
                </c:pt>
                <c:pt idx="25">
                  <c:v>0.46005267778753295</c:v>
                </c:pt>
              </c:numCache>
            </c:numRef>
          </c:yVal>
          <c:smooth val="0"/>
          <c:extLst>
            <c:ext xmlns:c16="http://schemas.microsoft.com/office/drawing/2014/chart" uri="{C3380CC4-5D6E-409C-BE32-E72D297353CC}">
              <c16:uniqueId val="{00000001-346C-7C45-886C-C79FD7E887A0}"/>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 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Elk</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PNW'!$B$6:$AA$6</c:f>
              <c:numCache>
                <c:formatCode>General</c:formatCode>
                <c:ptCount val="26"/>
                <c:pt idx="0">
                  <c:v>8.8050314465408803E-3</c:v>
                </c:pt>
                <c:pt idx="1">
                  <c:v>3.7421383647798741E-2</c:v>
                </c:pt>
                <c:pt idx="2">
                  <c:v>5.652759084791386E-2</c:v>
                </c:pt>
                <c:pt idx="3">
                  <c:v>0.13052345343303876</c:v>
                </c:pt>
                <c:pt idx="4">
                  <c:v>9.4117647058823528E-2</c:v>
                </c:pt>
                <c:pt idx="5">
                  <c:v>3.906899418121363E-2</c:v>
                </c:pt>
                <c:pt idx="6">
                  <c:v>0</c:v>
                </c:pt>
                <c:pt idx="7">
                  <c:v>#N/A</c:v>
                </c:pt>
                <c:pt idx="8">
                  <c:v>4.2682926829268296E-2</c:v>
                </c:pt>
                <c:pt idx="9">
                  <c:v>0</c:v>
                </c:pt>
                <c:pt idx="10">
                  <c:v>6.0975609756097563E-3</c:v>
                </c:pt>
                <c:pt idx="11">
                  <c:v>#N/A</c:v>
                </c:pt>
                <c:pt idx="12">
                  <c:v>#N/A</c:v>
                </c:pt>
                <c:pt idx="13">
                  <c:v>#N/A</c:v>
                </c:pt>
                <c:pt idx="14">
                  <c:v>#N/A</c:v>
                </c:pt>
                <c:pt idx="15">
                  <c:v>#N/A</c:v>
                </c:pt>
                <c:pt idx="16">
                  <c:v>#N/A</c:v>
                </c:pt>
                <c:pt idx="17">
                  <c:v>#N/A</c:v>
                </c:pt>
                <c:pt idx="18">
                  <c:v>#N/A</c:v>
                </c:pt>
                <c:pt idx="19">
                  <c:v>#N/A</c:v>
                </c:pt>
                <c:pt idx="20">
                  <c:v>#N/A</c:v>
                </c:pt>
                <c:pt idx="21">
                  <c:v>1.3143483023001095E-2</c:v>
                </c:pt>
                <c:pt idx="22">
                  <c:v>#N/A</c:v>
                </c:pt>
                <c:pt idx="23">
                  <c:v>#N/A</c:v>
                </c:pt>
                <c:pt idx="24">
                  <c:v>#N/A</c:v>
                </c:pt>
                <c:pt idx="25">
                  <c:v>1.1633011413520633</c:v>
                </c:pt>
              </c:numCache>
            </c:numRef>
          </c:yVal>
          <c:smooth val="0"/>
          <c:extLst>
            <c:ext xmlns:c16="http://schemas.microsoft.com/office/drawing/2014/chart" uri="{C3380CC4-5D6E-409C-BE32-E72D297353CC}">
              <c16:uniqueId val="{00000001-7D7B-404B-A09C-04E41DEE38CA}"/>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Moose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PNW'!$B$7:$AA$7</c:f>
              <c:numCache>
                <c:formatCode>General</c:formatCode>
                <c:ptCount val="26"/>
                <c:pt idx="0">
                  <c:v>2.1383647798742137E-2</c:v>
                </c:pt>
                <c:pt idx="1">
                  <c:v>2.9245283018867925E-2</c:v>
                </c:pt>
                <c:pt idx="2">
                  <c:v>3.2974427994616418E-2</c:v>
                </c:pt>
                <c:pt idx="3">
                  <c:v>2.0394289598912306E-3</c:v>
                </c:pt>
                <c:pt idx="4">
                  <c:v>9.2436974789915968E-3</c:v>
                </c:pt>
                <c:pt idx="5">
                  <c:v>4.1562759767248547E-3</c:v>
                </c:pt>
                <c:pt idx="6">
                  <c:v>3.6585365853658534E-2</c:v>
                </c:pt>
                <c:pt idx="7">
                  <c:v>#N/A</c:v>
                </c:pt>
                <c:pt idx="8">
                  <c:v>0</c:v>
                </c:pt>
                <c:pt idx="9">
                  <c:v>0</c:v>
                </c:pt>
                <c:pt idx="10">
                  <c:v>0</c:v>
                </c:pt>
                <c:pt idx="11">
                  <c:v>#N/A</c:v>
                </c:pt>
                <c:pt idx="12">
                  <c:v>#N/A</c:v>
                </c:pt>
                <c:pt idx="13">
                  <c:v>#N/A</c:v>
                </c:pt>
                <c:pt idx="14">
                  <c:v>#N/A</c:v>
                </c:pt>
                <c:pt idx="15">
                  <c:v>#N/A</c:v>
                </c:pt>
                <c:pt idx="16">
                  <c:v>#N/A</c:v>
                </c:pt>
                <c:pt idx="17">
                  <c:v>#N/A</c:v>
                </c:pt>
                <c:pt idx="18">
                  <c:v>#N/A</c:v>
                </c:pt>
                <c:pt idx="19">
                  <c:v>#N/A</c:v>
                </c:pt>
                <c:pt idx="20">
                  <c:v>#N/A</c:v>
                </c:pt>
                <c:pt idx="21">
                  <c:v>1.6429353778751369E-3</c:v>
                </c:pt>
                <c:pt idx="22">
                  <c:v>#N/A</c:v>
                </c:pt>
                <c:pt idx="23">
                  <c:v>#N/A</c:v>
                </c:pt>
                <c:pt idx="24">
                  <c:v>#N/A</c:v>
                </c:pt>
                <c:pt idx="25">
                  <c:v>#N/A</c:v>
                </c:pt>
              </c:numCache>
            </c:numRef>
          </c:yVal>
          <c:smooth val="0"/>
          <c:extLst>
            <c:ext xmlns:c16="http://schemas.microsoft.com/office/drawing/2014/chart" uri="{C3380CC4-5D6E-409C-BE32-E72D297353CC}">
              <c16:uniqueId val="{00000001-DBE4-1940-95B6-F22998B6487A}"/>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Black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PNW'!$B$8:$AA$8</c:f>
              <c:numCache>
                <c:formatCode>General</c:formatCode>
                <c:ptCount val="26"/>
                <c:pt idx="0">
                  <c:v>1.1320754716981131E-2</c:v>
                </c:pt>
                <c:pt idx="1">
                  <c:v>1.1320754716981131E-2</c:v>
                </c:pt>
                <c:pt idx="2">
                  <c:v>2.018842530282638E-3</c:v>
                </c:pt>
                <c:pt idx="3">
                  <c:v>2.7872195785180149E-2</c:v>
                </c:pt>
                <c:pt idx="4">
                  <c:v>7.5630252100840336E-3</c:v>
                </c:pt>
                <c:pt idx="5">
                  <c:v>4.1562759767248547E-3</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1.642935377875137E-2</c:v>
                </c:pt>
                <c:pt idx="22">
                  <c:v>#N/A</c:v>
                </c:pt>
                <c:pt idx="23">
                  <c:v>#N/A</c:v>
                </c:pt>
                <c:pt idx="24">
                  <c:v>#N/A</c:v>
                </c:pt>
                <c:pt idx="25">
                  <c:v>0</c:v>
                </c:pt>
              </c:numCache>
            </c:numRef>
          </c:yVal>
          <c:smooth val="0"/>
          <c:extLst>
            <c:ext xmlns:c16="http://schemas.microsoft.com/office/drawing/2014/chart" uri="{C3380CC4-5D6E-409C-BE32-E72D297353CC}">
              <c16:uniqueId val="{00000001-0E3B-7B4A-A061-CDBE9D85DE5E}"/>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Grizzly</a:t>
            </a:r>
            <a:r>
              <a:rPr lang="en-US" baseline="0"/>
              <a:t> Bear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Grizzly Bear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PNW'!$B$9:$AA$9</c:f>
              <c:numCache>
                <c:formatCode>General</c:formatCode>
                <c:ptCount val="26"/>
                <c:pt idx="0">
                  <c:v>7.5786163522012576E-2</c:v>
                </c:pt>
                <c:pt idx="1">
                  <c:v>6.2264150943396226E-2</c:v>
                </c:pt>
                <c:pt idx="2">
                  <c:v>3.5666218034993272E-2</c:v>
                </c:pt>
                <c:pt idx="3">
                  <c:v>1.9034670292318152E-2</c:v>
                </c:pt>
                <c:pt idx="4">
                  <c:v>6.4705882352941183E-2</c:v>
                </c:pt>
                <c:pt idx="5">
                  <c:v>1.6625103906899419E-2</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D637-5445-AA92-86902BDE33FD}"/>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Cougar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PNW'!$B$10:$AA$10</c:f>
              <c:numCache>
                <c:formatCode>General</c:formatCode>
                <c:ptCount val="26"/>
                <c:pt idx="0">
                  <c:v>2.20125786163522E-2</c:v>
                </c:pt>
                <c:pt idx="1">
                  <c:v>3.459119496855346E-3</c:v>
                </c:pt>
                <c:pt idx="2">
                  <c:v>0</c:v>
                </c:pt>
                <c:pt idx="3">
                  <c:v>0</c:v>
                </c:pt>
                <c:pt idx="4">
                  <c:v>1.6806722689075631E-3</c:v>
                </c:pt>
                <c:pt idx="5">
                  <c:v>0</c:v>
                </c:pt>
                <c:pt idx="6">
                  <c:v>0</c:v>
                </c:pt>
                <c:pt idx="7">
                  <c:v>#N/A</c:v>
                </c:pt>
                <c:pt idx="8">
                  <c:v>0</c:v>
                </c:pt>
                <c:pt idx="9">
                  <c:v>0.15853658536585366</c:v>
                </c:pt>
                <c:pt idx="10">
                  <c:v>0</c:v>
                </c:pt>
                <c:pt idx="11">
                  <c:v>#N/A</c:v>
                </c:pt>
                <c:pt idx="12">
                  <c:v>#N/A</c:v>
                </c:pt>
                <c:pt idx="13">
                  <c:v>#N/A</c:v>
                </c:pt>
                <c:pt idx="14">
                  <c:v>#N/A</c:v>
                </c:pt>
                <c:pt idx="15">
                  <c:v>#N/A</c:v>
                </c:pt>
                <c:pt idx="16">
                  <c:v>#N/A</c:v>
                </c:pt>
                <c:pt idx="17">
                  <c:v>#N/A</c:v>
                </c:pt>
                <c:pt idx="18">
                  <c:v>#N/A</c:v>
                </c:pt>
                <c:pt idx="19">
                  <c:v>#N/A</c:v>
                </c:pt>
                <c:pt idx="20">
                  <c:v>#N/A</c:v>
                </c:pt>
                <c:pt idx="21">
                  <c:v>3.2858707557502738E-3</c:v>
                </c:pt>
                <c:pt idx="22">
                  <c:v>#N/A</c:v>
                </c:pt>
                <c:pt idx="23">
                  <c:v>#N/A</c:v>
                </c:pt>
                <c:pt idx="24">
                  <c:v>#N/A</c:v>
                </c:pt>
                <c:pt idx="25">
                  <c:v>0</c:v>
                </c:pt>
              </c:numCache>
            </c:numRef>
          </c:yVal>
          <c:smooth val="0"/>
          <c:extLst>
            <c:ext xmlns:c16="http://schemas.microsoft.com/office/drawing/2014/chart" uri="{C3380CC4-5D6E-409C-BE32-E72D297353CC}">
              <c16:uniqueId val="{00000001-9D92-D844-960D-121A4599926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Big-Horned Sheep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Big Horned Sheep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PNW'!$B$11:$AA$11</c:f>
              <c:numCache>
                <c:formatCode>General</c:formatCode>
                <c:ptCount val="26"/>
                <c:pt idx="0">
                  <c:v>0</c:v>
                </c:pt>
                <c:pt idx="1">
                  <c:v>0</c:v>
                </c:pt>
                <c:pt idx="2">
                  <c:v>0</c:v>
                </c:pt>
                <c:pt idx="3">
                  <c:v>0</c:v>
                </c:pt>
                <c:pt idx="4">
                  <c:v>0</c:v>
                </c:pt>
                <c:pt idx="5">
                  <c:v>0</c:v>
                </c:pt>
                <c:pt idx="6">
                  <c:v>0</c:v>
                </c:pt>
                <c:pt idx="7">
                  <c:v>#N/A</c:v>
                </c:pt>
                <c:pt idx="8">
                  <c:v>0</c:v>
                </c:pt>
                <c:pt idx="9">
                  <c:v>0.40243902439024393</c:v>
                </c:pt>
                <c:pt idx="10">
                  <c:v>0</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0017-AE4C-910A-B92B205B5FB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Wolf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Wolf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PNW'!$B$12:$AA$12</c:f>
              <c:numCache>
                <c:formatCode>General</c:formatCode>
                <c:ptCount val="26"/>
                <c:pt idx="0">
                  <c:v>0.10440251572327044</c:v>
                </c:pt>
                <c:pt idx="1">
                  <c:v>0.13584905660377358</c:v>
                </c:pt>
                <c:pt idx="2">
                  <c:v>1.0094212651413189E-2</c:v>
                </c:pt>
                <c:pt idx="3">
                  <c:v>9.5173351461590762E-3</c:v>
                </c:pt>
                <c:pt idx="4">
                  <c:v>3.8655462184873951E-2</c:v>
                </c:pt>
                <c:pt idx="5">
                  <c:v>4.9875311720698253E-3</c:v>
                </c:pt>
                <c:pt idx="6">
                  <c:v>0</c:v>
                </c:pt>
                <c:pt idx="7">
                  <c:v>#N/A</c:v>
                </c:pt>
                <c:pt idx="8">
                  <c:v>0</c:v>
                </c:pt>
                <c:pt idx="9">
                  <c:v>1.8292682926829267E-2</c:v>
                </c:pt>
                <c:pt idx="10">
                  <c:v>6.097560975609756E-2</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913E-EC45-8251-152DCB3A520C}"/>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Wolf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Wolf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Figures!$B$12:$AA$12</c:f>
              <c:numCache>
                <c:formatCode>General</c:formatCode>
                <c:ptCount val="26"/>
                <c:pt idx="0">
                  <c:v>0.10440251572327044</c:v>
                </c:pt>
                <c:pt idx="1">
                  <c:v>0.13584905660377358</c:v>
                </c:pt>
                <c:pt idx="2">
                  <c:v>1.0094212651413189E-2</c:v>
                </c:pt>
                <c:pt idx="3">
                  <c:v>9.5173351461590762E-3</c:v>
                </c:pt>
                <c:pt idx="4">
                  <c:v>3.8655462184873951E-2</c:v>
                </c:pt>
                <c:pt idx="5">
                  <c:v>4.9875311720698253E-3</c:v>
                </c:pt>
                <c:pt idx="6">
                  <c:v>0</c:v>
                </c:pt>
                <c:pt idx="7">
                  <c:v>#N/A</c:v>
                </c:pt>
                <c:pt idx="8">
                  <c:v>0</c:v>
                </c:pt>
                <c:pt idx="9">
                  <c:v>1.8292682926829267E-2</c:v>
                </c:pt>
                <c:pt idx="10">
                  <c:v>6.097560975609756E-2</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01-D4D7-A049-90FA-9AB1E3E7B944}"/>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Coyote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 PNW'!$B$31:$AA$31</c:f>
              <c:numCache>
                <c:formatCode>General</c:formatCode>
                <c:ptCount val="26"/>
                <c:pt idx="0">
                  <c:v>0.89431739431739432</c:v>
                </c:pt>
                <c:pt idx="1">
                  <c:v>#N/A</c:v>
                </c:pt>
                <c:pt idx="2">
                  <c:v>0.79975396391470754</c:v>
                </c:pt>
                <c:pt idx="3">
                  <c:v>0.85488505747126442</c:v>
                </c:pt>
                <c:pt idx="4">
                  <c:v>#N/A</c:v>
                </c:pt>
                <c:pt idx="5">
                  <c:v>0.88354952830188671</c:v>
                </c:pt>
                <c:pt idx="6">
                  <c:v>0.10171287303549355</c:v>
                </c:pt>
                <c:pt idx="7">
                  <c:v>1.0722956087111746</c:v>
                </c:pt>
                <c:pt idx="8">
                  <c:v>0.13954943679599502</c:v>
                </c:pt>
                <c:pt idx="9">
                  <c:v>#N/A</c:v>
                </c:pt>
                <c:pt idx="10">
                  <c:v>0.19436698271054098</c:v>
                </c:pt>
                <c:pt idx="11">
                  <c:v>#N/A</c:v>
                </c:pt>
                <c:pt idx="12">
                  <c:v>#N/A</c:v>
                </c:pt>
                <c:pt idx="13">
                  <c:v>#N/A</c:v>
                </c:pt>
                <c:pt idx="14">
                  <c:v>#N/A</c:v>
                </c:pt>
                <c:pt idx="15">
                  <c:v>#N/A</c:v>
                </c:pt>
                <c:pt idx="16">
                  <c:v>#N/A</c:v>
                </c:pt>
                <c:pt idx="17">
                  <c:v>#N/A</c:v>
                </c:pt>
                <c:pt idx="18">
                  <c:v>#N/A</c:v>
                </c:pt>
                <c:pt idx="19">
                  <c:v>#N/A</c:v>
                </c:pt>
                <c:pt idx="20">
                  <c:v>#N/A</c:v>
                </c:pt>
                <c:pt idx="21">
                  <c:v>0.64510347075118146</c:v>
                </c:pt>
                <c:pt idx="22">
                  <c:v>#N/A</c:v>
                </c:pt>
                <c:pt idx="23">
                  <c:v>#N/A</c:v>
                </c:pt>
                <c:pt idx="24">
                  <c:v>#N/A</c:v>
                </c:pt>
                <c:pt idx="25">
                  <c:v>0.45980253878702398</c:v>
                </c:pt>
              </c:numCache>
            </c:numRef>
          </c:xVal>
          <c:yVal>
            <c:numRef>
              <c:f>'Figures PNW'!$B$13:$AA$13</c:f>
              <c:numCache>
                <c:formatCode>General</c:formatCode>
                <c:ptCount val="26"/>
                <c:pt idx="0">
                  <c:v>3.2075471698113207E-2</c:v>
                </c:pt>
                <c:pt idx="1">
                  <c:v>2.2955974842767294E-2</c:v>
                </c:pt>
                <c:pt idx="2">
                  <c:v>2.9609690444145357E-2</c:v>
                </c:pt>
                <c:pt idx="3">
                  <c:v>4.4867437117607073E-2</c:v>
                </c:pt>
                <c:pt idx="4">
                  <c:v>3.1932773109243695E-2</c:v>
                </c:pt>
                <c:pt idx="5">
                  <c:v>1.828761429758936E-2</c:v>
                </c:pt>
                <c:pt idx="6">
                  <c:v>8.5365853658536592E-2</c:v>
                </c:pt>
                <c:pt idx="7">
                  <c:v>#N/A</c:v>
                </c:pt>
                <c:pt idx="8">
                  <c:v>0</c:v>
                </c:pt>
                <c:pt idx="9">
                  <c:v>5.4878048780487805E-2</c:v>
                </c:pt>
                <c:pt idx="10">
                  <c:v>0</c:v>
                </c:pt>
                <c:pt idx="11">
                  <c:v>#N/A</c:v>
                </c:pt>
                <c:pt idx="12">
                  <c:v>#N/A</c:v>
                </c:pt>
                <c:pt idx="13">
                  <c:v>#N/A</c:v>
                </c:pt>
                <c:pt idx="14">
                  <c:v>#N/A</c:v>
                </c:pt>
                <c:pt idx="15">
                  <c:v>#N/A</c:v>
                </c:pt>
                <c:pt idx="16">
                  <c:v>#N/A</c:v>
                </c:pt>
                <c:pt idx="17">
                  <c:v>#N/A</c:v>
                </c:pt>
                <c:pt idx="18">
                  <c:v>#N/A</c:v>
                </c:pt>
                <c:pt idx="19">
                  <c:v>#N/A</c:v>
                </c:pt>
                <c:pt idx="20">
                  <c:v>#N/A</c:v>
                </c:pt>
                <c:pt idx="21">
                  <c:v>3.2311062431544357E-2</c:v>
                </c:pt>
                <c:pt idx="22">
                  <c:v>#N/A</c:v>
                </c:pt>
                <c:pt idx="23">
                  <c:v>#N/A</c:v>
                </c:pt>
                <c:pt idx="24">
                  <c:v>#N/A</c:v>
                </c:pt>
                <c:pt idx="25">
                  <c:v>0.27919227392449519</c:v>
                </c:pt>
              </c:numCache>
            </c:numRef>
          </c:yVal>
          <c:smooth val="0"/>
          <c:extLst>
            <c:ext xmlns:c16="http://schemas.microsoft.com/office/drawing/2014/chart" uri="{C3380CC4-5D6E-409C-BE32-E72D297353CC}">
              <c16:uniqueId val="{00000001-6197-384B-9813-157FC2B91901}"/>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W:L to Ratio</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Coyote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Figures!$B$24:$AA$24</c:f>
              <c:numCache>
                <c:formatCode>General</c:formatCode>
                <c:ptCount val="26"/>
                <c:pt idx="0">
                  <c:v>52</c:v>
                </c:pt>
                <c:pt idx="1">
                  <c:v>52</c:v>
                </c:pt>
                <c:pt idx="2">
                  <c:v>60</c:v>
                </c:pt>
                <c:pt idx="3">
                  <c:v>60</c:v>
                </c:pt>
                <c:pt idx="4">
                  <c:v>60</c:v>
                </c:pt>
                <c:pt idx="5">
                  <c:v>60</c:v>
                </c:pt>
                <c:pt idx="6">
                  <c:v>5.9</c:v>
                </c:pt>
                <c:pt idx="7">
                  <c:v>60</c:v>
                </c:pt>
                <c:pt idx="8">
                  <c:v>7.48</c:v>
                </c:pt>
                <c:pt idx="9">
                  <c:v>7.2</c:v>
                </c:pt>
                <c:pt idx="10">
                  <c:v>8.25</c:v>
                </c:pt>
                <c:pt idx="11">
                  <c:v>30.5</c:v>
                </c:pt>
                <c:pt idx="12">
                  <c:v>30.5</c:v>
                </c:pt>
                <c:pt idx="13">
                  <c:v>45.72</c:v>
                </c:pt>
                <c:pt idx="14">
                  <c:v>#N/A</c:v>
                </c:pt>
                <c:pt idx="15">
                  <c:v>#N/A</c:v>
                </c:pt>
                <c:pt idx="16">
                  <c:v>#N/A</c:v>
                </c:pt>
                <c:pt idx="17">
                  <c:v>#N/A</c:v>
                </c:pt>
                <c:pt idx="18">
                  <c:v>15.24</c:v>
                </c:pt>
                <c:pt idx="19">
                  <c:v>15.24</c:v>
                </c:pt>
                <c:pt idx="20">
                  <c:v>30.48</c:v>
                </c:pt>
                <c:pt idx="21">
                  <c:v>60</c:v>
                </c:pt>
                <c:pt idx="22">
                  <c:v>#N/A</c:v>
                </c:pt>
                <c:pt idx="23">
                  <c:v>#N/A</c:v>
                </c:pt>
                <c:pt idx="24">
                  <c:v>#N/A</c:v>
                </c:pt>
                <c:pt idx="25">
                  <c:v>45.72</c:v>
                </c:pt>
              </c:numCache>
            </c:numRef>
          </c:xVal>
          <c:yVal>
            <c:numRef>
              <c:f>Figures!$B$13:$AA$13</c:f>
              <c:numCache>
                <c:formatCode>General</c:formatCode>
                <c:ptCount val="26"/>
                <c:pt idx="0">
                  <c:v>3.2075471698113207E-2</c:v>
                </c:pt>
                <c:pt idx="1">
                  <c:v>2.2955974842767294E-2</c:v>
                </c:pt>
                <c:pt idx="2">
                  <c:v>2.9609690444145357E-2</c:v>
                </c:pt>
                <c:pt idx="3">
                  <c:v>4.4867437117607073E-2</c:v>
                </c:pt>
                <c:pt idx="4">
                  <c:v>3.1932773109243695E-2</c:v>
                </c:pt>
                <c:pt idx="5">
                  <c:v>1.828761429758936E-2</c:v>
                </c:pt>
                <c:pt idx="6">
                  <c:v>8.5365853658536592E-2</c:v>
                </c:pt>
                <c:pt idx="7">
                  <c:v>#N/A</c:v>
                </c:pt>
                <c:pt idx="8">
                  <c:v>0</c:v>
                </c:pt>
                <c:pt idx="9">
                  <c:v>5.4878048780487805E-2</c:v>
                </c:pt>
                <c:pt idx="10">
                  <c:v>0</c:v>
                </c:pt>
                <c:pt idx="11">
                  <c:v>0.3097622027534418</c:v>
                </c:pt>
                <c:pt idx="12">
                  <c:v>0.88853247794707302</c:v>
                </c:pt>
                <c:pt idx="13">
                  <c:v>0.34594594594594597</c:v>
                </c:pt>
                <c:pt idx="14">
                  <c:v>#N/A</c:v>
                </c:pt>
                <c:pt idx="15">
                  <c:v>#N/A</c:v>
                </c:pt>
                <c:pt idx="16">
                  <c:v>#N/A</c:v>
                </c:pt>
                <c:pt idx="17">
                  <c:v>#N/A</c:v>
                </c:pt>
                <c:pt idx="18">
                  <c:v>2.2587268993839837E-2</c:v>
                </c:pt>
                <c:pt idx="19">
                  <c:v>2.0533880903490761E-3</c:v>
                </c:pt>
                <c:pt idx="20">
                  <c:v>5.1334702258726897E-2</c:v>
                </c:pt>
                <c:pt idx="21">
                  <c:v>3.2311062431544357E-2</c:v>
                </c:pt>
                <c:pt idx="22">
                  <c:v>#N/A</c:v>
                </c:pt>
                <c:pt idx="23">
                  <c:v>#N/A</c:v>
                </c:pt>
                <c:pt idx="24">
                  <c:v>#N/A</c:v>
                </c:pt>
                <c:pt idx="25">
                  <c:v>0.27919227392449519</c:v>
                </c:pt>
              </c:numCache>
            </c:numRef>
          </c:yVal>
          <c:smooth val="0"/>
          <c:extLst>
            <c:ext xmlns:c16="http://schemas.microsoft.com/office/drawing/2014/chart" uri="{C3380CC4-5D6E-409C-BE32-E72D297353CC}">
              <c16:uniqueId val="{00000001-7951-874C-BAC6-714D084FD945}"/>
            </c:ext>
          </c:extLst>
        </c:ser>
        <c:dLbls>
          <c:showLegendKey val="0"/>
          <c:showVal val="0"/>
          <c:showCatName val="0"/>
          <c:showSerName val="0"/>
          <c:showPercent val="0"/>
          <c:showBubbleSize val="0"/>
        </c:dLbls>
        <c:axId val="1409205231"/>
        <c:axId val="1489510399"/>
      </c:scatterChart>
      <c:valAx>
        <c:axId val="14092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Overpass</a:t>
                </a:r>
                <a:r>
                  <a:rPr lang="en-US" baseline="0"/>
                  <a:t> width (m)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10399"/>
        <c:crosses val="autoZero"/>
        <c:crossBetween val="midCat"/>
      </c:valAx>
      <c:valAx>
        <c:axId val="1489510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Succesful Passages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18" Type="http://schemas.openxmlformats.org/officeDocument/2006/relationships/chart" Target="../charts/chart38.xml"/><Relationship Id="rId3" Type="http://schemas.openxmlformats.org/officeDocument/2006/relationships/chart" Target="../charts/chart23.xml"/><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7.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5" Type="http://schemas.openxmlformats.org/officeDocument/2006/relationships/chart" Target="../charts/chart25.xml"/><Relationship Id="rId15" Type="http://schemas.openxmlformats.org/officeDocument/2006/relationships/chart" Target="../charts/chart35.xml"/><Relationship Id="rId10" Type="http://schemas.openxmlformats.org/officeDocument/2006/relationships/chart" Target="../charts/chart30.xml"/><Relationship Id="rId19" Type="http://schemas.openxmlformats.org/officeDocument/2006/relationships/chart" Target="../charts/chart39.xm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8.xml"/><Relationship Id="rId13" Type="http://schemas.openxmlformats.org/officeDocument/2006/relationships/chart" Target="../charts/chart53.xml"/><Relationship Id="rId18" Type="http://schemas.openxmlformats.org/officeDocument/2006/relationships/chart" Target="../charts/chart58.xml"/><Relationship Id="rId3" Type="http://schemas.openxmlformats.org/officeDocument/2006/relationships/chart" Target="../charts/chart43.xml"/><Relationship Id="rId7" Type="http://schemas.openxmlformats.org/officeDocument/2006/relationships/chart" Target="../charts/chart47.xml"/><Relationship Id="rId12" Type="http://schemas.openxmlformats.org/officeDocument/2006/relationships/chart" Target="../charts/chart52.xml"/><Relationship Id="rId17" Type="http://schemas.openxmlformats.org/officeDocument/2006/relationships/chart" Target="../charts/chart57.xml"/><Relationship Id="rId2" Type="http://schemas.openxmlformats.org/officeDocument/2006/relationships/chart" Target="../charts/chart42.xml"/><Relationship Id="rId16" Type="http://schemas.openxmlformats.org/officeDocument/2006/relationships/chart" Target="../charts/chart56.xml"/><Relationship Id="rId20" Type="http://schemas.openxmlformats.org/officeDocument/2006/relationships/chart" Target="../charts/chart60.xml"/><Relationship Id="rId1" Type="http://schemas.openxmlformats.org/officeDocument/2006/relationships/chart" Target="../charts/chart41.xml"/><Relationship Id="rId6" Type="http://schemas.openxmlformats.org/officeDocument/2006/relationships/chart" Target="../charts/chart46.xml"/><Relationship Id="rId11" Type="http://schemas.openxmlformats.org/officeDocument/2006/relationships/chart" Target="../charts/chart51.xml"/><Relationship Id="rId5" Type="http://schemas.openxmlformats.org/officeDocument/2006/relationships/chart" Target="../charts/chart45.xml"/><Relationship Id="rId15" Type="http://schemas.openxmlformats.org/officeDocument/2006/relationships/chart" Target="../charts/chart55.xml"/><Relationship Id="rId10" Type="http://schemas.openxmlformats.org/officeDocument/2006/relationships/chart" Target="../charts/chart50.xml"/><Relationship Id="rId19" Type="http://schemas.openxmlformats.org/officeDocument/2006/relationships/chart" Target="../charts/chart59.xml"/><Relationship Id="rId4" Type="http://schemas.openxmlformats.org/officeDocument/2006/relationships/chart" Target="../charts/chart44.xml"/><Relationship Id="rId9" Type="http://schemas.openxmlformats.org/officeDocument/2006/relationships/chart" Target="../charts/chart49.xml"/><Relationship Id="rId14" Type="http://schemas.openxmlformats.org/officeDocument/2006/relationships/chart" Target="../charts/chart5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68.xml"/><Relationship Id="rId13" Type="http://schemas.openxmlformats.org/officeDocument/2006/relationships/chart" Target="../charts/chart73.xml"/><Relationship Id="rId18" Type="http://schemas.openxmlformats.org/officeDocument/2006/relationships/chart" Target="../charts/chart78.xml"/><Relationship Id="rId3" Type="http://schemas.openxmlformats.org/officeDocument/2006/relationships/chart" Target="../charts/chart63.xml"/><Relationship Id="rId7" Type="http://schemas.openxmlformats.org/officeDocument/2006/relationships/chart" Target="../charts/chart67.xml"/><Relationship Id="rId12" Type="http://schemas.openxmlformats.org/officeDocument/2006/relationships/chart" Target="../charts/chart72.xml"/><Relationship Id="rId17" Type="http://schemas.openxmlformats.org/officeDocument/2006/relationships/chart" Target="../charts/chart77.xml"/><Relationship Id="rId2" Type="http://schemas.openxmlformats.org/officeDocument/2006/relationships/chart" Target="../charts/chart62.xml"/><Relationship Id="rId16" Type="http://schemas.openxmlformats.org/officeDocument/2006/relationships/chart" Target="../charts/chart76.xml"/><Relationship Id="rId20" Type="http://schemas.openxmlformats.org/officeDocument/2006/relationships/chart" Target="../charts/chart80.xml"/><Relationship Id="rId1" Type="http://schemas.openxmlformats.org/officeDocument/2006/relationships/chart" Target="../charts/chart61.xml"/><Relationship Id="rId6" Type="http://schemas.openxmlformats.org/officeDocument/2006/relationships/chart" Target="../charts/chart66.xml"/><Relationship Id="rId11" Type="http://schemas.openxmlformats.org/officeDocument/2006/relationships/chart" Target="../charts/chart71.xml"/><Relationship Id="rId5" Type="http://schemas.openxmlformats.org/officeDocument/2006/relationships/chart" Target="../charts/chart65.xml"/><Relationship Id="rId15" Type="http://schemas.openxmlformats.org/officeDocument/2006/relationships/chart" Target="../charts/chart75.xml"/><Relationship Id="rId10" Type="http://schemas.openxmlformats.org/officeDocument/2006/relationships/chart" Target="../charts/chart70.xml"/><Relationship Id="rId19" Type="http://schemas.openxmlformats.org/officeDocument/2006/relationships/chart" Target="../charts/chart79.xml"/><Relationship Id="rId4" Type="http://schemas.openxmlformats.org/officeDocument/2006/relationships/chart" Target="../charts/chart64.xml"/><Relationship Id="rId9" Type="http://schemas.openxmlformats.org/officeDocument/2006/relationships/chart" Target="../charts/chart69.xml"/><Relationship Id="rId14" Type="http://schemas.openxmlformats.org/officeDocument/2006/relationships/chart" Target="../charts/chart74.xml"/></Relationships>
</file>

<file path=xl/drawings/drawing1.xml><?xml version="1.0" encoding="utf-8"?>
<xdr:wsDr xmlns:xdr="http://schemas.openxmlformats.org/drawingml/2006/spreadsheetDrawing" xmlns:a="http://schemas.openxmlformats.org/drawingml/2006/main">
  <xdr:twoCellAnchor>
    <xdr:from>
      <xdr:col>1</xdr:col>
      <xdr:colOff>121710</xdr:colOff>
      <xdr:row>37</xdr:row>
      <xdr:rowOff>83608</xdr:rowOff>
    </xdr:from>
    <xdr:to>
      <xdr:col>8</xdr:col>
      <xdr:colOff>595313</xdr:colOff>
      <xdr:row>59</xdr:row>
      <xdr:rowOff>119063</xdr:rowOff>
    </xdr:to>
    <xdr:graphicFrame macro="">
      <xdr:nvGraphicFramePr>
        <xdr:cNvPr id="6" name="Chart 5">
          <a:extLst>
            <a:ext uri="{FF2B5EF4-FFF2-40B4-BE49-F238E27FC236}">
              <a16:creationId xmlns:a16="http://schemas.microsoft.com/office/drawing/2014/main" id="{9DDF3A9D-95DC-E742-8C80-D10417528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37</xdr:row>
      <xdr:rowOff>0</xdr:rowOff>
    </xdr:from>
    <xdr:to>
      <xdr:col>16</xdr:col>
      <xdr:colOff>473604</xdr:colOff>
      <xdr:row>59</xdr:row>
      <xdr:rowOff>35455</xdr:rowOff>
    </xdr:to>
    <xdr:graphicFrame macro="">
      <xdr:nvGraphicFramePr>
        <xdr:cNvPr id="7" name="Chart 6">
          <a:extLst>
            <a:ext uri="{FF2B5EF4-FFF2-40B4-BE49-F238E27FC236}">
              <a16:creationId xmlns:a16="http://schemas.microsoft.com/office/drawing/2014/main" id="{2B3684F9-C103-5040-B882-9B2C103E5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37</xdr:row>
      <xdr:rowOff>0</xdr:rowOff>
    </xdr:from>
    <xdr:to>
      <xdr:col>24</xdr:col>
      <xdr:colOff>473604</xdr:colOff>
      <xdr:row>59</xdr:row>
      <xdr:rowOff>35455</xdr:rowOff>
    </xdr:to>
    <xdr:graphicFrame macro="">
      <xdr:nvGraphicFramePr>
        <xdr:cNvPr id="14" name="Chart 13">
          <a:extLst>
            <a:ext uri="{FF2B5EF4-FFF2-40B4-BE49-F238E27FC236}">
              <a16:creationId xmlns:a16="http://schemas.microsoft.com/office/drawing/2014/main" id="{EB238415-9BBE-3C48-BD7C-0D7A259FA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61</xdr:row>
      <xdr:rowOff>0</xdr:rowOff>
    </xdr:from>
    <xdr:to>
      <xdr:col>8</xdr:col>
      <xdr:colOff>473603</xdr:colOff>
      <xdr:row>83</xdr:row>
      <xdr:rowOff>35455</xdr:rowOff>
    </xdr:to>
    <xdr:graphicFrame macro="">
      <xdr:nvGraphicFramePr>
        <xdr:cNvPr id="15" name="Chart 14">
          <a:extLst>
            <a:ext uri="{FF2B5EF4-FFF2-40B4-BE49-F238E27FC236}">
              <a16:creationId xmlns:a16="http://schemas.microsoft.com/office/drawing/2014/main" id="{5B1E49EE-F897-1F46-B403-E7658422B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61</xdr:row>
      <xdr:rowOff>0</xdr:rowOff>
    </xdr:from>
    <xdr:to>
      <xdr:col>16</xdr:col>
      <xdr:colOff>473604</xdr:colOff>
      <xdr:row>83</xdr:row>
      <xdr:rowOff>35455</xdr:rowOff>
    </xdr:to>
    <xdr:graphicFrame macro="">
      <xdr:nvGraphicFramePr>
        <xdr:cNvPr id="16" name="Chart 15">
          <a:extLst>
            <a:ext uri="{FF2B5EF4-FFF2-40B4-BE49-F238E27FC236}">
              <a16:creationId xmlns:a16="http://schemas.microsoft.com/office/drawing/2014/main" id="{C65053D7-9A27-1C4F-A9AB-5F500AE73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61</xdr:row>
      <xdr:rowOff>0</xdr:rowOff>
    </xdr:from>
    <xdr:to>
      <xdr:col>24</xdr:col>
      <xdr:colOff>473604</xdr:colOff>
      <xdr:row>83</xdr:row>
      <xdr:rowOff>35455</xdr:rowOff>
    </xdr:to>
    <xdr:graphicFrame macro="">
      <xdr:nvGraphicFramePr>
        <xdr:cNvPr id="17" name="Chart 16">
          <a:extLst>
            <a:ext uri="{FF2B5EF4-FFF2-40B4-BE49-F238E27FC236}">
              <a16:creationId xmlns:a16="http://schemas.microsoft.com/office/drawing/2014/main" id="{4960AF7F-9250-7F41-A267-120C9FE90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85</xdr:row>
      <xdr:rowOff>0</xdr:rowOff>
    </xdr:from>
    <xdr:to>
      <xdr:col>8</xdr:col>
      <xdr:colOff>473603</xdr:colOff>
      <xdr:row>107</xdr:row>
      <xdr:rowOff>35455</xdr:rowOff>
    </xdr:to>
    <xdr:graphicFrame macro="">
      <xdr:nvGraphicFramePr>
        <xdr:cNvPr id="18" name="Chart 17">
          <a:extLst>
            <a:ext uri="{FF2B5EF4-FFF2-40B4-BE49-F238E27FC236}">
              <a16:creationId xmlns:a16="http://schemas.microsoft.com/office/drawing/2014/main" id="{66F7B991-3350-3343-9434-DB42A8EC5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85</xdr:row>
      <xdr:rowOff>0</xdr:rowOff>
    </xdr:from>
    <xdr:to>
      <xdr:col>16</xdr:col>
      <xdr:colOff>473604</xdr:colOff>
      <xdr:row>107</xdr:row>
      <xdr:rowOff>35455</xdr:rowOff>
    </xdr:to>
    <xdr:graphicFrame macro="">
      <xdr:nvGraphicFramePr>
        <xdr:cNvPr id="19" name="Chart 18">
          <a:extLst>
            <a:ext uri="{FF2B5EF4-FFF2-40B4-BE49-F238E27FC236}">
              <a16:creationId xmlns:a16="http://schemas.microsoft.com/office/drawing/2014/main" id="{FB7AAF5E-F95D-0142-9D5C-8DC52E754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85</xdr:row>
      <xdr:rowOff>0</xdr:rowOff>
    </xdr:from>
    <xdr:to>
      <xdr:col>24</xdr:col>
      <xdr:colOff>473605</xdr:colOff>
      <xdr:row>107</xdr:row>
      <xdr:rowOff>35455</xdr:rowOff>
    </xdr:to>
    <xdr:graphicFrame macro="">
      <xdr:nvGraphicFramePr>
        <xdr:cNvPr id="20" name="Chart 19">
          <a:extLst>
            <a:ext uri="{FF2B5EF4-FFF2-40B4-BE49-F238E27FC236}">
              <a16:creationId xmlns:a16="http://schemas.microsoft.com/office/drawing/2014/main" id="{3E967818-E34B-9244-AA69-3277AE28B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423334</xdr:colOff>
      <xdr:row>109</xdr:row>
      <xdr:rowOff>169334</xdr:rowOff>
    </xdr:from>
    <xdr:to>
      <xdr:col>33</xdr:col>
      <xdr:colOff>79137</xdr:colOff>
      <xdr:row>132</xdr:row>
      <xdr:rowOff>14289</xdr:rowOff>
    </xdr:to>
    <xdr:graphicFrame macro="">
      <xdr:nvGraphicFramePr>
        <xdr:cNvPr id="21" name="Chart 20">
          <a:extLst>
            <a:ext uri="{FF2B5EF4-FFF2-40B4-BE49-F238E27FC236}">
              <a16:creationId xmlns:a16="http://schemas.microsoft.com/office/drawing/2014/main" id="{BEE3B1C4-A77A-344B-96E3-B71555295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0</xdr:colOff>
      <xdr:row>37</xdr:row>
      <xdr:rowOff>0</xdr:rowOff>
    </xdr:from>
    <xdr:to>
      <xdr:col>32</xdr:col>
      <xdr:colOff>473604</xdr:colOff>
      <xdr:row>59</xdr:row>
      <xdr:rowOff>35455</xdr:rowOff>
    </xdr:to>
    <xdr:graphicFrame macro="">
      <xdr:nvGraphicFramePr>
        <xdr:cNvPr id="22" name="Chart 21">
          <a:extLst>
            <a:ext uri="{FF2B5EF4-FFF2-40B4-BE49-F238E27FC236}">
              <a16:creationId xmlns:a16="http://schemas.microsoft.com/office/drawing/2014/main" id="{B00926F7-A864-9341-9A9E-8942809B9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121710</xdr:colOff>
      <xdr:row>110</xdr:row>
      <xdr:rowOff>83608</xdr:rowOff>
    </xdr:from>
    <xdr:to>
      <xdr:col>8</xdr:col>
      <xdr:colOff>595313</xdr:colOff>
      <xdr:row>132</xdr:row>
      <xdr:rowOff>119063</xdr:rowOff>
    </xdr:to>
    <xdr:graphicFrame macro="">
      <xdr:nvGraphicFramePr>
        <xdr:cNvPr id="23" name="Chart 22">
          <a:extLst>
            <a:ext uri="{FF2B5EF4-FFF2-40B4-BE49-F238E27FC236}">
              <a16:creationId xmlns:a16="http://schemas.microsoft.com/office/drawing/2014/main" id="{BFA274B1-208B-7A49-AF1D-D2A04DC28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110</xdr:row>
      <xdr:rowOff>0</xdr:rowOff>
    </xdr:from>
    <xdr:to>
      <xdr:col>16</xdr:col>
      <xdr:colOff>473604</xdr:colOff>
      <xdr:row>132</xdr:row>
      <xdr:rowOff>35455</xdr:rowOff>
    </xdr:to>
    <xdr:graphicFrame macro="">
      <xdr:nvGraphicFramePr>
        <xdr:cNvPr id="24" name="Chart 23">
          <a:extLst>
            <a:ext uri="{FF2B5EF4-FFF2-40B4-BE49-F238E27FC236}">
              <a16:creationId xmlns:a16="http://schemas.microsoft.com/office/drawing/2014/main" id="{E8F856E4-FDBA-9743-AE78-4DA6289E9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110</xdr:row>
      <xdr:rowOff>0</xdr:rowOff>
    </xdr:from>
    <xdr:to>
      <xdr:col>24</xdr:col>
      <xdr:colOff>473604</xdr:colOff>
      <xdr:row>132</xdr:row>
      <xdr:rowOff>35455</xdr:rowOff>
    </xdr:to>
    <xdr:graphicFrame macro="">
      <xdr:nvGraphicFramePr>
        <xdr:cNvPr id="25" name="Chart 24">
          <a:extLst>
            <a:ext uri="{FF2B5EF4-FFF2-40B4-BE49-F238E27FC236}">
              <a16:creationId xmlns:a16="http://schemas.microsoft.com/office/drawing/2014/main" id="{C3F7922C-0308-3641-AD91-57B84CEBF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134</xdr:row>
      <xdr:rowOff>0</xdr:rowOff>
    </xdr:from>
    <xdr:to>
      <xdr:col>8</xdr:col>
      <xdr:colOff>473603</xdr:colOff>
      <xdr:row>156</xdr:row>
      <xdr:rowOff>35455</xdr:rowOff>
    </xdr:to>
    <xdr:graphicFrame macro="">
      <xdr:nvGraphicFramePr>
        <xdr:cNvPr id="26" name="Chart 25">
          <a:extLst>
            <a:ext uri="{FF2B5EF4-FFF2-40B4-BE49-F238E27FC236}">
              <a16:creationId xmlns:a16="http://schemas.microsoft.com/office/drawing/2014/main" id="{BC94FFA5-2835-2543-B8B9-1510A67AA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0</xdr:colOff>
      <xdr:row>134</xdr:row>
      <xdr:rowOff>0</xdr:rowOff>
    </xdr:from>
    <xdr:to>
      <xdr:col>16</xdr:col>
      <xdr:colOff>473604</xdr:colOff>
      <xdr:row>156</xdr:row>
      <xdr:rowOff>35455</xdr:rowOff>
    </xdr:to>
    <xdr:graphicFrame macro="">
      <xdr:nvGraphicFramePr>
        <xdr:cNvPr id="27" name="Chart 26">
          <a:extLst>
            <a:ext uri="{FF2B5EF4-FFF2-40B4-BE49-F238E27FC236}">
              <a16:creationId xmlns:a16="http://schemas.microsoft.com/office/drawing/2014/main" id="{1914BE7B-3E44-6D46-AF5C-2BC1CF6D2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134</xdr:row>
      <xdr:rowOff>0</xdr:rowOff>
    </xdr:from>
    <xdr:to>
      <xdr:col>24</xdr:col>
      <xdr:colOff>473604</xdr:colOff>
      <xdr:row>156</xdr:row>
      <xdr:rowOff>35455</xdr:rowOff>
    </xdr:to>
    <xdr:graphicFrame macro="">
      <xdr:nvGraphicFramePr>
        <xdr:cNvPr id="28" name="Chart 27">
          <a:extLst>
            <a:ext uri="{FF2B5EF4-FFF2-40B4-BE49-F238E27FC236}">
              <a16:creationId xmlns:a16="http://schemas.microsoft.com/office/drawing/2014/main" id="{21DAF695-469A-0444-B3BF-6250979CE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158</xdr:row>
      <xdr:rowOff>0</xdr:rowOff>
    </xdr:from>
    <xdr:to>
      <xdr:col>8</xdr:col>
      <xdr:colOff>473603</xdr:colOff>
      <xdr:row>180</xdr:row>
      <xdr:rowOff>35455</xdr:rowOff>
    </xdr:to>
    <xdr:graphicFrame macro="">
      <xdr:nvGraphicFramePr>
        <xdr:cNvPr id="29" name="Chart 28">
          <a:extLst>
            <a:ext uri="{FF2B5EF4-FFF2-40B4-BE49-F238E27FC236}">
              <a16:creationId xmlns:a16="http://schemas.microsoft.com/office/drawing/2014/main" id="{2139914E-3D84-E140-8BB4-267ABBA2A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158</xdr:row>
      <xdr:rowOff>0</xdr:rowOff>
    </xdr:from>
    <xdr:to>
      <xdr:col>16</xdr:col>
      <xdr:colOff>473604</xdr:colOff>
      <xdr:row>180</xdr:row>
      <xdr:rowOff>35455</xdr:rowOff>
    </xdr:to>
    <xdr:graphicFrame macro="">
      <xdr:nvGraphicFramePr>
        <xdr:cNvPr id="30" name="Chart 29">
          <a:extLst>
            <a:ext uri="{FF2B5EF4-FFF2-40B4-BE49-F238E27FC236}">
              <a16:creationId xmlns:a16="http://schemas.microsoft.com/office/drawing/2014/main" id="{5BBCA727-4CFB-6045-A453-B9146FC7D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158</xdr:row>
      <xdr:rowOff>0</xdr:rowOff>
    </xdr:from>
    <xdr:to>
      <xdr:col>24</xdr:col>
      <xdr:colOff>473605</xdr:colOff>
      <xdr:row>180</xdr:row>
      <xdr:rowOff>35455</xdr:rowOff>
    </xdr:to>
    <xdr:graphicFrame macro="">
      <xdr:nvGraphicFramePr>
        <xdr:cNvPr id="31" name="Chart 30">
          <a:extLst>
            <a:ext uri="{FF2B5EF4-FFF2-40B4-BE49-F238E27FC236}">
              <a16:creationId xmlns:a16="http://schemas.microsoft.com/office/drawing/2014/main" id="{F20755E1-9E54-9E4C-B8CF-9E6524849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121710</xdr:colOff>
      <xdr:row>37</xdr:row>
      <xdr:rowOff>83608</xdr:rowOff>
    </xdr:from>
    <xdr:to>
      <xdr:col>8</xdr:col>
      <xdr:colOff>595313</xdr:colOff>
      <xdr:row>59</xdr:row>
      <xdr:rowOff>119063</xdr:rowOff>
    </xdr:to>
    <xdr:graphicFrame macro="">
      <xdr:nvGraphicFramePr>
        <xdr:cNvPr id="2" name="Chart 1">
          <a:extLst>
            <a:ext uri="{FF2B5EF4-FFF2-40B4-BE49-F238E27FC236}">
              <a16:creationId xmlns:a16="http://schemas.microsoft.com/office/drawing/2014/main" id="{23C1E75A-64E8-A942-8D6C-D166B2CCA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37</xdr:row>
      <xdr:rowOff>0</xdr:rowOff>
    </xdr:from>
    <xdr:to>
      <xdr:col>16</xdr:col>
      <xdr:colOff>473604</xdr:colOff>
      <xdr:row>59</xdr:row>
      <xdr:rowOff>35455</xdr:rowOff>
    </xdr:to>
    <xdr:graphicFrame macro="">
      <xdr:nvGraphicFramePr>
        <xdr:cNvPr id="3" name="Chart 2">
          <a:extLst>
            <a:ext uri="{FF2B5EF4-FFF2-40B4-BE49-F238E27FC236}">
              <a16:creationId xmlns:a16="http://schemas.microsoft.com/office/drawing/2014/main" id="{AE05F0D8-D1E7-AD4F-A747-BA73A57D7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37</xdr:row>
      <xdr:rowOff>0</xdr:rowOff>
    </xdr:from>
    <xdr:to>
      <xdr:col>24</xdr:col>
      <xdr:colOff>473604</xdr:colOff>
      <xdr:row>59</xdr:row>
      <xdr:rowOff>35455</xdr:rowOff>
    </xdr:to>
    <xdr:graphicFrame macro="">
      <xdr:nvGraphicFramePr>
        <xdr:cNvPr id="4" name="Chart 3">
          <a:extLst>
            <a:ext uri="{FF2B5EF4-FFF2-40B4-BE49-F238E27FC236}">
              <a16:creationId xmlns:a16="http://schemas.microsoft.com/office/drawing/2014/main" id="{33176323-7211-1D40-A007-853103C64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61</xdr:row>
      <xdr:rowOff>0</xdr:rowOff>
    </xdr:from>
    <xdr:to>
      <xdr:col>8</xdr:col>
      <xdr:colOff>473603</xdr:colOff>
      <xdr:row>83</xdr:row>
      <xdr:rowOff>35455</xdr:rowOff>
    </xdr:to>
    <xdr:graphicFrame macro="">
      <xdr:nvGraphicFramePr>
        <xdr:cNvPr id="5" name="Chart 4">
          <a:extLst>
            <a:ext uri="{FF2B5EF4-FFF2-40B4-BE49-F238E27FC236}">
              <a16:creationId xmlns:a16="http://schemas.microsoft.com/office/drawing/2014/main" id="{AB43814A-8010-A244-9907-8D59A966E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61</xdr:row>
      <xdr:rowOff>0</xdr:rowOff>
    </xdr:from>
    <xdr:to>
      <xdr:col>16</xdr:col>
      <xdr:colOff>473604</xdr:colOff>
      <xdr:row>83</xdr:row>
      <xdr:rowOff>35455</xdr:rowOff>
    </xdr:to>
    <xdr:graphicFrame macro="">
      <xdr:nvGraphicFramePr>
        <xdr:cNvPr id="6" name="Chart 5">
          <a:extLst>
            <a:ext uri="{FF2B5EF4-FFF2-40B4-BE49-F238E27FC236}">
              <a16:creationId xmlns:a16="http://schemas.microsoft.com/office/drawing/2014/main" id="{06BD7913-8F88-6F4E-9080-D4533402F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61</xdr:row>
      <xdr:rowOff>0</xdr:rowOff>
    </xdr:from>
    <xdr:to>
      <xdr:col>24</xdr:col>
      <xdr:colOff>473604</xdr:colOff>
      <xdr:row>83</xdr:row>
      <xdr:rowOff>35455</xdr:rowOff>
    </xdr:to>
    <xdr:graphicFrame macro="">
      <xdr:nvGraphicFramePr>
        <xdr:cNvPr id="7" name="Chart 6">
          <a:extLst>
            <a:ext uri="{FF2B5EF4-FFF2-40B4-BE49-F238E27FC236}">
              <a16:creationId xmlns:a16="http://schemas.microsoft.com/office/drawing/2014/main" id="{251801F1-682F-4643-B621-BE291B0F4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85</xdr:row>
      <xdr:rowOff>0</xdr:rowOff>
    </xdr:from>
    <xdr:to>
      <xdr:col>8</xdr:col>
      <xdr:colOff>473603</xdr:colOff>
      <xdr:row>107</xdr:row>
      <xdr:rowOff>35455</xdr:rowOff>
    </xdr:to>
    <xdr:graphicFrame macro="">
      <xdr:nvGraphicFramePr>
        <xdr:cNvPr id="8" name="Chart 7">
          <a:extLst>
            <a:ext uri="{FF2B5EF4-FFF2-40B4-BE49-F238E27FC236}">
              <a16:creationId xmlns:a16="http://schemas.microsoft.com/office/drawing/2014/main" id="{CECD3BAF-3D20-EA43-9DFF-675A07794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85</xdr:row>
      <xdr:rowOff>0</xdr:rowOff>
    </xdr:from>
    <xdr:to>
      <xdr:col>16</xdr:col>
      <xdr:colOff>473604</xdr:colOff>
      <xdr:row>107</xdr:row>
      <xdr:rowOff>35455</xdr:rowOff>
    </xdr:to>
    <xdr:graphicFrame macro="">
      <xdr:nvGraphicFramePr>
        <xdr:cNvPr id="9" name="Chart 8">
          <a:extLst>
            <a:ext uri="{FF2B5EF4-FFF2-40B4-BE49-F238E27FC236}">
              <a16:creationId xmlns:a16="http://schemas.microsoft.com/office/drawing/2014/main" id="{77AA5646-F54E-1F49-879B-16EB706D1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85</xdr:row>
      <xdr:rowOff>0</xdr:rowOff>
    </xdr:from>
    <xdr:to>
      <xdr:col>24</xdr:col>
      <xdr:colOff>473605</xdr:colOff>
      <xdr:row>107</xdr:row>
      <xdr:rowOff>35455</xdr:rowOff>
    </xdr:to>
    <xdr:graphicFrame macro="">
      <xdr:nvGraphicFramePr>
        <xdr:cNvPr id="10" name="Chart 9">
          <a:extLst>
            <a:ext uri="{FF2B5EF4-FFF2-40B4-BE49-F238E27FC236}">
              <a16:creationId xmlns:a16="http://schemas.microsoft.com/office/drawing/2014/main" id="{BC0190D4-EFE0-8B42-BD21-080AA71C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423334</xdr:colOff>
      <xdr:row>109</xdr:row>
      <xdr:rowOff>169334</xdr:rowOff>
    </xdr:from>
    <xdr:to>
      <xdr:col>33</xdr:col>
      <xdr:colOff>79137</xdr:colOff>
      <xdr:row>132</xdr:row>
      <xdr:rowOff>14289</xdr:rowOff>
    </xdr:to>
    <xdr:graphicFrame macro="">
      <xdr:nvGraphicFramePr>
        <xdr:cNvPr id="11" name="Chart 10">
          <a:extLst>
            <a:ext uri="{FF2B5EF4-FFF2-40B4-BE49-F238E27FC236}">
              <a16:creationId xmlns:a16="http://schemas.microsoft.com/office/drawing/2014/main" id="{9B51CD33-C206-8F47-92FB-59A1E07C6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0</xdr:colOff>
      <xdr:row>37</xdr:row>
      <xdr:rowOff>0</xdr:rowOff>
    </xdr:from>
    <xdr:to>
      <xdr:col>32</xdr:col>
      <xdr:colOff>473604</xdr:colOff>
      <xdr:row>59</xdr:row>
      <xdr:rowOff>35455</xdr:rowOff>
    </xdr:to>
    <xdr:graphicFrame macro="">
      <xdr:nvGraphicFramePr>
        <xdr:cNvPr id="12" name="Chart 11">
          <a:extLst>
            <a:ext uri="{FF2B5EF4-FFF2-40B4-BE49-F238E27FC236}">
              <a16:creationId xmlns:a16="http://schemas.microsoft.com/office/drawing/2014/main" id="{8809C131-0C6C-D140-865E-093FAFF9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121710</xdr:colOff>
      <xdr:row>110</xdr:row>
      <xdr:rowOff>83608</xdr:rowOff>
    </xdr:from>
    <xdr:to>
      <xdr:col>8</xdr:col>
      <xdr:colOff>595313</xdr:colOff>
      <xdr:row>132</xdr:row>
      <xdr:rowOff>119063</xdr:rowOff>
    </xdr:to>
    <xdr:graphicFrame macro="">
      <xdr:nvGraphicFramePr>
        <xdr:cNvPr id="13" name="Chart 12">
          <a:extLst>
            <a:ext uri="{FF2B5EF4-FFF2-40B4-BE49-F238E27FC236}">
              <a16:creationId xmlns:a16="http://schemas.microsoft.com/office/drawing/2014/main" id="{3299936A-7A7D-5446-8E8B-F4BE6DB80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110</xdr:row>
      <xdr:rowOff>0</xdr:rowOff>
    </xdr:from>
    <xdr:to>
      <xdr:col>16</xdr:col>
      <xdr:colOff>473604</xdr:colOff>
      <xdr:row>132</xdr:row>
      <xdr:rowOff>35455</xdr:rowOff>
    </xdr:to>
    <xdr:graphicFrame macro="">
      <xdr:nvGraphicFramePr>
        <xdr:cNvPr id="14" name="Chart 13">
          <a:extLst>
            <a:ext uri="{FF2B5EF4-FFF2-40B4-BE49-F238E27FC236}">
              <a16:creationId xmlns:a16="http://schemas.microsoft.com/office/drawing/2014/main" id="{05828C6B-1190-8246-8DA3-2741384EA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110</xdr:row>
      <xdr:rowOff>0</xdr:rowOff>
    </xdr:from>
    <xdr:to>
      <xdr:col>24</xdr:col>
      <xdr:colOff>473604</xdr:colOff>
      <xdr:row>132</xdr:row>
      <xdr:rowOff>35455</xdr:rowOff>
    </xdr:to>
    <xdr:graphicFrame macro="">
      <xdr:nvGraphicFramePr>
        <xdr:cNvPr id="15" name="Chart 14">
          <a:extLst>
            <a:ext uri="{FF2B5EF4-FFF2-40B4-BE49-F238E27FC236}">
              <a16:creationId xmlns:a16="http://schemas.microsoft.com/office/drawing/2014/main" id="{5549F944-469C-674A-A7C9-3A17D1EDD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134</xdr:row>
      <xdr:rowOff>0</xdr:rowOff>
    </xdr:from>
    <xdr:to>
      <xdr:col>8</xdr:col>
      <xdr:colOff>473603</xdr:colOff>
      <xdr:row>156</xdr:row>
      <xdr:rowOff>35455</xdr:rowOff>
    </xdr:to>
    <xdr:graphicFrame macro="">
      <xdr:nvGraphicFramePr>
        <xdr:cNvPr id="16" name="Chart 15">
          <a:extLst>
            <a:ext uri="{FF2B5EF4-FFF2-40B4-BE49-F238E27FC236}">
              <a16:creationId xmlns:a16="http://schemas.microsoft.com/office/drawing/2014/main" id="{63745CFA-C18E-464F-9A98-891947095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0</xdr:colOff>
      <xdr:row>134</xdr:row>
      <xdr:rowOff>0</xdr:rowOff>
    </xdr:from>
    <xdr:to>
      <xdr:col>16</xdr:col>
      <xdr:colOff>473604</xdr:colOff>
      <xdr:row>156</xdr:row>
      <xdr:rowOff>35455</xdr:rowOff>
    </xdr:to>
    <xdr:graphicFrame macro="">
      <xdr:nvGraphicFramePr>
        <xdr:cNvPr id="17" name="Chart 16">
          <a:extLst>
            <a:ext uri="{FF2B5EF4-FFF2-40B4-BE49-F238E27FC236}">
              <a16:creationId xmlns:a16="http://schemas.microsoft.com/office/drawing/2014/main" id="{62E8CC79-26C3-0248-AF27-67F1E4A8F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134</xdr:row>
      <xdr:rowOff>0</xdr:rowOff>
    </xdr:from>
    <xdr:to>
      <xdr:col>24</xdr:col>
      <xdr:colOff>473604</xdr:colOff>
      <xdr:row>156</xdr:row>
      <xdr:rowOff>35455</xdr:rowOff>
    </xdr:to>
    <xdr:graphicFrame macro="">
      <xdr:nvGraphicFramePr>
        <xdr:cNvPr id="18" name="Chart 17">
          <a:extLst>
            <a:ext uri="{FF2B5EF4-FFF2-40B4-BE49-F238E27FC236}">
              <a16:creationId xmlns:a16="http://schemas.microsoft.com/office/drawing/2014/main" id="{AC28274E-F718-C343-9759-A002FCF74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158</xdr:row>
      <xdr:rowOff>0</xdr:rowOff>
    </xdr:from>
    <xdr:to>
      <xdr:col>8</xdr:col>
      <xdr:colOff>473603</xdr:colOff>
      <xdr:row>180</xdr:row>
      <xdr:rowOff>35455</xdr:rowOff>
    </xdr:to>
    <xdr:graphicFrame macro="">
      <xdr:nvGraphicFramePr>
        <xdr:cNvPr id="19" name="Chart 18">
          <a:extLst>
            <a:ext uri="{FF2B5EF4-FFF2-40B4-BE49-F238E27FC236}">
              <a16:creationId xmlns:a16="http://schemas.microsoft.com/office/drawing/2014/main" id="{2FDE3355-0E68-CB45-81F3-5AA0ADBA7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158</xdr:row>
      <xdr:rowOff>0</xdr:rowOff>
    </xdr:from>
    <xdr:to>
      <xdr:col>16</xdr:col>
      <xdr:colOff>473604</xdr:colOff>
      <xdr:row>180</xdr:row>
      <xdr:rowOff>35455</xdr:rowOff>
    </xdr:to>
    <xdr:graphicFrame macro="">
      <xdr:nvGraphicFramePr>
        <xdr:cNvPr id="20" name="Chart 19">
          <a:extLst>
            <a:ext uri="{FF2B5EF4-FFF2-40B4-BE49-F238E27FC236}">
              <a16:creationId xmlns:a16="http://schemas.microsoft.com/office/drawing/2014/main" id="{C6B5D55F-D37E-9C4E-AA0B-DB9E29CA0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158</xdr:row>
      <xdr:rowOff>0</xdr:rowOff>
    </xdr:from>
    <xdr:to>
      <xdr:col>24</xdr:col>
      <xdr:colOff>473605</xdr:colOff>
      <xdr:row>180</xdr:row>
      <xdr:rowOff>35455</xdr:rowOff>
    </xdr:to>
    <xdr:graphicFrame macro="">
      <xdr:nvGraphicFramePr>
        <xdr:cNvPr id="21" name="Chart 20">
          <a:extLst>
            <a:ext uri="{FF2B5EF4-FFF2-40B4-BE49-F238E27FC236}">
              <a16:creationId xmlns:a16="http://schemas.microsoft.com/office/drawing/2014/main" id="{0C407DD1-BB47-5142-B879-CD71CD416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121710</xdr:colOff>
      <xdr:row>37</xdr:row>
      <xdr:rowOff>83608</xdr:rowOff>
    </xdr:from>
    <xdr:to>
      <xdr:col>8</xdr:col>
      <xdr:colOff>595313</xdr:colOff>
      <xdr:row>59</xdr:row>
      <xdr:rowOff>119063</xdr:rowOff>
    </xdr:to>
    <xdr:graphicFrame macro="">
      <xdr:nvGraphicFramePr>
        <xdr:cNvPr id="2" name="Chart 1">
          <a:extLst>
            <a:ext uri="{FF2B5EF4-FFF2-40B4-BE49-F238E27FC236}">
              <a16:creationId xmlns:a16="http://schemas.microsoft.com/office/drawing/2014/main" id="{73B4715C-361F-A740-B84D-02124644A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37</xdr:row>
      <xdr:rowOff>0</xdr:rowOff>
    </xdr:from>
    <xdr:to>
      <xdr:col>16</xdr:col>
      <xdr:colOff>473604</xdr:colOff>
      <xdr:row>59</xdr:row>
      <xdr:rowOff>35455</xdr:rowOff>
    </xdr:to>
    <xdr:graphicFrame macro="">
      <xdr:nvGraphicFramePr>
        <xdr:cNvPr id="3" name="Chart 2">
          <a:extLst>
            <a:ext uri="{FF2B5EF4-FFF2-40B4-BE49-F238E27FC236}">
              <a16:creationId xmlns:a16="http://schemas.microsoft.com/office/drawing/2014/main" id="{DE5DB95F-4289-C94F-A451-CE2F89393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37</xdr:row>
      <xdr:rowOff>0</xdr:rowOff>
    </xdr:from>
    <xdr:to>
      <xdr:col>24</xdr:col>
      <xdr:colOff>473604</xdr:colOff>
      <xdr:row>59</xdr:row>
      <xdr:rowOff>35455</xdr:rowOff>
    </xdr:to>
    <xdr:graphicFrame macro="">
      <xdr:nvGraphicFramePr>
        <xdr:cNvPr id="4" name="Chart 3">
          <a:extLst>
            <a:ext uri="{FF2B5EF4-FFF2-40B4-BE49-F238E27FC236}">
              <a16:creationId xmlns:a16="http://schemas.microsoft.com/office/drawing/2014/main" id="{714E7D16-26F5-AF40-939B-F43B3AEBB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61</xdr:row>
      <xdr:rowOff>0</xdr:rowOff>
    </xdr:from>
    <xdr:to>
      <xdr:col>8</xdr:col>
      <xdr:colOff>473603</xdr:colOff>
      <xdr:row>83</xdr:row>
      <xdr:rowOff>35455</xdr:rowOff>
    </xdr:to>
    <xdr:graphicFrame macro="">
      <xdr:nvGraphicFramePr>
        <xdr:cNvPr id="5" name="Chart 4">
          <a:extLst>
            <a:ext uri="{FF2B5EF4-FFF2-40B4-BE49-F238E27FC236}">
              <a16:creationId xmlns:a16="http://schemas.microsoft.com/office/drawing/2014/main" id="{E6D4B382-1D9D-8749-82C1-9C94B0905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61</xdr:row>
      <xdr:rowOff>0</xdr:rowOff>
    </xdr:from>
    <xdr:to>
      <xdr:col>16</xdr:col>
      <xdr:colOff>473604</xdr:colOff>
      <xdr:row>83</xdr:row>
      <xdr:rowOff>35455</xdr:rowOff>
    </xdr:to>
    <xdr:graphicFrame macro="">
      <xdr:nvGraphicFramePr>
        <xdr:cNvPr id="6" name="Chart 5">
          <a:extLst>
            <a:ext uri="{FF2B5EF4-FFF2-40B4-BE49-F238E27FC236}">
              <a16:creationId xmlns:a16="http://schemas.microsoft.com/office/drawing/2014/main" id="{70C6C344-13B4-2D47-96B1-E13B3EE37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61</xdr:row>
      <xdr:rowOff>0</xdr:rowOff>
    </xdr:from>
    <xdr:to>
      <xdr:col>24</xdr:col>
      <xdr:colOff>473604</xdr:colOff>
      <xdr:row>83</xdr:row>
      <xdr:rowOff>35455</xdr:rowOff>
    </xdr:to>
    <xdr:graphicFrame macro="">
      <xdr:nvGraphicFramePr>
        <xdr:cNvPr id="7" name="Chart 6">
          <a:extLst>
            <a:ext uri="{FF2B5EF4-FFF2-40B4-BE49-F238E27FC236}">
              <a16:creationId xmlns:a16="http://schemas.microsoft.com/office/drawing/2014/main" id="{14325B87-9DD9-C64E-B30E-E35FA199A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85</xdr:row>
      <xdr:rowOff>0</xdr:rowOff>
    </xdr:from>
    <xdr:to>
      <xdr:col>8</xdr:col>
      <xdr:colOff>473603</xdr:colOff>
      <xdr:row>107</xdr:row>
      <xdr:rowOff>35455</xdr:rowOff>
    </xdr:to>
    <xdr:graphicFrame macro="">
      <xdr:nvGraphicFramePr>
        <xdr:cNvPr id="8" name="Chart 7">
          <a:extLst>
            <a:ext uri="{FF2B5EF4-FFF2-40B4-BE49-F238E27FC236}">
              <a16:creationId xmlns:a16="http://schemas.microsoft.com/office/drawing/2014/main" id="{88353B98-2DE4-D34A-B746-B18D6446E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85</xdr:row>
      <xdr:rowOff>0</xdr:rowOff>
    </xdr:from>
    <xdr:to>
      <xdr:col>16</xdr:col>
      <xdr:colOff>473604</xdr:colOff>
      <xdr:row>107</xdr:row>
      <xdr:rowOff>35455</xdr:rowOff>
    </xdr:to>
    <xdr:graphicFrame macro="">
      <xdr:nvGraphicFramePr>
        <xdr:cNvPr id="9" name="Chart 8">
          <a:extLst>
            <a:ext uri="{FF2B5EF4-FFF2-40B4-BE49-F238E27FC236}">
              <a16:creationId xmlns:a16="http://schemas.microsoft.com/office/drawing/2014/main" id="{554DDD2F-C560-BE46-BE88-936FC3EC0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85</xdr:row>
      <xdr:rowOff>0</xdr:rowOff>
    </xdr:from>
    <xdr:to>
      <xdr:col>24</xdr:col>
      <xdr:colOff>473605</xdr:colOff>
      <xdr:row>107</xdr:row>
      <xdr:rowOff>35455</xdr:rowOff>
    </xdr:to>
    <xdr:graphicFrame macro="">
      <xdr:nvGraphicFramePr>
        <xdr:cNvPr id="10" name="Chart 9">
          <a:extLst>
            <a:ext uri="{FF2B5EF4-FFF2-40B4-BE49-F238E27FC236}">
              <a16:creationId xmlns:a16="http://schemas.microsoft.com/office/drawing/2014/main" id="{236B21BE-E019-3A41-9E2B-62295CED8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423334</xdr:colOff>
      <xdr:row>109</xdr:row>
      <xdr:rowOff>169334</xdr:rowOff>
    </xdr:from>
    <xdr:to>
      <xdr:col>33</xdr:col>
      <xdr:colOff>79137</xdr:colOff>
      <xdr:row>132</xdr:row>
      <xdr:rowOff>14289</xdr:rowOff>
    </xdr:to>
    <xdr:graphicFrame macro="">
      <xdr:nvGraphicFramePr>
        <xdr:cNvPr id="11" name="Chart 10">
          <a:extLst>
            <a:ext uri="{FF2B5EF4-FFF2-40B4-BE49-F238E27FC236}">
              <a16:creationId xmlns:a16="http://schemas.microsoft.com/office/drawing/2014/main" id="{E6433755-14E5-2B40-96D7-CA0653D19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0</xdr:colOff>
      <xdr:row>37</xdr:row>
      <xdr:rowOff>0</xdr:rowOff>
    </xdr:from>
    <xdr:to>
      <xdr:col>32</xdr:col>
      <xdr:colOff>473604</xdr:colOff>
      <xdr:row>59</xdr:row>
      <xdr:rowOff>35455</xdr:rowOff>
    </xdr:to>
    <xdr:graphicFrame macro="">
      <xdr:nvGraphicFramePr>
        <xdr:cNvPr id="12" name="Chart 11">
          <a:extLst>
            <a:ext uri="{FF2B5EF4-FFF2-40B4-BE49-F238E27FC236}">
              <a16:creationId xmlns:a16="http://schemas.microsoft.com/office/drawing/2014/main" id="{D8143D31-728F-C044-A603-0A19E3FCD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121710</xdr:colOff>
      <xdr:row>110</xdr:row>
      <xdr:rowOff>83608</xdr:rowOff>
    </xdr:from>
    <xdr:to>
      <xdr:col>8</xdr:col>
      <xdr:colOff>595313</xdr:colOff>
      <xdr:row>132</xdr:row>
      <xdr:rowOff>119063</xdr:rowOff>
    </xdr:to>
    <xdr:graphicFrame macro="">
      <xdr:nvGraphicFramePr>
        <xdr:cNvPr id="13" name="Chart 12">
          <a:extLst>
            <a:ext uri="{FF2B5EF4-FFF2-40B4-BE49-F238E27FC236}">
              <a16:creationId xmlns:a16="http://schemas.microsoft.com/office/drawing/2014/main" id="{6F98EE93-B586-1743-BD52-073F05242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110</xdr:row>
      <xdr:rowOff>0</xdr:rowOff>
    </xdr:from>
    <xdr:to>
      <xdr:col>16</xdr:col>
      <xdr:colOff>473604</xdr:colOff>
      <xdr:row>132</xdr:row>
      <xdr:rowOff>35455</xdr:rowOff>
    </xdr:to>
    <xdr:graphicFrame macro="">
      <xdr:nvGraphicFramePr>
        <xdr:cNvPr id="14" name="Chart 13">
          <a:extLst>
            <a:ext uri="{FF2B5EF4-FFF2-40B4-BE49-F238E27FC236}">
              <a16:creationId xmlns:a16="http://schemas.microsoft.com/office/drawing/2014/main" id="{5DF3BDCD-37AA-C042-BB99-8C33FF7A7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110</xdr:row>
      <xdr:rowOff>0</xdr:rowOff>
    </xdr:from>
    <xdr:to>
      <xdr:col>24</xdr:col>
      <xdr:colOff>473604</xdr:colOff>
      <xdr:row>132</xdr:row>
      <xdr:rowOff>35455</xdr:rowOff>
    </xdr:to>
    <xdr:graphicFrame macro="">
      <xdr:nvGraphicFramePr>
        <xdr:cNvPr id="15" name="Chart 14">
          <a:extLst>
            <a:ext uri="{FF2B5EF4-FFF2-40B4-BE49-F238E27FC236}">
              <a16:creationId xmlns:a16="http://schemas.microsoft.com/office/drawing/2014/main" id="{867EAB73-D653-0D41-A5A5-548CDE73D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134</xdr:row>
      <xdr:rowOff>0</xdr:rowOff>
    </xdr:from>
    <xdr:to>
      <xdr:col>8</xdr:col>
      <xdr:colOff>473603</xdr:colOff>
      <xdr:row>156</xdr:row>
      <xdr:rowOff>35455</xdr:rowOff>
    </xdr:to>
    <xdr:graphicFrame macro="">
      <xdr:nvGraphicFramePr>
        <xdr:cNvPr id="16" name="Chart 15">
          <a:extLst>
            <a:ext uri="{FF2B5EF4-FFF2-40B4-BE49-F238E27FC236}">
              <a16:creationId xmlns:a16="http://schemas.microsoft.com/office/drawing/2014/main" id="{EED9CBA8-A70F-8C40-8EB3-7EC1B1CC0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0</xdr:colOff>
      <xdr:row>134</xdr:row>
      <xdr:rowOff>0</xdr:rowOff>
    </xdr:from>
    <xdr:to>
      <xdr:col>16</xdr:col>
      <xdr:colOff>473604</xdr:colOff>
      <xdr:row>156</xdr:row>
      <xdr:rowOff>35455</xdr:rowOff>
    </xdr:to>
    <xdr:graphicFrame macro="">
      <xdr:nvGraphicFramePr>
        <xdr:cNvPr id="17" name="Chart 16">
          <a:extLst>
            <a:ext uri="{FF2B5EF4-FFF2-40B4-BE49-F238E27FC236}">
              <a16:creationId xmlns:a16="http://schemas.microsoft.com/office/drawing/2014/main" id="{C83F2B2D-A26D-0643-B184-36C3FCE9D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134</xdr:row>
      <xdr:rowOff>0</xdr:rowOff>
    </xdr:from>
    <xdr:to>
      <xdr:col>24</xdr:col>
      <xdr:colOff>473604</xdr:colOff>
      <xdr:row>156</xdr:row>
      <xdr:rowOff>35455</xdr:rowOff>
    </xdr:to>
    <xdr:graphicFrame macro="">
      <xdr:nvGraphicFramePr>
        <xdr:cNvPr id="18" name="Chart 17">
          <a:extLst>
            <a:ext uri="{FF2B5EF4-FFF2-40B4-BE49-F238E27FC236}">
              <a16:creationId xmlns:a16="http://schemas.microsoft.com/office/drawing/2014/main" id="{F19EDA2B-1CE5-C346-882C-BB85AFFAD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158</xdr:row>
      <xdr:rowOff>0</xdr:rowOff>
    </xdr:from>
    <xdr:to>
      <xdr:col>8</xdr:col>
      <xdr:colOff>473603</xdr:colOff>
      <xdr:row>180</xdr:row>
      <xdr:rowOff>35455</xdr:rowOff>
    </xdr:to>
    <xdr:graphicFrame macro="">
      <xdr:nvGraphicFramePr>
        <xdr:cNvPr id="19" name="Chart 18">
          <a:extLst>
            <a:ext uri="{FF2B5EF4-FFF2-40B4-BE49-F238E27FC236}">
              <a16:creationId xmlns:a16="http://schemas.microsoft.com/office/drawing/2014/main" id="{7258CD90-D745-7F4A-A0AD-14763F6B5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158</xdr:row>
      <xdr:rowOff>0</xdr:rowOff>
    </xdr:from>
    <xdr:to>
      <xdr:col>16</xdr:col>
      <xdr:colOff>473604</xdr:colOff>
      <xdr:row>180</xdr:row>
      <xdr:rowOff>35455</xdr:rowOff>
    </xdr:to>
    <xdr:graphicFrame macro="">
      <xdr:nvGraphicFramePr>
        <xdr:cNvPr id="20" name="Chart 19">
          <a:extLst>
            <a:ext uri="{FF2B5EF4-FFF2-40B4-BE49-F238E27FC236}">
              <a16:creationId xmlns:a16="http://schemas.microsoft.com/office/drawing/2014/main" id="{956306D6-A79A-4047-8665-73DAFDD9E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158</xdr:row>
      <xdr:rowOff>0</xdr:rowOff>
    </xdr:from>
    <xdr:to>
      <xdr:col>24</xdr:col>
      <xdr:colOff>473605</xdr:colOff>
      <xdr:row>180</xdr:row>
      <xdr:rowOff>35455</xdr:rowOff>
    </xdr:to>
    <xdr:graphicFrame macro="">
      <xdr:nvGraphicFramePr>
        <xdr:cNvPr id="21" name="Chart 20">
          <a:extLst>
            <a:ext uri="{FF2B5EF4-FFF2-40B4-BE49-F238E27FC236}">
              <a16:creationId xmlns:a16="http://schemas.microsoft.com/office/drawing/2014/main" id="{91EECAC5-8A41-1F45-B92C-F550052C1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121710</xdr:colOff>
      <xdr:row>37</xdr:row>
      <xdr:rowOff>83608</xdr:rowOff>
    </xdr:from>
    <xdr:to>
      <xdr:col>8</xdr:col>
      <xdr:colOff>595313</xdr:colOff>
      <xdr:row>59</xdr:row>
      <xdr:rowOff>119063</xdr:rowOff>
    </xdr:to>
    <xdr:graphicFrame macro="">
      <xdr:nvGraphicFramePr>
        <xdr:cNvPr id="2" name="Chart 1">
          <a:extLst>
            <a:ext uri="{FF2B5EF4-FFF2-40B4-BE49-F238E27FC236}">
              <a16:creationId xmlns:a16="http://schemas.microsoft.com/office/drawing/2014/main" id="{AF8EA76B-AC72-E64F-BBEA-E5970ECB3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37</xdr:row>
      <xdr:rowOff>0</xdr:rowOff>
    </xdr:from>
    <xdr:to>
      <xdr:col>16</xdr:col>
      <xdr:colOff>473604</xdr:colOff>
      <xdr:row>59</xdr:row>
      <xdr:rowOff>35455</xdr:rowOff>
    </xdr:to>
    <xdr:graphicFrame macro="">
      <xdr:nvGraphicFramePr>
        <xdr:cNvPr id="3" name="Chart 2">
          <a:extLst>
            <a:ext uri="{FF2B5EF4-FFF2-40B4-BE49-F238E27FC236}">
              <a16:creationId xmlns:a16="http://schemas.microsoft.com/office/drawing/2014/main" id="{BC3AB1C4-E3C0-524E-8A14-64A0E8443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37</xdr:row>
      <xdr:rowOff>0</xdr:rowOff>
    </xdr:from>
    <xdr:to>
      <xdr:col>24</xdr:col>
      <xdr:colOff>473604</xdr:colOff>
      <xdr:row>59</xdr:row>
      <xdr:rowOff>35455</xdr:rowOff>
    </xdr:to>
    <xdr:graphicFrame macro="">
      <xdr:nvGraphicFramePr>
        <xdr:cNvPr id="4" name="Chart 3">
          <a:extLst>
            <a:ext uri="{FF2B5EF4-FFF2-40B4-BE49-F238E27FC236}">
              <a16:creationId xmlns:a16="http://schemas.microsoft.com/office/drawing/2014/main" id="{4F9FB1CB-2144-0F4F-8265-A2C29E5FC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61</xdr:row>
      <xdr:rowOff>0</xdr:rowOff>
    </xdr:from>
    <xdr:to>
      <xdr:col>8</xdr:col>
      <xdr:colOff>473603</xdr:colOff>
      <xdr:row>83</xdr:row>
      <xdr:rowOff>35455</xdr:rowOff>
    </xdr:to>
    <xdr:graphicFrame macro="">
      <xdr:nvGraphicFramePr>
        <xdr:cNvPr id="5" name="Chart 4">
          <a:extLst>
            <a:ext uri="{FF2B5EF4-FFF2-40B4-BE49-F238E27FC236}">
              <a16:creationId xmlns:a16="http://schemas.microsoft.com/office/drawing/2014/main" id="{BAF4EB26-D405-F249-9366-3E68A9A11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61</xdr:row>
      <xdr:rowOff>0</xdr:rowOff>
    </xdr:from>
    <xdr:to>
      <xdr:col>16</xdr:col>
      <xdr:colOff>473604</xdr:colOff>
      <xdr:row>83</xdr:row>
      <xdr:rowOff>35455</xdr:rowOff>
    </xdr:to>
    <xdr:graphicFrame macro="">
      <xdr:nvGraphicFramePr>
        <xdr:cNvPr id="6" name="Chart 5">
          <a:extLst>
            <a:ext uri="{FF2B5EF4-FFF2-40B4-BE49-F238E27FC236}">
              <a16:creationId xmlns:a16="http://schemas.microsoft.com/office/drawing/2014/main" id="{5BB42C39-7F39-2748-AE04-EFAD834F8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61</xdr:row>
      <xdr:rowOff>0</xdr:rowOff>
    </xdr:from>
    <xdr:to>
      <xdr:col>24</xdr:col>
      <xdr:colOff>473604</xdr:colOff>
      <xdr:row>83</xdr:row>
      <xdr:rowOff>35455</xdr:rowOff>
    </xdr:to>
    <xdr:graphicFrame macro="">
      <xdr:nvGraphicFramePr>
        <xdr:cNvPr id="7" name="Chart 6">
          <a:extLst>
            <a:ext uri="{FF2B5EF4-FFF2-40B4-BE49-F238E27FC236}">
              <a16:creationId xmlns:a16="http://schemas.microsoft.com/office/drawing/2014/main" id="{37A223B1-48EC-0740-A526-F3D59F58E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85</xdr:row>
      <xdr:rowOff>0</xdr:rowOff>
    </xdr:from>
    <xdr:to>
      <xdr:col>8</xdr:col>
      <xdr:colOff>473603</xdr:colOff>
      <xdr:row>107</xdr:row>
      <xdr:rowOff>35455</xdr:rowOff>
    </xdr:to>
    <xdr:graphicFrame macro="">
      <xdr:nvGraphicFramePr>
        <xdr:cNvPr id="8" name="Chart 7">
          <a:extLst>
            <a:ext uri="{FF2B5EF4-FFF2-40B4-BE49-F238E27FC236}">
              <a16:creationId xmlns:a16="http://schemas.microsoft.com/office/drawing/2014/main" id="{4E8CA4CA-5890-644D-BBD3-886E02DCB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85</xdr:row>
      <xdr:rowOff>0</xdr:rowOff>
    </xdr:from>
    <xdr:to>
      <xdr:col>16</xdr:col>
      <xdr:colOff>473604</xdr:colOff>
      <xdr:row>107</xdr:row>
      <xdr:rowOff>35455</xdr:rowOff>
    </xdr:to>
    <xdr:graphicFrame macro="">
      <xdr:nvGraphicFramePr>
        <xdr:cNvPr id="9" name="Chart 8">
          <a:extLst>
            <a:ext uri="{FF2B5EF4-FFF2-40B4-BE49-F238E27FC236}">
              <a16:creationId xmlns:a16="http://schemas.microsoft.com/office/drawing/2014/main" id="{CE1D0B83-B1BA-B54B-87AF-CC282DCAE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85</xdr:row>
      <xdr:rowOff>0</xdr:rowOff>
    </xdr:from>
    <xdr:to>
      <xdr:col>24</xdr:col>
      <xdr:colOff>473605</xdr:colOff>
      <xdr:row>107</xdr:row>
      <xdr:rowOff>35455</xdr:rowOff>
    </xdr:to>
    <xdr:graphicFrame macro="">
      <xdr:nvGraphicFramePr>
        <xdr:cNvPr id="10" name="Chart 9">
          <a:extLst>
            <a:ext uri="{FF2B5EF4-FFF2-40B4-BE49-F238E27FC236}">
              <a16:creationId xmlns:a16="http://schemas.microsoft.com/office/drawing/2014/main" id="{2CF7EF42-1294-FB4A-96E4-E1346B1EF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423334</xdr:colOff>
      <xdr:row>109</xdr:row>
      <xdr:rowOff>169334</xdr:rowOff>
    </xdr:from>
    <xdr:to>
      <xdr:col>33</xdr:col>
      <xdr:colOff>79137</xdr:colOff>
      <xdr:row>132</xdr:row>
      <xdr:rowOff>14289</xdr:rowOff>
    </xdr:to>
    <xdr:graphicFrame macro="">
      <xdr:nvGraphicFramePr>
        <xdr:cNvPr id="11" name="Chart 10">
          <a:extLst>
            <a:ext uri="{FF2B5EF4-FFF2-40B4-BE49-F238E27FC236}">
              <a16:creationId xmlns:a16="http://schemas.microsoft.com/office/drawing/2014/main" id="{A314AC50-6FDD-924B-B889-11BF9DA56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0</xdr:colOff>
      <xdr:row>37</xdr:row>
      <xdr:rowOff>0</xdr:rowOff>
    </xdr:from>
    <xdr:to>
      <xdr:col>32</xdr:col>
      <xdr:colOff>473604</xdr:colOff>
      <xdr:row>59</xdr:row>
      <xdr:rowOff>35455</xdr:rowOff>
    </xdr:to>
    <xdr:graphicFrame macro="">
      <xdr:nvGraphicFramePr>
        <xdr:cNvPr id="12" name="Chart 11">
          <a:extLst>
            <a:ext uri="{FF2B5EF4-FFF2-40B4-BE49-F238E27FC236}">
              <a16:creationId xmlns:a16="http://schemas.microsoft.com/office/drawing/2014/main" id="{C9C30E9C-C3D5-4247-B7C5-327B5AB0E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121710</xdr:colOff>
      <xdr:row>110</xdr:row>
      <xdr:rowOff>83608</xdr:rowOff>
    </xdr:from>
    <xdr:to>
      <xdr:col>8</xdr:col>
      <xdr:colOff>595313</xdr:colOff>
      <xdr:row>132</xdr:row>
      <xdr:rowOff>119063</xdr:rowOff>
    </xdr:to>
    <xdr:graphicFrame macro="">
      <xdr:nvGraphicFramePr>
        <xdr:cNvPr id="13" name="Chart 12">
          <a:extLst>
            <a:ext uri="{FF2B5EF4-FFF2-40B4-BE49-F238E27FC236}">
              <a16:creationId xmlns:a16="http://schemas.microsoft.com/office/drawing/2014/main" id="{5FF6BCD2-7A67-A74D-9066-05FD6D4FB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110</xdr:row>
      <xdr:rowOff>0</xdr:rowOff>
    </xdr:from>
    <xdr:to>
      <xdr:col>16</xdr:col>
      <xdr:colOff>473604</xdr:colOff>
      <xdr:row>132</xdr:row>
      <xdr:rowOff>35455</xdr:rowOff>
    </xdr:to>
    <xdr:graphicFrame macro="">
      <xdr:nvGraphicFramePr>
        <xdr:cNvPr id="14" name="Chart 13">
          <a:extLst>
            <a:ext uri="{FF2B5EF4-FFF2-40B4-BE49-F238E27FC236}">
              <a16:creationId xmlns:a16="http://schemas.microsoft.com/office/drawing/2014/main" id="{573008CA-CF2B-254A-AE2A-AE4364473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110</xdr:row>
      <xdr:rowOff>0</xdr:rowOff>
    </xdr:from>
    <xdr:to>
      <xdr:col>24</xdr:col>
      <xdr:colOff>473604</xdr:colOff>
      <xdr:row>132</xdr:row>
      <xdr:rowOff>35455</xdr:rowOff>
    </xdr:to>
    <xdr:graphicFrame macro="">
      <xdr:nvGraphicFramePr>
        <xdr:cNvPr id="15" name="Chart 14">
          <a:extLst>
            <a:ext uri="{FF2B5EF4-FFF2-40B4-BE49-F238E27FC236}">
              <a16:creationId xmlns:a16="http://schemas.microsoft.com/office/drawing/2014/main" id="{0878F696-E40A-BE4A-95F7-2C298327B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134</xdr:row>
      <xdr:rowOff>0</xdr:rowOff>
    </xdr:from>
    <xdr:to>
      <xdr:col>8</xdr:col>
      <xdr:colOff>473603</xdr:colOff>
      <xdr:row>156</xdr:row>
      <xdr:rowOff>35455</xdr:rowOff>
    </xdr:to>
    <xdr:graphicFrame macro="">
      <xdr:nvGraphicFramePr>
        <xdr:cNvPr id="16" name="Chart 15">
          <a:extLst>
            <a:ext uri="{FF2B5EF4-FFF2-40B4-BE49-F238E27FC236}">
              <a16:creationId xmlns:a16="http://schemas.microsoft.com/office/drawing/2014/main" id="{2E9F008D-B600-2948-BA0B-A4CE8038A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0</xdr:colOff>
      <xdr:row>134</xdr:row>
      <xdr:rowOff>0</xdr:rowOff>
    </xdr:from>
    <xdr:to>
      <xdr:col>16</xdr:col>
      <xdr:colOff>473604</xdr:colOff>
      <xdr:row>156</xdr:row>
      <xdr:rowOff>35455</xdr:rowOff>
    </xdr:to>
    <xdr:graphicFrame macro="">
      <xdr:nvGraphicFramePr>
        <xdr:cNvPr id="17" name="Chart 16">
          <a:extLst>
            <a:ext uri="{FF2B5EF4-FFF2-40B4-BE49-F238E27FC236}">
              <a16:creationId xmlns:a16="http://schemas.microsoft.com/office/drawing/2014/main" id="{8BDC3255-189D-0B4D-A42E-F28E67B63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134</xdr:row>
      <xdr:rowOff>0</xdr:rowOff>
    </xdr:from>
    <xdr:to>
      <xdr:col>24</xdr:col>
      <xdr:colOff>473604</xdr:colOff>
      <xdr:row>156</xdr:row>
      <xdr:rowOff>35455</xdr:rowOff>
    </xdr:to>
    <xdr:graphicFrame macro="">
      <xdr:nvGraphicFramePr>
        <xdr:cNvPr id="18" name="Chart 17">
          <a:extLst>
            <a:ext uri="{FF2B5EF4-FFF2-40B4-BE49-F238E27FC236}">
              <a16:creationId xmlns:a16="http://schemas.microsoft.com/office/drawing/2014/main" id="{4DABFC6B-E893-5541-9F4A-3DFAFE135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158</xdr:row>
      <xdr:rowOff>0</xdr:rowOff>
    </xdr:from>
    <xdr:to>
      <xdr:col>8</xdr:col>
      <xdr:colOff>473603</xdr:colOff>
      <xdr:row>180</xdr:row>
      <xdr:rowOff>35455</xdr:rowOff>
    </xdr:to>
    <xdr:graphicFrame macro="">
      <xdr:nvGraphicFramePr>
        <xdr:cNvPr id="19" name="Chart 18">
          <a:extLst>
            <a:ext uri="{FF2B5EF4-FFF2-40B4-BE49-F238E27FC236}">
              <a16:creationId xmlns:a16="http://schemas.microsoft.com/office/drawing/2014/main" id="{3113A189-2A1E-104D-AA1C-BCEE6850F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158</xdr:row>
      <xdr:rowOff>0</xdr:rowOff>
    </xdr:from>
    <xdr:to>
      <xdr:col>16</xdr:col>
      <xdr:colOff>473604</xdr:colOff>
      <xdr:row>180</xdr:row>
      <xdr:rowOff>35455</xdr:rowOff>
    </xdr:to>
    <xdr:graphicFrame macro="">
      <xdr:nvGraphicFramePr>
        <xdr:cNvPr id="20" name="Chart 19">
          <a:extLst>
            <a:ext uri="{FF2B5EF4-FFF2-40B4-BE49-F238E27FC236}">
              <a16:creationId xmlns:a16="http://schemas.microsoft.com/office/drawing/2014/main" id="{2B13BF82-F774-2143-A818-63B4E269E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158</xdr:row>
      <xdr:rowOff>0</xdr:rowOff>
    </xdr:from>
    <xdr:to>
      <xdr:col>24</xdr:col>
      <xdr:colOff>473605</xdr:colOff>
      <xdr:row>180</xdr:row>
      <xdr:rowOff>35455</xdr:rowOff>
    </xdr:to>
    <xdr:graphicFrame macro="">
      <xdr:nvGraphicFramePr>
        <xdr:cNvPr id="21" name="Chart 20">
          <a:extLst>
            <a:ext uri="{FF2B5EF4-FFF2-40B4-BE49-F238E27FC236}">
              <a16:creationId xmlns:a16="http://schemas.microsoft.com/office/drawing/2014/main" id="{448F389B-1397-9248-BDDF-C6A660078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ucturae.net/en/structures/suchdol-nad-odrou-wildlife-crossing-d1" TargetMode="External"/><Relationship Id="rId13" Type="http://schemas.openxmlformats.org/officeDocument/2006/relationships/hyperlink" Target="https://structurae.net/en/structures/grunbrucke-nietheim" TargetMode="External"/><Relationship Id="rId18" Type="http://schemas.openxmlformats.org/officeDocument/2006/relationships/hyperlink" Target="https://structurae.net/en/structures/horka-wildlife-crossing" TargetMode="External"/><Relationship Id="rId3" Type="http://schemas.openxmlformats.org/officeDocument/2006/relationships/hyperlink" Target="https://structurae.net/en/structures/search?year=2008" TargetMode="External"/><Relationship Id="rId21" Type="http://schemas.openxmlformats.org/officeDocument/2006/relationships/hyperlink" Target="https://structurae.net/en/structures/search?year=2008" TargetMode="External"/><Relationship Id="rId7" Type="http://schemas.openxmlformats.org/officeDocument/2006/relationships/hyperlink" Target="https://structurae.net/en/structures/kikbeek-wildlife-crossing" TargetMode="External"/><Relationship Id="rId12" Type="http://schemas.openxmlformats.org/officeDocument/2006/relationships/hyperlink" Target="https://structurae.net/en/structures/beelitz-wildlife-crossing" TargetMode="External"/><Relationship Id="rId17" Type="http://schemas.openxmlformats.org/officeDocument/2006/relationships/hyperlink" Target="https://structurae.net/en/structures/rengelbur-wildlife-crossing" TargetMode="External"/><Relationship Id="rId25" Type="http://schemas.openxmlformats.org/officeDocument/2006/relationships/comments" Target="../comments1.xml"/><Relationship Id="rId2" Type="http://schemas.openxmlformats.org/officeDocument/2006/relationships/hyperlink" Target="https://www.mdt.mt.gov/other/webdata/external/research/docs/research_proj/wildlife_crossing/phaseii/PHASE_II_FINAL_REPORT.pdf" TargetMode="External"/><Relationship Id="rId16" Type="http://schemas.openxmlformats.org/officeDocument/2006/relationships/hyperlink" Target="https://structurae.net/en/structures/teupitz-wildlife-crossing" TargetMode="External"/><Relationship Id="rId20" Type="http://schemas.openxmlformats.org/officeDocument/2006/relationships/hyperlink" Target="https://structurae.net/en/structures/stock-wildlife-crossing" TargetMode="External"/><Relationship Id="rId1" Type="http://schemas.openxmlformats.org/officeDocument/2006/relationships/hyperlink" Target="https://arc-solutions.org/wp-content/uploads/2021/01/ARC-Solutions-Success-Stories-online.pdf," TargetMode="External"/><Relationship Id="rId6" Type="http://schemas.openxmlformats.org/officeDocument/2006/relationships/hyperlink" Target="https://structurae.net/en/structures/aich-wildlife-crossing" TargetMode="External"/><Relationship Id="rId11" Type="http://schemas.openxmlformats.org/officeDocument/2006/relationships/hyperlink" Target="https://structurae.net/en/structures/wiesenhagen-wildlife-crossing" TargetMode="External"/><Relationship Id="rId24" Type="http://schemas.openxmlformats.org/officeDocument/2006/relationships/vmlDrawing" Target="../drawings/vmlDrawing1.vml"/><Relationship Id="rId5" Type="http://schemas.openxmlformats.org/officeDocument/2006/relationships/hyperlink" Target="https://structurae.net/en/structures/mostje-ecoduct" TargetMode="External"/><Relationship Id="rId15" Type="http://schemas.openxmlformats.org/officeDocument/2006/relationships/hyperlink" Target="https://structurae.net/en/structures/klein-flothe-wildlife-overpass" TargetMode="External"/><Relationship Id="rId23" Type="http://schemas.openxmlformats.org/officeDocument/2006/relationships/printerSettings" Target="../printerSettings/printerSettings1.bin"/><Relationship Id="rId10" Type="http://schemas.openxmlformats.org/officeDocument/2006/relationships/hyperlink" Target="https://structurae.net/en/structures/wildlife-overpass" TargetMode="External"/><Relationship Id="rId19" Type="http://schemas.openxmlformats.org/officeDocument/2006/relationships/hyperlink" Target="https://structurae.net/en/structures/gancani-ecoduct" TargetMode="External"/><Relationship Id="rId4" Type="http://schemas.openxmlformats.org/officeDocument/2006/relationships/hyperlink" Target="https://structurae.net/en/structures/isenberg-tunnel" TargetMode="External"/><Relationship Id="rId9" Type="http://schemas.openxmlformats.org/officeDocument/2006/relationships/hyperlink" Target="https://structurae.net/en/structures/eckartswiller-wildlife-bridge" TargetMode="External"/><Relationship Id="rId14" Type="http://schemas.openxmlformats.org/officeDocument/2006/relationships/hyperlink" Target="https://structurae.net/en/structures/hainholz-green-bridge" TargetMode="External"/><Relationship Id="rId22" Type="http://schemas.openxmlformats.org/officeDocument/2006/relationships/hyperlink" Target="https://structurae.net/en/structures/laarderhoogt-wildlife-crossing"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3D647-3B3C-418D-8260-44459FA316D2}">
  <dimension ref="A1:AD140"/>
  <sheetViews>
    <sheetView zoomScale="88" zoomScaleNormal="55" workbookViewId="0">
      <pane ySplit="1" topLeftCell="A87" activePane="bottomLeft" state="frozen"/>
      <selection pane="bottomLeft" activeCell="M1" sqref="M1"/>
    </sheetView>
  </sheetViews>
  <sheetFormatPr baseColWidth="10" defaultColWidth="8.6640625" defaultRowHeight="15"/>
  <cols>
    <col min="1" max="1" width="16" style="1" customWidth="1"/>
    <col min="2" max="3" width="17.33203125" style="1" customWidth="1"/>
    <col min="4" max="4" width="15.1640625" style="1" customWidth="1"/>
    <col min="5" max="5" width="33.5" style="1" customWidth="1"/>
    <col min="6" max="6" width="17.5" style="1" customWidth="1"/>
    <col min="7" max="8" width="21.5" style="1" customWidth="1"/>
    <col min="9" max="9" width="16.1640625" style="1" customWidth="1"/>
    <col min="10" max="10" width="18.6640625" style="1" customWidth="1"/>
    <col min="11" max="12" width="8.6640625" style="24"/>
    <col min="13" max="13" width="13.6640625" style="80" customWidth="1"/>
    <col min="14" max="14" width="13.6640625" style="1" customWidth="1"/>
    <col min="15" max="17" width="13.6640625" style="80" customWidth="1"/>
    <col min="18" max="19" width="13.6640625" style="1" customWidth="1"/>
    <col min="20" max="20" width="14.5" style="1" customWidth="1"/>
    <col min="21" max="21" width="33.6640625" style="1" customWidth="1"/>
    <col min="22" max="22" width="32" customWidth="1"/>
  </cols>
  <sheetData>
    <row r="1" spans="1:30" ht="192">
      <c r="A1" s="2" t="s">
        <v>0</v>
      </c>
      <c r="B1" s="2" t="s">
        <v>1</v>
      </c>
      <c r="C1" s="2" t="s">
        <v>39</v>
      </c>
      <c r="D1" s="2" t="s">
        <v>40</v>
      </c>
      <c r="E1" s="2" t="s">
        <v>2</v>
      </c>
      <c r="F1" s="2" t="s">
        <v>9</v>
      </c>
      <c r="G1" s="2" t="s">
        <v>12</v>
      </c>
      <c r="H1" s="1" t="s">
        <v>338</v>
      </c>
      <c r="I1" s="2" t="s">
        <v>3</v>
      </c>
      <c r="J1" s="2" t="s">
        <v>4</v>
      </c>
      <c r="K1" s="21" t="s">
        <v>337</v>
      </c>
      <c r="L1" s="21" t="s">
        <v>348</v>
      </c>
      <c r="M1" s="79" t="s">
        <v>446</v>
      </c>
      <c r="N1" s="2" t="s">
        <v>347</v>
      </c>
      <c r="O1" s="79" t="s">
        <v>445</v>
      </c>
      <c r="P1" s="79" t="s">
        <v>453</v>
      </c>
      <c r="Q1" s="79" t="s">
        <v>442</v>
      </c>
      <c r="R1" s="2" t="s">
        <v>422</v>
      </c>
      <c r="S1" s="2" t="s">
        <v>451</v>
      </c>
      <c r="T1" s="2" t="s">
        <v>5</v>
      </c>
      <c r="U1" s="2" t="s">
        <v>6</v>
      </c>
      <c r="V1" s="2" t="s">
        <v>8</v>
      </c>
      <c r="W1" s="2" t="s">
        <v>7</v>
      </c>
      <c r="X1" s="2" t="s">
        <v>60</v>
      </c>
      <c r="Y1" s="2"/>
      <c r="Z1" s="2" t="s">
        <v>129</v>
      </c>
      <c r="AA1" s="2"/>
      <c r="AB1" s="2" t="s">
        <v>60</v>
      </c>
      <c r="AC1" s="2" t="s">
        <v>384</v>
      </c>
    </row>
    <row r="2" spans="1:30" ht="112">
      <c r="A2" t="s">
        <v>222</v>
      </c>
      <c r="C2">
        <v>46.6265</v>
      </c>
      <c r="D2">
        <v>14.799010000000001</v>
      </c>
      <c r="E2" s="1" t="s">
        <v>167</v>
      </c>
      <c r="F2" s="1" t="s">
        <v>11</v>
      </c>
      <c r="J2" s="1" t="s">
        <v>243</v>
      </c>
      <c r="K2" s="22">
        <v>2017</v>
      </c>
      <c r="L2" s="22"/>
      <c r="M2" s="80">
        <v>22.31</v>
      </c>
      <c r="O2" s="80">
        <v>23.91</v>
      </c>
      <c r="P2" s="80">
        <v>52.03</v>
      </c>
      <c r="Q2" s="80" t="e">
        <v>#N/A</v>
      </c>
      <c r="R2" s="1" t="e">
        <f>L2/N2</f>
        <v>#DIV/0!</v>
      </c>
      <c r="S2" s="1">
        <f>M2/P2</f>
        <v>0.42879108206803762</v>
      </c>
      <c r="T2" s="1">
        <v>4</v>
      </c>
      <c r="U2" s="1" t="s">
        <v>16</v>
      </c>
      <c r="V2" s="1" t="s">
        <v>330</v>
      </c>
      <c r="W2" s="14" t="s">
        <v>244</v>
      </c>
      <c r="Z2" t="s">
        <v>272</v>
      </c>
    </row>
    <row r="3" spans="1:30" ht="32">
      <c r="A3" t="s">
        <v>219</v>
      </c>
      <c r="C3" s="1">
        <v>51.413209999999999</v>
      </c>
      <c r="D3" s="1">
        <v>4.7019399999999996</v>
      </c>
      <c r="E3" s="1" t="s">
        <v>144</v>
      </c>
      <c r="F3" s="1" t="s">
        <v>11</v>
      </c>
      <c r="K3" s="22"/>
      <c r="L3" s="22"/>
      <c r="M3" s="80">
        <v>66.36</v>
      </c>
      <c r="O3" s="80">
        <v>86.76</v>
      </c>
      <c r="P3" s="80">
        <v>116.38</v>
      </c>
      <c r="Q3" s="80" t="e">
        <v>#N/A</v>
      </c>
      <c r="R3" s="1" t="e">
        <f t="shared" ref="R3:R66" si="0">L3/N3</f>
        <v>#DIV/0!</v>
      </c>
      <c r="S3" s="1">
        <f t="shared" ref="S3:S66" si="1">M3/P3</f>
        <v>0.57020106547516758</v>
      </c>
      <c r="T3" s="1">
        <v>5</v>
      </c>
      <c r="U3" s="1" t="s">
        <v>166</v>
      </c>
      <c r="V3" s="1" t="s">
        <v>330</v>
      </c>
      <c r="W3" s="1" t="s">
        <v>331</v>
      </c>
      <c r="Z3" t="s">
        <v>273</v>
      </c>
    </row>
    <row r="4" spans="1:30" ht="32">
      <c r="A4" t="s">
        <v>217</v>
      </c>
      <c r="C4" s="1">
        <v>50.75468</v>
      </c>
      <c r="D4" s="1">
        <v>4.4349400000000001</v>
      </c>
      <c r="E4" s="1" t="s">
        <v>142</v>
      </c>
      <c r="F4" s="1" t="s">
        <v>11</v>
      </c>
      <c r="K4" s="22"/>
      <c r="L4" s="22"/>
      <c r="M4" s="80">
        <v>60.12</v>
      </c>
      <c r="O4" s="80">
        <v>28.63</v>
      </c>
      <c r="P4" s="80">
        <v>66.86</v>
      </c>
      <c r="Q4" s="80">
        <v>92.62</v>
      </c>
      <c r="R4" s="1" t="e">
        <f t="shared" si="0"/>
        <v>#DIV/0!</v>
      </c>
      <c r="S4" s="1">
        <f t="shared" si="1"/>
        <v>0.89919234220759792</v>
      </c>
      <c r="T4" s="1">
        <v>4</v>
      </c>
      <c r="U4" s="1" t="s">
        <v>16</v>
      </c>
      <c r="V4" s="1" t="s">
        <v>330</v>
      </c>
      <c r="W4" s="1" t="s">
        <v>331</v>
      </c>
      <c r="Z4" t="s">
        <v>274</v>
      </c>
      <c r="AD4" s="11"/>
    </row>
    <row r="5" spans="1:30" ht="112">
      <c r="A5" t="s">
        <v>218</v>
      </c>
      <c r="C5" s="1">
        <v>50.960329999999999</v>
      </c>
      <c r="D5" s="1">
        <v>5.6415699999999998</v>
      </c>
      <c r="E5" s="1" t="s">
        <v>143</v>
      </c>
      <c r="F5" s="1" t="s">
        <v>11</v>
      </c>
      <c r="J5" s="1">
        <v>2005</v>
      </c>
      <c r="K5" s="22">
        <v>2005</v>
      </c>
      <c r="L5" s="22"/>
      <c r="M5" s="80">
        <v>35.33</v>
      </c>
      <c r="O5" s="80">
        <v>34.92</v>
      </c>
      <c r="P5" s="80">
        <v>56.79</v>
      </c>
      <c r="Q5" s="80">
        <v>116.33</v>
      </c>
      <c r="R5" s="1" t="e">
        <f t="shared" si="0"/>
        <v>#DIV/0!</v>
      </c>
      <c r="S5" s="1">
        <f t="shared" si="1"/>
        <v>0.62211656981863006</v>
      </c>
      <c r="T5" s="1">
        <v>4</v>
      </c>
      <c r="U5" s="1" t="s">
        <v>16</v>
      </c>
      <c r="V5" s="1" t="s">
        <v>330</v>
      </c>
      <c r="W5" s="14" t="s">
        <v>269</v>
      </c>
      <c r="Z5" t="s">
        <v>275</v>
      </c>
    </row>
    <row r="6" spans="1:30" ht="32">
      <c r="A6" t="s">
        <v>220</v>
      </c>
      <c r="C6" s="1">
        <v>50.799140000000001</v>
      </c>
      <c r="D6" s="1">
        <v>4.7093499999999997</v>
      </c>
      <c r="E6" s="1" t="s">
        <v>145</v>
      </c>
      <c r="F6" s="1" t="s">
        <v>11</v>
      </c>
      <c r="K6" s="22"/>
      <c r="L6" s="22"/>
      <c r="M6" s="80">
        <v>64.13</v>
      </c>
      <c r="O6" s="80">
        <v>8.19</v>
      </c>
      <c r="P6" s="80">
        <v>23.22</v>
      </c>
      <c r="Q6" s="80" t="e">
        <v>#N/A</v>
      </c>
      <c r="R6" s="1" t="e">
        <f t="shared" si="0"/>
        <v>#DIV/0!</v>
      </c>
      <c r="S6" s="1">
        <f t="shared" si="1"/>
        <v>2.7618432385874248</v>
      </c>
      <c r="T6" s="1">
        <v>2</v>
      </c>
      <c r="U6" s="1" t="s">
        <v>16</v>
      </c>
      <c r="V6" s="1" t="s">
        <v>330</v>
      </c>
      <c r="W6" s="1" t="s">
        <v>331</v>
      </c>
      <c r="Z6" t="s">
        <v>276</v>
      </c>
    </row>
    <row r="7" spans="1:30" ht="96">
      <c r="A7" s="56" t="s">
        <v>10</v>
      </c>
      <c r="B7" s="16" t="s">
        <v>14</v>
      </c>
      <c r="C7">
        <v>51.161041721639997</v>
      </c>
      <c r="D7">
        <v>-115.714568677785</v>
      </c>
      <c r="E7" t="s">
        <v>41</v>
      </c>
      <c r="F7" s="1" t="s">
        <v>11</v>
      </c>
      <c r="G7" s="1" t="s">
        <v>13</v>
      </c>
      <c r="H7" s="25" t="s">
        <v>341</v>
      </c>
      <c r="I7" s="1" t="s">
        <v>30</v>
      </c>
      <c r="J7" s="43" t="s">
        <v>395</v>
      </c>
      <c r="K7" s="78">
        <v>1996</v>
      </c>
      <c r="L7" s="22">
        <v>52</v>
      </c>
      <c r="M7" s="80">
        <v>51.62</v>
      </c>
      <c r="N7" s="1">
        <v>54</v>
      </c>
      <c r="O7" s="80">
        <v>46</v>
      </c>
      <c r="P7" s="80">
        <v>57.72</v>
      </c>
      <c r="Q7" s="80" t="e">
        <v>#N/A</v>
      </c>
      <c r="R7" s="1">
        <f t="shared" si="0"/>
        <v>0.96296296296296291</v>
      </c>
      <c r="S7" s="1">
        <f t="shared" si="1"/>
        <v>0.89431739431739432</v>
      </c>
      <c r="T7" s="1">
        <v>4</v>
      </c>
      <c r="U7" s="1" t="s">
        <v>16</v>
      </c>
      <c r="V7" s="1" t="s">
        <v>330</v>
      </c>
      <c r="W7" s="1" t="s">
        <v>31</v>
      </c>
      <c r="Z7" t="s">
        <v>108</v>
      </c>
      <c r="AC7" t="s">
        <v>390</v>
      </c>
    </row>
    <row r="8" spans="1:30" ht="96">
      <c r="A8" s="56" t="s">
        <v>10</v>
      </c>
      <c r="B8" s="16" t="s">
        <v>14</v>
      </c>
      <c r="C8">
        <v>51.219974434485103</v>
      </c>
      <c r="D8">
        <v>-115.800449970092</v>
      </c>
      <c r="E8" t="s">
        <v>42</v>
      </c>
      <c r="F8" s="1" t="s">
        <v>11</v>
      </c>
      <c r="G8" s="1" t="s">
        <v>13</v>
      </c>
      <c r="H8" s="25" t="s">
        <v>341</v>
      </c>
      <c r="I8" s="1" t="s">
        <v>30</v>
      </c>
      <c r="J8" s="43" t="s">
        <v>396</v>
      </c>
      <c r="K8" s="78">
        <v>1996</v>
      </c>
      <c r="L8" s="22">
        <v>52</v>
      </c>
      <c r="M8" s="80" t="e">
        <v>#N/A</v>
      </c>
      <c r="N8" s="1">
        <v>57</v>
      </c>
      <c r="O8" s="80" t="e">
        <v>#N/A</v>
      </c>
      <c r="P8" s="80" t="e">
        <v>#N/A</v>
      </c>
      <c r="Q8" s="80" t="e">
        <v>#N/A</v>
      </c>
      <c r="R8" s="1">
        <f t="shared" si="0"/>
        <v>0.91228070175438591</v>
      </c>
      <c r="S8" s="1" t="e">
        <f t="shared" si="1"/>
        <v>#N/A</v>
      </c>
      <c r="T8" s="1">
        <v>4</v>
      </c>
      <c r="U8" s="1" t="s">
        <v>16</v>
      </c>
      <c r="V8" s="1" t="s">
        <v>330</v>
      </c>
      <c r="W8" s="1" t="s">
        <v>31</v>
      </c>
      <c r="Z8" t="s">
        <v>109</v>
      </c>
      <c r="AC8" t="s">
        <v>390</v>
      </c>
    </row>
    <row r="9" spans="1:30" ht="96">
      <c r="A9" s="56" t="s">
        <v>10</v>
      </c>
      <c r="B9" s="16" t="s">
        <v>14</v>
      </c>
      <c r="C9">
        <v>51.3735867735274</v>
      </c>
      <c r="D9">
        <v>-116.110438880443</v>
      </c>
      <c r="E9" t="s">
        <v>44</v>
      </c>
      <c r="F9" s="1" t="s">
        <v>11</v>
      </c>
      <c r="G9" s="1" t="s">
        <v>13</v>
      </c>
      <c r="H9" s="25" t="s">
        <v>341</v>
      </c>
      <c r="I9" s="1" t="s">
        <v>30</v>
      </c>
      <c r="J9" s="43" t="s">
        <v>397</v>
      </c>
      <c r="K9" s="78">
        <v>2010</v>
      </c>
      <c r="L9" s="22">
        <v>60</v>
      </c>
      <c r="M9" s="80">
        <v>58.51</v>
      </c>
      <c r="N9" s="1">
        <v>49</v>
      </c>
      <c r="O9" s="80">
        <v>40.4</v>
      </c>
      <c r="P9" s="80">
        <v>73.16</v>
      </c>
      <c r="Q9" s="80">
        <v>124.09</v>
      </c>
      <c r="R9" s="1">
        <f t="shared" si="0"/>
        <v>1.2244897959183674</v>
      </c>
      <c r="S9" s="1">
        <f t="shared" si="1"/>
        <v>0.79975396391470754</v>
      </c>
      <c r="T9" s="1">
        <v>4</v>
      </c>
      <c r="U9" s="1" t="s">
        <v>16</v>
      </c>
      <c r="V9" s="1" t="s">
        <v>330</v>
      </c>
      <c r="W9" s="1" t="s">
        <v>31</v>
      </c>
      <c r="Z9" t="s">
        <v>110</v>
      </c>
      <c r="AC9" t="s">
        <v>390</v>
      </c>
      <c r="AD9" s="12"/>
    </row>
    <row r="10" spans="1:30" ht="96">
      <c r="A10" s="56" t="s">
        <v>10</v>
      </c>
      <c r="B10" s="16" t="s">
        <v>14</v>
      </c>
      <c r="C10">
        <v>51.436327881873297</v>
      </c>
      <c r="D10">
        <v>-116.194189654084</v>
      </c>
      <c r="E10" t="s">
        <v>43</v>
      </c>
      <c r="F10" s="1" t="s">
        <v>11</v>
      </c>
      <c r="G10" s="1" t="s">
        <v>13</v>
      </c>
      <c r="H10" s="1" t="s">
        <v>341</v>
      </c>
      <c r="I10" s="1" t="s">
        <v>30</v>
      </c>
      <c r="J10" s="43" t="s">
        <v>397</v>
      </c>
      <c r="K10" s="78">
        <v>2009</v>
      </c>
      <c r="L10" s="22">
        <v>60</v>
      </c>
      <c r="M10" s="80">
        <v>59.5</v>
      </c>
      <c r="N10" s="1">
        <v>57</v>
      </c>
      <c r="O10" s="80">
        <v>43.94</v>
      </c>
      <c r="P10" s="80">
        <v>69.599999999999994</v>
      </c>
      <c r="Q10" s="80">
        <v>126.6</v>
      </c>
      <c r="R10" s="1">
        <f t="shared" si="0"/>
        <v>1.0526315789473684</v>
      </c>
      <c r="S10" s="1">
        <f t="shared" si="1"/>
        <v>0.85488505747126442</v>
      </c>
      <c r="T10" s="1">
        <v>4</v>
      </c>
      <c r="U10" s="1" t="s">
        <v>16</v>
      </c>
      <c r="V10" s="1" t="s">
        <v>330</v>
      </c>
      <c r="W10" s="1" t="s">
        <v>31</v>
      </c>
      <c r="Z10" t="s">
        <v>111</v>
      </c>
      <c r="AC10" t="s">
        <v>390</v>
      </c>
    </row>
    <row r="11" spans="1:30" ht="96">
      <c r="A11" s="56" t="s">
        <v>10</v>
      </c>
      <c r="B11" s="16" t="s">
        <v>14</v>
      </c>
      <c r="C11" s="15">
        <v>51.273895559511203</v>
      </c>
      <c r="D11">
        <v>-115.958480755514</v>
      </c>
      <c r="E11" t="s">
        <v>399</v>
      </c>
      <c r="F11" s="1" t="s">
        <v>11</v>
      </c>
      <c r="G11" s="1" t="s">
        <v>13</v>
      </c>
      <c r="H11" s="1" t="s">
        <v>341</v>
      </c>
      <c r="I11" s="1" t="s">
        <v>30</v>
      </c>
      <c r="J11" s="43" t="s">
        <v>397</v>
      </c>
      <c r="K11" s="78">
        <v>2011</v>
      </c>
      <c r="L11" s="22">
        <v>60</v>
      </c>
      <c r="M11" s="80" t="e">
        <v>#N/A</v>
      </c>
      <c r="N11" s="1">
        <v>67</v>
      </c>
      <c r="O11" s="80" t="e">
        <v>#N/A</v>
      </c>
      <c r="P11" s="80" t="e">
        <v>#N/A</v>
      </c>
      <c r="Q11" s="80" t="e">
        <v>#N/A</v>
      </c>
      <c r="R11" s="1">
        <f t="shared" si="0"/>
        <v>0.89552238805970152</v>
      </c>
      <c r="S11" s="1" t="e">
        <f t="shared" si="1"/>
        <v>#N/A</v>
      </c>
      <c r="T11" s="1">
        <v>4</v>
      </c>
      <c r="U11" s="1" t="s">
        <v>16</v>
      </c>
      <c r="V11" s="1" t="s">
        <v>330</v>
      </c>
      <c r="W11" s="1" t="s">
        <v>31</v>
      </c>
      <c r="Z11" t="s">
        <v>112</v>
      </c>
      <c r="AC11" t="s">
        <v>390</v>
      </c>
      <c r="AD11" s="12"/>
    </row>
    <row r="12" spans="1:30" ht="96">
      <c r="A12" s="56" t="s">
        <v>10</v>
      </c>
      <c r="B12" s="16" t="s">
        <v>14</v>
      </c>
      <c r="C12">
        <v>51.300726012983198</v>
      </c>
      <c r="D12">
        <v>-116.01318638114201</v>
      </c>
      <c r="E12" t="s">
        <v>398</v>
      </c>
      <c r="F12" s="1" t="s">
        <v>11</v>
      </c>
      <c r="G12" s="1" t="s">
        <v>13</v>
      </c>
      <c r="H12" s="1" t="s">
        <v>341</v>
      </c>
      <c r="I12" s="1" t="s">
        <v>30</v>
      </c>
      <c r="J12" s="43" t="s">
        <v>397</v>
      </c>
      <c r="K12" s="78">
        <v>2011</v>
      </c>
      <c r="L12" s="22">
        <v>60</v>
      </c>
      <c r="M12" s="80">
        <v>59.94</v>
      </c>
      <c r="N12" s="1">
        <v>67</v>
      </c>
      <c r="O12" s="80">
        <v>55.83</v>
      </c>
      <c r="P12" s="80">
        <v>67.84</v>
      </c>
      <c r="Q12" s="80">
        <v>111.66</v>
      </c>
      <c r="R12" s="1">
        <f t="shared" si="0"/>
        <v>0.89552238805970152</v>
      </c>
      <c r="S12" s="1">
        <f t="shared" si="1"/>
        <v>0.88354952830188671</v>
      </c>
      <c r="T12" s="1">
        <v>4</v>
      </c>
      <c r="U12" s="1" t="s">
        <v>16</v>
      </c>
      <c r="V12" s="1" t="s">
        <v>330</v>
      </c>
      <c r="W12" s="1" t="s">
        <v>31</v>
      </c>
      <c r="Z12" t="s">
        <v>113</v>
      </c>
      <c r="AC12" t="s">
        <v>390</v>
      </c>
    </row>
    <row r="13" spans="1:30" ht="16">
      <c r="A13" s="15" t="s">
        <v>10</v>
      </c>
      <c r="B13" s="16" t="s">
        <v>271</v>
      </c>
      <c r="C13">
        <v>49.811590000000002</v>
      </c>
      <c r="D13">
        <v>-119.75716</v>
      </c>
      <c r="E13" s="1" t="s">
        <v>184</v>
      </c>
      <c r="F13" s="1" t="s">
        <v>11</v>
      </c>
      <c r="G13" s="1" t="s">
        <v>340</v>
      </c>
      <c r="H13" s="1" t="s">
        <v>339</v>
      </c>
      <c r="J13" s="1">
        <v>1990</v>
      </c>
      <c r="K13" s="1">
        <v>1990</v>
      </c>
      <c r="L13" s="1">
        <v>5.9</v>
      </c>
      <c r="M13" s="80">
        <v>5.76</v>
      </c>
      <c r="N13" s="1">
        <v>54</v>
      </c>
      <c r="O13" s="80">
        <v>29.63</v>
      </c>
      <c r="P13" s="80">
        <v>56.63</v>
      </c>
      <c r="Q13" s="80" t="e">
        <v>#N/A</v>
      </c>
      <c r="R13" s="1">
        <f t="shared" si="0"/>
        <v>0.10925925925925926</v>
      </c>
      <c r="S13" s="1">
        <f t="shared" si="1"/>
        <v>0.10171287303549355</v>
      </c>
      <c r="T13" s="1">
        <v>4</v>
      </c>
      <c r="U13" s="1" t="s">
        <v>16</v>
      </c>
      <c r="V13" s="1" t="s">
        <v>330</v>
      </c>
      <c r="W13" s="17" t="s">
        <v>329</v>
      </c>
      <c r="Z13" t="s">
        <v>277</v>
      </c>
      <c r="AC13" t="s">
        <v>385</v>
      </c>
    </row>
    <row r="14" spans="1:30" ht="176">
      <c r="A14" s="15" t="s">
        <v>10</v>
      </c>
      <c r="B14" s="16" t="s">
        <v>271</v>
      </c>
      <c r="C14">
        <v>51.44838</v>
      </c>
      <c r="D14">
        <v>-116.32335</v>
      </c>
      <c r="E14" s="1" t="s">
        <v>185</v>
      </c>
      <c r="F14" s="1" t="s">
        <v>11</v>
      </c>
      <c r="K14" s="22"/>
      <c r="L14" s="22">
        <v>60</v>
      </c>
      <c r="M14" s="80">
        <v>60.07</v>
      </c>
      <c r="N14" s="1">
        <v>55.3</v>
      </c>
      <c r="O14" s="80">
        <v>35.07</v>
      </c>
      <c r="P14" s="80">
        <v>56.02</v>
      </c>
      <c r="Q14" s="80">
        <v>84.25</v>
      </c>
      <c r="R14" s="1">
        <f t="shared" si="0"/>
        <v>1.0849909584086799</v>
      </c>
      <c r="S14" s="1">
        <f t="shared" si="1"/>
        <v>1.0722956087111746</v>
      </c>
      <c r="T14" s="1">
        <v>4</v>
      </c>
      <c r="U14" s="1" t="s">
        <v>16</v>
      </c>
      <c r="V14" s="1" t="s">
        <v>330</v>
      </c>
      <c r="W14" s="1" t="s">
        <v>242</v>
      </c>
      <c r="Z14" t="s">
        <v>278</v>
      </c>
      <c r="AC14" t="s">
        <v>391</v>
      </c>
    </row>
    <row r="15" spans="1:30" ht="48">
      <c r="A15" s="1" t="s">
        <v>50</v>
      </c>
      <c r="B15" s="1" t="s">
        <v>51</v>
      </c>
      <c r="C15" s="1">
        <v>46.237395999999997</v>
      </c>
      <c r="D15" s="1">
        <v>-80.783702000000005</v>
      </c>
      <c r="E15" s="1" t="s">
        <v>52</v>
      </c>
      <c r="F15" s="1" t="s">
        <v>11</v>
      </c>
      <c r="G15" s="1" t="s">
        <v>53</v>
      </c>
      <c r="H15" s="25" t="s">
        <v>341</v>
      </c>
      <c r="J15" s="1">
        <v>2011</v>
      </c>
      <c r="K15" s="22">
        <v>2011</v>
      </c>
      <c r="L15" s="22">
        <v>30</v>
      </c>
      <c r="M15" s="80">
        <v>30.3</v>
      </c>
      <c r="O15" s="80">
        <v>51.8</v>
      </c>
      <c r="P15" s="80">
        <v>66.72</v>
      </c>
      <c r="Q15" s="80">
        <v>93.76</v>
      </c>
      <c r="R15" s="1" t="e">
        <f t="shared" si="0"/>
        <v>#DIV/0!</v>
      </c>
      <c r="S15" s="1">
        <f t="shared" si="1"/>
        <v>0.45413669064748202</v>
      </c>
      <c r="V15" s="1" t="s">
        <v>330</v>
      </c>
      <c r="W15" s="1" t="s">
        <v>54</v>
      </c>
      <c r="Z15" t="s">
        <v>117</v>
      </c>
    </row>
    <row r="16" spans="1:30" ht="32">
      <c r="A16" s="1" t="s">
        <v>36</v>
      </c>
      <c r="B16" s="3">
        <v>1</v>
      </c>
      <c r="C16" s="3">
        <v>45.389803000000001</v>
      </c>
      <c r="D16" s="1">
        <v>14.832969</v>
      </c>
      <c r="E16" s="1" t="s">
        <v>32</v>
      </c>
      <c r="F16" s="1" t="s">
        <v>11</v>
      </c>
      <c r="G16" s="1" t="s">
        <v>33</v>
      </c>
      <c r="H16" s="25" t="s">
        <v>341</v>
      </c>
      <c r="J16" s="1" t="s">
        <v>34</v>
      </c>
      <c r="K16" s="22">
        <v>2001</v>
      </c>
      <c r="L16" s="82">
        <v>100</v>
      </c>
      <c r="M16" s="80">
        <v>82.03</v>
      </c>
      <c r="N16" s="43"/>
      <c r="O16" s="80">
        <v>24.43</v>
      </c>
      <c r="P16" s="80">
        <v>61.83</v>
      </c>
      <c r="Q16" s="80" t="e">
        <v>#N/A</v>
      </c>
      <c r="R16" s="1" t="e">
        <f t="shared" si="0"/>
        <v>#DIV/0!</v>
      </c>
      <c r="S16" s="1">
        <f t="shared" si="1"/>
        <v>1.326702248099628</v>
      </c>
      <c r="T16" s="1">
        <v>4</v>
      </c>
      <c r="U16" s="1" t="s">
        <v>16</v>
      </c>
      <c r="V16" s="1" t="s">
        <v>330</v>
      </c>
      <c r="W16" s="1" t="s">
        <v>35</v>
      </c>
      <c r="Z16" t="s">
        <v>103</v>
      </c>
    </row>
    <row r="17" spans="1:26" ht="16">
      <c r="A17" s="1" t="s">
        <v>36</v>
      </c>
      <c r="B17" s="1">
        <v>2</v>
      </c>
      <c r="C17" s="7">
        <v>45.373767000000001</v>
      </c>
      <c r="D17" s="4">
        <v>15.269349999999999</v>
      </c>
      <c r="E17" s="4" t="s">
        <v>38</v>
      </c>
      <c r="F17" s="1" t="s">
        <v>11</v>
      </c>
      <c r="G17" s="1" t="s">
        <v>33</v>
      </c>
      <c r="H17" s="25" t="s">
        <v>341</v>
      </c>
      <c r="K17" s="22"/>
      <c r="L17" s="82">
        <v>120</v>
      </c>
      <c r="M17" s="80">
        <v>119.56</v>
      </c>
      <c r="N17" s="43"/>
      <c r="O17" s="80">
        <v>27.59</v>
      </c>
      <c r="P17" s="80">
        <v>81.95</v>
      </c>
      <c r="Q17" s="80" t="e">
        <v>#N/A</v>
      </c>
      <c r="R17" s="1" t="e">
        <f t="shared" si="0"/>
        <v>#DIV/0!</v>
      </c>
      <c r="S17" s="1">
        <f t="shared" si="1"/>
        <v>1.4589383770591824</v>
      </c>
      <c r="T17" s="1">
        <v>4</v>
      </c>
      <c r="U17" s="1" t="s">
        <v>16</v>
      </c>
      <c r="V17" s="1" t="s">
        <v>330</v>
      </c>
      <c r="W17" s="5" t="s">
        <v>37</v>
      </c>
      <c r="Z17" t="s">
        <v>104</v>
      </c>
    </row>
    <row r="18" spans="1:26" ht="16">
      <c r="A18" s="1" t="s">
        <v>36</v>
      </c>
      <c r="B18" s="1">
        <v>3</v>
      </c>
      <c r="C18" s="1">
        <v>44.698599999999999</v>
      </c>
      <c r="D18" s="4">
        <v>15.397500000000001</v>
      </c>
      <c r="E18" s="4" t="s">
        <v>38</v>
      </c>
      <c r="F18" s="1" t="s">
        <v>11</v>
      </c>
      <c r="G18" s="1" t="s">
        <v>33</v>
      </c>
      <c r="H18" s="25" t="s">
        <v>341</v>
      </c>
      <c r="K18" s="22"/>
      <c r="L18" s="82">
        <v>125</v>
      </c>
      <c r="M18" s="80">
        <v>122.44</v>
      </c>
      <c r="N18" s="43"/>
      <c r="O18" s="80">
        <v>28.87</v>
      </c>
      <c r="P18" s="80">
        <v>51.95</v>
      </c>
      <c r="Q18" s="80" t="e">
        <v>#N/A</v>
      </c>
      <c r="R18" s="1" t="e">
        <f t="shared" si="0"/>
        <v>#DIV/0!</v>
      </c>
      <c r="S18" s="1">
        <f t="shared" si="1"/>
        <v>2.3568816169393645</v>
      </c>
      <c r="T18" s="1">
        <v>4</v>
      </c>
      <c r="U18" s="1" t="s">
        <v>16</v>
      </c>
      <c r="V18" s="1" t="s">
        <v>330</v>
      </c>
      <c r="W18" s="5" t="s">
        <v>37</v>
      </c>
      <c r="Z18" t="s">
        <v>105</v>
      </c>
    </row>
    <row r="19" spans="1:26" ht="16">
      <c r="A19" s="1" t="s">
        <v>36</v>
      </c>
      <c r="B19" s="1">
        <v>4</v>
      </c>
      <c r="C19" s="1">
        <v>44.630699999999997</v>
      </c>
      <c r="D19" s="4">
        <v>15.439717</v>
      </c>
      <c r="E19" s="4" t="s">
        <v>38</v>
      </c>
      <c r="F19" s="1" t="s">
        <v>11</v>
      </c>
      <c r="G19" s="1" t="s">
        <v>33</v>
      </c>
      <c r="H19" s="25" t="s">
        <v>341</v>
      </c>
      <c r="K19" s="22"/>
      <c r="L19" s="82">
        <v>125</v>
      </c>
      <c r="M19" s="80">
        <v>120.51</v>
      </c>
      <c r="N19" s="43"/>
      <c r="O19" s="80">
        <v>28.74</v>
      </c>
      <c r="P19" s="80">
        <v>57.79</v>
      </c>
      <c r="Q19" s="80" t="e">
        <v>#N/A</v>
      </c>
      <c r="R19" s="1" t="e">
        <f t="shared" si="0"/>
        <v>#DIV/0!</v>
      </c>
      <c r="S19" s="1">
        <f t="shared" si="1"/>
        <v>2.0853088769683339</v>
      </c>
      <c r="T19" s="1">
        <v>4</v>
      </c>
      <c r="U19" s="1" t="s">
        <v>16</v>
      </c>
      <c r="V19" s="1" t="s">
        <v>330</v>
      </c>
      <c r="W19" s="5" t="s">
        <v>37</v>
      </c>
      <c r="Z19" t="s">
        <v>106</v>
      </c>
    </row>
    <row r="20" spans="1:26" ht="16">
      <c r="A20" s="1" t="s">
        <v>36</v>
      </c>
      <c r="B20" s="1">
        <v>5</v>
      </c>
      <c r="C20" s="1">
        <v>43.588183000000001</v>
      </c>
      <c r="D20" s="4">
        <v>16.441866999999998</v>
      </c>
      <c r="E20" s="4" t="s">
        <v>38</v>
      </c>
      <c r="F20" s="1" t="s">
        <v>11</v>
      </c>
      <c r="G20" s="1" t="s">
        <v>33</v>
      </c>
      <c r="H20" s="25" t="s">
        <v>341</v>
      </c>
      <c r="K20" s="22"/>
      <c r="L20" s="82">
        <v>200</v>
      </c>
      <c r="M20" s="80">
        <v>93.29</v>
      </c>
      <c r="N20" s="43"/>
      <c r="O20" s="80">
        <v>25.64</v>
      </c>
      <c r="P20" s="80">
        <v>65.59</v>
      </c>
      <c r="Q20" s="80">
        <v>107.5</v>
      </c>
      <c r="R20" s="1" t="e">
        <f t="shared" si="0"/>
        <v>#DIV/0!</v>
      </c>
      <c r="S20" s="1">
        <f t="shared" si="1"/>
        <v>1.4223204756822687</v>
      </c>
      <c r="T20" s="1">
        <v>4</v>
      </c>
      <c r="U20" s="1" t="s">
        <v>16</v>
      </c>
      <c r="V20" s="1" t="s">
        <v>330</v>
      </c>
      <c r="W20" s="5" t="s">
        <v>37</v>
      </c>
      <c r="Z20" t="s">
        <v>107</v>
      </c>
    </row>
    <row r="21" spans="1:26" ht="160">
      <c r="A21" t="s">
        <v>234</v>
      </c>
      <c r="C21">
        <v>49.670079999999999</v>
      </c>
      <c r="D21">
        <v>17.922429999999999</v>
      </c>
      <c r="E21" s="1" t="s">
        <v>179</v>
      </c>
      <c r="F21" s="1" t="s">
        <v>11</v>
      </c>
      <c r="J21" s="1">
        <v>2008</v>
      </c>
      <c r="K21" s="22">
        <v>2008</v>
      </c>
      <c r="L21" s="22"/>
      <c r="M21" s="80">
        <v>38.770000000000003</v>
      </c>
      <c r="O21" s="80">
        <v>28.7</v>
      </c>
      <c r="P21" s="80">
        <v>64.569999999999993</v>
      </c>
      <c r="Q21" s="80">
        <v>111.45</v>
      </c>
      <c r="R21" s="1" t="e">
        <f t="shared" si="0"/>
        <v>#DIV/0!</v>
      </c>
      <c r="S21" s="1">
        <f t="shared" si="1"/>
        <v>0.60043363791234328</v>
      </c>
      <c r="T21" s="1">
        <v>4</v>
      </c>
      <c r="U21" s="1" t="s">
        <v>16</v>
      </c>
      <c r="V21" s="1" t="s">
        <v>330</v>
      </c>
      <c r="W21" s="14" t="s">
        <v>261</v>
      </c>
      <c r="Z21" t="s">
        <v>279</v>
      </c>
    </row>
    <row r="22" spans="1:26" ht="128">
      <c r="A22" t="s">
        <v>224</v>
      </c>
      <c r="C22">
        <v>48.773119999999999</v>
      </c>
      <c r="D22">
        <v>7.3267699999999998</v>
      </c>
      <c r="E22" s="1" t="s">
        <v>169</v>
      </c>
      <c r="F22" s="1" t="s">
        <v>11</v>
      </c>
      <c r="J22" s="1">
        <v>1976</v>
      </c>
      <c r="K22" s="22">
        <v>1976</v>
      </c>
      <c r="L22" s="22"/>
      <c r="M22" s="80">
        <v>10.64</v>
      </c>
      <c r="O22" s="80" t="e">
        <v>#N/A</v>
      </c>
      <c r="P22" s="80">
        <v>65.56</v>
      </c>
      <c r="Q22" s="80" t="e">
        <v>#N/A</v>
      </c>
      <c r="R22" s="1" t="e">
        <f t="shared" si="0"/>
        <v>#DIV/0!</v>
      </c>
      <c r="S22" s="1">
        <f t="shared" si="1"/>
        <v>0.162294081757169</v>
      </c>
      <c r="T22" s="1">
        <v>5</v>
      </c>
      <c r="U22" s="1" t="s">
        <v>16</v>
      </c>
      <c r="V22" s="1" t="s">
        <v>330</v>
      </c>
      <c r="W22" s="14" t="s">
        <v>247</v>
      </c>
      <c r="Z22" t="s">
        <v>280</v>
      </c>
    </row>
    <row r="23" spans="1:26" ht="96">
      <c r="A23" t="s">
        <v>237</v>
      </c>
      <c r="C23">
        <v>49.503369999999997</v>
      </c>
      <c r="D23">
        <v>3.5639099999999999</v>
      </c>
      <c r="E23" s="1" t="s">
        <v>182</v>
      </c>
      <c r="F23" s="1" t="s">
        <v>11</v>
      </c>
      <c r="K23" s="22"/>
      <c r="L23" s="22"/>
      <c r="M23" s="80">
        <v>16.95</v>
      </c>
      <c r="O23" s="80">
        <v>39.4</v>
      </c>
      <c r="P23" s="80">
        <v>51.41</v>
      </c>
      <c r="Q23" s="80" t="e">
        <v>#N/A</v>
      </c>
      <c r="R23" s="1" t="e">
        <f t="shared" si="0"/>
        <v>#DIV/0!</v>
      </c>
      <c r="S23" s="1">
        <f t="shared" si="1"/>
        <v>0.32970239253063605</v>
      </c>
      <c r="T23" s="1">
        <v>4</v>
      </c>
      <c r="U23" s="1" t="s">
        <v>16</v>
      </c>
      <c r="V23" s="1" t="s">
        <v>330</v>
      </c>
      <c r="W23" s="14" t="s">
        <v>266</v>
      </c>
      <c r="Z23" t="s">
        <v>281</v>
      </c>
    </row>
    <row r="24" spans="1:26" ht="32">
      <c r="A24" t="s">
        <v>214</v>
      </c>
      <c r="C24" s="1">
        <v>51.739600000000003</v>
      </c>
      <c r="D24" s="1">
        <v>8.9747599999999998</v>
      </c>
      <c r="F24" s="1" t="s">
        <v>11</v>
      </c>
      <c r="K24" s="22"/>
      <c r="L24" s="22"/>
      <c r="M24" s="80">
        <v>49.35</v>
      </c>
      <c r="O24" s="80">
        <v>12.01</v>
      </c>
      <c r="P24" s="80">
        <v>46.4</v>
      </c>
      <c r="Q24" s="80" t="e">
        <v>#N/A</v>
      </c>
      <c r="R24" s="1" t="e">
        <f t="shared" si="0"/>
        <v>#DIV/0!</v>
      </c>
      <c r="S24" s="1">
        <f t="shared" si="1"/>
        <v>1.0635775862068966</v>
      </c>
      <c r="T24" s="1">
        <v>3</v>
      </c>
      <c r="U24" s="1" t="s">
        <v>16</v>
      </c>
      <c r="V24" s="1" t="s">
        <v>330</v>
      </c>
      <c r="W24" s="1" t="s">
        <v>331</v>
      </c>
      <c r="Z24" t="s">
        <v>282</v>
      </c>
    </row>
    <row r="25" spans="1:26" ht="32">
      <c r="A25" t="s">
        <v>238</v>
      </c>
      <c r="C25">
        <v>54.151490000000003</v>
      </c>
      <c r="D25">
        <v>13.16808</v>
      </c>
      <c r="E25" s="1" t="s">
        <v>183</v>
      </c>
      <c r="F25" s="1" t="s">
        <v>11</v>
      </c>
      <c r="K25" s="22"/>
      <c r="L25" s="22"/>
      <c r="M25" s="80">
        <v>44.99</v>
      </c>
      <c r="O25" s="80">
        <v>18.079999999999998</v>
      </c>
      <c r="P25" s="80">
        <v>51.36</v>
      </c>
      <c r="Q25" s="80" t="e">
        <v>#N/A</v>
      </c>
      <c r="R25" s="1" t="e">
        <f t="shared" si="0"/>
        <v>#DIV/0!</v>
      </c>
      <c r="S25" s="1">
        <f t="shared" si="1"/>
        <v>0.87597352024922126</v>
      </c>
      <c r="T25" s="1">
        <v>4</v>
      </c>
      <c r="U25" s="1" t="s">
        <v>16</v>
      </c>
      <c r="V25" s="1" t="s">
        <v>330</v>
      </c>
      <c r="W25" s="1" t="s">
        <v>331</v>
      </c>
      <c r="Z25" t="s">
        <v>283</v>
      </c>
    </row>
    <row r="26" spans="1:26" ht="32">
      <c r="A26" t="s">
        <v>215</v>
      </c>
      <c r="C26" s="1">
        <v>50.479900000000001</v>
      </c>
      <c r="D26" s="1">
        <v>6.6851000000000003</v>
      </c>
      <c r="F26" s="1" t="s">
        <v>11</v>
      </c>
      <c r="K26" s="22"/>
      <c r="L26" s="22"/>
      <c r="M26" s="80">
        <v>46.83</v>
      </c>
      <c r="O26" s="80">
        <v>24.26</v>
      </c>
      <c r="P26" s="80">
        <v>74.72</v>
      </c>
      <c r="Q26" s="80" t="e">
        <v>#N/A</v>
      </c>
      <c r="R26" s="1" t="e">
        <f t="shared" si="0"/>
        <v>#DIV/0!</v>
      </c>
      <c r="S26" s="1">
        <f t="shared" si="1"/>
        <v>0.62673982869379019</v>
      </c>
      <c r="T26" s="1">
        <v>4</v>
      </c>
      <c r="U26" s="1" t="s">
        <v>16</v>
      </c>
      <c r="V26" s="1" t="s">
        <v>330</v>
      </c>
      <c r="W26" s="1" t="s">
        <v>331</v>
      </c>
      <c r="Z26" t="s">
        <v>284</v>
      </c>
    </row>
    <row r="27" spans="1:26" ht="128">
      <c r="A27" t="s">
        <v>236</v>
      </c>
      <c r="C27">
        <v>52.15446</v>
      </c>
      <c r="D27">
        <v>13.24015</v>
      </c>
      <c r="E27" s="1" t="s">
        <v>181</v>
      </c>
      <c r="F27" s="1" t="s">
        <v>11</v>
      </c>
      <c r="J27" s="1" t="s">
        <v>58</v>
      </c>
      <c r="K27" s="22">
        <v>2011</v>
      </c>
      <c r="L27" s="22"/>
      <c r="M27" s="80">
        <v>36.799999999999997</v>
      </c>
      <c r="O27" s="80">
        <v>24.42</v>
      </c>
      <c r="P27" s="80">
        <v>51.09</v>
      </c>
      <c r="Q27" s="80">
        <v>75.510000000000005</v>
      </c>
      <c r="R27" s="1" t="e">
        <f t="shared" si="0"/>
        <v>#DIV/0!</v>
      </c>
      <c r="S27" s="1">
        <f t="shared" si="1"/>
        <v>0.72029751419064381</v>
      </c>
      <c r="T27" s="1">
        <v>4</v>
      </c>
      <c r="U27" s="1" t="s">
        <v>16</v>
      </c>
      <c r="V27" s="1" t="s">
        <v>330</v>
      </c>
      <c r="W27" s="14" t="s">
        <v>264</v>
      </c>
      <c r="Z27" t="s">
        <v>285</v>
      </c>
    </row>
    <row r="28" spans="1:26" ht="32">
      <c r="A28" t="s">
        <v>221</v>
      </c>
      <c r="C28">
        <v>53.856200000000001</v>
      </c>
      <c r="D28">
        <v>11.383010000000001</v>
      </c>
      <c r="F28" s="1" t="s">
        <v>11</v>
      </c>
      <c r="K28" s="22"/>
      <c r="L28" s="22"/>
      <c r="M28" s="80">
        <v>39.590000000000003</v>
      </c>
      <c r="O28" s="80">
        <v>29.32</v>
      </c>
      <c r="P28" s="80">
        <v>61.37</v>
      </c>
      <c r="Q28" s="80">
        <v>81.38</v>
      </c>
      <c r="R28" s="1" t="e">
        <f t="shared" si="0"/>
        <v>#DIV/0!</v>
      </c>
      <c r="S28" s="1">
        <f t="shared" si="1"/>
        <v>0.64510347075118146</v>
      </c>
      <c r="T28" s="1">
        <v>4</v>
      </c>
      <c r="U28" s="1" t="s">
        <v>16</v>
      </c>
      <c r="V28" s="1" t="s">
        <v>330</v>
      </c>
      <c r="W28" s="1" t="s">
        <v>331</v>
      </c>
      <c r="Z28" t="s">
        <v>286</v>
      </c>
    </row>
    <row r="29" spans="1:26" ht="112">
      <c r="A29" t="s">
        <v>223</v>
      </c>
      <c r="C29">
        <v>52.241669999999999</v>
      </c>
      <c r="D29">
        <v>12.91675</v>
      </c>
      <c r="E29" s="1" t="s">
        <v>168</v>
      </c>
      <c r="F29" s="1" t="s">
        <v>11</v>
      </c>
      <c r="I29" s="1" t="s">
        <v>246</v>
      </c>
      <c r="J29" s="1" t="s">
        <v>245</v>
      </c>
      <c r="K29" s="22">
        <v>2017</v>
      </c>
      <c r="L29" s="22"/>
      <c r="M29" s="80">
        <v>49.46</v>
      </c>
      <c r="O29" s="80">
        <v>34.35</v>
      </c>
      <c r="P29" s="80">
        <v>87.09</v>
      </c>
      <c r="Q29" s="80" t="e">
        <v>#N/A</v>
      </c>
      <c r="R29" s="1" t="e">
        <f t="shared" si="0"/>
        <v>#DIV/0!</v>
      </c>
      <c r="S29" s="1">
        <f t="shared" si="1"/>
        <v>0.56791824549316794</v>
      </c>
      <c r="T29" s="1">
        <v>6</v>
      </c>
      <c r="U29" s="1" t="s">
        <v>16</v>
      </c>
      <c r="V29" s="1" t="s">
        <v>330</v>
      </c>
      <c r="W29" s="14" t="s">
        <v>248</v>
      </c>
      <c r="Z29" t="s">
        <v>287</v>
      </c>
    </row>
    <row r="30" spans="1:26" ht="112">
      <c r="A30" t="s">
        <v>226</v>
      </c>
      <c r="C30">
        <v>48.771949999999997</v>
      </c>
      <c r="D30">
        <v>10.210760000000001</v>
      </c>
      <c r="E30" s="1" t="s">
        <v>171</v>
      </c>
      <c r="F30" s="1" t="s">
        <v>11</v>
      </c>
      <c r="I30" s="1" t="s">
        <v>250</v>
      </c>
      <c r="J30" s="1">
        <v>2011</v>
      </c>
      <c r="K30" s="22">
        <v>2011</v>
      </c>
      <c r="L30" s="22"/>
      <c r="M30" s="80">
        <v>41.72</v>
      </c>
      <c r="O30" s="80">
        <v>28.69</v>
      </c>
      <c r="P30" s="80">
        <v>66.67</v>
      </c>
      <c r="Q30" s="80" t="e">
        <v>#N/A</v>
      </c>
      <c r="R30" s="1" t="e">
        <f t="shared" si="0"/>
        <v>#DIV/0!</v>
      </c>
      <c r="S30" s="1">
        <f t="shared" si="1"/>
        <v>0.62576871156442171</v>
      </c>
      <c r="T30" s="1">
        <v>4</v>
      </c>
      <c r="U30" s="1" t="s">
        <v>16</v>
      </c>
      <c r="V30" s="1" t="s">
        <v>330</v>
      </c>
      <c r="W30" s="14" t="s">
        <v>253</v>
      </c>
      <c r="Z30" t="s">
        <v>288</v>
      </c>
    </row>
    <row r="31" spans="1:26" ht="112">
      <c r="A31" s="15" t="s">
        <v>227</v>
      </c>
      <c r="C31" s="15">
        <v>53.918300000000002</v>
      </c>
      <c r="D31">
        <v>10.50155</v>
      </c>
      <c r="E31" s="1" t="s">
        <v>172</v>
      </c>
      <c r="F31" s="1" t="s">
        <v>11</v>
      </c>
      <c r="I31" s="1" t="s">
        <v>251</v>
      </c>
      <c r="J31" s="8" t="s">
        <v>255</v>
      </c>
      <c r="K31" s="22">
        <v>2006</v>
      </c>
      <c r="L31" s="22"/>
      <c r="M31" s="80">
        <v>45.94</v>
      </c>
      <c r="O31" s="80">
        <v>28.03</v>
      </c>
      <c r="P31" s="80">
        <v>66.23</v>
      </c>
      <c r="Q31" s="80" t="e">
        <v>#N/A</v>
      </c>
      <c r="R31" s="1" t="e">
        <f t="shared" si="0"/>
        <v>#DIV/0!</v>
      </c>
      <c r="S31" s="1">
        <f t="shared" si="1"/>
        <v>0.69364336403442539</v>
      </c>
      <c r="T31" s="1">
        <v>4</v>
      </c>
      <c r="U31" s="1" t="s">
        <v>16</v>
      </c>
      <c r="V31" s="1" t="s">
        <v>330</v>
      </c>
      <c r="W31" s="14" t="s">
        <v>252</v>
      </c>
      <c r="Z31" t="s">
        <v>289</v>
      </c>
    </row>
    <row r="32" spans="1:26" ht="128">
      <c r="A32" t="s">
        <v>230</v>
      </c>
      <c r="C32">
        <v>52.063110000000002</v>
      </c>
      <c r="D32">
        <v>10.502969999999999</v>
      </c>
      <c r="E32" s="1" t="s">
        <v>175</v>
      </c>
      <c r="F32" s="1" t="s">
        <v>11</v>
      </c>
      <c r="J32" s="1">
        <v>1994</v>
      </c>
      <c r="K32" s="22">
        <v>1994</v>
      </c>
      <c r="L32" s="22"/>
      <c r="M32" s="80" t="s">
        <v>443</v>
      </c>
      <c r="O32" s="80">
        <v>23.39</v>
      </c>
      <c r="P32" s="80">
        <v>77.040000000000006</v>
      </c>
      <c r="Q32" s="80" t="e">
        <v>#N/A</v>
      </c>
      <c r="R32" s="1" t="e">
        <f t="shared" si="0"/>
        <v>#DIV/0!</v>
      </c>
      <c r="S32" s="1" t="e">
        <f t="shared" si="1"/>
        <v>#VALUE!</v>
      </c>
      <c r="T32" s="1">
        <v>4</v>
      </c>
      <c r="U32" s="1" t="s">
        <v>16</v>
      </c>
      <c r="V32" s="1" t="s">
        <v>330</v>
      </c>
      <c r="W32" s="14" t="s">
        <v>257</v>
      </c>
      <c r="Z32" t="s">
        <v>290</v>
      </c>
    </row>
    <row r="33" spans="1:26" ht="112">
      <c r="A33" t="s">
        <v>235</v>
      </c>
      <c r="C33">
        <v>52.109139999999996</v>
      </c>
      <c r="D33">
        <v>13.646430000000001</v>
      </c>
      <c r="E33" s="1" t="s">
        <v>180</v>
      </c>
      <c r="F33" s="1" t="s">
        <v>11</v>
      </c>
      <c r="I33" s="1" t="s">
        <v>263</v>
      </c>
      <c r="J33" s="1" t="s">
        <v>262</v>
      </c>
      <c r="K33" s="22">
        <v>2010</v>
      </c>
      <c r="L33" s="22"/>
      <c r="M33" s="80">
        <v>49.91</v>
      </c>
      <c r="O33" s="80">
        <v>27.53</v>
      </c>
      <c r="P33" s="80">
        <v>85.53</v>
      </c>
      <c r="Q33" s="80" t="e">
        <v>#N/A</v>
      </c>
      <c r="R33" s="1" t="e">
        <f t="shared" si="0"/>
        <v>#DIV/0!</v>
      </c>
      <c r="S33" s="1">
        <f t="shared" si="1"/>
        <v>0.58353793990412717</v>
      </c>
      <c r="T33" s="1">
        <v>4</v>
      </c>
      <c r="U33" s="1" t="s">
        <v>16</v>
      </c>
      <c r="V33" s="1" t="s">
        <v>330</v>
      </c>
      <c r="W33" s="14" t="s">
        <v>265</v>
      </c>
      <c r="Z33" t="s">
        <v>291</v>
      </c>
    </row>
    <row r="34" spans="1:26" ht="128">
      <c r="A34" t="s">
        <v>187</v>
      </c>
      <c r="C34" s="16">
        <v>52.264569999999999</v>
      </c>
      <c r="D34" s="1">
        <v>5.2074499999999997</v>
      </c>
      <c r="E34" s="1" t="s">
        <v>131</v>
      </c>
      <c r="F34" s="1" t="s">
        <v>11</v>
      </c>
      <c r="H34" s="1" t="s">
        <v>339</v>
      </c>
      <c r="J34" s="1" t="s">
        <v>268</v>
      </c>
      <c r="K34" s="22">
        <v>2014</v>
      </c>
      <c r="L34" s="22"/>
      <c r="M34" s="80">
        <v>39.79</v>
      </c>
      <c r="O34" s="80">
        <v>39.18</v>
      </c>
      <c r="P34" s="80">
        <v>72.27</v>
      </c>
      <c r="Q34" s="80">
        <v>122.34</v>
      </c>
      <c r="R34" s="1" t="e">
        <f t="shared" si="0"/>
        <v>#DIV/0!</v>
      </c>
      <c r="S34" s="1">
        <f t="shared" si="1"/>
        <v>0.55057423550574236</v>
      </c>
      <c r="V34" s="1" t="s">
        <v>330</v>
      </c>
      <c r="W34" s="14" t="s">
        <v>363</v>
      </c>
      <c r="Z34" t="s">
        <v>292</v>
      </c>
    </row>
    <row r="35" spans="1:26" ht="16">
      <c r="A35" t="s">
        <v>196</v>
      </c>
      <c r="C35" s="16">
        <v>52.36788</v>
      </c>
      <c r="D35" s="1">
        <v>6.4215200000000001</v>
      </c>
      <c r="E35" s="1" t="s">
        <v>140</v>
      </c>
      <c r="F35" s="1" t="s">
        <v>11</v>
      </c>
      <c r="H35" s="1" t="s">
        <v>339</v>
      </c>
      <c r="K35" s="22"/>
      <c r="L35" s="22"/>
      <c r="M35" s="80">
        <v>29.53</v>
      </c>
      <c r="O35" s="80">
        <v>32.630000000000003</v>
      </c>
      <c r="P35" s="80">
        <v>35.1</v>
      </c>
      <c r="Q35" s="80">
        <v>76.41</v>
      </c>
      <c r="R35" s="1" t="e">
        <f t="shared" si="0"/>
        <v>#DIV/0!</v>
      </c>
      <c r="S35" s="1">
        <f t="shared" si="1"/>
        <v>0.84131054131054128</v>
      </c>
      <c r="T35" s="1">
        <v>4</v>
      </c>
      <c r="U35" s="1" t="s">
        <v>16</v>
      </c>
      <c r="V35" s="1" t="s">
        <v>330</v>
      </c>
      <c r="W35" s="1"/>
      <c r="Z35" t="s">
        <v>293</v>
      </c>
    </row>
    <row r="36" spans="1:26" ht="16">
      <c r="A36" t="s">
        <v>197</v>
      </c>
      <c r="C36" s="16">
        <v>52.283250000000002</v>
      </c>
      <c r="D36" s="1">
        <v>6.5163399999999996</v>
      </c>
      <c r="E36" s="1" t="s">
        <v>141</v>
      </c>
      <c r="F36" s="1" t="s">
        <v>11</v>
      </c>
      <c r="H36" s="1" t="s">
        <v>339</v>
      </c>
      <c r="K36" s="22"/>
      <c r="L36" s="22"/>
      <c r="M36" s="80">
        <v>16.93</v>
      </c>
      <c r="O36" s="80">
        <v>34.08</v>
      </c>
      <c r="P36" s="80">
        <v>106.34</v>
      </c>
      <c r="Q36" s="80" t="e">
        <v>#N/A</v>
      </c>
      <c r="R36" s="1" t="e">
        <f t="shared" si="0"/>
        <v>#DIV/0!</v>
      </c>
      <c r="S36" s="1">
        <f t="shared" si="1"/>
        <v>0.1592063193530186</v>
      </c>
      <c r="T36" s="1">
        <v>6</v>
      </c>
      <c r="U36" s="1" t="s">
        <v>16</v>
      </c>
      <c r="V36" s="1" t="s">
        <v>330</v>
      </c>
      <c r="W36" s="1"/>
      <c r="Z36" t="s">
        <v>294</v>
      </c>
    </row>
    <row r="37" spans="1:26" ht="32">
      <c r="A37" t="s">
        <v>198</v>
      </c>
      <c r="C37" s="16">
        <v>52.187109999999997</v>
      </c>
      <c r="D37" s="1">
        <v>5.1851399999999996</v>
      </c>
      <c r="E37" s="1" t="s">
        <v>146</v>
      </c>
      <c r="F37" s="1" t="s">
        <v>11</v>
      </c>
      <c r="H37" s="1" t="s">
        <v>339</v>
      </c>
      <c r="K37" s="22"/>
      <c r="L37" s="22"/>
      <c r="M37" s="80">
        <v>54.17</v>
      </c>
      <c r="O37" s="80">
        <v>112.57</v>
      </c>
      <c r="P37" s="80">
        <v>128.80000000000001</v>
      </c>
      <c r="Q37" s="80" t="e">
        <v>#N/A</v>
      </c>
      <c r="R37" s="1" t="e">
        <f t="shared" si="0"/>
        <v>#DIV/0!</v>
      </c>
      <c r="S37" s="1">
        <f t="shared" si="1"/>
        <v>0.42057453416149065</v>
      </c>
      <c r="T37" s="1">
        <v>6</v>
      </c>
      <c r="U37" s="1" t="s">
        <v>444</v>
      </c>
      <c r="V37" s="1" t="s">
        <v>330</v>
      </c>
      <c r="W37" s="1"/>
      <c r="Z37" t="s">
        <v>295</v>
      </c>
    </row>
    <row r="38" spans="1:26" ht="16">
      <c r="A38" t="s">
        <v>199</v>
      </c>
      <c r="C38" s="16">
        <v>51.917160000000003</v>
      </c>
      <c r="D38" s="1">
        <v>5.1760299999999999</v>
      </c>
      <c r="E38" s="1" t="s">
        <v>147</v>
      </c>
      <c r="F38" s="1" t="s">
        <v>11</v>
      </c>
      <c r="H38" s="1" t="s">
        <v>339</v>
      </c>
      <c r="K38" s="22"/>
      <c r="L38" s="22"/>
      <c r="M38" s="80">
        <v>15.17</v>
      </c>
      <c r="O38" s="80">
        <v>54.85</v>
      </c>
      <c r="P38" s="80">
        <v>111.98</v>
      </c>
      <c r="Q38" s="80" t="e">
        <v>#N/A</v>
      </c>
      <c r="R38" s="1" t="e">
        <f t="shared" si="0"/>
        <v>#DIV/0!</v>
      </c>
      <c r="S38" s="1">
        <f t="shared" si="1"/>
        <v>0.13547061975352742</v>
      </c>
      <c r="T38" s="1">
        <v>9</v>
      </c>
      <c r="U38" s="1" t="s">
        <v>16</v>
      </c>
      <c r="V38" s="1" t="s">
        <v>330</v>
      </c>
      <c r="W38" s="1"/>
      <c r="Z38" t="s">
        <v>296</v>
      </c>
    </row>
    <row r="39" spans="1:26" ht="16">
      <c r="A39" t="s">
        <v>200</v>
      </c>
      <c r="C39" s="16">
        <v>51.962949999999999</v>
      </c>
      <c r="D39" s="1">
        <v>5.11639</v>
      </c>
      <c r="E39" s="1" t="s">
        <v>148</v>
      </c>
      <c r="F39" s="1" t="s">
        <v>11</v>
      </c>
      <c r="H39" s="1" t="s">
        <v>339</v>
      </c>
      <c r="K39" s="22"/>
      <c r="L39" s="22"/>
      <c r="M39" s="80">
        <v>17.420000000000002</v>
      </c>
      <c r="O39" s="80">
        <v>48.02</v>
      </c>
      <c r="P39" s="80">
        <v>123.11</v>
      </c>
      <c r="Q39" s="80" t="e">
        <v>#N/A</v>
      </c>
      <c r="R39" s="1" t="e">
        <f t="shared" si="0"/>
        <v>#DIV/0!</v>
      </c>
      <c r="S39" s="1">
        <f t="shared" si="1"/>
        <v>0.14149947201689547</v>
      </c>
      <c r="T39" s="1">
        <v>8</v>
      </c>
      <c r="U39" s="1" t="s">
        <v>16</v>
      </c>
      <c r="V39" s="1" t="s">
        <v>330</v>
      </c>
      <c r="W39" s="1"/>
      <c r="Z39" t="s">
        <v>297</v>
      </c>
    </row>
    <row r="40" spans="1:26" ht="16">
      <c r="A40" t="s">
        <v>201</v>
      </c>
      <c r="C40" s="16">
        <v>51.743580000000001</v>
      </c>
      <c r="D40" s="1">
        <v>5.5907900000000001</v>
      </c>
      <c r="E40" s="1" t="s">
        <v>149</v>
      </c>
      <c r="F40" s="1" t="s">
        <v>11</v>
      </c>
      <c r="H40" s="1" t="s">
        <v>339</v>
      </c>
      <c r="K40" s="22"/>
      <c r="L40" s="22"/>
      <c r="M40" s="80">
        <v>40.68</v>
      </c>
      <c r="O40" s="80">
        <v>43.5</v>
      </c>
      <c r="P40" s="80">
        <v>65.510000000000005</v>
      </c>
      <c r="Q40" s="80" t="e">
        <v>#N/A</v>
      </c>
      <c r="R40" s="1" t="e">
        <f t="shared" si="0"/>
        <v>#DIV/0!</v>
      </c>
      <c r="S40" s="1">
        <f t="shared" si="1"/>
        <v>0.62097389711494422</v>
      </c>
      <c r="T40" s="1">
        <v>6</v>
      </c>
      <c r="U40" s="1" t="s">
        <v>16</v>
      </c>
      <c r="V40" s="1" t="s">
        <v>330</v>
      </c>
      <c r="W40" s="1"/>
      <c r="Z40" t="s">
        <v>298</v>
      </c>
    </row>
    <row r="41" spans="1:26" ht="16">
      <c r="A41" t="s">
        <v>202</v>
      </c>
      <c r="C41" s="16">
        <v>51.350969999999997</v>
      </c>
      <c r="D41" s="1">
        <v>5.5247700000000002</v>
      </c>
      <c r="E41" s="1" t="s">
        <v>150</v>
      </c>
      <c r="F41" s="1" t="s">
        <v>11</v>
      </c>
      <c r="H41" s="1" t="s">
        <v>339</v>
      </c>
      <c r="K41" s="22"/>
      <c r="L41" s="22"/>
      <c r="M41" s="80">
        <v>50.02</v>
      </c>
      <c r="O41" s="80">
        <v>8.15</v>
      </c>
      <c r="P41" s="80">
        <v>48.15</v>
      </c>
      <c r="Q41" s="80">
        <v>172.83</v>
      </c>
      <c r="R41" s="1" t="e">
        <f t="shared" si="0"/>
        <v>#DIV/0!</v>
      </c>
      <c r="S41" s="1">
        <f t="shared" si="1"/>
        <v>1.0388369678089304</v>
      </c>
      <c r="T41" s="1">
        <v>2</v>
      </c>
      <c r="U41" s="1" t="s">
        <v>16</v>
      </c>
      <c r="V41" s="1" t="s">
        <v>330</v>
      </c>
      <c r="W41" s="1"/>
      <c r="Z41" t="s">
        <v>299</v>
      </c>
    </row>
    <row r="42" spans="1:26" ht="16">
      <c r="A42" t="s">
        <v>203</v>
      </c>
      <c r="C42" s="16">
        <v>52.832610000000003</v>
      </c>
      <c r="D42" s="1">
        <v>6.4770300000000001</v>
      </c>
      <c r="E42" s="1" t="s">
        <v>151</v>
      </c>
      <c r="F42" s="1" t="s">
        <v>11</v>
      </c>
      <c r="H42" s="1" t="s">
        <v>339</v>
      </c>
      <c r="K42" s="22"/>
      <c r="L42" s="22"/>
      <c r="M42" s="80">
        <v>61.02</v>
      </c>
      <c r="O42" s="80">
        <v>80.930000000000007</v>
      </c>
      <c r="P42" s="80">
        <v>94.88</v>
      </c>
      <c r="Q42" s="80">
        <v>147.24</v>
      </c>
      <c r="R42" s="1" t="e">
        <f t="shared" si="0"/>
        <v>#DIV/0!</v>
      </c>
      <c r="S42" s="1">
        <f t="shared" si="1"/>
        <v>0.64312816188870159</v>
      </c>
      <c r="T42" s="1">
        <v>6</v>
      </c>
      <c r="U42" s="1" t="s">
        <v>16</v>
      </c>
      <c r="V42" s="1" t="s">
        <v>330</v>
      </c>
      <c r="W42" s="1"/>
      <c r="Z42" t="s">
        <v>300</v>
      </c>
    </row>
    <row r="43" spans="1:26" ht="16">
      <c r="A43" t="s">
        <v>204</v>
      </c>
      <c r="C43" s="16">
        <v>52.398130000000002</v>
      </c>
      <c r="D43" s="1">
        <v>4.5823499999999999</v>
      </c>
      <c r="E43" s="1" t="s">
        <v>152</v>
      </c>
      <c r="F43" s="1" t="s">
        <v>11</v>
      </c>
      <c r="H43" s="1" t="s">
        <v>339</v>
      </c>
      <c r="K43" s="22"/>
      <c r="L43" s="22"/>
      <c r="M43" s="80">
        <v>26.01</v>
      </c>
      <c r="O43" s="80">
        <v>42.36</v>
      </c>
      <c r="P43" s="80">
        <v>64.569999999999993</v>
      </c>
      <c r="Q43" s="80">
        <v>87.17</v>
      </c>
      <c r="R43" s="1" t="e">
        <f t="shared" si="0"/>
        <v>#DIV/0!</v>
      </c>
      <c r="S43" s="1">
        <f t="shared" si="1"/>
        <v>0.4028186464302308</v>
      </c>
      <c r="T43" s="1">
        <v>4</v>
      </c>
      <c r="U43" s="1" t="s">
        <v>16</v>
      </c>
      <c r="V43" s="1" t="s">
        <v>330</v>
      </c>
      <c r="W43" s="1"/>
      <c r="Z43" t="s">
        <v>301</v>
      </c>
    </row>
    <row r="44" spans="1:26" ht="16">
      <c r="A44" t="s">
        <v>188</v>
      </c>
      <c r="C44" s="16">
        <v>52.111890000000002</v>
      </c>
      <c r="D44" s="1">
        <v>5.9522899999999996</v>
      </c>
      <c r="E44" s="1" t="s">
        <v>132</v>
      </c>
      <c r="F44" s="1" t="s">
        <v>11</v>
      </c>
      <c r="H44" s="1" t="s">
        <v>339</v>
      </c>
      <c r="J44" s="1">
        <v>1990</v>
      </c>
      <c r="K44" s="22">
        <v>1990</v>
      </c>
      <c r="L44" s="22"/>
      <c r="M44" s="80">
        <v>47.31</v>
      </c>
      <c r="O44" s="80">
        <v>57.09</v>
      </c>
      <c r="P44" s="80">
        <v>73.069999999999993</v>
      </c>
      <c r="Q44" s="80" t="e">
        <v>#N/A</v>
      </c>
      <c r="R44" s="1" t="e">
        <f t="shared" si="0"/>
        <v>#DIV/0!</v>
      </c>
      <c r="S44" s="1">
        <f t="shared" si="1"/>
        <v>0.64746133844258935</v>
      </c>
      <c r="V44" s="1" t="s">
        <v>330</v>
      </c>
      <c r="W44" s="1"/>
      <c r="Z44" t="s">
        <v>302</v>
      </c>
    </row>
    <row r="45" spans="1:26" ht="16">
      <c r="A45" t="s">
        <v>205</v>
      </c>
      <c r="C45" s="16">
        <v>51.732750000000003</v>
      </c>
      <c r="D45" s="1">
        <v>5.5827600000000004</v>
      </c>
      <c r="E45" s="1" t="s">
        <v>153</v>
      </c>
      <c r="F45" s="1" t="s">
        <v>11</v>
      </c>
      <c r="H45" s="1" t="s">
        <v>339</v>
      </c>
      <c r="K45" s="22"/>
      <c r="L45" s="22"/>
      <c r="M45" s="80">
        <v>34.090000000000003</v>
      </c>
      <c r="O45" s="80">
        <v>38.19</v>
      </c>
      <c r="P45" s="80">
        <v>66</v>
      </c>
      <c r="Q45" s="80" t="e">
        <v>#N/A</v>
      </c>
      <c r="R45" s="1" t="e">
        <f t="shared" si="0"/>
        <v>#DIV/0!</v>
      </c>
      <c r="S45" s="1">
        <f t="shared" si="1"/>
        <v>0.51651515151515159</v>
      </c>
      <c r="T45" s="1">
        <v>4</v>
      </c>
      <c r="U45" s="1" t="s">
        <v>16</v>
      </c>
      <c r="V45" s="1" t="s">
        <v>330</v>
      </c>
      <c r="W45" s="1"/>
      <c r="Z45" t="s">
        <v>303</v>
      </c>
    </row>
    <row r="46" spans="1:26" ht="16">
      <c r="A46" t="s">
        <v>206</v>
      </c>
      <c r="C46" s="16">
        <v>52.297849999999997</v>
      </c>
      <c r="D46" s="1">
        <v>6.9658699999999998</v>
      </c>
      <c r="E46" s="1" t="s">
        <v>154</v>
      </c>
      <c r="F46" s="1" t="s">
        <v>11</v>
      </c>
      <c r="H46" s="1" t="s">
        <v>339</v>
      </c>
      <c r="K46" s="22"/>
      <c r="L46" s="22"/>
      <c r="M46" s="80">
        <v>15.49</v>
      </c>
      <c r="O46" s="80">
        <v>25.15</v>
      </c>
      <c r="P46" s="80">
        <v>44.48</v>
      </c>
      <c r="Q46" s="80" t="e">
        <v>#N/A</v>
      </c>
      <c r="R46" s="1" t="e">
        <f t="shared" si="0"/>
        <v>#DIV/0!</v>
      </c>
      <c r="S46" s="1">
        <f t="shared" si="1"/>
        <v>0.34824640287769787</v>
      </c>
      <c r="T46" s="1">
        <v>4</v>
      </c>
      <c r="U46" s="1" t="s">
        <v>16</v>
      </c>
      <c r="V46" s="1" t="s">
        <v>330</v>
      </c>
      <c r="W46" s="1"/>
      <c r="Z46" t="s">
        <v>304</v>
      </c>
    </row>
    <row r="47" spans="1:26" ht="16">
      <c r="A47" t="s">
        <v>207</v>
      </c>
      <c r="C47" s="16">
        <v>52.379860000000001</v>
      </c>
      <c r="D47" s="1">
        <v>4.5714100000000002</v>
      </c>
      <c r="E47" s="1" t="s">
        <v>155</v>
      </c>
      <c r="F47" s="1" t="s">
        <v>11</v>
      </c>
      <c r="H47" s="1" t="s">
        <v>339</v>
      </c>
      <c r="K47" s="22"/>
      <c r="L47" s="22"/>
      <c r="M47" s="80">
        <v>39.590000000000003</v>
      </c>
      <c r="O47" s="80">
        <v>11.85</v>
      </c>
      <c r="P47" s="80">
        <v>30.6</v>
      </c>
      <c r="Q47" s="80" t="e">
        <v>#N/A</v>
      </c>
      <c r="R47" s="1" t="e">
        <f t="shared" si="0"/>
        <v>#DIV/0!</v>
      </c>
      <c r="S47" s="1">
        <f t="shared" si="1"/>
        <v>1.2937908496732027</v>
      </c>
      <c r="T47" s="1">
        <v>0</v>
      </c>
      <c r="U47" s="1" t="s">
        <v>165</v>
      </c>
      <c r="V47" s="1" t="s">
        <v>330</v>
      </c>
      <c r="W47" s="1"/>
      <c r="Z47" t="s">
        <v>305</v>
      </c>
    </row>
    <row r="48" spans="1:26" ht="16">
      <c r="A48" t="s">
        <v>208</v>
      </c>
      <c r="C48" s="16">
        <v>51.951349999999998</v>
      </c>
      <c r="D48" s="1">
        <v>4.3524000000000003</v>
      </c>
      <c r="E48" s="1" t="s">
        <v>156</v>
      </c>
      <c r="F48" s="1" t="s">
        <v>11</v>
      </c>
      <c r="H48" s="1" t="s">
        <v>339</v>
      </c>
      <c r="K48" s="22"/>
      <c r="L48" s="22"/>
      <c r="M48" s="80">
        <v>44.66</v>
      </c>
      <c r="O48" s="80">
        <v>36.68</v>
      </c>
      <c r="P48" s="80">
        <v>134.32</v>
      </c>
      <c r="Q48" s="80" t="e">
        <v>#N/A</v>
      </c>
      <c r="R48" s="1" t="e">
        <f t="shared" si="0"/>
        <v>#DIV/0!</v>
      </c>
      <c r="S48" s="1">
        <f t="shared" si="1"/>
        <v>0.3324895771292436</v>
      </c>
      <c r="T48" s="1">
        <v>5</v>
      </c>
      <c r="U48" s="1" t="s">
        <v>16</v>
      </c>
      <c r="V48" s="1" t="s">
        <v>330</v>
      </c>
      <c r="W48" s="1"/>
      <c r="Z48" t="s">
        <v>306</v>
      </c>
    </row>
    <row r="49" spans="1:26" ht="16">
      <c r="A49" t="s">
        <v>209</v>
      </c>
      <c r="C49" s="16">
        <v>51.99492</v>
      </c>
      <c r="D49" s="1">
        <v>5.7865099999999998</v>
      </c>
      <c r="E49" s="1" t="s">
        <v>157</v>
      </c>
      <c r="F49" s="1" t="s">
        <v>11</v>
      </c>
      <c r="H49" s="1" t="s">
        <v>339</v>
      </c>
      <c r="K49" s="22"/>
      <c r="L49" s="22"/>
      <c r="M49" s="80">
        <v>41.53</v>
      </c>
      <c r="O49" s="80">
        <v>36.35</v>
      </c>
      <c r="P49" s="80">
        <v>74.12</v>
      </c>
      <c r="Q49" s="80" t="e">
        <v>#N/A</v>
      </c>
      <c r="R49" s="1" t="e">
        <f t="shared" si="0"/>
        <v>#DIV/0!</v>
      </c>
      <c r="S49" s="1">
        <f t="shared" si="1"/>
        <v>0.56030760928224499</v>
      </c>
      <c r="T49" s="1">
        <v>6</v>
      </c>
      <c r="U49" s="1" t="s">
        <v>16</v>
      </c>
      <c r="V49" s="1" t="s">
        <v>330</v>
      </c>
      <c r="W49" s="1"/>
      <c r="Z49" t="s">
        <v>307</v>
      </c>
    </row>
    <row r="50" spans="1:26" ht="16">
      <c r="A50" t="s">
        <v>210</v>
      </c>
      <c r="C50" s="16">
        <v>52.195489999999999</v>
      </c>
      <c r="D50" s="1">
        <v>5.7456399999999999</v>
      </c>
      <c r="E50" s="1" t="s">
        <v>158</v>
      </c>
      <c r="F50" s="1" t="s">
        <v>11</v>
      </c>
      <c r="H50" s="1" t="s">
        <v>339</v>
      </c>
      <c r="K50" s="22"/>
      <c r="L50" s="22"/>
      <c r="M50" s="80">
        <v>48.61</v>
      </c>
      <c r="O50" s="80">
        <v>96.1</v>
      </c>
      <c r="P50" s="80">
        <v>138.28</v>
      </c>
      <c r="Q50" s="80">
        <v>254.96</v>
      </c>
      <c r="R50" s="1" t="e">
        <f t="shared" si="0"/>
        <v>#DIV/0!</v>
      </c>
      <c r="S50" s="1">
        <f t="shared" si="1"/>
        <v>0.3515331212033555</v>
      </c>
      <c r="T50" s="1">
        <v>4</v>
      </c>
      <c r="U50" s="1" t="s">
        <v>16</v>
      </c>
      <c r="V50" s="1" t="s">
        <v>330</v>
      </c>
      <c r="W50" s="1"/>
      <c r="Z50" t="s">
        <v>308</v>
      </c>
    </row>
    <row r="51" spans="1:26" ht="16">
      <c r="A51" t="s">
        <v>211</v>
      </c>
      <c r="C51" s="16">
        <v>51.949359999999999</v>
      </c>
      <c r="D51" s="1">
        <v>6.3299599999999998</v>
      </c>
      <c r="E51" s="1" t="s">
        <v>159</v>
      </c>
      <c r="F51" s="1" t="s">
        <v>11</v>
      </c>
      <c r="H51" s="1" t="s">
        <v>339</v>
      </c>
      <c r="K51" s="22"/>
      <c r="L51" s="22"/>
      <c r="M51" s="80">
        <v>19.78</v>
      </c>
      <c r="O51" s="80">
        <v>27.19</v>
      </c>
      <c r="P51" s="80">
        <v>84.11</v>
      </c>
      <c r="Q51" s="80" t="e">
        <v>#N/A</v>
      </c>
      <c r="R51" s="1" t="e">
        <f t="shared" si="0"/>
        <v>#DIV/0!</v>
      </c>
      <c r="S51" s="1">
        <f t="shared" si="1"/>
        <v>0.23516823207704199</v>
      </c>
      <c r="T51" s="1">
        <v>4</v>
      </c>
      <c r="U51" s="1" t="s">
        <v>16</v>
      </c>
      <c r="V51" s="1" t="s">
        <v>330</v>
      </c>
      <c r="W51" s="1"/>
      <c r="Z51" t="s">
        <v>309</v>
      </c>
    </row>
    <row r="52" spans="1:26" ht="16">
      <c r="A52" t="s">
        <v>186</v>
      </c>
      <c r="C52" s="16">
        <v>51.539409999999997</v>
      </c>
      <c r="D52" s="1">
        <v>5.3771599999999999</v>
      </c>
      <c r="E52" s="1" t="s">
        <v>160</v>
      </c>
      <c r="F52" s="1" t="s">
        <v>11</v>
      </c>
      <c r="H52" s="1" t="s">
        <v>339</v>
      </c>
      <c r="K52" s="22"/>
      <c r="L52" s="22"/>
      <c r="M52" s="80">
        <v>50.13</v>
      </c>
      <c r="O52" s="80">
        <v>34.630000000000003</v>
      </c>
      <c r="P52" s="80">
        <v>110.51</v>
      </c>
      <c r="Q52" s="80" t="e">
        <v>#N/A</v>
      </c>
      <c r="R52" s="1" t="e">
        <f t="shared" si="0"/>
        <v>#DIV/0!</v>
      </c>
      <c r="S52" s="1">
        <f t="shared" si="1"/>
        <v>0.45362410641570899</v>
      </c>
      <c r="T52" s="1">
        <v>6</v>
      </c>
      <c r="U52" s="1" t="s">
        <v>16</v>
      </c>
      <c r="V52" s="1" t="s">
        <v>330</v>
      </c>
      <c r="W52" s="1"/>
      <c r="Z52" t="s">
        <v>310</v>
      </c>
    </row>
    <row r="53" spans="1:26" ht="16">
      <c r="A53" t="s">
        <v>212</v>
      </c>
      <c r="C53" s="16">
        <v>52.366979999999998</v>
      </c>
      <c r="D53" s="1">
        <v>4.5634300000000003</v>
      </c>
      <c r="E53" s="1" t="s">
        <v>161</v>
      </c>
      <c r="F53" s="1" t="s">
        <v>11</v>
      </c>
      <c r="H53" s="1" t="s">
        <v>339</v>
      </c>
      <c r="K53" s="22"/>
      <c r="L53" s="22"/>
      <c r="M53" s="80">
        <v>32.19</v>
      </c>
      <c r="O53" s="80">
        <v>78.56</v>
      </c>
      <c r="P53" s="80">
        <v>128.13</v>
      </c>
      <c r="Q53" s="80" t="e">
        <v>#N/A</v>
      </c>
      <c r="R53" s="1" t="e">
        <f t="shared" si="0"/>
        <v>#DIV/0!</v>
      </c>
      <c r="S53" s="1">
        <f t="shared" si="1"/>
        <v>0.25122922032310935</v>
      </c>
      <c r="T53" s="1">
        <v>2</v>
      </c>
      <c r="U53" s="1" t="s">
        <v>16</v>
      </c>
      <c r="V53" s="1" t="s">
        <v>330</v>
      </c>
      <c r="W53" s="1"/>
      <c r="Z53" t="s">
        <v>311</v>
      </c>
    </row>
    <row r="54" spans="1:26" ht="16">
      <c r="A54" t="s">
        <v>213</v>
      </c>
      <c r="C54" s="16">
        <v>52.065570000000001</v>
      </c>
      <c r="D54" s="1">
        <v>5.3246799999999999</v>
      </c>
      <c r="E54" s="1" t="s">
        <v>162</v>
      </c>
      <c r="F54" s="1" t="s">
        <v>11</v>
      </c>
      <c r="H54" s="1" t="s">
        <v>339</v>
      </c>
      <c r="K54" s="22"/>
      <c r="L54" s="22"/>
      <c r="M54" s="80">
        <v>52.73</v>
      </c>
      <c r="O54" s="80">
        <v>70.069999999999993</v>
      </c>
      <c r="P54" s="80">
        <v>82.15</v>
      </c>
      <c r="Q54" s="80" t="e">
        <v>#N/A</v>
      </c>
      <c r="R54" s="1" t="e">
        <f t="shared" si="0"/>
        <v>#DIV/0!</v>
      </c>
      <c r="S54" s="1">
        <f t="shared" si="1"/>
        <v>0.64187461959829573</v>
      </c>
      <c r="T54" s="1">
        <v>6</v>
      </c>
      <c r="U54" s="1" t="s">
        <v>166</v>
      </c>
      <c r="V54" s="1" t="s">
        <v>330</v>
      </c>
      <c r="W54" s="1"/>
      <c r="Z54" t="s">
        <v>312</v>
      </c>
    </row>
    <row r="55" spans="1:26" ht="16">
      <c r="A55" t="s">
        <v>189</v>
      </c>
      <c r="C55" s="16">
        <v>52.187989999999999</v>
      </c>
      <c r="D55" s="1">
        <v>5.8561199999999998</v>
      </c>
      <c r="E55" s="1" t="s">
        <v>133</v>
      </c>
      <c r="F55" s="1" t="s">
        <v>11</v>
      </c>
      <c r="H55" s="1" t="s">
        <v>339</v>
      </c>
      <c r="K55" s="22"/>
      <c r="L55" s="22"/>
      <c r="M55" s="80">
        <v>38.39</v>
      </c>
      <c r="O55" s="80">
        <v>31.7</v>
      </c>
      <c r="P55" s="80">
        <v>91.2</v>
      </c>
      <c r="Q55" s="80">
        <v>137.87</v>
      </c>
      <c r="R55" s="1" t="e">
        <f t="shared" si="0"/>
        <v>#DIV/0!</v>
      </c>
      <c r="S55" s="1">
        <f t="shared" si="1"/>
        <v>0.42094298245614037</v>
      </c>
      <c r="V55" s="1" t="s">
        <v>330</v>
      </c>
      <c r="W55" s="1"/>
      <c r="Z55" t="s">
        <v>313</v>
      </c>
    </row>
    <row r="56" spans="1:26" ht="16">
      <c r="A56" t="s">
        <v>190</v>
      </c>
      <c r="C56" s="16">
        <v>52.109409999999997</v>
      </c>
      <c r="D56" s="1">
        <v>5.2730199999999998</v>
      </c>
      <c r="E56" s="1" t="s">
        <v>134</v>
      </c>
      <c r="F56" s="1" t="s">
        <v>11</v>
      </c>
      <c r="H56" s="1" t="s">
        <v>339</v>
      </c>
      <c r="K56" s="22"/>
      <c r="L56" s="22"/>
      <c r="M56" s="80">
        <v>27.86</v>
      </c>
      <c r="O56" s="80">
        <v>33.58</v>
      </c>
      <c r="P56" s="80">
        <v>79.989999999999995</v>
      </c>
      <c r="Q56" s="80">
        <v>93.41</v>
      </c>
      <c r="R56" s="1" t="e">
        <f t="shared" si="0"/>
        <v>#DIV/0!</v>
      </c>
      <c r="S56" s="1">
        <f t="shared" si="1"/>
        <v>0.34829353669208651</v>
      </c>
      <c r="V56" s="1" t="s">
        <v>330</v>
      </c>
      <c r="W56" s="1"/>
      <c r="Z56" t="s">
        <v>314</v>
      </c>
    </row>
    <row r="57" spans="1:26" ht="176">
      <c r="A57" t="s">
        <v>191</v>
      </c>
      <c r="C57" s="16">
        <v>52.06606</v>
      </c>
      <c r="D57" s="1">
        <v>5.9435000000000002</v>
      </c>
      <c r="E57" s="1" t="s">
        <v>135</v>
      </c>
      <c r="F57" s="1" t="s">
        <v>11</v>
      </c>
      <c r="G57" s="1" t="s">
        <v>163</v>
      </c>
      <c r="H57" s="1" t="s">
        <v>339</v>
      </c>
      <c r="J57" s="1">
        <v>1990</v>
      </c>
      <c r="K57" s="22">
        <v>1990</v>
      </c>
      <c r="L57" s="22">
        <v>50</v>
      </c>
      <c r="M57" s="80">
        <v>47.7</v>
      </c>
      <c r="O57" s="80">
        <v>30.54</v>
      </c>
      <c r="P57" s="80">
        <v>77.39</v>
      </c>
      <c r="Q57" s="80">
        <v>140.36000000000001</v>
      </c>
      <c r="R57" s="1" t="e">
        <f t="shared" si="0"/>
        <v>#DIV/0!</v>
      </c>
      <c r="S57" s="1">
        <f t="shared" si="1"/>
        <v>0.61635870267476423</v>
      </c>
      <c r="T57" s="1">
        <v>5</v>
      </c>
      <c r="U57" s="1" t="s">
        <v>16</v>
      </c>
      <c r="V57" s="1" t="s">
        <v>330</v>
      </c>
      <c r="W57" s="1" t="s">
        <v>267</v>
      </c>
      <c r="Z57" t="s">
        <v>315</v>
      </c>
    </row>
    <row r="58" spans="1:26" ht="16">
      <c r="A58" t="s">
        <v>192</v>
      </c>
      <c r="C58" s="16">
        <v>52.132159999999999</v>
      </c>
      <c r="D58" s="1">
        <v>5.32606</v>
      </c>
      <c r="E58" s="1" t="s">
        <v>136</v>
      </c>
      <c r="F58" s="1" t="s">
        <v>11</v>
      </c>
      <c r="H58" s="1" t="s">
        <v>339</v>
      </c>
      <c r="K58" s="22"/>
      <c r="L58" s="22"/>
      <c r="M58" s="80">
        <v>52.59</v>
      </c>
      <c r="O58" s="80">
        <v>30.77</v>
      </c>
      <c r="P58" s="80">
        <v>40.479999999999997</v>
      </c>
      <c r="Q58" s="80" t="e">
        <v>#N/A</v>
      </c>
      <c r="R58" s="1" t="e">
        <f t="shared" si="0"/>
        <v>#DIV/0!</v>
      </c>
      <c r="S58" s="1">
        <f t="shared" si="1"/>
        <v>1.2991600790513835</v>
      </c>
      <c r="T58" s="1">
        <v>2</v>
      </c>
      <c r="U58" s="1" t="s">
        <v>16</v>
      </c>
      <c r="V58" s="1" t="s">
        <v>330</v>
      </c>
      <c r="W58" s="1"/>
      <c r="Z58" t="s">
        <v>316</v>
      </c>
    </row>
    <row r="59" spans="1:26" ht="16">
      <c r="A59" t="s">
        <v>193</v>
      </c>
      <c r="C59" s="16">
        <v>52.115609999999997</v>
      </c>
      <c r="D59" s="1">
        <v>5.2651399999999997</v>
      </c>
      <c r="E59" s="1" t="s">
        <v>137</v>
      </c>
      <c r="F59" s="1" t="s">
        <v>11</v>
      </c>
      <c r="H59" s="1" t="s">
        <v>339</v>
      </c>
      <c r="K59" s="22"/>
      <c r="L59" s="22"/>
      <c r="M59" s="80">
        <v>20.440000000000001</v>
      </c>
      <c r="O59" s="80">
        <v>32.340000000000003</v>
      </c>
      <c r="P59" s="80">
        <v>40.71</v>
      </c>
      <c r="Q59" s="80" t="e">
        <v>#N/A</v>
      </c>
      <c r="R59" s="1" t="e">
        <f t="shared" si="0"/>
        <v>#DIV/0!</v>
      </c>
      <c r="S59" s="1">
        <f t="shared" si="1"/>
        <v>0.50208793908130678</v>
      </c>
      <c r="T59" s="1">
        <v>5</v>
      </c>
      <c r="U59" s="1" t="s">
        <v>16</v>
      </c>
      <c r="V59" s="1" t="s">
        <v>330</v>
      </c>
      <c r="W59" s="1"/>
      <c r="Z59" t="s">
        <v>317</v>
      </c>
    </row>
    <row r="60" spans="1:26" ht="16">
      <c r="A60" t="s">
        <v>194</v>
      </c>
      <c r="C60" s="16">
        <v>52.346110000000003</v>
      </c>
      <c r="D60" s="1">
        <v>5.7147699999999997</v>
      </c>
      <c r="E60" s="1" t="s">
        <v>138</v>
      </c>
      <c r="F60" s="1" t="s">
        <v>11</v>
      </c>
      <c r="H60" s="1" t="s">
        <v>339</v>
      </c>
      <c r="K60" s="22"/>
      <c r="L60" s="22"/>
      <c r="M60" s="80">
        <v>52.38</v>
      </c>
      <c r="O60" s="80">
        <v>99.04</v>
      </c>
      <c r="P60" s="80">
        <v>119.45</v>
      </c>
      <c r="Q60" s="80" t="e">
        <v>#N/A</v>
      </c>
      <c r="R60" s="1" t="e">
        <f t="shared" si="0"/>
        <v>#DIV/0!</v>
      </c>
      <c r="S60" s="1">
        <f t="shared" si="1"/>
        <v>0.43850983675177901</v>
      </c>
      <c r="T60" s="1">
        <v>4</v>
      </c>
      <c r="U60" s="1" t="s">
        <v>164</v>
      </c>
      <c r="V60" s="1" t="s">
        <v>330</v>
      </c>
      <c r="W60" s="1"/>
      <c r="Z60" t="s">
        <v>318</v>
      </c>
    </row>
    <row r="61" spans="1:26" ht="16">
      <c r="A61" t="s">
        <v>195</v>
      </c>
      <c r="C61" s="16">
        <v>52.122129999999999</v>
      </c>
      <c r="D61" s="1">
        <v>5.3379500000000002</v>
      </c>
      <c r="E61" s="1" t="s">
        <v>139</v>
      </c>
      <c r="F61" s="1" t="s">
        <v>11</v>
      </c>
      <c r="H61" s="1" t="s">
        <v>339</v>
      </c>
      <c r="K61" s="22"/>
      <c r="L61" s="22"/>
      <c r="M61" s="80">
        <v>48.15</v>
      </c>
      <c r="O61" s="80">
        <v>35.67</v>
      </c>
      <c r="P61" s="80">
        <v>81.37</v>
      </c>
      <c r="Q61" s="80" t="e">
        <v>#N/A</v>
      </c>
      <c r="R61" s="1" t="e">
        <f t="shared" si="0"/>
        <v>#DIV/0!</v>
      </c>
      <c r="S61" s="1">
        <f t="shared" si="1"/>
        <v>0.59174142804473384</v>
      </c>
      <c r="T61" s="1">
        <v>6</v>
      </c>
      <c r="U61" s="1" t="s">
        <v>16</v>
      </c>
      <c r="V61" s="1" t="s">
        <v>330</v>
      </c>
      <c r="W61" s="1"/>
      <c r="Z61" t="s">
        <v>319</v>
      </c>
    </row>
    <row r="62" spans="1:26" ht="112">
      <c r="A62" t="s">
        <v>232</v>
      </c>
      <c r="C62" s="15">
        <v>49.671849999999999</v>
      </c>
      <c r="D62">
        <v>6.1591100000000001</v>
      </c>
      <c r="E62" s="1" t="s">
        <v>177</v>
      </c>
      <c r="F62" s="1" t="s">
        <v>11</v>
      </c>
      <c r="J62" s="1">
        <v>2015</v>
      </c>
      <c r="K62" s="22">
        <v>2015</v>
      </c>
      <c r="L62" s="22"/>
      <c r="M62" s="80">
        <v>111.22</v>
      </c>
      <c r="O62" s="80">
        <v>33.46</v>
      </c>
      <c r="P62" s="80">
        <v>57.43</v>
      </c>
      <c r="Q62" s="80" t="e">
        <v>#N/A</v>
      </c>
      <c r="R62" s="1" t="e">
        <f t="shared" si="0"/>
        <v>#DIV/0!</v>
      </c>
      <c r="S62" s="1">
        <f t="shared" si="1"/>
        <v>1.9366184920773115</v>
      </c>
      <c r="T62" s="1">
        <v>4</v>
      </c>
      <c r="U62" s="1" t="s">
        <v>16</v>
      </c>
      <c r="V62" s="1" t="s">
        <v>330</v>
      </c>
      <c r="W62" s="14" t="s">
        <v>259</v>
      </c>
      <c r="Z62" t="s">
        <v>320</v>
      </c>
    </row>
    <row r="63" spans="1:26" ht="14.5" customHeight="1">
      <c r="A63" t="s">
        <v>239</v>
      </c>
      <c r="C63" s="15">
        <v>1.35663</v>
      </c>
      <c r="D63">
        <v>103.78353</v>
      </c>
      <c r="F63" s="1" t="s">
        <v>11</v>
      </c>
      <c r="K63" s="22"/>
      <c r="L63" s="22"/>
      <c r="M63" s="80">
        <v>47.43</v>
      </c>
      <c r="O63" s="80">
        <v>31.47</v>
      </c>
      <c r="P63" s="80">
        <v>71.599999999999994</v>
      </c>
      <c r="Q63" s="80" t="e">
        <v>#N/A</v>
      </c>
      <c r="R63" s="1" t="e">
        <f t="shared" si="0"/>
        <v>#DIV/0!</v>
      </c>
      <c r="S63" s="1">
        <f t="shared" si="1"/>
        <v>0.66243016759776541</v>
      </c>
      <c r="T63" s="1">
        <v>6</v>
      </c>
      <c r="U63" s="1" t="s">
        <v>16</v>
      </c>
      <c r="V63" s="1" t="s">
        <v>330</v>
      </c>
      <c r="W63" s="1"/>
      <c r="Z63" t="s">
        <v>321</v>
      </c>
    </row>
    <row r="64" spans="1:26" ht="112">
      <c r="A64" t="s">
        <v>228</v>
      </c>
      <c r="C64" s="15">
        <v>49.043399999999998</v>
      </c>
      <c r="D64">
        <v>20.391259999999999</v>
      </c>
      <c r="E64" s="1" t="s">
        <v>173</v>
      </c>
      <c r="F64" s="1" t="s">
        <v>11</v>
      </c>
      <c r="K64" s="22"/>
      <c r="L64" s="22"/>
      <c r="M64" s="80">
        <v>13.28</v>
      </c>
      <c r="O64" s="80">
        <v>24.56</v>
      </c>
      <c r="P64" s="80">
        <v>76.95</v>
      </c>
      <c r="Q64" s="80" t="e">
        <v>#N/A</v>
      </c>
      <c r="R64" s="1" t="e">
        <f t="shared" si="0"/>
        <v>#DIV/0!</v>
      </c>
      <c r="S64" s="1">
        <f t="shared" si="1"/>
        <v>0.17257959714100063</v>
      </c>
      <c r="T64" s="1">
        <v>4</v>
      </c>
      <c r="U64" s="1" t="s">
        <v>16</v>
      </c>
      <c r="V64" s="1" t="s">
        <v>330</v>
      </c>
      <c r="W64" s="14" t="s">
        <v>254</v>
      </c>
      <c r="Z64" t="s">
        <v>322</v>
      </c>
    </row>
    <row r="65" spans="1:29" ht="96">
      <c r="A65" t="s">
        <v>225</v>
      </c>
      <c r="C65" s="15">
        <v>46.639490000000002</v>
      </c>
      <c r="D65">
        <v>16.23461</v>
      </c>
      <c r="E65" s="1" t="s">
        <v>170</v>
      </c>
      <c r="F65" s="1" t="s">
        <v>11</v>
      </c>
      <c r="J65" s="13">
        <v>2008</v>
      </c>
      <c r="K65" s="23">
        <v>2008</v>
      </c>
      <c r="L65" s="23"/>
      <c r="M65" s="80">
        <v>77.3</v>
      </c>
      <c r="O65" s="80">
        <v>18.489999999999998</v>
      </c>
      <c r="P65" s="80">
        <v>66.08</v>
      </c>
      <c r="Q65" s="80" t="e">
        <v>#N/A</v>
      </c>
      <c r="R65" s="1" t="e">
        <f t="shared" si="0"/>
        <v>#DIV/0!</v>
      </c>
      <c r="S65" s="1">
        <f t="shared" si="1"/>
        <v>1.1697941888619854</v>
      </c>
      <c r="T65" s="1">
        <v>4</v>
      </c>
      <c r="U65" s="1" t="s">
        <v>16</v>
      </c>
      <c r="V65" s="1" t="s">
        <v>330</v>
      </c>
      <c r="W65" s="14" t="s">
        <v>249</v>
      </c>
      <c r="Z65" t="s">
        <v>323</v>
      </c>
    </row>
    <row r="66" spans="1:29" ht="96">
      <c r="A66" t="s">
        <v>231</v>
      </c>
      <c r="C66" s="15">
        <v>46.593260000000001</v>
      </c>
      <c r="D66">
        <v>16.419319999999999</v>
      </c>
      <c r="E66" s="1" t="s">
        <v>176</v>
      </c>
      <c r="F66" s="1" t="s">
        <v>11</v>
      </c>
      <c r="J66" s="1">
        <v>2008</v>
      </c>
      <c r="K66" s="22">
        <v>2008</v>
      </c>
      <c r="L66" s="22"/>
      <c r="M66" s="80">
        <v>52.26</v>
      </c>
      <c r="O66" s="80">
        <v>19.7</v>
      </c>
      <c r="P66" s="80">
        <v>56.02</v>
      </c>
      <c r="Q66" s="80" t="e">
        <v>#N/A</v>
      </c>
      <c r="R66" s="1" t="e">
        <f t="shared" si="0"/>
        <v>#DIV/0!</v>
      </c>
      <c r="S66" s="1">
        <f t="shared" si="1"/>
        <v>0.93288111388789707</v>
      </c>
      <c r="T66" s="1">
        <v>4</v>
      </c>
      <c r="U66" s="1" t="s">
        <v>16</v>
      </c>
      <c r="V66" s="1" t="s">
        <v>330</v>
      </c>
      <c r="W66" s="14" t="s">
        <v>258</v>
      </c>
      <c r="Z66" t="s">
        <v>324</v>
      </c>
    </row>
    <row r="67" spans="1:29" ht="32">
      <c r="A67" s="1" t="s">
        <v>370</v>
      </c>
      <c r="B67" s="1" t="s">
        <v>101</v>
      </c>
      <c r="C67" s="16" t="s">
        <v>97</v>
      </c>
      <c r="D67" s="1" t="s">
        <v>98</v>
      </c>
      <c r="E67" s="1" t="s">
        <v>18</v>
      </c>
      <c r="F67" s="1" t="s">
        <v>11</v>
      </c>
      <c r="G67" s="1" t="s">
        <v>17</v>
      </c>
      <c r="H67" s="1" t="s">
        <v>339</v>
      </c>
      <c r="I67" s="1" t="s">
        <v>15</v>
      </c>
      <c r="J67" s="1" t="s">
        <v>15</v>
      </c>
      <c r="K67" s="22"/>
      <c r="L67" s="22"/>
      <c r="M67" s="80">
        <v>12.5</v>
      </c>
      <c r="O67" s="80">
        <v>29.84</v>
      </c>
      <c r="P67" s="80">
        <v>64.11</v>
      </c>
      <c r="Q67" s="80" t="e">
        <v>#N/A</v>
      </c>
      <c r="R67" s="1" t="e">
        <f t="shared" ref="R67:R93" si="2">L67/N67</f>
        <v>#DIV/0!</v>
      </c>
      <c r="S67" s="1">
        <f t="shared" ref="S67:S93" si="3">M67/P67</f>
        <v>0.19497738262361566</v>
      </c>
      <c r="T67" s="1">
        <v>4</v>
      </c>
      <c r="U67" s="1" t="s">
        <v>16</v>
      </c>
      <c r="V67" s="1" t="s">
        <v>95</v>
      </c>
      <c r="W67" s="1" t="s">
        <v>19</v>
      </c>
      <c r="Z67" t="s">
        <v>127</v>
      </c>
    </row>
    <row r="68" spans="1:29" ht="32">
      <c r="A68" s="1" t="s">
        <v>371</v>
      </c>
      <c r="B68" s="1" t="s">
        <v>102</v>
      </c>
      <c r="C68" s="16" t="s">
        <v>99</v>
      </c>
      <c r="D68" s="1" t="s">
        <v>100</v>
      </c>
      <c r="E68" s="1" t="s">
        <v>18</v>
      </c>
      <c r="F68" s="1" t="s">
        <v>11</v>
      </c>
      <c r="G68" s="1" t="s">
        <v>17</v>
      </c>
      <c r="H68" s="1" t="s">
        <v>339</v>
      </c>
      <c r="I68" s="1" t="s">
        <v>15</v>
      </c>
      <c r="J68" s="1" t="s">
        <v>15</v>
      </c>
      <c r="K68" s="22"/>
      <c r="L68" s="22"/>
      <c r="M68" s="80">
        <v>12.26</v>
      </c>
      <c r="O68" s="80">
        <v>29.92</v>
      </c>
      <c r="P68" s="80">
        <v>59.94</v>
      </c>
      <c r="Q68" s="80" t="e">
        <v>#N/A</v>
      </c>
      <c r="R68" s="1" t="e">
        <f t="shared" si="2"/>
        <v>#DIV/0!</v>
      </c>
      <c r="S68" s="1">
        <f t="shared" si="3"/>
        <v>0.20453787120453787</v>
      </c>
      <c r="T68" s="1">
        <v>4</v>
      </c>
      <c r="U68" s="1" t="s">
        <v>16</v>
      </c>
      <c r="V68" s="1" t="s">
        <v>96</v>
      </c>
      <c r="W68" s="1" t="s">
        <v>19</v>
      </c>
      <c r="Z68" t="s">
        <v>128</v>
      </c>
    </row>
    <row r="69" spans="1:29" ht="16">
      <c r="A69" t="s">
        <v>240</v>
      </c>
      <c r="C69" s="15">
        <v>57.529440000000001</v>
      </c>
      <c r="D69">
        <v>12.04928</v>
      </c>
      <c r="F69" s="1" t="s">
        <v>11</v>
      </c>
      <c r="K69" s="22"/>
      <c r="L69" s="22"/>
      <c r="M69" s="80">
        <v>31.57</v>
      </c>
      <c r="O69" s="80">
        <v>26.21</v>
      </c>
      <c r="P69" s="80">
        <v>93.86</v>
      </c>
      <c r="Q69" s="80" t="e">
        <v>#N/A</v>
      </c>
      <c r="R69" s="1" t="e">
        <f t="shared" si="2"/>
        <v>#DIV/0!</v>
      </c>
      <c r="S69" s="1">
        <f t="shared" si="3"/>
        <v>0.33635201363733219</v>
      </c>
      <c r="T69" s="1">
        <v>4</v>
      </c>
      <c r="U69" s="1" t="s">
        <v>16</v>
      </c>
      <c r="V69" s="1" t="s">
        <v>330</v>
      </c>
      <c r="W69" s="1"/>
      <c r="Z69" t="s">
        <v>325</v>
      </c>
    </row>
    <row r="70" spans="1:29" ht="14.5" customHeight="1">
      <c r="A70" t="s">
        <v>229</v>
      </c>
      <c r="C70" s="15">
        <v>47.281460000000003</v>
      </c>
      <c r="D70">
        <v>8.4265100000000004</v>
      </c>
      <c r="E70" s="1" t="s">
        <v>174</v>
      </c>
      <c r="F70" s="1" t="s">
        <v>11</v>
      </c>
      <c r="J70" s="1">
        <v>2009</v>
      </c>
      <c r="K70" s="22">
        <v>2009</v>
      </c>
      <c r="L70" s="22"/>
      <c r="M70" s="80">
        <v>47.24</v>
      </c>
      <c r="O70" s="80">
        <v>25.48</v>
      </c>
      <c r="P70" s="80">
        <v>36.22</v>
      </c>
      <c r="Q70" s="80" t="e">
        <v>#N/A</v>
      </c>
      <c r="R70" s="1" t="e">
        <f t="shared" si="2"/>
        <v>#DIV/0!</v>
      </c>
      <c r="S70" s="1">
        <f t="shared" si="3"/>
        <v>1.3042517945886252</v>
      </c>
      <c r="T70" s="1">
        <v>4</v>
      </c>
      <c r="U70" s="1" t="s">
        <v>16</v>
      </c>
      <c r="V70" s="1" t="s">
        <v>330</v>
      </c>
      <c r="W70" s="14" t="s">
        <v>256</v>
      </c>
      <c r="Z70" t="s">
        <v>326</v>
      </c>
    </row>
    <row r="71" spans="1:29" ht="112">
      <c r="A71" t="s">
        <v>233</v>
      </c>
      <c r="C71" s="15">
        <v>47.163539999999998</v>
      </c>
      <c r="D71">
        <v>7.3077100000000002</v>
      </c>
      <c r="E71" s="1" t="s">
        <v>178</v>
      </c>
      <c r="F71" s="1" t="s">
        <v>11</v>
      </c>
      <c r="J71" s="1">
        <v>2001</v>
      </c>
      <c r="K71" s="22">
        <v>2001</v>
      </c>
      <c r="L71" s="22"/>
      <c r="M71" s="80">
        <v>76.209999999999994</v>
      </c>
      <c r="O71" s="80">
        <v>46.94</v>
      </c>
      <c r="P71" s="80">
        <v>81.319999999999993</v>
      </c>
      <c r="Q71" s="80" t="e">
        <v>#N/A</v>
      </c>
      <c r="R71" s="1" t="e">
        <f t="shared" si="2"/>
        <v>#DIV/0!</v>
      </c>
      <c r="S71" s="1">
        <f t="shared" si="3"/>
        <v>0.93716182980816531</v>
      </c>
      <c r="T71" s="1">
        <v>4</v>
      </c>
      <c r="U71" s="1" t="s">
        <v>241</v>
      </c>
      <c r="V71" s="1" t="s">
        <v>330</v>
      </c>
      <c r="W71" s="14" t="s">
        <v>260</v>
      </c>
      <c r="Z71" t="s">
        <v>327</v>
      </c>
    </row>
    <row r="72" spans="1:29" ht="48">
      <c r="A72" s="56" t="s">
        <v>20</v>
      </c>
      <c r="B72" s="16" t="s">
        <v>21</v>
      </c>
      <c r="C72" s="16">
        <v>40.005021999999997</v>
      </c>
      <c r="D72" s="1">
        <v>-106.374139</v>
      </c>
      <c r="E72" s="1" t="s">
        <v>47</v>
      </c>
      <c r="F72" s="1" t="s">
        <v>45</v>
      </c>
      <c r="G72" s="1" t="s">
        <v>23</v>
      </c>
      <c r="H72" s="1" t="s">
        <v>339</v>
      </c>
      <c r="I72" s="1" t="s">
        <v>24</v>
      </c>
      <c r="J72" s="1" t="s">
        <v>22</v>
      </c>
      <c r="K72" s="22">
        <v>2015</v>
      </c>
      <c r="L72" s="16">
        <v>30.5</v>
      </c>
      <c r="M72" s="80">
        <v>21.51</v>
      </c>
      <c r="N72" s="16">
        <v>20.100000000000001</v>
      </c>
      <c r="O72" s="80">
        <v>11.78</v>
      </c>
      <c r="P72" s="80">
        <v>38.700000000000003</v>
      </c>
      <c r="Q72" s="80" t="e">
        <v>#N/A</v>
      </c>
      <c r="R72" s="1">
        <f t="shared" si="2"/>
        <v>1.5174129353233829</v>
      </c>
      <c r="S72" s="1">
        <f t="shared" si="3"/>
        <v>0.55581395348837215</v>
      </c>
      <c r="T72" s="1">
        <v>2</v>
      </c>
      <c r="U72" s="1" t="s">
        <v>16</v>
      </c>
      <c r="V72" t="s">
        <v>25</v>
      </c>
      <c r="W72" s="1" t="s">
        <v>26</v>
      </c>
      <c r="Z72" t="s">
        <v>114</v>
      </c>
      <c r="AC72" t="s">
        <v>373</v>
      </c>
    </row>
    <row r="73" spans="1:29" ht="48">
      <c r="A73" s="56" t="s">
        <v>20</v>
      </c>
      <c r="B73" s="16" t="s">
        <v>21</v>
      </c>
      <c r="C73" s="16">
        <v>39.939518999999997</v>
      </c>
      <c r="D73" s="6">
        <v>-106.34454700000001</v>
      </c>
      <c r="E73" s="1" t="s">
        <v>46</v>
      </c>
      <c r="F73" s="1" t="s">
        <v>45</v>
      </c>
      <c r="G73" s="1" t="s">
        <v>23</v>
      </c>
      <c r="H73" s="1" t="s">
        <v>339</v>
      </c>
      <c r="I73" s="1" t="s">
        <v>24</v>
      </c>
      <c r="J73" s="1" t="s">
        <v>22</v>
      </c>
      <c r="K73" s="22">
        <v>2015</v>
      </c>
      <c r="L73" s="16">
        <v>30.5</v>
      </c>
      <c r="M73" s="80">
        <v>20.25</v>
      </c>
      <c r="N73" s="16">
        <v>20.100000000000001</v>
      </c>
      <c r="O73" s="80">
        <v>12.31</v>
      </c>
      <c r="P73" s="80">
        <v>37.950000000000003</v>
      </c>
      <c r="Q73" s="80" t="e">
        <v>#N/A</v>
      </c>
      <c r="R73" s="1">
        <f t="shared" si="2"/>
        <v>1.5174129353233829</v>
      </c>
      <c r="S73" s="1">
        <f t="shared" si="3"/>
        <v>0.53359683794466395</v>
      </c>
      <c r="T73" s="1">
        <v>2</v>
      </c>
      <c r="U73" s="1" t="s">
        <v>16</v>
      </c>
      <c r="V73" t="s">
        <v>25</v>
      </c>
      <c r="W73" s="1" t="s">
        <v>26</v>
      </c>
      <c r="Z73" t="s">
        <v>115</v>
      </c>
      <c r="AC73" t="s">
        <v>373</v>
      </c>
    </row>
    <row r="74" spans="1:29" ht="16">
      <c r="A74" s="56" t="s">
        <v>20</v>
      </c>
      <c r="B74" s="16" t="s">
        <v>59</v>
      </c>
      <c r="C74" s="16">
        <v>32.468195000000001</v>
      </c>
      <c r="D74" s="1">
        <v>-110.925286</v>
      </c>
      <c r="E74" s="1" t="s">
        <v>61</v>
      </c>
      <c r="F74" s="1" t="s">
        <v>11</v>
      </c>
      <c r="G74" s="1" t="s">
        <v>62</v>
      </c>
      <c r="H74" s="1" t="s">
        <v>339</v>
      </c>
      <c r="J74" s="1">
        <v>2016</v>
      </c>
      <c r="K74" s="22">
        <v>2016</v>
      </c>
      <c r="L74" s="1">
        <v>45.72</v>
      </c>
      <c r="M74" s="80">
        <v>42.63</v>
      </c>
      <c r="O74" s="80">
        <v>38.799999999999997</v>
      </c>
      <c r="P74" s="80">
        <v>51.28</v>
      </c>
      <c r="Q74" s="80" t="e">
        <v>#N/A</v>
      </c>
      <c r="R74" s="1" t="e">
        <f t="shared" si="2"/>
        <v>#DIV/0!</v>
      </c>
      <c r="S74" s="1">
        <f t="shared" si="3"/>
        <v>0.83131825273010929</v>
      </c>
      <c r="T74" s="1">
        <v>4</v>
      </c>
      <c r="U74" s="1" t="s">
        <v>16</v>
      </c>
      <c r="V74" s="1" t="s">
        <v>63</v>
      </c>
      <c r="W74" s="9" t="s">
        <v>94</v>
      </c>
      <c r="Z74" t="s">
        <v>119</v>
      </c>
    </row>
    <row r="75" spans="1:29" ht="16">
      <c r="A75" s="16" t="s">
        <v>27</v>
      </c>
      <c r="B75" s="16" t="s">
        <v>29</v>
      </c>
      <c r="C75" s="16">
        <v>40.753461999999999</v>
      </c>
      <c r="D75" s="1">
        <v>-111.62416</v>
      </c>
      <c r="E75" s="1" t="s">
        <v>48</v>
      </c>
      <c r="F75" s="1" t="s">
        <v>11</v>
      </c>
      <c r="G75" s="1" t="s">
        <v>49</v>
      </c>
      <c r="H75" s="1" t="s">
        <v>339</v>
      </c>
      <c r="J75" s="1">
        <v>2019</v>
      </c>
      <c r="K75" s="22">
        <v>2019</v>
      </c>
      <c r="L75" s="22" t="e">
        <v>#N/A</v>
      </c>
      <c r="M75" s="80">
        <v>12.25</v>
      </c>
      <c r="O75" s="80">
        <v>62.09</v>
      </c>
      <c r="P75" s="80">
        <v>109.29</v>
      </c>
      <c r="Q75" s="80" t="e">
        <v>#N/A</v>
      </c>
      <c r="R75" s="1" t="e">
        <f t="shared" si="2"/>
        <v>#N/A</v>
      </c>
      <c r="S75" s="1">
        <f t="shared" si="3"/>
        <v>0.11208710769512306</v>
      </c>
      <c r="T75" s="1">
        <v>8</v>
      </c>
      <c r="U75" s="1" t="s">
        <v>16</v>
      </c>
      <c r="W75" t="s">
        <v>94</v>
      </c>
      <c r="Z75" t="s">
        <v>116</v>
      </c>
    </row>
    <row r="76" spans="1:29" ht="16">
      <c r="A76" s="56" t="s">
        <v>27</v>
      </c>
      <c r="B76" s="16" t="s">
        <v>346</v>
      </c>
      <c r="C76" s="16" t="s">
        <v>350</v>
      </c>
      <c r="D76" s="1" t="s">
        <v>351</v>
      </c>
      <c r="E76" s="1" t="s">
        <v>404</v>
      </c>
      <c r="F76" s="1" t="s">
        <v>11</v>
      </c>
      <c r="G76" s="1" t="s">
        <v>340</v>
      </c>
      <c r="J76" s="1">
        <v>1975</v>
      </c>
      <c r="K76" s="22"/>
      <c r="L76" s="57" t="e">
        <v>#N/A</v>
      </c>
      <c r="M76" s="80">
        <v>5.75</v>
      </c>
      <c r="O76" s="80">
        <v>13.59</v>
      </c>
      <c r="P76" s="80">
        <v>60.43</v>
      </c>
      <c r="Q76" s="80" t="e">
        <v>#N/A</v>
      </c>
      <c r="R76" s="1" t="e">
        <f t="shared" si="2"/>
        <v>#N/A</v>
      </c>
      <c r="S76" s="1">
        <f t="shared" si="3"/>
        <v>9.5151414860168787E-2</v>
      </c>
      <c r="AC76" t="s">
        <v>388</v>
      </c>
    </row>
    <row r="77" spans="1:29" ht="16">
      <c r="A77" s="16" t="s">
        <v>27</v>
      </c>
      <c r="B77" s="16" t="s">
        <v>346</v>
      </c>
      <c r="C77" s="16" t="s">
        <v>352</v>
      </c>
      <c r="D77" s="1" t="s">
        <v>353</v>
      </c>
      <c r="E77" s="1" t="s">
        <v>405</v>
      </c>
      <c r="F77" s="1" t="s">
        <v>11</v>
      </c>
      <c r="G77" s="1" t="s">
        <v>340</v>
      </c>
      <c r="J77" s="1">
        <v>1975</v>
      </c>
      <c r="K77" s="22"/>
      <c r="L77" s="22" t="e">
        <v>#N/A</v>
      </c>
      <c r="M77" s="80">
        <v>5.6</v>
      </c>
      <c r="O77" s="80">
        <v>12.74</v>
      </c>
      <c r="P77" s="80">
        <v>63.17</v>
      </c>
      <c r="Q77" s="80" t="e">
        <v>#N/A</v>
      </c>
      <c r="R77" s="1" t="e">
        <f t="shared" si="2"/>
        <v>#N/A</v>
      </c>
      <c r="S77" s="1">
        <f t="shared" si="3"/>
        <v>8.8649675478866541E-2</v>
      </c>
      <c r="AC77" t="s">
        <v>388</v>
      </c>
    </row>
    <row r="78" spans="1:29" ht="144">
      <c r="A78" s="16" t="s">
        <v>27</v>
      </c>
      <c r="B78" s="16" t="s">
        <v>55</v>
      </c>
      <c r="C78" s="16">
        <v>42.881646000000003</v>
      </c>
      <c r="D78" s="1">
        <v>-109.979007</v>
      </c>
      <c r="E78" s="1" t="s">
        <v>57</v>
      </c>
      <c r="F78" s="1" t="s">
        <v>11</v>
      </c>
      <c r="G78" s="1" t="s">
        <v>56</v>
      </c>
      <c r="H78" s="1" t="s">
        <v>339</v>
      </c>
      <c r="I78" s="1" t="s">
        <v>91</v>
      </c>
      <c r="J78" s="8" t="s">
        <v>58</v>
      </c>
      <c r="K78" s="22">
        <v>2011</v>
      </c>
      <c r="L78" s="22" t="e">
        <v>#N/A</v>
      </c>
      <c r="M78" s="80">
        <v>36.6</v>
      </c>
      <c r="O78" s="80">
        <v>17.059999999999999</v>
      </c>
      <c r="P78" s="80">
        <v>93.47</v>
      </c>
      <c r="Q78" s="80">
        <v>123.25</v>
      </c>
      <c r="R78" s="1" t="e">
        <f t="shared" si="2"/>
        <v>#N/A</v>
      </c>
      <c r="S78" s="1">
        <f t="shared" si="3"/>
        <v>0.39156948753610787</v>
      </c>
      <c r="T78" s="1">
        <v>3</v>
      </c>
      <c r="U78" s="1" t="s">
        <v>16</v>
      </c>
      <c r="V78" s="1" t="s">
        <v>130</v>
      </c>
      <c r="W78" s="1" t="s">
        <v>93</v>
      </c>
      <c r="Z78" t="s">
        <v>118</v>
      </c>
    </row>
    <row r="79" spans="1:29" ht="16">
      <c r="A79" s="56" t="s">
        <v>27</v>
      </c>
      <c r="B79" s="16" t="s">
        <v>59</v>
      </c>
      <c r="C79" s="16" t="s">
        <v>69</v>
      </c>
      <c r="D79" s="1" t="s">
        <v>70</v>
      </c>
      <c r="E79" s="1" t="s">
        <v>66</v>
      </c>
      <c r="F79" s="1" t="s">
        <v>11</v>
      </c>
      <c r="G79" s="1" t="s">
        <v>64</v>
      </c>
      <c r="H79" s="1" t="s">
        <v>339</v>
      </c>
      <c r="J79" s="1" t="s">
        <v>65</v>
      </c>
      <c r="K79" s="22">
        <v>2007</v>
      </c>
      <c r="L79" s="22">
        <v>15.24</v>
      </c>
      <c r="M79" s="80">
        <v>14.37</v>
      </c>
      <c r="N79" s="1">
        <v>61.874400000000001</v>
      </c>
      <c r="O79" s="80">
        <v>47.91</v>
      </c>
      <c r="P79" s="80">
        <v>72.53</v>
      </c>
      <c r="Q79" s="80" t="e">
        <v>#N/A</v>
      </c>
      <c r="R79" s="1">
        <f t="shared" si="2"/>
        <v>0.24630541871921183</v>
      </c>
      <c r="S79" s="1">
        <f t="shared" si="3"/>
        <v>0.19812491382876049</v>
      </c>
      <c r="T79" s="1">
        <v>4</v>
      </c>
      <c r="U79" s="1" t="s">
        <v>16</v>
      </c>
      <c r="V79" s="1"/>
      <c r="W79" s="10" t="s">
        <v>386</v>
      </c>
      <c r="Z79" t="s">
        <v>120</v>
      </c>
      <c r="AC79" s="32" t="s">
        <v>389</v>
      </c>
    </row>
    <row r="80" spans="1:29" ht="16">
      <c r="A80" s="56" t="s">
        <v>27</v>
      </c>
      <c r="B80" s="16" t="s">
        <v>59</v>
      </c>
      <c r="C80" s="16" t="s">
        <v>71</v>
      </c>
      <c r="D80" s="1" t="s">
        <v>72</v>
      </c>
      <c r="E80" s="1" t="s">
        <v>67</v>
      </c>
      <c r="F80" s="1" t="s">
        <v>11</v>
      </c>
      <c r="G80" s="1" t="s">
        <v>64</v>
      </c>
      <c r="H80" s="1" t="s">
        <v>339</v>
      </c>
      <c r="J80" s="1" t="s">
        <v>65</v>
      </c>
      <c r="K80" s="22">
        <v>2007</v>
      </c>
      <c r="L80" s="22">
        <v>15.24</v>
      </c>
      <c r="M80" s="80">
        <v>14.03</v>
      </c>
      <c r="N80" s="1">
        <v>61.874400000000001</v>
      </c>
      <c r="O80" s="80">
        <v>47.69</v>
      </c>
      <c r="P80" s="80">
        <v>73.760000000000005</v>
      </c>
      <c r="Q80" s="80" t="e">
        <v>#N/A</v>
      </c>
      <c r="R80" s="1">
        <f t="shared" si="2"/>
        <v>0.24630541871921183</v>
      </c>
      <c r="S80" s="1">
        <f t="shared" si="3"/>
        <v>0.19021149674620388</v>
      </c>
      <c r="T80" s="1">
        <v>4</v>
      </c>
      <c r="U80" s="1" t="s">
        <v>16</v>
      </c>
      <c r="V80" s="1"/>
      <c r="W80" s="10" t="s">
        <v>386</v>
      </c>
      <c r="Z80" t="s">
        <v>121</v>
      </c>
      <c r="AC80" s="32" t="s">
        <v>389</v>
      </c>
    </row>
    <row r="81" spans="1:29" ht="16">
      <c r="A81" s="56" t="s">
        <v>27</v>
      </c>
      <c r="B81" s="16" t="s">
        <v>59</v>
      </c>
      <c r="C81" s="16" t="s">
        <v>73</v>
      </c>
      <c r="D81" s="1" t="s">
        <v>74</v>
      </c>
      <c r="E81" s="1" t="s">
        <v>68</v>
      </c>
      <c r="F81" s="1" t="s">
        <v>11</v>
      </c>
      <c r="G81" s="1" t="s">
        <v>64</v>
      </c>
      <c r="H81" s="1" t="s">
        <v>339</v>
      </c>
      <c r="J81" s="1" t="s">
        <v>65</v>
      </c>
      <c r="K81" s="22">
        <v>2007</v>
      </c>
      <c r="L81" s="22">
        <v>30.48</v>
      </c>
      <c r="M81" s="80">
        <v>30.03</v>
      </c>
      <c r="N81" s="1">
        <v>61.874400000000001</v>
      </c>
      <c r="O81" s="80">
        <v>41.42</v>
      </c>
      <c r="P81" s="80">
        <v>73.88</v>
      </c>
      <c r="Q81" s="80" t="e">
        <v>#N/A</v>
      </c>
      <c r="R81" s="1">
        <f t="shared" si="2"/>
        <v>0.49261083743842365</v>
      </c>
      <c r="S81" s="1">
        <f t="shared" si="3"/>
        <v>0.40646995127233354</v>
      </c>
      <c r="T81" s="1">
        <v>4</v>
      </c>
      <c r="U81" s="1" t="s">
        <v>16</v>
      </c>
      <c r="V81" s="1"/>
      <c r="W81" s="10" t="s">
        <v>386</v>
      </c>
      <c r="Z81" t="s">
        <v>122</v>
      </c>
      <c r="AC81" s="32" t="s">
        <v>389</v>
      </c>
    </row>
    <row r="82" spans="1:29" ht="32">
      <c r="A82" s="16" t="s">
        <v>27</v>
      </c>
      <c r="B82" s="16" t="s">
        <v>28</v>
      </c>
      <c r="C82" s="16" t="s">
        <v>75</v>
      </c>
      <c r="D82" s="1" t="s">
        <v>76</v>
      </c>
      <c r="E82" s="1" t="s">
        <v>77</v>
      </c>
      <c r="F82" s="1" t="s">
        <v>11</v>
      </c>
      <c r="G82" s="1" t="s">
        <v>78</v>
      </c>
      <c r="H82" s="1" t="s">
        <v>339</v>
      </c>
      <c r="J82" s="1" t="s">
        <v>79</v>
      </c>
      <c r="K82" s="22">
        <v>2013</v>
      </c>
      <c r="L82" s="22">
        <v>60</v>
      </c>
      <c r="M82" s="80">
        <v>55.3</v>
      </c>
      <c r="N82" s="1">
        <v>63</v>
      </c>
      <c r="O82" s="80">
        <v>10.54</v>
      </c>
      <c r="P82" s="80">
        <v>64.64</v>
      </c>
      <c r="Q82" s="80" t="e">
        <v>#N/A</v>
      </c>
      <c r="R82" s="1">
        <f t="shared" si="2"/>
        <v>0.95238095238095233</v>
      </c>
      <c r="S82" s="1">
        <f t="shared" si="3"/>
        <v>0.85550742574257421</v>
      </c>
      <c r="T82" s="1">
        <v>2</v>
      </c>
      <c r="U82" s="1" t="s">
        <v>16</v>
      </c>
      <c r="V82" s="1" t="s">
        <v>84</v>
      </c>
      <c r="W82" s="9" t="s">
        <v>92</v>
      </c>
      <c r="Z82" t="s">
        <v>123</v>
      </c>
      <c r="AC82" t="s">
        <v>374</v>
      </c>
    </row>
    <row r="83" spans="1:29" ht="32">
      <c r="A83" s="16" t="s">
        <v>27</v>
      </c>
      <c r="B83" s="16" t="s">
        <v>80</v>
      </c>
      <c r="C83" s="16" t="s">
        <v>85</v>
      </c>
      <c r="D83" s="1" t="s">
        <v>86</v>
      </c>
      <c r="E83" s="1" t="s">
        <v>81</v>
      </c>
      <c r="F83" s="1" t="s">
        <v>11</v>
      </c>
      <c r="G83" s="1" t="s">
        <v>82</v>
      </c>
      <c r="H83" s="1" t="s">
        <v>339</v>
      </c>
      <c r="J83" s="1">
        <v>2011</v>
      </c>
      <c r="K83" s="22">
        <v>2011</v>
      </c>
      <c r="L83" s="22" t="e">
        <v>#N/A</v>
      </c>
      <c r="M83" s="80">
        <v>28.51</v>
      </c>
      <c r="O83" s="80">
        <v>16.89</v>
      </c>
      <c r="P83" s="80">
        <v>34.15</v>
      </c>
      <c r="Q83" s="80">
        <v>45.66</v>
      </c>
      <c r="R83" s="1" t="e">
        <f t="shared" si="2"/>
        <v>#N/A</v>
      </c>
      <c r="S83" s="1">
        <f t="shared" si="3"/>
        <v>0.83484626647144955</v>
      </c>
      <c r="T83" s="1">
        <v>2</v>
      </c>
      <c r="U83" s="1" t="s">
        <v>16</v>
      </c>
      <c r="V83" s="1" t="s">
        <v>84</v>
      </c>
      <c r="W83" s="10" t="s">
        <v>94</v>
      </c>
      <c r="Z83" t="s">
        <v>124</v>
      </c>
    </row>
    <row r="84" spans="1:29" ht="32">
      <c r="A84" s="16" t="s">
        <v>27</v>
      </c>
      <c r="B84" s="16" t="s">
        <v>80</v>
      </c>
      <c r="C84" s="16" t="s">
        <v>87</v>
      </c>
      <c r="D84" s="1" t="s">
        <v>88</v>
      </c>
      <c r="E84" s="1" t="s">
        <v>81</v>
      </c>
      <c r="F84" s="1" t="s">
        <v>11</v>
      </c>
      <c r="G84" s="1" t="s">
        <v>82</v>
      </c>
      <c r="H84" s="1" t="s">
        <v>339</v>
      </c>
      <c r="J84" s="1">
        <v>2010</v>
      </c>
      <c r="K84" s="22">
        <v>2010</v>
      </c>
      <c r="L84" s="22" t="e">
        <v>#N/A</v>
      </c>
      <c r="M84" s="80">
        <v>48.21</v>
      </c>
      <c r="O84" s="80">
        <v>9.5</v>
      </c>
      <c r="P84" s="80">
        <v>43.75</v>
      </c>
      <c r="Q84" s="80">
        <v>115.7</v>
      </c>
      <c r="R84" s="1" t="e">
        <f t="shared" si="2"/>
        <v>#N/A</v>
      </c>
      <c r="S84" s="1">
        <f t="shared" si="3"/>
        <v>1.1019428571428571</v>
      </c>
      <c r="T84" s="1">
        <v>2</v>
      </c>
      <c r="U84" s="1" t="s">
        <v>16</v>
      </c>
      <c r="V84" s="1" t="s">
        <v>83</v>
      </c>
      <c r="W84" s="10" t="s">
        <v>94</v>
      </c>
      <c r="Z84" t="s">
        <v>125</v>
      </c>
    </row>
    <row r="85" spans="1:29" ht="32">
      <c r="A85" s="16" t="s">
        <v>27</v>
      </c>
      <c r="B85" s="16" t="s">
        <v>80</v>
      </c>
      <c r="C85" s="16" t="s">
        <v>89</v>
      </c>
      <c r="D85" s="1" t="s">
        <v>90</v>
      </c>
      <c r="E85" s="1" t="s">
        <v>81</v>
      </c>
      <c r="F85" s="1" t="s">
        <v>11</v>
      </c>
      <c r="G85" s="1" t="s">
        <v>82</v>
      </c>
      <c r="H85" s="1" t="s">
        <v>339</v>
      </c>
      <c r="J85" s="1">
        <v>2013</v>
      </c>
      <c r="K85" s="22">
        <v>2013</v>
      </c>
      <c r="L85" s="22" t="e">
        <v>#N/A</v>
      </c>
      <c r="M85" s="80" t="e">
        <v>#N/A</v>
      </c>
      <c r="O85" s="80" t="e">
        <v>#N/A</v>
      </c>
      <c r="P85" s="80" t="e">
        <v>#N/A</v>
      </c>
      <c r="Q85" s="80" t="e">
        <v>#N/A</v>
      </c>
      <c r="R85" s="1" t="e">
        <f t="shared" si="2"/>
        <v>#N/A</v>
      </c>
      <c r="S85" s="1" t="e">
        <f t="shared" si="3"/>
        <v>#N/A</v>
      </c>
      <c r="T85" s="1">
        <v>5</v>
      </c>
      <c r="U85" s="1" t="s">
        <v>16</v>
      </c>
      <c r="V85" s="1" t="s">
        <v>83</v>
      </c>
      <c r="W85" s="10" t="s">
        <v>94</v>
      </c>
      <c r="Z85" t="s">
        <v>126</v>
      </c>
    </row>
    <row r="86" spans="1:29" ht="16">
      <c r="A86" s="15" t="s">
        <v>27</v>
      </c>
      <c r="B86" s="16" t="s">
        <v>270</v>
      </c>
      <c r="C86" s="16">
        <v>47.322270000000003</v>
      </c>
      <c r="D86" s="1">
        <v>-121.32447000000001</v>
      </c>
      <c r="E86" s="1" t="s">
        <v>216</v>
      </c>
      <c r="F86" s="1" t="s">
        <v>11</v>
      </c>
      <c r="K86" s="22"/>
      <c r="L86" s="22">
        <v>45.72</v>
      </c>
      <c r="M86" s="80">
        <v>45.64</v>
      </c>
      <c r="N86" s="1">
        <v>65.531999999999996</v>
      </c>
      <c r="O86" s="80">
        <v>53.64</v>
      </c>
      <c r="P86" s="80">
        <v>99.26</v>
      </c>
      <c r="Q86" s="80" t="e">
        <v>#N/A</v>
      </c>
      <c r="R86" s="1">
        <f t="shared" si="2"/>
        <v>0.69767441860465118</v>
      </c>
      <c r="S86" s="1">
        <f t="shared" si="3"/>
        <v>0.45980253878702398</v>
      </c>
      <c r="T86" s="1">
        <v>6</v>
      </c>
      <c r="U86" s="1" t="s">
        <v>16</v>
      </c>
      <c r="V86" s="1"/>
      <c r="W86" s="1"/>
      <c r="Z86" t="s">
        <v>328</v>
      </c>
    </row>
    <row r="87" spans="1:29" ht="320">
      <c r="A87" s="1" t="s">
        <v>332</v>
      </c>
      <c r="B87" s="1" t="s">
        <v>335</v>
      </c>
      <c r="C87" s="16">
        <v>-31.743182999999998</v>
      </c>
      <c r="D87" s="1">
        <v>115.981769</v>
      </c>
      <c r="E87" s="1" t="s">
        <v>333</v>
      </c>
      <c r="F87" s="1" t="s">
        <v>11</v>
      </c>
      <c r="G87" s="1" t="s">
        <v>334</v>
      </c>
      <c r="H87" s="1" t="s">
        <v>342</v>
      </c>
      <c r="J87" s="1">
        <v>2019</v>
      </c>
      <c r="K87" s="22">
        <v>2019</v>
      </c>
      <c r="L87" s="22"/>
      <c r="M87" s="80">
        <v>14.57</v>
      </c>
      <c r="O87" s="80">
        <v>24.53</v>
      </c>
      <c r="P87" s="80">
        <v>38.89</v>
      </c>
      <c r="Q87" s="80" t="e">
        <v>#N/A</v>
      </c>
      <c r="R87" s="1" t="e">
        <f t="shared" si="2"/>
        <v>#DIV/0!</v>
      </c>
      <c r="S87" s="1">
        <f t="shared" si="3"/>
        <v>0.37464643867318076</v>
      </c>
      <c r="T87" s="1">
        <v>4</v>
      </c>
      <c r="U87" s="1" t="s">
        <v>16</v>
      </c>
      <c r="V87" s="1" t="s">
        <v>84</v>
      </c>
      <c r="W87" s="1" t="s">
        <v>336</v>
      </c>
    </row>
    <row r="88" spans="1:29" ht="32">
      <c r="A88" s="55" t="s">
        <v>10</v>
      </c>
      <c r="B88" s="16" t="s">
        <v>271</v>
      </c>
      <c r="C88" s="15" t="s">
        <v>366</v>
      </c>
      <c r="D88" t="s">
        <v>367</v>
      </c>
      <c r="E88" s="1" t="s">
        <v>343</v>
      </c>
      <c r="F88" s="1" t="s">
        <v>11</v>
      </c>
      <c r="L88" s="22">
        <v>7.48</v>
      </c>
      <c r="M88" s="80">
        <v>6.69</v>
      </c>
      <c r="N88" s="1">
        <v>37.4</v>
      </c>
      <c r="O88" s="80">
        <v>31.92</v>
      </c>
      <c r="P88" s="80">
        <v>47.94</v>
      </c>
      <c r="Q88" s="80" t="e">
        <v>#N/A</v>
      </c>
      <c r="R88" s="1">
        <f t="shared" si="2"/>
        <v>0.2</v>
      </c>
      <c r="S88" s="1">
        <f t="shared" si="3"/>
        <v>0.13954943679599502</v>
      </c>
      <c r="V88" s="1"/>
      <c r="W88" s="1" t="s">
        <v>349</v>
      </c>
      <c r="AC88" t="s">
        <v>372</v>
      </c>
    </row>
    <row r="89" spans="1:29" ht="32">
      <c r="A89" s="55" t="s">
        <v>10</v>
      </c>
      <c r="B89" s="16" t="s">
        <v>271</v>
      </c>
      <c r="C89" s="15" t="s">
        <v>368</v>
      </c>
      <c r="D89" t="s">
        <v>369</v>
      </c>
      <c r="E89" s="1" t="s">
        <v>344</v>
      </c>
      <c r="F89" s="1" t="s">
        <v>11</v>
      </c>
      <c r="K89" s="22"/>
      <c r="L89" s="22">
        <v>7.2</v>
      </c>
      <c r="M89" s="80" t="e">
        <v>#N/A</v>
      </c>
      <c r="N89" s="1">
        <v>27.5</v>
      </c>
      <c r="O89" s="80" t="e">
        <v>#N/A</v>
      </c>
      <c r="P89" s="80" t="e">
        <v>#N/A</v>
      </c>
      <c r="Q89" s="80" t="e">
        <v>#N/A</v>
      </c>
      <c r="R89" s="1">
        <f t="shared" si="2"/>
        <v>0.26181818181818184</v>
      </c>
      <c r="S89" s="1" t="e">
        <f t="shared" si="3"/>
        <v>#N/A</v>
      </c>
      <c r="V89" s="1"/>
      <c r="W89" s="1" t="s">
        <v>349</v>
      </c>
      <c r="AC89" t="s">
        <v>372</v>
      </c>
    </row>
    <row r="90" spans="1:29" ht="32">
      <c r="A90" s="55" t="s">
        <v>10</v>
      </c>
      <c r="B90" s="16" t="s">
        <v>271</v>
      </c>
      <c r="C90" s="15" t="s">
        <v>364</v>
      </c>
      <c r="D90" t="s">
        <v>365</v>
      </c>
      <c r="E90" s="1" t="s">
        <v>345</v>
      </c>
      <c r="F90" s="1" t="s">
        <v>11</v>
      </c>
      <c r="K90" s="22"/>
      <c r="L90" s="22">
        <v>8.25</v>
      </c>
      <c r="M90" s="80">
        <v>6.97</v>
      </c>
      <c r="N90" s="1">
        <v>30.6</v>
      </c>
      <c r="O90" s="80">
        <v>28.69</v>
      </c>
      <c r="P90" s="80">
        <v>35.86</v>
      </c>
      <c r="Q90" s="80">
        <v>56.32</v>
      </c>
      <c r="R90" s="1">
        <f t="shared" si="2"/>
        <v>0.26960784313725489</v>
      </c>
      <c r="S90" s="1">
        <f t="shared" si="3"/>
        <v>0.19436698271054098</v>
      </c>
      <c r="V90" s="1"/>
      <c r="W90" s="1" t="s">
        <v>349</v>
      </c>
      <c r="AC90" t="s">
        <v>372</v>
      </c>
    </row>
    <row r="91" spans="1:29" ht="16">
      <c r="A91" s="16" t="s">
        <v>354</v>
      </c>
      <c r="B91" s="16"/>
      <c r="C91" s="28" t="s">
        <v>355</v>
      </c>
      <c r="D91" s="26" t="s">
        <v>356</v>
      </c>
      <c r="F91" s="1" t="s">
        <v>11</v>
      </c>
      <c r="K91" s="22"/>
      <c r="M91" s="80" t="e">
        <v>#N/A</v>
      </c>
      <c r="O91" s="80" t="e">
        <v>#N/A</v>
      </c>
      <c r="P91" s="80" t="e">
        <v>#N/A</v>
      </c>
      <c r="Q91" s="80" t="e">
        <v>#N/A</v>
      </c>
      <c r="R91" s="1" t="e">
        <f t="shared" si="2"/>
        <v>#DIV/0!</v>
      </c>
      <c r="S91" s="1" t="e">
        <f t="shared" si="3"/>
        <v>#N/A</v>
      </c>
      <c r="V91" s="1"/>
      <c r="W91" s="1"/>
    </row>
    <row r="92" spans="1:29" ht="16">
      <c r="A92" s="27" t="s">
        <v>357</v>
      </c>
      <c r="B92" s="16"/>
      <c r="C92" s="16" t="s">
        <v>358</v>
      </c>
      <c r="D92" s="16" t="s">
        <v>359</v>
      </c>
      <c r="E92" s="16"/>
      <c r="F92" s="16" t="s">
        <v>11</v>
      </c>
      <c r="G92" s="16" t="s">
        <v>360</v>
      </c>
      <c r="H92" s="16" t="s">
        <v>342</v>
      </c>
      <c r="I92" s="16"/>
      <c r="J92" s="16"/>
      <c r="M92" s="80" t="e">
        <v>#N/A</v>
      </c>
      <c r="N92" s="16"/>
      <c r="O92" s="80" t="e">
        <v>#N/A</v>
      </c>
      <c r="P92" s="80" t="e">
        <v>#N/A</v>
      </c>
      <c r="Q92" s="80" t="e">
        <v>#N/A</v>
      </c>
      <c r="R92" s="1" t="e">
        <f t="shared" si="2"/>
        <v>#DIV/0!</v>
      </c>
      <c r="S92" s="1" t="e">
        <f t="shared" si="3"/>
        <v>#N/A</v>
      </c>
      <c r="T92" s="16"/>
      <c r="U92" s="16"/>
      <c r="V92" s="15"/>
      <c r="W92" s="15"/>
    </row>
    <row r="93" spans="1:29" ht="32">
      <c r="A93" s="16" t="s">
        <v>361</v>
      </c>
      <c r="B93" s="16"/>
      <c r="C93" s="16">
        <v>41.226618000000002</v>
      </c>
      <c r="D93" s="16">
        <v>29.068814</v>
      </c>
      <c r="E93" s="15"/>
      <c r="F93" s="16" t="s">
        <v>11</v>
      </c>
      <c r="G93" s="19" t="s">
        <v>362</v>
      </c>
      <c r="H93" s="19" t="s">
        <v>342</v>
      </c>
      <c r="I93" s="16"/>
      <c r="J93" s="16"/>
      <c r="M93" s="81">
        <v>39.61</v>
      </c>
      <c r="N93" s="20"/>
      <c r="O93" s="81">
        <v>46.42</v>
      </c>
      <c r="P93" s="81">
        <v>133.82</v>
      </c>
      <c r="Q93" s="81" t="e">
        <v>#N/A</v>
      </c>
      <c r="R93" s="1" t="e">
        <f t="shared" si="2"/>
        <v>#DIV/0!</v>
      </c>
      <c r="S93" s="1">
        <f t="shared" si="3"/>
        <v>0.29599461963832013</v>
      </c>
      <c r="T93" s="16"/>
      <c r="U93" s="16"/>
      <c r="V93" s="15"/>
      <c r="W93" s="15"/>
    </row>
    <row r="94" spans="1:29">
      <c r="A94" s="16"/>
      <c r="B94" s="16"/>
      <c r="C94" s="16"/>
      <c r="D94" s="16"/>
      <c r="E94" s="15"/>
      <c r="F94" s="16"/>
      <c r="G94" s="19"/>
      <c r="H94" s="19"/>
      <c r="I94" s="16"/>
      <c r="J94" s="16"/>
      <c r="M94" s="81"/>
      <c r="N94" s="20"/>
      <c r="O94" s="81"/>
      <c r="P94" s="81"/>
      <c r="Q94" s="81"/>
      <c r="R94" s="20"/>
      <c r="S94" s="20"/>
      <c r="T94" s="16"/>
      <c r="U94" s="16"/>
      <c r="V94" s="15"/>
      <c r="W94" s="15"/>
    </row>
    <row r="95" spans="1:29">
      <c r="A95" s="16"/>
      <c r="B95" s="16"/>
      <c r="C95" s="16"/>
      <c r="D95" s="16"/>
      <c r="E95" s="15"/>
      <c r="F95" s="16"/>
      <c r="G95" s="19"/>
      <c r="H95" s="19"/>
      <c r="I95" s="16"/>
      <c r="J95" s="16"/>
      <c r="M95" s="81"/>
      <c r="N95" s="20"/>
      <c r="O95" s="81"/>
      <c r="P95" s="81"/>
      <c r="R95" s="16"/>
      <c r="S95" s="16"/>
      <c r="T95" s="16"/>
      <c r="U95" s="16"/>
      <c r="V95" s="15"/>
      <c r="W95" s="15"/>
    </row>
    <row r="96" spans="1:29">
      <c r="A96" s="16"/>
      <c r="B96" s="16"/>
      <c r="C96" s="16"/>
      <c r="D96" s="16"/>
      <c r="E96" s="15"/>
      <c r="F96" s="16"/>
      <c r="G96" s="19"/>
      <c r="H96" s="19"/>
      <c r="I96" s="16"/>
      <c r="J96" s="16"/>
      <c r="M96" s="81"/>
      <c r="N96" s="20"/>
      <c r="O96" s="81"/>
      <c r="P96" s="81"/>
      <c r="Q96" s="81"/>
      <c r="R96" s="20"/>
      <c r="S96" s="20"/>
      <c r="T96" s="16"/>
      <c r="U96" s="16"/>
      <c r="V96" s="15"/>
      <c r="W96" s="15"/>
    </row>
    <row r="97" spans="1:23">
      <c r="A97" s="16"/>
      <c r="B97" s="16"/>
      <c r="C97" s="16"/>
      <c r="D97" s="16"/>
      <c r="E97" s="15"/>
      <c r="F97" s="16"/>
      <c r="G97" s="19"/>
      <c r="H97" s="19"/>
      <c r="I97" s="16"/>
      <c r="J97" s="16"/>
      <c r="M97" s="81"/>
      <c r="N97" s="20"/>
      <c r="O97" s="81"/>
      <c r="P97" s="81"/>
      <c r="Q97" s="81"/>
      <c r="R97" s="20"/>
      <c r="S97" s="20"/>
      <c r="T97" s="16"/>
      <c r="U97" s="16"/>
      <c r="V97" s="15"/>
      <c r="W97" s="15"/>
    </row>
    <row r="98" spans="1:23">
      <c r="A98" s="16"/>
      <c r="B98" s="16"/>
      <c r="C98" s="16"/>
      <c r="D98" s="16"/>
      <c r="E98" s="15"/>
      <c r="F98" s="16"/>
      <c r="G98" s="19"/>
      <c r="H98" s="19"/>
      <c r="I98" s="16"/>
      <c r="J98" s="16"/>
      <c r="M98" s="81"/>
      <c r="N98" s="20"/>
      <c r="O98" s="81"/>
      <c r="P98" s="81"/>
      <c r="Q98" s="81"/>
      <c r="R98" s="20"/>
      <c r="S98" s="20"/>
      <c r="T98" s="16"/>
      <c r="U98" s="16"/>
      <c r="V98" s="15"/>
      <c r="W98" s="15"/>
    </row>
    <row r="99" spans="1:23">
      <c r="A99" s="16"/>
      <c r="B99" s="16"/>
      <c r="C99" s="16"/>
      <c r="D99" s="16"/>
      <c r="E99" s="15"/>
      <c r="F99" s="16"/>
      <c r="G99" s="19"/>
      <c r="H99" s="19"/>
      <c r="I99" s="16"/>
      <c r="J99" s="16"/>
      <c r="M99" s="81"/>
      <c r="N99" s="20"/>
      <c r="O99" s="81"/>
      <c r="P99" s="81"/>
      <c r="Q99" s="81"/>
      <c r="R99" s="20"/>
      <c r="S99" s="20"/>
      <c r="T99" s="16"/>
      <c r="U99" s="16"/>
      <c r="V99" s="15"/>
      <c r="W99" s="15"/>
    </row>
    <row r="100" spans="1:23">
      <c r="A100" s="16"/>
      <c r="B100" s="16"/>
      <c r="C100" s="16"/>
      <c r="D100" s="16"/>
      <c r="E100" s="15"/>
      <c r="F100" s="16"/>
      <c r="G100" s="19"/>
      <c r="H100" s="19"/>
      <c r="I100" s="16"/>
      <c r="J100" s="16"/>
      <c r="M100" s="81"/>
      <c r="N100" s="20"/>
      <c r="O100" s="81"/>
      <c r="P100" s="81"/>
      <c r="Q100" s="81"/>
      <c r="R100" s="20"/>
      <c r="S100" s="20"/>
      <c r="T100" s="16"/>
      <c r="U100" s="16"/>
      <c r="V100" s="15"/>
      <c r="W100" s="15"/>
    </row>
    <row r="101" spans="1:23">
      <c r="A101" s="16"/>
      <c r="B101" s="16"/>
      <c r="C101" s="16"/>
      <c r="D101" s="16"/>
      <c r="E101" s="15"/>
      <c r="F101" s="16"/>
      <c r="G101" s="19"/>
      <c r="H101" s="19"/>
      <c r="I101" s="16"/>
      <c r="J101" s="16"/>
      <c r="M101" s="81"/>
      <c r="N101" s="20"/>
      <c r="O101" s="81"/>
      <c r="P101" s="81"/>
      <c r="Q101" s="81"/>
      <c r="R101" s="20"/>
      <c r="S101" s="20"/>
      <c r="T101" s="16"/>
      <c r="U101" s="16"/>
      <c r="V101" s="15"/>
      <c r="W101" s="15"/>
    </row>
    <row r="102" spans="1:23">
      <c r="A102" s="16"/>
      <c r="B102" s="16"/>
      <c r="C102" s="16"/>
      <c r="D102" s="16"/>
      <c r="E102" s="15"/>
      <c r="F102" s="16"/>
      <c r="G102" s="19"/>
      <c r="H102" s="19"/>
      <c r="I102" s="16"/>
      <c r="J102" s="16"/>
      <c r="M102" s="81"/>
      <c r="N102" s="20"/>
      <c r="O102" s="81"/>
      <c r="P102" s="81"/>
      <c r="Q102" s="81"/>
      <c r="R102" s="20"/>
      <c r="S102" s="20"/>
      <c r="T102" s="16"/>
      <c r="U102" s="16"/>
      <c r="V102" s="15"/>
      <c r="W102" s="15"/>
    </row>
    <row r="103" spans="1:23">
      <c r="A103" s="16"/>
      <c r="B103" s="16"/>
      <c r="C103" s="16"/>
      <c r="D103" s="16"/>
      <c r="E103" s="15"/>
      <c r="F103" s="16"/>
      <c r="G103" s="19"/>
      <c r="H103" s="19"/>
      <c r="I103" s="16"/>
      <c r="J103" s="16"/>
      <c r="M103" s="81"/>
      <c r="N103" s="20"/>
      <c r="O103" s="81"/>
      <c r="P103" s="81"/>
      <c r="Q103" s="81"/>
      <c r="R103" s="20"/>
      <c r="S103" s="20"/>
      <c r="T103" s="16"/>
      <c r="U103" s="16"/>
      <c r="V103" s="15"/>
      <c r="W103" s="15"/>
    </row>
    <row r="104" spans="1:23">
      <c r="A104" s="16"/>
      <c r="B104" s="16"/>
      <c r="C104" s="16"/>
      <c r="D104" s="16"/>
      <c r="E104" s="15"/>
      <c r="F104" s="16"/>
      <c r="G104" s="16"/>
      <c r="H104" s="16"/>
      <c r="I104" s="16"/>
      <c r="J104" s="16"/>
      <c r="N104" s="16"/>
      <c r="R104" s="16"/>
      <c r="S104" s="16"/>
      <c r="T104" s="16"/>
      <c r="U104" s="16"/>
      <c r="V104" s="15"/>
      <c r="W104" s="16"/>
    </row>
    <row r="105" spans="1:23">
      <c r="A105" s="16"/>
      <c r="B105" s="16"/>
      <c r="C105" s="16"/>
      <c r="D105" s="16"/>
      <c r="E105" s="15"/>
      <c r="F105" s="16"/>
      <c r="G105" s="16"/>
      <c r="H105" s="16"/>
      <c r="I105" s="16"/>
      <c r="J105" s="16"/>
      <c r="N105" s="16"/>
      <c r="R105" s="16"/>
      <c r="S105" s="16"/>
      <c r="T105" s="16"/>
      <c r="U105" s="16"/>
      <c r="V105" s="15"/>
      <c r="W105" s="16"/>
    </row>
    <row r="106" spans="1:23">
      <c r="A106" s="16"/>
      <c r="B106" s="16"/>
      <c r="C106" s="16"/>
      <c r="D106" s="16"/>
      <c r="E106" s="16"/>
      <c r="F106" s="16"/>
      <c r="G106" s="16"/>
      <c r="H106" s="16"/>
      <c r="I106" s="16"/>
      <c r="J106" s="16"/>
      <c r="N106" s="16"/>
      <c r="R106" s="16"/>
      <c r="S106" s="16"/>
      <c r="T106" s="16"/>
      <c r="U106" s="16"/>
      <c r="V106" s="15"/>
      <c r="W106" s="16"/>
    </row>
    <row r="107" spans="1:23">
      <c r="A107" s="16"/>
      <c r="B107" s="16"/>
      <c r="C107" s="16"/>
      <c r="D107" s="16"/>
      <c r="E107" s="16"/>
      <c r="F107" s="16"/>
      <c r="G107" s="16"/>
      <c r="H107" s="16"/>
      <c r="I107" s="16"/>
      <c r="J107" s="16"/>
      <c r="N107" s="16"/>
      <c r="R107" s="16"/>
      <c r="S107" s="16"/>
      <c r="T107" s="16"/>
      <c r="U107" s="16"/>
      <c r="V107" s="15"/>
      <c r="W107" s="16"/>
    </row>
    <row r="108" spans="1:23" ht="29">
      <c r="A108" s="18"/>
      <c r="B108" s="16"/>
      <c r="C108" s="16"/>
      <c r="D108" s="16"/>
      <c r="E108" s="16"/>
      <c r="F108" s="16"/>
      <c r="G108" s="16"/>
      <c r="H108" s="16"/>
      <c r="I108" s="16"/>
      <c r="J108" s="16"/>
      <c r="N108" s="16"/>
      <c r="R108" s="16"/>
      <c r="S108" s="16"/>
      <c r="T108" s="16"/>
      <c r="U108" s="16"/>
      <c r="V108" s="15"/>
      <c r="W108" s="15"/>
    </row>
    <row r="109" spans="1:23">
      <c r="A109" s="16"/>
      <c r="B109" s="16"/>
      <c r="C109" s="16"/>
      <c r="D109" s="16"/>
      <c r="E109" s="15"/>
      <c r="F109" s="16"/>
      <c r="G109" s="19"/>
      <c r="H109" s="19"/>
      <c r="I109" s="16"/>
      <c r="J109" s="16"/>
      <c r="M109" s="81"/>
      <c r="N109" s="20"/>
      <c r="O109" s="81"/>
      <c r="P109" s="81"/>
      <c r="Q109" s="81"/>
      <c r="R109" s="20"/>
      <c r="S109" s="20"/>
      <c r="T109" s="16"/>
      <c r="U109" s="16"/>
      <c r="V109" s="15"/>
      <c r="W109" s="15"/>
    </row>
    <row r="110" spans="1:23">
      <c r="A110" s="16"/>
      <c r="B110" s="16"/>
      <c r="C110" s="16"/>
      <c r="D110" s="16"/>
      <c r="E110" s="15"/>
      <c r="F110" s="16"/>
      <c r="G110" s="19"/>
      <c r="H110" s="19"/>
      <c r="I110" s="16"/>
      <c r="J110" s="16"/>
      <c r="M110" s="81"/>
      <c r="N110" s="20"/>
      <c r="O110" s="81"/>
      <c r="P110" s="81"/>
      <c r="Q110" s="81"/>
      <c r="R110" s="20"/>
      <c r="S110" s="20"/>
      <c r="T110" s="16"/>
      <c r="U110" s="16"/>
      <c r="V110" s="15"/>
      <c r="W110" s="15"/>
    </row>
    <row r="111" spans="1:23">
      <c r="A111" s="16"/>
      <c r="B111" s="16"/>
      <c r="C111" s="16"/>
      <c r="D111" s="16"/>
      <c r="E111" s="15"/>
      <c r="F111" s="16"/>
      <c r="G111" s="19"/>
      <c r="H111" s="19"/>
      <c r="I111" s="16"/>
      <c r="J111" s="16"/>
      <c r="M111" s="81"/>
      <c r="N111" s="20"/>
      <c r="O111" s="81"/>
      <c r="P111" s="81"/>
      <c r="R111" s="16"/>
      <c r="S111" s="16"/>
      <c r="T111" s="16"/>
      <c r="U111" s="16"/>
      <c r="V111" s="15"/>
      <c r="W111" s="15"/>
    </row>
    <row r="112" spans="1:23">
      <c r="A112" s="16"/>
      <c r="B112" s="16"/>
      <c r="C112" s="16"/>
      <c r="D112" s="16"/>
      <c r="E112" s="15"/>
      <c r="F112" s="16"/>
      <c r="G112" s="19"/>
      <c r="H112" s="19"/>
      <c r="I112" s="16"/>
      <c r="J112" s="16"/>
      <c r="M112" s="81"/>
      <c r="N112" s="20"/>
      <c r="O112" s="81"/>
      <c r="P112" s="81"/>
      <c r="Q112" s="81"/>
      <c r="R112" s="20"/>
      <c r="S112" s="20"/>
      <c r="T112" s="16"/>
      <c r="U112" s="16"/>
      <c r="V112" s="15"/>
      <c r="W112" s="15"/>
    </row>
    <row r="113" spans="1:23">
      <c r="A113" s="16"/>
      <c r="B113" s="16"/>
      <c r="C113" s="16"/>
      <c r="D113" s="16"/>
      <c r="E113" s="15"/>
      <c r="F113" s="16"/>
      <c r="G113" s="19"/>
      <c r="H113" s="19"/>
      <c r="I113" s="16"/>
      <c r="J113" s="16"/>
      <c r="M113" s="81"/>
      <c r="N113" s="20"/>
      <c r="O113" s="81"/>
      <c r="P113" s="81"/>
      <c r="Q113" s="81"/>
      <c r="R113" s="20"/>
      <c r="S113" s="20"/>
      <c r="T113" s="16"/>
      <c r="U113" s="16"/>
      <c r="V113" s="15"/>
      <c r="W113" s="15"/>
    </row>
    <row r="114" spans="1:23">
      <c r="A114" s="16"/>
      <c r="B114" s="16"/>
      <c r="C114" s="16"/>
      <c r="D114" s="16"/>
      <c r="E114" s="15"/>
      <c r="F114" s="16"/>
      <c r="G114" s="19"/>
      <c r="H114" s="19"/>
      <c r="I114" s="16"/>
      <c r="J114" s="16"/>
      <c r="M114" s="81"/>
      <c r="N114" s="20"/>
      <c r="O114" s="81"/>
      <c r="P114" s="81"/>
      <c r="Q114" s="81"/>
      <c r="R114" s="20"/>
      <c r="S114" s="20"/>
      <c r="T114" s="16"/>
      <c r="U114" s="16"/>
      <c r="V114" s="15"/>
      <c r="W114" s="15"/>
    </row>
    <row r="115" spans="1:23">
      <c r="A115" s="16"/>
      <c r="B115" s="16"/>
      <c r="C115" s="16"/>
      <c r="D115" s="16"/>
      <c r="E115" s="15"/>
      <c r="F115" s="16"/>
      <c r="G115" s="19"/>
      <c r="H115" s="19"/>
      <c r="I115" s="16"/>
      <c r="J115" s="16"/>
      <c r="M115" s="81"/>
      <c r="N115" s="20"/>
      <c r="O115" s="81"/>
      <c r="P115" s="81"/>
      <c r="Q115" s="81"/>
      <c r="R115" s="20"/>
      <c r="S115" s="20"/>
      <c r="T115" s="16"/>
      <c r="U115" s="16"/>
      <c r="V115" s="15"/>
      <c r="W115" s="15"/>
    </row>
    <row r="116" spans="1:23">
      <c r="A116" s="16"/>
      <c r="B116" s="16"/>
      <c r="C116" s="16"/>
      <c r="D116" s="16"/>
      <c r="E116" s="15"/>
      <c r="F116" s="16"/>
      <c r="G116" s="19"/>
      <c r="H116" s="19"/>
      <c r="I116" s="16"/>
      <c r="J116" s="16"/>
      <c r="M116" s="81"/>
      <c r="N116" s="20"/>
      <c r="O116" s="81"/>
      <c r="P116" s="81"/>
      <c r="Q116" s="81"/>
      <c r="R116" s="20"/>
      <c r="S116" s="20"/>
      <c r="T116" s="16"/>
      <c r="U116" s="16"/>
      <c r="V116" s="15"/>
      <c r="W116" s="15"/>
    </row>
    <row r="117" spans="1:23">
      <c r="A117" s="16"/>
      <c r="B117" s="16"/>
      <c r="C117" s="16"/>
      <c r="D117" s="16"/>
      <c r="E117" s="15"/>
      <c r="F117" s="16"/>
      <c r="G117" s="19"/>
      <c r="H117" s="19"/>
      <c r="I117" s="16"/>
      <c r="J117" s="16"/>
      <c r="M117" s="81"/>
      <c r="N117" s="20"/>
      <c r="O117" s="81"/>
      <c r="P117" s="81"/>
      <c r="Q117" s="81"/>
      <c r="R117" s="20"/>
      <c r="S117" s="20"/>
      <c r="T117" s="16"/>
      <c r="U117" s="16"/>
      <c r="V117" s="15"/>
      <c r="W117" s="15"/>
    </row>
    <row r="118" spans="1:23">
      <c r="A118" s="16"/>
      <c r="B118" s="16"/>
      <c r="C118" s="16"/>
      <c r="D118" s="16"/>
      <c r="E118" s="15"/>
      <c r="F118" s="16"/>
      <c r="G118" s="19"/>
      <c r="H118" s="19"/>
      <c r="I118" s="16"/>
      <c r="J118" s="16"/>
      <c r="M118" s="81"/>
      <c r="N118" s="20"/>
      <c r="O118" s="81"/>
      <c r="P118" s="81"/>
      <c r="Q118" s="81"/>
      <c r="R118" s="20"/>
      <c r="S118" s="20"/>
      <c r="T118" s="16"/>
      <c r="U118" s="16"/>
      <c r="V118" s="15"/>
      <c r="W118" s="15"/>
    </row>
    <row r="119" spans="1:23">
      <c r="A119" s="16"/>
      <c r="B119" s="16"/>
      <c r="C119" s="16"/>
      <c r="D119" s="16"/>
      <c r="E119" s="15"/>
      <c r="F119" s="16"/>
      <c r="G119" s="19"/>
      <c r="H119" s="19"/>
      <c r="I119" s="16"/>
      <c r="J119" s="16"/>
      <c r="M119" s="81"/>
      <c r="N119" s="20"/>
      <c r="O119" s="81"/>
      <c r="P119" s="81"/>
      <c r="Q119" s="81"/>
      <c r="R119" s="20"/>
      <c r="S119" s="20"/>
      <c r="T119" s="16"/>
      <c r="U119" s="16"/>
      <c r="V119" s="15"/>
      <c r="W119" s="15"/>
    </row>
    <row r="120" spans="1:23">
      <c r="A120" s="16"/>
      <c r="B120" s="16"/>
      <c r="C120" s="16"/>
      <c r="D120" s="16"/>
      <c r="E120" s="15"/>
      <c r="F120" s="16"/>
      <c r="G120" s="16"/>
      <c r="H120" s="16"/>
      <c r="I120" s="16"/>
      <c r="J120" s="16"/>
      <c r="N120" s="16"/>
      <c r="R120" s="16"/>
      <c r="S120" s="16"/>
      <c r="T120" s="16"/>
      <c r="U120" s="16"/>
      <c r="V120" s="15"/>
      <c r="W120" s="16"/>
    </row>
    <row r="121" spans="1:23">
      <c r="A121" s="16"/>
      <c r="B121" s="16"/>
      <c r="C121" s="16"/>
      <c r="D121" s="16"/>
      <c r="E121" s="15"/>
      <c r="F121" s="16"/>
      <c r="G121" s="16"/>
      <c r="H121" s="16"/>
      <c r="I121" s="16"/>
      <c r="J121" s="16"/>
      <c r="N121" s="16"/>
      <c r="R121" s="16"/>
      <c r="S121" s="16"/>
      <c r="T121" s="16"/>
      <c r="U121" s="16"/>
      <c r="V121" s="15"/>
      <c r="W121" s="16"/>
    </row>
    <row r="122" spans="1:23">
      <c r="A122" s="16"/>
      <c r="B122" s="16"/>
      <c r="C122" s="16"/>
      <c r="D122" s="16"/>
      <c r="E122" s="16"/>
      <c r="F122" s="16"/>
      <c r="G122" s="16"/>
      <c r="H122" s="16"/>
      <c r="I122" s="16"/>
      <c r="J122" s="16"/>
      <c r="N122" s="16"/>
      <c r="R122" s="16"/>
      <c r="S122" s="16"/>
      <c r="T122" s="16"/>
      <c r="U122" s="16"/>
      <c r="V122" s="15"/>
      <c r="W122" s="16"/>
    </row>
    <row r="123" spans="1:23">
      <c r="A123" s="16"/>
      <c r="B123" s="16"/>
      <c r="C123" s="16"/>
      <c r="D123" s="16"/>
      <c r="E123" s="16"/>
      <c r="F123" s="16"/>
      <c r="G123" s="16"/>
      <c r="H123" s="16"/>
      <c r="I123" s="16"/>
      <c r="J123" s="16"/>
      <c r="N123" s="16"/>
      <c r="R123" s="16"/>
      <c r="S123" s="16"/>
      <c r="T123" s="16"/>
      <c r="U123" s="16"/>
      <c r="V123" s="15"/>
      <c r="W123" s="16"/>
    </row>
    <row r="124" spans="1:23" ht="29">
      <c r="A124" s="18"/>
      <c r="B124" s="16"/>
      <c r="C124" s="16"/>
      <c r="D124" s="16"/>
      <c r="E124" s="16"/>
      <c r="F124" s="16"/>
      <c r="G124" s="16"/>
      <c r="H124" s="16"/>
      <c r="I124" s="16"/>
      <c r="J124" s="16"/>
      <c r="N124" s="16"/>
      <c r="R124" s="16"/>
      <c r="S124" s="16"/>
      <c r="T124" s="16"/>
      <c r="U124" s="16"/>
      <c r="V124" s="15"/>
      <c r="W124" s="15"/>
    </row>
    <row r="125" spans="1:23">
      <c r="A125" s="16"/>
      <c r="B125" s="16"/>
      <c r="C125" s="16"/>
      <c r="D125" s="16"/>
      <c r="E125" s="15"/>
      <c r="F125" s="16"/>
      <c r="G125" s="19"/>
      <c r="H125" s="19"/>
      <c r="I125" s="16"/>
      <c r="J125" s="16"/>
      <c r="M125" s="81"/>
      <c r="N125" s="20"/>
      <c r="O125" s="81"/>
      <c r="P125" s="81"/>
      <c r="Q125" s="81"/>
      <c r="R125" s="20"/>
      <c r="S125" s="20"/>
      <c r="T125" s="16"/>
      <c r="U125" s="16"/>
      <c r="V125" s="15"/>
      <c r="W125" s="15"/>
    </row>
    <row r="126" spans="1:23">
      <c r="A126" s="16"/>
      <c r="B126" s="16"/>
      <c r="C126" s="16"/>
      <c r="D126" s="16"/>
      <c r="E126" s="15"/>
      <c r="F126" s="16"/>
      <c r="G126" s="19"/>
      <c r="H126" s="19"/>
      <c r="I126" s="16"/>
      <c r="J126" s="16"/>
      <c r="M126" s="81"/>
      <c r="N126" s="20"/>
      <c r="O126" s="81"/>
      <c r="P126" s="81"/>
      <c r="Q126" s="81"/>
      <c r="R126" s="20"/>
      <c r="S126" s="20"/>
      <c r="T126" s="16"/>
      <c r="U126" s="16"/>
      <c r="V126" s="15"/>
      <c r="W126" s="15"/>
    </row>
    <row r="127" spans="1:23">
      <c r="A127" s="16"/>
      <c r="B127" s="16"/>
      <c r="C127" s="16"/>
      <c r="D127" s="16"/>
      <c r="E127" s="15"/>
      <c r="F127" s="16"/>
      <c r="G127" s="19"/>
      <c r="H127" s="19"/>
      <c r="I127" s="16"/>
      <c r="J127" s="16"/>
      <c r="M127" s="81"/>
      <c r="N127" s="20"/>
      <c r="O127" s="81"/>
      <c r="P127" s="81"/>
      <c r="R127" s="16"/>
      <c r="S127" s="16"/>
      <c r="T127" s="16"/>
      <c r="U127" s="16"/>
      <c r="V127" s="15"/>
      <c r="W127" s="15"/>
    </row>
    <row r="128" spans="1:23">
      <c r="A128" s="16"/>
      <c r="B128" s="16"/>
      <c r="C128" s="16"/>
      <c r="D128" s="16"/>
      <c r="E128" s="15"/>
      <c r="F128" s="16"/>
      <c r="G128" s="19"/>
      <c r="H128" s="19"/>
      <c r="I128" s="16"/>
      <c r="J128" s="16"/>
      <c r="M128" s="81"/>
      <c r="N128" s="20"/>
      <c r="O128" s="81"/>
      <c r="P128" s="81"/>
      <c r="Q128" s="81"/>
      <c r="R128" s="20"/>
      <c r="S128" s="20"/>
      <c r="T128" s="16"/>
      <c r="U128" s="16"/>
      <c r="V128" s="15"/>
      <c r="W128" s="15"/>
    </row>
    <row r="129" spans="1:23">
      <c r="A129" s="16"/>
      <c r="B129" s="16"/>
      <c r="C129" s="16"/>
      <c r="D129" s="16"/>
      <c r="E129" s="15"/>
      <c r="F129" s="16"/>
      <c r="G129" s="19"/>
      <c r="H129" s="19"/>
      <c r="I129" s="16"/>
      <c r="J129" s="16"/>
      <c r="M129" s="81"/>
      <c r="N129" s="20"/>
      <c r="O129" s="81"/>
      <c r="P129" s="81"/>
      <c r="Q129" s="81"/>
      <c r="R129" s="20"/>
      <c r="S129" s="20"/>
      <c r="T129" s="16"/>
      <c r="U129" s="16"/>
      <c r="V129" s="15"/>
      <c r="W129" s="15"/>
    </row>
    <row r="130" spans="1:23">
      <c r="A130" s="16"/>
      <c r="B130" s="16"/>
      <c r="C130" s="16"/>
      <c r="D130" s="16"/>
      <c r="E130" s="15"/>
      <c r="F130" s="16"/>
      <c r="G130" s="19"/>
      <c r="H130" s="19"/>
      <c r="I130" s="16"/>
      <c r="J130" s="16"/>
      <c r="M130" s="81"/>
      <c r="N130" s="20"/>
      <c r="O130" s="81"/>
      <c r="P130" s="81"/>
      <c r="Q130" s="81"/>
      <c r="R130" s="20"/>
      <c r="S130" s="20"/>
      <c r="T130" s="16"/>
      <c r="U130" s="16"/>
      <c r="V130" s="15"/>
      <c r="W130" s="15"/>
    </row>
    <row r="131" spans="1:23">
      <c r="A131" s="16"/>
      <c r="B131" s="16"/>
      <c r="C131" s="16"/>
      <c r="D131" s="16"/>
      <c r="E131" s="15"/>
      <c r="F131" s="16"/>
      <c r="G131" s="19"/>
      <c r="H131" s="19"/>
      <c r="I131" s="16"/>
      <c r="J131" s="16"/>
      <c r="M131" s="81"/>
      <c r="N131" s="20"/>
      <c r="O131" s="81"/>
      <c r="P131" s="81"/>
      <c r="Q131" s="81"/>
      <c r="R131" s="20"/>
      <c r="S131" s="20"/>
      <c r="T131" s="16"/>
      <c r="U131" s="16"/>
      <c r="V131" s="15"/>
      <c r="W131" s="15"/>
    </row>
    <row r="132" spans="1:23">
      <c r="A132" s="16"/>
      <c r="B132" s="16"/>
      <c r="C132" s="16"/>
      <c r="D132" s="16"/>
      <c r="E132" s="15"/>
      <c r="F132" s="16"/>
      <c r="G132" s="19"/>
      <c r="H132" s="19"/>
      <c r="I132" s="16"/>
      <c r="J132" s="16"/>
      <c r="M132" s="81"/>
      <c r="N132" s="20"/>
      <c r="O132" s="81"/>
      <c r="P132" s="81"/>
      <c r="Q132" s="81"/>
      <c r="R132" s="20"/>
      <c r="S132" s="20"/>
      <c r="T132" s="16"/>
      <c r="U132" s="16"/>
      <c r="V132" s="15"/>
      <c r="W132" s="15"/>
    </row>
    <row r="133" spans="1:23">
      <c r="A133" s="16"/>
      <c r="B133" s="16"/>
      <c r="C133" s="16"/>
      <c r="D133" s="16"/>
      <c r="E133" s="15"/>
      <c r="F133" s="16"/>
      <c r="G133" s="19"/>
      <c r="H133" s="19"/>
      <c r="I133" s="16"/>
      <c r="J133" s="16"/>
      <c r="M133" s="81"/>
      <c r="N133" s="20"/>
      <c r="O133" s="81"/>
      <c r="P133" s="81"/>
      <c r="Q133" s="81"/>
      <c r="R133" s="20"/>
      <c r="S133" s="20"/>
      <c r="T133" s="16"/>
      <c r="U133" s="16"/>
      <c r="V133" s="15"/>
      <c r="W133" s="15"/>
    </row>
    <row r="134" spans="1:23">
      <c r="A134" s="16"/>
      <c r="B134" s="16"/>
      <c r="C134" s="16"/>
      <c r="D134" s="16"/>
      <c r="E134" s="15"/>
      <c r="F134" s="16"/>
      <c r="G134" s="19"/>
      <c r="H134" s="19"/>
      <c r="I134" s="16"/>
      <c r="J134" s="16"/>
      <c r="M134" s="81"/>
      <c r="N134" s="20"/>
      <c r="O134" s="81"/>
      <c r="P134" s="81"/>
      <c r="Q134" s="81"/>
      <c r="R134" s="20"/>
      <c r="S134" s="20"/>
      <c r="T134" s="16"/>
      <c r="U134" s="16"/>
      <c r="V134" s="15"/>
      <c r="W134" s="15"/>
    </row>
    <row r="135" spans="1:23">
      <c r="A135" s="16"/>
      <c r="B135" s="16"/>
      <c r="C135" s="16"/>
      <c r="D135" s="16"/>
      <c r="E135" s="15"/>
      <c r="F135" s="16"/>
      <c r="G135" s="19"/>
      <c r="H135" s="19"/>
      <c r="I135" s="16"/>
      <c r="J135" s="16"/>
      <c r="M135" s="81"/>
      <c r="N135" s="20"/>
      <c r="O135" s="81"/>
      <c r="P135" s="81"/>
      <c r="Q135" s="81"/>
      <c r="R135" s="20"/>
      <c r="S135" s="20"/>
      <c r="T135" s="16"/>
      <c r="U135" s="16"/>
      <c r="V135" s="15"/>
      <c r="W135" s="15"/>
    </row>
    <row r="136" spans="1:23">
      <c r="A136" s="16"/>
      <c r="B136" s="16"/>
      <c r="C136" s="16"/>
      <c r="D136" s="16"/>
      <c r="E136" s="15"/>
      <c r="F136" s="16"/>
      <c r="G136" s="16"/>
      <c r="H136" s="16"/>
      <c r="I136" s="16"/>
      <c r="J136" s="16"/>
      <c r="N136" s="16"/>
      <c r="R136" s="16"/>
      <c r="S136" s="16"/>
      <c r="T136" s="16"/>
      <c r="U136" s="16"/>
      <c r="V136" s="15"/>
      <c r="W136" s="16"/>
    </row>
    <row r="137" spans="1:23">
      <c r="A137" s="16"/>
      <c r="B137" s="16"/>
      <c r="C137" s="16"/>
      <c r="D137" s="16"/>
      <c r="E137" s="15"/>
      <c r="F137" s="16"/>
      <c r="G137" s="16"/>
      <c r="H137" s="16"/>
      <c r="I137" s="16"/>
      <c r="J137" s="16"/>
      <c r="N137" s="16"/>
      <c r="R137" s="16"/>
      <c r="S137" s="16"/>
      <c r="T137" s="16"/>
      <c r="U137" s="16"/>
      <c r="V137" s="15"/>
      <c r="W137" s="16"/>
    </row>
    <row r="138" spans="1:23">
      <c r="A138" s="16"/>
      <c r="B138" s="16"/>
      <c r="C138" s="16"/>
      <c r="D138" s="16"/>
      <c r="E138" s="16"/>
      <c r="F138" s="16"/>
      <c r="G138" s="16"/>
      <c r="H138" s="16"/>
      <c r="I138" s="16"/>
      <c r="J138" s="16"/>
      <c r="N138" s="16"/>
      <c r="R138" s="16"/>
      <c r="S138" s="16"/>
      <c r="T138" s="16"/>
      <c r="U138" s="16"/>
      <c r="V138" s="15"/>
      <c r="W138" s="16"/>
    </row>
    <row r="139" spans="1:23">
      <c r="A139" s="16"/>
      <c r="B139" s="16"/>
      <c r="C139" s="16"/>
      <c r="D139" s="16"/>
      <c r="E139" s="16"/>
      <c r="F139" s="16"/>
      <c r="G139" s="16"/>
      <c r="H139" s="16"/>
      <c r="I139" s="16"/>
      <c r="J139" s="16"/>
      <c r="N139" s="16"/>
      <c r="R139" s="16"/>
      <c r="S139" s="16"/>
      <c r="T139" s="16"/>
      <c r="U139" s="16"/>
      <c r="V139" s="15"/>
      <c r="W139" s="16"/>
    </row>
    <row r="140" spans="1:23" ht="29">
      <c r="A140" s="18"/>
      <c r="B140" s="16"/>
      <c r="C140" s="16"/>
      <c r="D140" s="16"/>
      <c r="E140" s="16"/>
      <c r="F140" s="16"/>
      <c r="G140" s="16"/>
      <c r="H140" s="16"/>
      <c r="I140" s="16"/>
      <c r="J140" s="16"/>
      <c r="N140" s="16"/>
      <c r="R140" s="16"/>
      <c r="S140" s="16"/>
      <c r="T140" s="16"/>
      <c r="U140" s="16"/>
      <c r="V140" s="15"/>
      <c r="W140" s="15"/>
    </row>
  </sheetData>
  <sortState xmlns:xlrd2="http://schemas.microsoft.com/office/spreadsheetml/2017/richdata2" ref="A2:W86">
    <sortCondition ref="A2"/>
  </sortState>
  <phoneticPr fontId="10" type="noConversion"/>
  <hyperlinks>
    <hyperlink ref="W74" r:id="rId1" display="https://arc-solutions.org/wp-content/uploads/2021/01/ARC-Solutions-Success-Stories-online.pdf, " xr:uid="{8BF97473-65A8-42E2-83DA-26B5A4A62629}"/>
    <hyperlink ref="W82" r:id="rId2" display="https://www.mdt.mt.gov/other/webdata/external/research/docs/research_proj/wildlife_crossing/phaseii/PHASE_II_FINAL_REPORT.pdf" xr:uid="{57CBAF13-1123-4F14-B0A3-F2493466E874}"/>
    <hyperlink ref="J65" r:id="rId3" display="https://structurae.net/en/structures/search?year=2008" xr:uid="{78E7F636-229A-4F70-84BF-46B3606D67F0}"/>
    <hyperlink ref="W70" r:id="rId4" xr:uid="{B2E9F133-1597-4D70-87FA-818A0D0335BC}"/>
    <hyperlink ref="W66" r:id="rId5" xr:uid="{B5C56C22-AE94-4FD8-BFC5-DAF0E51A3AA9}"/>
    <hyperlink ref="W2" r:id="rId6" xr:uid="{A5522F2F-EDDA-4B11-B103-FBC083CBA660}"/>
    <hyperlink ref="W5" r:id="rId7" xr:uid="{8723E09A-49D5-4D6E-9BEC-4750F09D6A08}"/>
    <hyperlink ref="W21" r:id="rId8" xr:uid="{850BA2B9-0398-4B1E-A916-7CA4F2D9A5F4}"/>
    <hyperlink ref="W22" r:id="rId9" xr:uid="{5B5C63C4-9F1D-4369-B936-9909010E2236}"/>
    <hyperlink ref="W23" r:id="rId10" xr:uid="{A543D97E-4A6B-42F2-9D73-C7DF40032B9E}"/>
    <hyperlink ref="W27" r:id="rId11" xr:uid="{ED7A7502-1A0F-4861-B7AB-387D2CB17BB2}"/>
    <hyperlink ref="W29" r:id="rId12" xr:uid="{E5B8488D-9A5B-4162-8AB8-737126DAB879}"/>
    <hyperlink ref="W30" r:id="rId13" xr:uid="{3CAC96D6-1B18-4BD4-A8CD-D5453C71BAC4}"/>
    <hyperlink ref="W31" r:id="rId14" xr:uid="{C813D881-D753-4240-ABDE-57596678E2F2}"/>
    <hyperlink ref="W32" r:id="rId15" xr:uid="{5D0CC398-9403-463D-9515-0B6B418F7777}"/>
    <hyperlink ref="W33" r:id="rId16" xr:uid="{3FE06668-3022-4FA0-8ED7-A1B6B8313425}"/>
    <hyperlink ref="W62" r:id="rId17" xr:uid="{5E2BD535-95EA-465D-92ED-398D37D9CE7A}"/>
    <hyperlink ref="W64" r:id="rId18" xr:uid="{04147044-0DCD-4646-9930-B67776B9556A}"/>
    <hyperlink ref="W65" r:id="rId19" xr:uid="{5864EB1C-97F7-4A1B-A81C-C7388D08A474}"/>
    <hyperlink ref="W71" r:id="rId20" xr:uid="{D13A7754-32C9-4B8E-81CB-AC1B95AEBB26}"/>
    <hyperlink ref="K65" r:id="rId21" display="https://structurae.net/en/structures/search?year=2008" xr:uid="{AFFBD71E-F783-A547-BDE1-B252631321D5}"/>
    <hyperlink ref="W34" r:id="rId22" xr:uid="{A8610758-1CA9-8B4A-9D0E-447DEC6158A4}"/>
  </hyperlinks>
  <pageMargins left="0.7" right="0.7" top="0.75" bottom="0.75" header="0.3" footer="0.3"/>
  <pageSetup orientation="portrait" r:id="rId23"/>
  <legacyDrawing r:id="rId2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5BF5B-C2EB-3747-BB1E-9A61E8E784AE}">
  <dimension ref="A1:AE27"/>
  <sheetViews>
    <sheetView topLeftCell="F23" zoomScale="90" workbookViewId="0">
      <selection activeCell="Q34" sqref="Q34"/>
    </sheetView>
  </sheetViews>
  <sheetFormatPr baseColWidth="10" defaultRowHeight="15"/>
  <cols>
    <col min="2" max="2" width="15.6640625" customWidth="1"/>
    <col min="3" max="3" width="12.1640625" bestFit="1" customWidth="1"/>
    <col min="4" max="4" width="12.83203125" bestFit="1" customWidth="1"/>
    <col min="7" max="17" width="11.1640625" bestFit="1" customWidth="1"/>
    <col min="18" max="18" width="13.33203125" bestFit="1" customWidth="1"/>
    <col min="19" max="19" width="13.33203125" customWidth="1"/>
    <col min="20" max="25" width="11.1640625" bestFit="1" customWidth="1"/>
    <col min="26" max="26" width="20.6640625" customWidth="1"/>
    <col min="27" max="31" width="11.1640625" bestFit="1" customWidth="1"/>
  </cols>
  <sheetData>
    <row r="1" spans="1:31" ht="272">
      <c r="A1" s="30" t="str">
        <f>'Global (fill this first)'!A1</f>
        <v>Country</v>
      </c>
      <c r="B1" s="30" t="str">
        <f>'Global (fill this first)'!B1</f>
        <v>State/Province</v>
      </c>
      <c r="C1" s="30" t="str">
        <f>'Global (fill this first)'!C1</f>
        <v>Lat</v>
      </c>
      <c r="D1" s="30" t="str">
        <f>'Global (fill this first)'!D1</f>
        <v>Long</v>
      </c>
      <c r="E1" s="30" t="str">
        <f>'Global (fill this first)'!E1</f>
        <v>Name (if applicable)</v>
      </c>
      <c r="F1" s="30" t="str">
        <f>'Global (fill this first)'!F1</f>
        <v>Overpass or Underpass</v>
      </c>
      <c r="G1" s="30" t="str">
        <f>'Global (fill this first)'!G1</f>
        <v>Targeted Species</v>
      </c>
      <c r="H1" s="30" t="str">
        <f>'Global (fill this first)'!H1</f>
        <v>ApproxSize</v>
      </c>
      <c r="I1" s="30" t="str">
        <f>'Global (fill this first)'!I1</f>
        <v>Price</v>
      </c>
      <c r="J1" s="30" t="str">
        <f>'Global (fill this first)'!J1</f>
        <v>Year of build</v>
      </c>
      <c r="K1" s="30" t="str">
        <f>'Global (fill this first)'!K1</f>
        <v>Year of build_clean</v>
      </c>
      <c r="L1" s="30" t="str">
        <f>'Global (fill this first)'!L1</f>
        <v>Known Width (m)</v>
      </c>
      <c r="M1" s="30" t="str">
        <f>'Global (fill this first)'!M1</f>
        <v>Estimated inner Width (m) ( from Google Earth)(in cases where fencing is visible - inner fence/rail where visible)</v>
      </c>
      <c r="N1" s="30" t="str">
        <f>'Global (fill this first)'!N1</f>
        <v xml:space="preserve">Known Length (m) </v>
      </c>
      <c r="O1" s="30" t="str">
        <f>'Global (fill this first)'!O1</f>
        <v xml:space="preserve">Estimated Length (m) ( width of road/rail and median below) </v>
      </c>
      <c r="P1" s="30" t="str">
        <f>'Global (fill this first)'!P1</f>
        <v>Estimated Length (m) ( Headwall)(end to end of physical structure, often indicated by start and stop of guard rail / concreate/metail edge of strcuture)</v>
      </c>
      <c r="Q1" s="30" t="str">
        <f>'Global (fill this first)'!Q1</f>
        <v>Estimated Length (m) (including ramps)</v>
      </c>
      <c r="R1" s="30" t="str">
        <f>'Global (fill this first)'!R1</f>
        <v xml:space="preserve">W:L ratio known values </v>
      </c>
      <c r="S1" s="30" t="s">
        <v>452</v>
      </c>
      <c r="T1" s="30" t="str">
        <f>'Global (fill this first)'!T1</f>
        <v>Number of lanes spanned</v>
      </c>
      <c r="U1" s="30" t="str">
        <f>'Global (fill this first)'!U1</f>
        <v>Railway Spanned (y/n)</v>
      </c>
      <c r="V1" s="30" t="str">
        <f>'Global (fill this first)'!V1</f>
        <v>Other Notes</v>
      </c>
      <c r="W1" s="30" t="str">
        <f>'Global (fill this first)'!W1</f>
        <v>Source</v>
      </c>
      <c r="X1" s="30" t="str">
        <f>'Global (fill this first)'!X1</f>
        <v xml:space="preserve"> </v>
      </c>
      <c r="Y1" s="30">
        <f>'Global (fill this first)'!Y1</f>
        <v>0</v>
      </c>
      <c r="Z1" s="30" t="str">
        <f>'Global (fill this first)'!Z1</f>
        <v>UTM</v>
      </c>
      <c r="AA1" s="30">
        <f>'Global (fill this first)'!AA1</f>
        <v>0</v>
      </c>
      <c r="AB1" s="30" t="str">
        <f>'Global (fill this first)'!AB1</f>
        <v xml:space="preserve"> </v>
      </c>
      <c r="AC1" s="30" t="str">
        <f>'Global (fill this first)'!AC1</f>
        <v xml:space="preserve"> Effectiveness Data (NA Structures Only)</v>
      </c>
      <c r="AD1" s="30">
        <f>'Global (fill this first)'!AD1</f>
        <v>0</v>
      </c>
      <c r="AE1" s="30">
        <f>'Global (fill this first)'!AE1</f>
        <v>0</v>
      </c>
    </row>
    <row r="2" spans="1:31" ht="85">
      <c r="A2" s="31" t="str">
        <f>'Global (fill this first)'!A7</f>
        <v>Canada</v>
      </c>
      <c r="B2" s="31" t="str">
        <f>'Global (fill this first)'!B7</f>
        <v>Alberta</v>
      </c>
      <c r="C2" s="31">
        <f>'Global (fill this first)'!C7</f>
        <v>51.161041721639997</v>
      </c>
      <c r="D2" s="31">
        <f>'Global (fill this first)'!D7</f>
        <v>-115.714568677785</v>
      </c>
      <c r="E2" s="31" t="str">
        <f>'Global (fill this first)'!E7</f>
        <v>Banff National Park Wolverine Overpass</v>
      </c>
      <c r="F2" s="31" t="str">
        <f>'Global (fill this first)'!F7</f>
        <v>Overpass</v>
      </c>
      <c r="G2" s="31" t="str">
        <f>'Global (fill this first)'!G7</f>
        <v>Grizzly bear, elk, deer</v>
      </c>
      <c r="H2" s="31" t="str">
        <f>'Global (fill this first)'!H7</f>
        <v>Large (&gt;350 lbs)</v>
      </c>
      <c r="I2" s="31" t="str">
        <f>'Global (fill this first)'!I7</f>
        <v>(1750000 per stucture USD)</v>
      </c>
      <c r="J2" s="31" t="str">
        <f>'Global (fill this first)'!J7</f>
        <v>1997 - 3A</v>
      </c>
      <c r="K2" s="31">
        <f>'Global (fill this first)'!K7</f>
        <v>1996</v>
      </c>
      <c r="L2" s="31">
        <f>'Global (fill this first)'!L7</f>
        <v>52</v>
      </c>
      <c r="M2" s="31">
        <f>'Global (fill this first)'!M7</f>
        <v>51.62</v>
      </c>
      <c r="N2" s="31">
        <f>'Global (fill this first)'!N7</f>
        <v>54</v>
      </c>
      <c r="O2" s="31">
        <f>'Global (fill this first)'!O7</f>
        <v>46</v>
      </c>
      <c r="P2" s="31">
        <f>'Global (fill this first)'!P7</f>
        <v>57.72</v>
      </c>
      <c r="Q2" s="31" t="e">
        <f>'Global (fill this first)'!Q7</f>
        <v>#N/A</v>
      </c>
      <c r="R2" s="31">
        <f>'Global (fill this first)'!R7</f>
        <v>0.96296296296296291</v>
      </c>
      <c r="S2" s="31">
        <f>'Global (fill this first)'!S7</f>
        <v>0.89431739431739432</v>
      </c>
      <c r="T2" s="31">
        <f>'Global (fill this first)'!T7</f>
        <v>4</v>
      </c>
      <c r="U2" s="31" t="str">
        <f>'Global (fill this first)'!U7</f>
        <v>N</v>
      </c>
      <c r="V2" s="31" t="str">
        <f>'Global (fill this first)'!V7</f>
        <v>Google Earth to make measurements</v>
      </c>
      <c r="W2" s="31" t="str">
        <f>'Global (fill this first)'!W7</f>
        <v>(Clevenger &amp; Waltho, 2005), (Ford et al. 2017)</v>
      </c>
      <c r="X2" s="31">
        <f>'Global (fill this first)'!X7</f>
        <v>0</v>
      </c>
      <c r="Y2" s="31">
        <f>'Global (fill this first)'!Y7</f>
        <v>0</v>
      </c>
      <c r="Z2" s="31" t="str">
        <f>'Global (fill this first)'!Z7</f>
        <v>589883, 5668519, 11, U</v>
      </c>
      <c r="AA2" s="31">
        <f>'Global (fill this first)'!AA7</f>
        <v>0</v>
      </c>
      <c r="AB2" s="31">
        <f>'Global (fill this first)'!AB7</f>
        <v>0</v>
      </c>
      <c r="AC2" s="31" t="str">
        <f>'Global (fill this first)'!AC7</f>
        <v xml:space="preserve">Succesful Passage rates </v>
      </c>
      <c r="AD2" s="31">
        <f>'Global (fill this first)'!AD7</f>
        <v>0</v>
      </c>
      <c r="AE2" s="31">
        <f>'Global (fill this first)'!AE7</f>
        <v>0</v>
      </c>
    </row>
    <row r="3" spans="1:31" ht="85">
      <c r="A3" s="31" t="str">
        <f>'Global (fill this first)'!A8</f>
        <v>Canada</v>
      </c>
      <c r="B3" s="31" t="str">
        <f>'Global (fill this first)'!B8</f>
        <v>Alberta</v>
      </c>
      <c r="C3" s="31">
        <f>'Global (fill this first)'!C8</f>
        <v>51.219974434485103</v>
      </c>
      <c r="D3" s="31">
        <f>'Global (fill this first)'!D8</f>
        <v>-115.800449970092</v>
      </c>
      <c r="E3" s="31" t="str">
        <f>'Global (fill this first)'!E8</f>
        <v>Banff National Park Red Earth Overpass</v>
      </c>
      <c r="F3" s="31" t="str">
        <f>'Global (fill this first)'!F8</f>
        <v>Overpass</v>
      </c>
      <c r="G3" s="31" t="str">
        <f>'Global (fill this first)'!G8</f>
        <v>Grizzly bear, elk, deer</v>
      </c>
      <c r="H3" s="31" t="str">
        <f>'Global (fill this first)'!H8</f>
        <v>Large (&gt;350 lbs)</v>
      </c>
      <c r="I3" s="31" t="str">
        <f>'Global (fill this first)'!I8</f>
        <v>(1750000 per stucture USD)</v>
      </c>
      <c r="J3" s="31" t="str">
        <f>'Global (fill this first)'!J8</f>
        <v>1997-3A</v>
      </c>
      <c r="K3" s="31">
        <f>'Global (fill this first)'!K8</f>
        <v>1996</v>
      </c>
      <c r="L3" s="31">
        <f>'Global (fill this first)'!L8</f>
        <v>52</v>
      </c>
      <c r="M3" s="31" t="e">
        <f>'Global (fill this first)'!M8</f>
        <v>#N/A</v>
      </c>
      <c r="N3" s="31">
        <f>'Global (fill this first)'!N8</f>
        <v>57</v>
      </c>
      <c r="O3" s="31" t="e">
        <f>'Global (fill this first)'!O8</f>
        <v>#N/A</v>
      </c>
      <c r="P3" s="31" t="e">
        <f>'Global (fill this first)'!P8</f>
        <v>#N/A</v>
      </c>
      <c r="Q3" s="31" t="e">
        <f>'Global (fill this first)'!Q8</f>
        <v>#N/A</v>
      </c>
      <c r="R3" s="31">
        <f>'Global (fill this first)'!R8</f>
        <v>0.91228070175438591</v>
      </c>
      <c r="S3" s="31" t="e">
        <f>'Global (fill this first)'!S8</f>
        <v>#N/A</v>
      </c>
      <c r="T3" s="31">
        <f>'Global (fill this first)'!T8</f>
        <v>4</v>
      </c>
      <c r="U3" s="31" t="str">
        <f>'Global (fill this first)'!U8</f>
        <v>N</v>
      </c>
      <c r="V3" s="31" t="str">
        <f>'Global (fill this first)'!V8</f>
        <v>Google Earth to make measurements</v>
      </c>
      <c r="W3" s="31" t="str">
        <f>'Global (fill this first)'!W8</f>
        <v>(Clevenger &amp; Waltho, 2005), (Ford et al. 2017)</v>
      </c>
      <c r="X3" s="31">
        <f>'Global (fill this first)'!X8</f>
        <v>0</v>
      </c>
      <c r="Y3" s="31">
        <f>'Global (fill this first)'!Y8</f>
        <v>0</v>
      </c>
      <c r="Z3" s="31" t="str">
        <f>'Global (fill this first)'!Z8</f>
        <v>583771, 5674970, 11, U</v>
      </c>
      <c r="AA3" s="31">
        <f>'Global (fill this first)'!AA8</f>
        <v>0</v>
      </c>
      <c r="AB3" s="31">
        <f>'Global (fill this first)'!AB8</f>
        <v>0</v>
      </c>
      <c r="AC3" s="31" t="str">
        <f>'Global (fill this first)'!AC8</f>
        <v xml:space="preserve">Succesful Passage rates </v>
      </c>
      <c r="AD3" s="31">
        <f>'Global (fill this first)'!AD8</f>
        <v>0</v>
      </c>
      <c r="AE3" s="31">
        <f>'Global (fill this first)'!AE8</f>
        <v>0</v>
      </c>
    </row>
    <row r="4" spans="1:31" ht="85">
      <c r="A4" s="31" t="str">
        <f>'Global (fill this first)'!A9</f>
        <v>Canada</v>
      </c>
      <c r="B4" s="31" t="str">
        <f>'Global (fill this first)'!B9</f>
        <v>Alberta</v>
      </c>
      <c r="C4" s="31">
        <f>'Global (fill this first)'!C9</f>
        <v>51.3735867735274</v>
      </c>
      <c r="D4" s="31">
        <f>'Global (fill this first)'!D9</f>
        <v>-116.110438880443</v>
      </c>
      <c r="E4" s="31" t="str">
        <f>'Global (fill this first)'!E9</f>
        <v>Banff National Park TOP</v>
      </c>
      <c r="F4" s="31" t="str">
        <f>'Global (fill this first)'!F9</f>
        <v>Overpass</v>
      </c>
      <c r="G4" s="31" t="str">
        <f>'Global (fill this first)'!G9</f>
        <v>Grizzly bear, elk, deer</v>
      </c>
      <c r="H4" s="31" t="str">
        <f>'Global (fill this first)'!H9</f>
        <v>Large (&gt;350 lbs)</v>
      </c>
      <c r="I4" s="31" t="str">
        <f>'Global (fill this first)'!I9</f>
        <v>(1750000 per stucture USD)</v>
      </c>
      <c r="J4" s="31" t="str">
        <f>'Global (fill this first)'!J9</f>
        <v>1997 - 3B</v>
      </c>
      <c r="K4" s="31">
        <f>'Global (fill this first)'!K9</f>
        <v>2010</v>
      </c>
      <c r="L4" s="31">
        <f>'Global (fill this first)'!L9</f>
        <v>60</v>
      </c>
      <c r="M4" s="31">
        <f>'Global (fill this first)'!M9</f>
        <v>58.51</v>
      </c>
      <c r="N4" s="31">
        <f>'Global (fill this first)'!N9</f>
        <v>49</v>
      </c>
      <c r="O4" s="31">
        <f>'Global (fill this first)'!O9</f>
        <v>40.4</v>
      </c>
      <c r="P4" s="31">
        <f>'Global (fill this first)'!P9</f>
        <v>73.16</v>
      </c>
      <c r="Q4" s="31">
        <f>'Global (fill this first)'!Q9</f>
        <v>124.09</v>
      </c>
      <c r="R4" s="31">
        <f>'Global (fill this first)'!R9</f>
        <v>1.2244897959183674</v>
      </c>
      <c r="S4" s="31">
        <f>'Global (fill this first)'!S9</f>
        <v>0.79975396391470754</v>
      </c>
      <c r="T4" s="31">
        <f>'Global (fill this first)'!T9</f>
        <v>4</v>
      </c>
      <c r="U4" s="31" t="str">
        <f>'Global (fill this first)'!U9</f>
        <v>N</v>
      </c>
      <c r="V4" s="31" t="str">
        <f>'Global (fill this first)'!V9</f>
        <v>Google Earth to make measurements</v>
      </c>
      <c r="W4" s="31" t="str">
        <f>'Global (fill this first)'!W9</f>
        <v>(Clevenger &amp; Waltho, 2005), (Ford et al. 2017)</v>
      </c>
      <c r="X4" s="31">
        <f>'Global (fill this first)'!X9</f>
        <v>0</v>
      </c>
      <c r="Y4" s="31">
        <f>'Global (fill this first)'!Y9</f>
        <v>0</v>
      </c>
      <c r="Z4" s="31" t="str">
        <f>'Global (fill this first)'!Z9</f>
        <v>561916, 5691745, 11, U</v>
      </c>
      <c r="AA4" s="31">
        <f>'Global (fill this first)'!AA9</f>
        <v>0</v>
      </c>
      <c r="AB4" s="31">
        <f>'Global (fill this first)'!AB9</f>
        <v>0</v>
      </c>
      <c r="AC4" s="31" t="str">
        <f>'Global (fill this first)'!AC9</f>
        <v xml:space="preserve">Succesful Passage rates </v>
      </c>
      <c r="AD4" s="31">
        <f>'Global (fill this first)'!AD9</f>
        <v>0</v>
      </c>
      <c r="AE4" s="31">
        <f>'Global (fill this first)'!AE9</f>
        <v>0</v>
      </c>
    </row>
    <row r="5" spans="1:31" ht="85">
      <c r="A5" s="31" t="str">
        <f>'Global (fill this first)'!A10</f>
        <v>Canada</v>
      </c>
      <c r="B5" s="31" t="str">
        <f>'Global (fill this first)'!B10</f>
        <v>Alberta</v>
      </c>
      <c r="C5" s="31">
        <f>'Global (fill this first)'!C10</f>
        <v>51.436327881873297</v>
      </c>
      <c r="D5" s="31">
        <f>'Global (fill this first)'!D10</f>
        <v>-116.194189654084</v>
      </c>
      <c r="E5" s="31" t="str">
        <f>'Global (fill this first)'!E10</f>
        <v>Banff National Park LLOP</v>
      </c>
      <c r="F5" s="31" t="str">
        <f>'Global (fill this first)'!F10</f>
        <v>Overpass</v>
      </c>
      <c r="G5" s="31" t="str">
        <f>'Global (fill this first)'!G10</f>
        <v>Grizzly bear, elk, deer</v>
      </c>
      <c r="H5" s="31" t="str">
        <f>'Global (fill this first)'!H10</f>
        <v>Large (&gt;350 lbs)</v>
      </c>
      <c r="I5" s="31" t="str">
        <f>'Global (fill this first)'!I10</f>
        <v>(1750000 per stucture USD)</v>
      </c>
      <c r="J5" s="31" t="str">
        <f>'Global (fill this first)'!J10</f>
        <v>1997 - 3B</v>
      </c>
      <c r="K5" s="31">
        <f>'Global (fill this first)'!K10</f>
        <v>2009</v>
      </c>
      <c r="L5" s="31">
        <f>'Global (fill this first)'!L10</f>
        <v>60</v>
      </c>
      <c r="M5" s="31">
        <f>'Global (fill this first)'!M10</f>
        <v>59.5</v>
      </c>
      <c r="N5" s="31">
        <f>'Global (fill this first)'!N10</f>
        <v>57</v>
      </c>
      <c r="O5" s="31">
        <f>'Global (fill this first)'!O10</f>
        <v>43.94</v>
      </c>
      <c r="P5" s="31">
        <f>'Global (fill this first)'!P10</f>
        <v>69.599999999999994</v>
      </c>
      <c r="Q5" s="31">
        <f>'Global (fill this first)'!Q10</f>
        <v>126.6</v>
      </c>
      <c r="R5" s="31">
        <f>'Global (fill this first)'!R10</f>
        <v>1.0526315789473684</v>
      </c>
      <c r="S5" s="31">
        <f>'Global (fill this first)'!S10</f>
        <v>0.85488505747126442</v>
      </c>
      <c r="T5" s="31">
        <f>'Global (fill this first)'!T10</f>
        <v>4</v>
      </c>
      <c r="U5" s="31" t="str">
        <f>'Global (fill this first)'!U10</f>
        <v>N</v>
      </c>
      <c r="V5" s="31" t="str">
        <f>'Global (fill this first)'!V10</f>
        <v>Google Earth to make measurements</v>
      </c>
      <c r="W5" s="31" t="str">
        <f>'Global (fill this first)'!W10</f>
        <v>(Clevenger &amp; Waltho, 2005), (Ford et al. 2017)</v>
      </c>
      <c r="X5" s="31">
        <f>'Global (fill this first)'!X10</f>
        <v>0</v>
      </c>
      <c r="Y5" s="31">
        <f>'Global (fill this first)'!Y10</f>
        <v>0</v>
      </c>
      <c r="Z5" s="31" t="str">
        <f>'Global (fill this first)'!Z10</f>
        <v>556010, 5698656, 11, U</v>
      </c>
      <c r="AA5" s="31">
        <f>'Global (fill this first)'!AA10</f>
        <v>0</v>
      </c>
      <c r="AB5" s="31">
        <f>'Global (fill this first)'!AB10</f>
        <v>0</v>
      </c>
      <c r="AC5" s="31" t="str">
        <f>'Global (fill this first)'!AC10</f>
        <v xml:space="preserve">Succesful Passage rates </v>
      </c>
      <c r="AD5" s="31">
        <f>'Global (fill this first)'!AD10</f>
        <v>0</v>
      </c>
      <c r="AE5" s="31">
        <f>'Global (fill this first)'!AE10</f>
        <v>0</v>
      </c>
    </row>
    <row r="6" spans="1:31" ht="85">
      <c r="A6" s="31" t="str">
        <f>'Global (fill this first)'!A11</f>
        <v>Canada</v>
      </c>
      <c r="B6" s="31" t="str">
        <f>'Global (fill this first)'!B11</f>
        <v>Alberta</v>
      </c>
      <c r="C6" s="31">
        <f>'Global (fill this first)'!C11</f>
        <v>51.273895559511203</v>
      </c>
      <c r="D6" s="31">
        <f>'Global (fill this first)'!D11</f>
        <v>-115.958480755514</v>
      </c>
      <c r="E6" s="31" t="str">
        <f>'Global (fill this first)'!E11</f>
        <v>Banff National Park COP</v>
      </c>
      <c r="F6" s="31" t="str">
        <f>'Global (fill this first)'!F11</f>
        <v>Overpass</v>
      </c>
      <c r="G6" s="31" t="str">
        <f>'Global (fill this first)'!G11</f>
        <v>Grizzly bear, elk, deer</v>
      </c>
      <c r="H6" s="31" t="str">
        <f>'Global (fill this first)'!H11</f>
        <v>Large (&gt;350 lbs)</v>
      </c>
      <c r="I6" s="31" t="str">
        <f>'Global (fill this first)'!I11</f>
        <v>(1750000 per stucture USD)</v>
      </c>
      <c r="J6" s="31" t="str">
        <f>'Global (fill this first)'!J11</f>
        <v>1997 - 3B</v>
      </c>
      <c r="K6" s="31">
        <f>'Global (fill this first)'!K11</f>
        <v>2011</v>
      </c>
      <c r="L6" s="31">
        <f>'Global (fill this first)'!L11</f>
        <v>60</v>
      </c>
      <c r="M6" s="31" t="e">
        <f>'Global (fill this first)'!M11</f>
        <v>#N/A</v>
      </c>
      <c r="N6" s="31">
        <f>'Global (fill this first)'!N11</f>
        <v>67</v>
      </c>
      <c r="O6" s="31" t="e">
        <f>'Global (fill this first)'!O11</f>
        <v>#N/A</v>
      </c>
      <c r="P6" s="31" t="e">
        <f>'Global (fill this first)'!P11</f>
        <v>#N/A</v>
      </c>
      <c r="Q6" s="31" t="e">
        <f>'Global (fill this first)'!Q11</f>
        <v>#N/A</v>
      </c>
      <c r="R6" s="31">
        <f>'Global (fill this first)'!R11</f>
        <v>0.89552238805970152</v>
      </c>
      <c r="S6" s="31" t="e">
        <f>'Global (fill this first)'!S11</f>
        <v>#N/A</v>
      </c>
      <c r="T6" s="31">
        <f>'Global (fill this first)'!T11</f>
        <v>4</v>
      </c>
      <c r="U6" s="31" t="str">
        <f>'Global (fill this first)'!U11</f>
        <v>N</v>
      </c>
      <c r="V6" s="31" t="str">
        <f>'Global (fill this first)'!V11</f>
        <v>Google Earth to make measurements</v>
      </c>
      <c r="W6" s="31" t="str">
        <f>'Global (fill this first)'!W11</f>
        <v>(Clevenger &amp; Waltho, 2005), (Ford et al. 2017)</v>
      </c>
      <c r="X6" s="31">
        <f>'Global (fill this first)'!X11</f>
        <v>0</v>
      </c>
      <c r="Y6" s="31">
        <f>'Global (fill this first)'!Y11</f>
        <v>0</v>
      </c>
      <c r="Z6" s="31" t="str">
        <f>'Global (fill this first)'!Z11</f>
        <v>572650, 5680799, 11, U</v>
      </c>
      <c r="AA6" s="31">
        <f>'Global (fill this first)'!AA11</f>
        <v>0</v>
      </c>
      <c r="AB6" s="31">
        <f>'Global (fill this first)'!AB11</f>
        <v>0</v>
      </c>
      <c r="AC6" s="31" t="str">
        <f>'Global (fill this first)'!AC11</f>
        <v xml:space="preserve">Succesful Passage rates </v>
      </c>
      <c r="AD6" s="31">
        <f>'Global (fill this first)'!AD11</f>
        <v>0</v>
      </c>
      <c r="AE6" s="31">
        <f>'Global (fill this first)'!AE11</f>
        <v>0</v>
      </c>
    </row>
    <row r="7" spans="1:31" ht="85">
      <c r="A7" s="31" t="str">
        <f>'Global (fill this first)'!A12</f>
        <v>Canada</v>
      </c>
      <c r="B7" s="31" t="str">
        <f>'Global (fill this first)'!B12</f>
        <v>Alberta</v>
      </c>
      <c r="C7" s="31">
        <f>'Global (fill this first)'!C12</f>
        <v>51.300726012983198</v>
      </c>
      <c r="D7" s="31">
        <f>'Global (fill this first)'!D12</f>
        <v>-116.01318638114201</v>
      </c>
      <c r="E7" s="31" t="str">
        <f>'Global (fill this first)'!E12</f>
        <v>Banff National Park POP</v>
      </c>
      <c r="F7" s="31" t="str">
        <f>'Global (fill this first)'!F12</f>
        <v>Overpass</v>
      </c>
      <c r="G7" s="31" t="str">
        <f>'Global (fill this first)'!G12</f>
        <v>Grizzly bear, elk, deer</v>
      </c>
      <c r="H7" s="31" t="str">
        <f>'Global (fill this first)'!H12</f>
        <v>Large (&gt;350 lbs)</v>
      </c>
      <c r="I7" s="31" t="str">
        <f>'Global (fill this first)'!I12</f>
        <v>(1750000 per stucture USD)</v>
      </c>
      <c r="J7" s="31" t="str">
        <f>'Global (fill this first)'!J12</f>
        <v>1997 - 3B</v>
      </c>
      <c r="K7" s="31">
        <f>'Global (fill this first)'!K12</f>
        <v>2011</v>
      </c>
      <c r="L7" s="31">
        <f>'Global (fill this first)'!L12</f>
        <v>60</v>
      </c>
      <c r="M7" s="31">
        <f>'Global (fill this first)'!M12</f>
        <v>59.94</v>
      </c>
      <c r="N7" s="31">
        <f>'Global (fill this first)'!N12</f>
        <v>67</v>
      </c>
      <c r="O7" s="31">
        <f>'Global (fill this first)'!O12</f>
        <v>55.83</v>
      </c>
      <c r="P7" s="31">
        <f>'Global (fill this first)'!P12</f>
        <v>67.84</v>
      </c>
      <c r="Q7" s="31">
        <f>'Global (fill this first)'!Q12</f>
        <v>111.66</v>
      </c>
      <c r="R7" s="31">
        <f>'Global (fill this first)'!R12</f>
        <v>0.89552238805970152</v>
      </c>
      <c r="S7" s="31">
        <f>'Global (fill this first)'!S12</f>
        <v>0.88354952830188671</v>
      </c>
      <c r="T7" s="31">
        <f>'Global (fill this first)'!T12</f>
        <v>4</v>
      </c>
      <c r="U7" s="31" t="str">
        <f>'Global (fill this first)'!U12</f>
        <v>N</v>
      </c>
      <c r="V7" s="31" t="str">
        <f>'Global (fill this first)'!V12</f>
        <v>Google Earth to make measurements</v>
      </c>
      <c r="W7" s="31" t="str">
        <f>'Global (fill this first)'!W12</f>
        <v>(Clevenger &amp; Waltho, 2005), (Ford et al. 2017)</v>
      </c>
      <c r="X7" s="31">
        <f>'Global (fill this first)'!X12</f>
        <v>0</v>
      </c>
      <c r="Y7" s="31">
        <f>'Global (fill this first)'!Y12</f>
        <v>0</v>
      </c>
      <c r="Z7" s="31" t="str">
        <f>'Global (fill this first)'!Z12</f>
        <v>568794, 5683729, 11, U</v>
      </c>
      <c r="AA7" s="31">
        <f>'Global (fill this first)'!AA12</f>
        <v>0</v>
      </c>
      <c r="AB7" s="31">
        <f>'Global (fill this first)'!AB12</f>
        <v>0</v>
      </c>
      <c r="AC7" s="31" t="str">
        <f>'Global (fill this first)'!AC12</f>
        <v xml:space="preserve">Succesful Passage rates </v>
      </c>
      <c r="AD7" s="31">
        <f>'Global (fill this first)'!AD12</f>
        <v>0</v>
      </c>
      <c r="AE7" s="31">
        <f>'Global (fill this first)'!AE12</f>
        <v>0</v>
      </c>
    </row>
    <row r="8" spans="1:31" ht="85">
      <c r="A8" s="31" t="str">
        <f>'Global (fill this first)'!A13</f>
        <v>Canada</v>
      </c>
      <c r="B8" s="31" t="str">
        <f>'Global (fill this first)'!B13</f>
        <v>British Columbia</v>
      </c>
      <c r="C8" s="31">
        <f>'Global (fill this first)'!C13</f>
        <v>49.811590000000002</v>
      </c>
      <c r="D8" s="31">
        <f>'Global (fill this first)'!D13</f>
        <v>-119.75716</v>
      </c>
      <c r="E8" s="31" t="str">
        <f>'Global (fill this first)'!E13</f>
        <v xml:space="preserve">Trepanier Creek </v>
      </c>
      <c r="F8" s="31" t="str">
        <f>'Global (fill this first)'!F13</f>
        <v>Overpass</v>
      </c>
      <c r="G8" s="31" t="str">
        <f>'Global (fill this first)'!G13</f>
        <v>mule deer</v>
      </c>
      <c r="H8" s="31" t="str">
        <f>'Global (fill this first)'!H13</f>
        <v>Medium (50-350 lbs)</v>
      </c>
      <c r="I8" s="31">
        <f>'Global (fill this first)'!I13</f>
        <v>0</v>
      </c>
      <c r="J8" s="31">
        <f>'Global (fill this first)'!J13</f>
        <v>1990</v>
      </c>
      <c r="K8" s="31">
        <f>'Global (fill this first)'!K13</f>
        <v>1990</v>
      </c>
      <c r="L8" s="31">
        <f>'Global (fill this first)'!L13</f>
        <v>5.9</v>
      </c>
      <c r="M8" s="31">
        <f>'Global (fill this first)'!M13</f>
        <v>5.76</v>
      </c>
      <c r="N8" s="31">
        <f>'Global (fill this first)'!N13</f>
        <v>54</v>
      </c>
      <c r="O8" s="31">
        <f>'Global (fill this first)'!O13</f>
        <v>29.63</v>
      </c>
      <c r="P8" s="31">
        <f>'Global (fill this first)'!P13</f>
        <v>56.63</v>
      </c>
      <c r="Q8" s="31" t="e">
        <f>'Global (fill this first)'!Q13</f>
        <v>#N/A</v>
      </c>
      <c r="R8" s="31">
        <f>'Global (fill this first)'!R13</f>
        <v>0.10925925925925926</v>
      </c>
      <c r="S8" s="31">
        <f>'Global (fill this first)'!S13</f>
        <v>0.10171287303549355</v>
      </c>
      <c r="T8" s="31">
        <f>'Global (fill this first)'!T13</f>
        <v>4</v>
      </c>
      <c r="U8" s="31" t="str">
        <f>'Global (fill this first)'!U13</f>
        <v>N</v>
      </c>
      <c r="V8" s="31" t="str">
        <f>'Global (fill this first)'!V13</f>
        <v>Google Earth to make measurements</v>
      </c>
      <c r="W8" s="31" t="str">
        <f>'Global (fill this first)'!W13</f>
        <v>(Sielecki, 2007)</v>
      </c>
      <c r="X8" s="31">
        <f>'Global (fill this first)'!X13</f>
        <v>0</v>
      </c>
      <c r="Y8" s="31">
        <f>'Global (fill this first)'!Y13</f>
        <v>0</v>
      </c>
      <c r="Z8" s="31" t="str">
        <f>'Global (fill this first)'!Z13</f>
        <v>301644, 5521329, 11, U</v>
      </c>
      <c r="AA8" s="31">
        <f>'Global (fill this first)'!AA13</f>
        <v>0</v>
      </c>
      <c r="AB8" s="31">
        <f>'Global (fill this first)'!AB13</f>
        <v>0</v>
      </c>
      <c r="AC8" s="31" t="str">
        <f>'Global (fill this first)'!AC13</f>
        <v>Len, BC MOTI</v>
      </c>
      <c r="AD8" s="31">
        <f>'Global (fill this first)'!AD13</f>
        <v>0</v>
      </c>
      <c r="AE8" s="31">
        <f>'Global (fill this first)'!AE13</f>
        <v>0</v>
      </c>
    </row>
    <row r="9" spans="1:31" ht="153">
      <c r="A9" s="31" t="str">
        <f>'Global (fill this first)'!A14</f>
        <v>Canada</v>
      </c>
      <c r="B9" s="31" t="str">
        <f>'Global (fill this first)'!B14</f>
        <v>British Columbia</v>
      </c>
      <c r="C9" s="31">
        <f>'Global (fill this first)'!C14</f>
        <v>51.44838</v>
      </c>
      <c r="D9" s="31">
        <f>'Global (fill this first)'!D14</f>
        <v>-116.32335</v>
      </c>
      <c r="E9" s="31" t="str">
        <f>'Global (fill this first)'!E14</f>
        <v>Yoho OP</v>
      </c>
      <c r="F9" s="31" t="str">
        <f>'Global (fill this first)'!F14</f>
        <v>Overpass</v>
      </c>
      <c r="G9" s="31">
        <f>'Global (fill this first)'!G14</f>
        <v>0</v>
      </c>
      <c r="H9" s="31">
        <f>'Global (fill this first)'!H14</f>
        <v>0</v>
      </c>
      <c r="I9" s="31">
        <f>'Global (fill this first)'!I14</f>
        <v>0</v>
      </c>
      <c r="J9" s="31">
        <f>'Global (fill this first)'!J14</f>
        <v>0</v>
      </c>
      <c r="K9" s="31">
        <f>'Global (fill this first)'!K14</f>
        <v>0</v>
      </c>
      <c r="L9" s="31">
        <f>'Global (fill this first)'!L14</f>
        <v>60</v>
      </c>
      <c r="M9" s="31">
        <f>'Global (fill this first)'!M14</f>
        <v>60.07</v>
      </c>
      <c r="N9" s="31">
        <f>'Global (fill this first)'!N14</f>
        <v>55.3</v>
      </c>
      <c r="O9" s="31">
        <f>'Global (fill this first)'!O14</f>
        <v>35.07</v>
      </c>
      <c r="P9" s="31">
        <f>'Global (fill this first)'!P14</f>
        <v>56.02</v>
      </c>
      <c r="Q9" s="31">
        <f>'Global (fill this first)'!Q14</f>
        <v>84.25</v>
      </c>
      <c r="R9" s="31">
        <f>'Global (fill this first)'!R14</f>
        <v>1.0849909584086799</v>
      </c>
      <c r="S9" s="31">
        <f>'Global (fill this first)'!S14</f>
        <v>1.0722956087111746</v>
      </c>
      <c r="T9" s="31">
        <f>'Global (fill this first)'!T14</f>
        <v>4</v>
      </c>
      <c r="U9" s="31" t="str">
        <f>'Global (fill this first)'!U14</f>
        <v>N</v>
      </c>
      <c r="V9" s="31" t="str">
        <f>'Global (fill this first)'!V14</f>
        <v>Google Earth to make measurements</v>
      </c>
      <c r="W9" s="31" t="str">
        <f>'Global (fill this first)'!W14</f>
        <v>https://globalnews.ca/news/4260630/wildlife-overpass-yoho-national-park-parks-canada/</v>
      </c>
      <c r="X9" s="31">
        <f>'Global (fill this first)'!X14</f>
        <v>0</v>
      </c>
      <c r="Y9" s="31">
        <f>'Global (fill this first)'!Y14</f>
        <v>0</v>
      </c>
      <c r="Z9" s="31" t="str">
        <f>'Global (fill this first)'!Z14</f>
        <v>547020, 5699905, 11, U</v>
      </c>
      <c r="AA9" s="31">
        <f>'Global (fill this first)'!AA14</f>
        <v>0</v>
      </c>
      <c r="AB9" s="31">
        <f>'Global (fill this first)'!AB14</f>
        <v>0</v>
      </c>
      <c r="AC9" s="31" t="str">
        <f>'Global (fill this first)'!AC14</f>
        <v>Yes - open data from Gov Can, likely all attempted passages.</v>
      </c>
      <c r="AD9" s="31">
        <f>'Global (fill this first)'!AD14</f>
        <v>0</v>
      </c>
      <c r="AE9" s="31">
        <f>'Global (fill this first)'!AE14</f>
        <v>0</v>
      </c>
    </row>
    <row r="10" spans="1:31" ht="34">
      <c r="A10" s="31" t="str">
        <f>'Global (fill this first)'!A88</f>
        <v>Canada</v>
      </c>
      <c r="B10" s="31" t="str">
        <f>'Global (fill this first)'!B88</f>
        <v>British Columbia</v>
      </c>
      <c r="C10" s="31" t="str">
        <f>'Global (fill this first)'!C88</f>
        <v xml:space="preserve"> 51.275036°</v>
      </c>
      <c r="D10" s="31" t="str">
        <f>'Global (fill this first)'!D88</f>
        <v>-116.768019°</v>
      </c>
      <c r="E10" s="31" t="str">
        <f>'Global (fill this first)'!E88</f>
        <v>Glenogle</v>
      </c>
      <c r="F10" s="31" t="str">
        <f>'Global (fill this first)'!F88</f>
        <v>Overpass</v>
      </c>
      <c r="G10" s="31">
        <f>'Global (fill this first)'!G88</f>
        <v>0</v>
      </c>
      <c r="H10" s="31">
        <f>'Global (fill this first)'!H88</f>
        <v>0</v>
      </c>
      <c r="I10" s="31">
        <f>'Global (fill this first)'!I88</f>
        <v>0</v>
      </c>
      <c r="J10" s="31">
        <f>'Global (fill this first)'!J88</f>
        <v>0</v>
      </c>
      <c r="K10" s="31">
        <f>'Global (fill this first)'!K88</f>
        <v>0</v>
      </c>
      <c r="L10" s="31">
        <f>'Global (fill this first)'!L88</f>
        <v>7.48</v>
      </c>
      <c r="M10" s="31">
        <f>'Global (fill this first)'!M88</f>
        <v>6.69</v>
      </c>
      <c r="N10" s="31">
        <f>'Global (fill this first)'!N88</f>
        <v>37.4</v>
      </c>
      <c r="O10" s="31">
        <f>'Global (fill this first)'!O88</f>
        <v>31.92</v>
      </c>
      <c r="P10" s="31">
        <f>'Global (fill this first)'!P88</f>
        <v>47.94</v>
      </c>
      <c r="Q10" s="31" t="e">
        <f>'Global (fill this first)'!Q88</f>
        <v>#N/A</v>
      </c>
      <c r="R10" s="31">
        <f>'Global (fill this first)'!R88</f>
        <v>0.2</v>
      </c>
      <c r="S10" s="31">
        <f>'Global (fill this first)'!S88</f>
        <v>0.13954943679599502</v>
      </c>
      <c r="T10" s="31">
        <f>'Global (fill this first)'!T88</f>
        <v>0</v>
      </c>
      <c r="U10" s="31">
        <f>'Global (fill this first)'!U88</f>
        <v>0</v>
      </c>
      <c r="V10" s="31">
        <f>'Global (fill this first)'!V88</f>
        <v>0</v>
      </c>
      <c r="W10" s="31" t="str">
        <f>'Global (fill this first)'!W88</f>
        <v>(BC MOTI, 2021)</v>
      </c>
      <c r="X10" s="31">
        <f>'Global (fill this first)'!X88</f>
        <v>0</v>
      </c>
      <c r="Y10" s="31">
        <f>'Global (fill this first)'!Y88</f>
        <v>0</v>
      </c>
      <c r="Z10" s="31">
        <f>'Global (fill this first)'!Z88</f>
        <v>0</v>
      </c>
      <c r="AA10" s="31">
        <f>'Global (fill this first)'!AA88</f>
        <v>0</v>
      </c>
      <c r="AB10" s="31">
        <f>'Global (fill this first)'!AB88</f>
        <v>0</v>
      </c>
      <c r="AC10" s="31" t="str">
        <f>'Global (fill this first)'!AC88</f>
        <v>Len</v>
      </c>
      <c r="AD10" s="31">
        <f>'Global (fill this first)'!AD88</f>
        <v>0</v>
      </c>
      <c r="AE10" s="31">
        <f>'Global (fill this first)'!AE88</f>
        <v>0</v>
      </c>
    </row>
    <row r="11" spans="1:31" ht="34">
      <c r="A11" s="31" t="str">
        <f>'Global (fill this first)'!A89</f>
        <v>Canada</v>
      </c>
      <c r="B11" s="31" t="str">
        <f>'Global (fill this first)'!B89</f>
        <v>British Columbia</v>
      </c>
      <c r="C11" s="31" t="str">
        <f>'Global (fill this first)'!C89</f>
        <v xml:space="preserve"> 51.298845°</v>
      </c>
      <c r="D11" s="31" t="str">
        <f>'Global (fill this first)'!D89</f>
        <v>-116.929340°</v>
      </c>
      <c r="E11" s="31" t="str">
        <f>'Global (fill this first)'!E89</f>
        <v>Golden Hill</v>
      </c>
      <c r="F11" s="31" t="str">
        <f>'Global (fill this first)'!F89</f>
        <v>Overpass</v>
      </c>
      <c r="G11" s="31">
        <f>'Global (fill this first)'!G89</f>
        <v>0</v>
      </c>
      <c r="H11" s="31">
        <f>'Global (fill this first)'!H89</f>
        <v>0</v>
      </c>
      <c r="I11" s="31">
        <f>'Global (fill this first)'!I89</f>
        <v>0</v>
      </c>
      <c r="J11" s="31">
        <f>'Global (fill this first)'!J89</f>
        <v>0</v>
      </c>
      <c r="K11" s="31">
        <f>'Global (fill this first)'!K89</f>
        <v>0</v>
      </c>
      <c r="L11" s="31">
        <f>'Global (fill this first)'!L89</f>
        <v>7.2</v>
      </c>
      <c r="M11" s="31" t="e">
        <f>'Global (fill this first)'!M89</f>
        <v>#N/A</v>
      </c>
      <c r="N11" s="31">
        <f>'Global (fill this first)'!N89</f>
        <v>27.5</v>
      </c>
      <c r="O11" s="31" t="e">
        <f>'Global (fill this first)'!O89</f>
        <v>#N/A</v>
      </c>
      <c r="P11" s="31" t="e">
        <f>'Global (fill this first)'!P89</f>
        <v>#N/A</v>
      </c>
      <c r="Q11" s="31" t="e">
        <f>'Global (fill this first)'!Q89</f>
        <v>#N/A</v>
      </c>
      <c r="R11" s="31">
        <f>'Global (fill this first)'!R89</f>
        <v>0.26181818181818184</v>
      </c>
      <c r="S11" s="31" t="e">
        <f>'Global (fill this first)'!S89</f>
        <v>#N/A</v>
      </c>
      <c r="T11" s="31">
        <f>'Global (fill this first)'!T89</f>
        <v>0</v>
      </c>
      <c r="U11" s="31">
        <f>'Global (fill this first)'!U89</f>
        <v>0</v>
      </c>
      <c r="V11" s="31">
        <f>'Global (fill this first)'!V89</f>
        <v>0</v>
      </c>
      <c r="W11" s="31" t="str">
        <f>'Global (fill this first)'!W89</f>
        <v>(BC MOTI, 2021)</v>
      </c>
      <c r="X11" s="31">
        <f>'Global (fill this first)'!X89</f>
        <v>0</v>
      </c>
      <c r="Y11" s="31">
        <f>'Global (fill this first)'!Y89</f>
        <v>0</v>
      </c>
      <c r="Z11" s="31">
        <f>'Global (fill this first)'!Z89</f>
        <v>0</v>
      </c>
      <c r="AA11" s="31">
        <f>'Global (fill this first)'!AA89</f>
        <v>0</v>
      </c>
      <c r="AB11" s="31">
        <f>'Global (fill this first)'!AB89</f>
        <v>0</v>
      </c>
      <c r="AC11" s="31" t="str">
        <f>'Global (fill this first)'!AC89</f>
        <v>Len</v>
      </c>
      <c r="AD11" s="31">
        <f>'Global (fill this first)'!AD89</f>
        <v>0</v>
      </c>
      <c r="AE11" s="31">
        <f>'Global (fill this first)'!AE89</f>
        <v>0</v>
      </c>
    </row>
    <row r="12" spans="1:31" ht="34">
      <c r="A12" s="31" t="str">
        <f>'Global (fill this first)'!A90</f>
        <v>Canada</v>
      </c>
      <c r="B12" s="31" t="str">
        <f>'Global (fill this first)'!B90</f>
        <v>British Columbia</v>
      </c>
      <c r="C12" s="31" t="str">
        <f>'Global (fill this first)'!C90</f>
        <v xml:space="preserve"> 51.253631°</v>
      </c>
      <c r="D12" s="31" t="str">
        <f>'Global (fill this first)'!D90</f>
        <v>-116.685371°</v>
      </c>
      <c r="E12" s="31" t="str">
        <f>'Global (fill this first)'!E90</f>
        <v>Palliser</v>
      </c>
      <c r="F12" s="31" t="str">
        <f>'Global (fill this first)'!F90</f>
        <v>Overpass</v>
      </c>
      <c r="G12" s="31">
        <f>'Global (fill this first)'!G90</f>
        <v>0</v>
      </c>
      <c r="H12" s="31">
        <f>'Global (fill this first)'!H90</f>
        <v>0</v>
      </c>
      <c r="I12" s="31">
        <f>'Global (fill this first)'!I90</f>
        <v>0</v>
      </c>
      <c r="J12" s="31">
        <f>'Global (fill this first)'!J90</f>
        <v>0</v>
      </c>
      <c r="K12" s="31">
        <f>'Global (fill this first)'!K90</f>
        <v>0</v>
      </c>
      <c r="L12" s="31">
        <f>'Global (fill this first)'!L90</f>
        <v>8.25</v>
      </c>
      <c r="M12" s="31">
        <f>'Global (fill this first)'!M90</f>
        <v>6.97</v>
      </c>
      <c r="N12" s="31">
        <f>'Global (fill this first)'!N90</f>
        <v>30.6</v>
      </c>
      <c r="O12" s="31">
        <f>'Global (fill this first)'!O90</f>
        <v>28.69</v>
      </c>
      <c r="P12" s="31">
        <f>'Global (fill this first)'!P90</f>
        <v>35.86</v>
      </c>
      <c r="Q12" s="31">
        <f>'Global (fill this first)'!Q90</f>
        <v>56.32</v>
      </c>
      <c r="R12" s="31">
        <f>'Global (fill this first)'!R90</f>
        <v>0.26960784313725489</v>
      </c>
      <c r="S12" s="31">
        <f>'Global (fill this first)'!S90</f>
        <v>0.19436698271054098</v>
      </c>
      <c r="T12" s="31">
        <f>'Global (fill this first)'!T90</f>
        <v>0</v>
      </c>
      <c r="U12" s="31">
        <f>'Global (fill this first)'!U90</f>
        <v>0</v>
      </c>
      <c r="V12" s="31">
        <f>'Global (fill this first)'!V90</f>
        <v>0</v>
      </c>
      <c r="W12" s="31" t="str">
        <f>'Global (fill this first)'!W90</f>
        <v>(BC MOTI, 2021)</v>
      </c>
      <c r="X12" s="31">
        <f>'Global (fill this first)'!X90</f>
        <v>0</v>
      </c>
      <c r="Y12" s="31">
        <f>'Global (fill this first)'!Y90</f>
        <v>0</v>
      </c>
      <c r="Z12" s="31">
        <f>'Global (fill this first)'!Z90</f>
        <v>0</v>
      </c>
      <c r="AA12" s="31">
        <f>'Global (fill this first)'!AA90</f>
        <v>0</v>
      </c>
      <c r="AB12" s="31">
        <f>'Global (fill this first)'!AB90</f>
        <v>0</v>
      </c>
      <c r="AC12" s="31" t="str">
        <f>'Global (fill this first)'!AC90</f>
        <v>Len</v>
      </c>
      <c r="AD12" s="31">
        <f>'Global (fill this first)'!AD90</f>
        <v>0</v>
      </c>
      <c r="AE12" s="31">
        <f>'Global (fill this first)'!AE90</f>
        <v>0</v>
      </c>
    </row>
    <row r="13" spans="1:31" ht="221">
      <c r="A13" s="31" t="str">
        <f>'Global (fill this first)'!A72</f>
        <v>U.S.A</v>
      </c>
      <c r="B13" s="31" t="str">
        <f>'Global (fill this first)'!B72</f>
        <v>Colorodo</v>
      </c>
      <c r="C13" s="31">
        <f>'Global (fill this first)'!C72</f>
        <v>40.005021999999997</v>
      </c>
      <c r="D13" s="31">
        <f>'Global (fill this first)'!D72</f>
        <v>-106.374139</v>
      </c>
      <c r="E13" s="31" t="str">
        <f>'Global (fill this first)'!E72</f>
        <v>State Highway 9 Wildlife Crossings North OP</v>
      </c>
      <c r="F13" s="31" t="str">
        <f>'Global (fill this first)'!F72</f>
        <v>Overpasses</v>
      </c>
      <c r="G13" s="31" t="str">
        <f>'Global (fill this first)'!G72</f>
        <v>Mule deer, elk, coyote, bobcat, cougar, black bear</v>
      </c>
      <c r="H13" s="31" t="str">
        <f>'Global (fill this first)'!H72</f>
        <v>Medium (50-350 lbs)</v>
      </c>
      <c r="I13" s="31" t="str">
        <f>'Global (fill this first)'!I72</f>
        <v>Total project: $157551444 (2016 USD)</v>
      </c>
      <c r="J13" s="31" t="str">
        <f>'Global (fill this first)'!J72</f>
        <v>2015-16</v>
      </c>
      <c r="K13" s="31">
        <f>'Global (fill this first)'!K72</f>
        <v>2015</v>
      </c>
      <c r="L13" s="31">
        <f>'Global (fill this first)'!L72</f>
        <v>30.5</v>
      </c>
      <c r="M13" s="31">
        <f>'Global (fill this first)'!M72</f>
        <v>21.51</v>
      </c>
      <c r="N13" s="31">
        <f>'Global (fill this first)'!N72</f>
        <v>20.100000000000001</v>
      </c>
      <c r="O13" s="31">
        <f>'Global (fill this first)'!O72</f>
        <v>11.78</v>
      </c>
      <c r="P13" s="31">
        <f>'Global (fill this first)'!P72</f>
        <v>38.700000000000003</v>
      </c>
      <c r="Q13" s="31" t="e">
        <f>'Global (fill this first)'!Q72</f>
        <v>#N/A</v>
      </c>
      <c r="R13" s="31">
        <f>'Global (fill this first)'!R72</f>
        <v>1.5174129353233829</v>
      </c>
      <c r="S13" s="31">
        <f>'Global (fill this first)'!S72</f>
        <v>0.55581395348837215</v>
      </c>
      <c r="T13" s="31">
        <f>'Global (fill this first)'!T72</f>
        <v>2</v>
      </c>
      <c r="U13" s="31" t="str">
        <f>'Global (fill this first)'!U72</f>
        <v>N</v>
      </c>
      <c r="V13" s="31" t="str">
        <f>'Global (fill this first)'!V72</f>
        <v>The total project included 7 crossing sturctures, with 2 overpassess and 5 underpasses. Fencing costs were also included</v>
      </c>
      <c r="W13" s="31" t="str">
        <f>'Global (fill this first)'!W72</f>
        <v>(Kintsch et al. 2021)</v>
      </c>
      <c r="X13" s="31">
        <f>'Global (fill this first)'!X72</f>
        <v>0</v>
      </c>
      <c r="Y13" s="31">
        <f>'Global (fill this first)'!Y72</f>
        <v>0</v>
      </c>
      <c r="Z13" s="31" t="str">
        <f>'Global (fill this first)'!Z72</f>
        <v>382710, 4429218, 13, T</v>
      </c>
      <c r="AA13" s="31">
        <f>'Global (fill this first)'!AA72</f>
        <v>0</v>
      </c>
      <c r="AB13" s="31">
        <f>'Global (fill this first)'!AB72</f>
        <v>0</v>
      </c>
      <c r="AC13" s="31" t="str">
        <f>'Global (fill this first)'!AC72</f>
        <v xml:space="preserve">Yes - has a species specific succeful passage rate </v>
      </c>
      <c r="AD13" s="31">
        <f>'Global (fill this first)'!AD72</f>
        <v>0</v>
      </c>
      <c r="AE13" s="31">
        <f>'Global (fill this first)'!AE72</f>
        <v>0</v>
      </c>
    </row>
    <row r="14" spans="1:31" ht="221">
      <c r="A14" s="31" t="str">
        <f>'Global (fill this first)'!A73</f>
        <v>U.S.A</v>
      </c>
      <c r="B14" s="31" t="str">
        <f>'Global (fill this first)'!B73</f>
        <v>Colorodo</v>
      </c>
      <c r="C14" s="31">
        <f>'Global (fill this first)'!C73</f>
        <v>39.939518999999997</v>
      </c>
      <c r="D14" s="31">
        <f>'Global (fill this first)'!D73</f>
        <v>-106.34454700000001</v>
      </c>
      <c r="E14" s="31" t="str">
        <f>'Global (fill this first)'!E73</f>
        <v>State Highway 9 Wildlife Crossings South OP</v>
      </c>
      <c r="F14" s="31" t="str">
        <f>'Global (fill this first)'!F73</f>
        <v>Overpasses</v>
      </c>
      <c r="G14" s="31" t="str">
        <f>'Global (fill this first)'!G73</f>
        <v>Mule deer, elk, coyote, bobcat, cougar, black bear</v>
      </c>
      <c r="H14" s="31" t="str">
        <f>'Global (fill this first)'!H73</f>
        <v>Medium (50-350 lbs)</v>
      </c>
      <c r="I14" s="31" t="str">
        <f>'Global (fill this first)'!I73</f>
        <v>Total project: $157551444 (2016 USD)</v>
      </c>
      <c r="J14" s="31" t="str">
        <f>'Global (fill this first)'!J73</f>
        <v>2015-16</v>
      </c>
      <c r="K14" s="31">
        <f>'Global (fill this first)'!K73</f>
        <v>2015</v>
      </c>
      <c r="L14" s="31">
        <f>'Global (fill this first)'!L73</f>
        <v>30.5</v>
      </c>
      <c r="M14" s="31">
        <f>'Global (fill this first)'!M73</f>
        <v>20.25</v>
      </c>
      <c r="N14" s="31">
        <f>'Global (fill this first)'!N73</f>
        <v>20.100000000000001</v>
      </c>
      <c r="O14" s="31">
        <f>'Global (fill this first)'!O73</f>
        <v>12.31</v>
      </c>
      <c r="P14" s="31">
        <f>'Global (fill this first)'!P73</f>
        <v>37.950000000000003</v>
      </c>
      <c r="Q14" s="31" t="e">
        <f>'Global (fill this first)'!Q73</f>
        <v>#N/A</v>
      </c>
      <c r="R14" s="31">
        <f>'Global (fill this first)'!R73</f>
        <v>1.5174129353233829</v>
      </c>
      <c r="S14" s="31">
        <f>'Global (fill this first)'!S73</f>
        <v>0.53359683794466395</v>
      </c>
      <c r="T14" s="31">
        <f>'Global (fill this first)'!T73</f>
        <v>2</v>
      </c>
      <c r="U14" s="31" t="str">
        <f>'Global (fill this first)'!U73</f>
        <v>N</v>
      </c>
      <c r="V14" s="31" t="str">
        <f>'Global (fill this first)'!V73</f>
        <v>The total project included 7 crossing sturctures, with 2 overpassess and 5 underpasses. Fencing costs were also included</v>
      </c>
      <c r="W14" s="31" t="str">
        <f>'Global (fill this first)'!W73</f>
        <v>(Kintsch et al. 2021)</v>
      </c>
      <c r="X14" s="31">
        <f>'Global (fill this first)'!X73</f>
        <v>0</v>
      </c>
      <c r="Y14" s="31">
        <f>'Global (fill this first)'!Y73</f>
        <v>0</v>
      </c>
      <c r="Z14" s="31" t="str">
        <f>'Global (fill this first)'!Z73</f>
        <v>385126, 4421909, 13, S</v>
      </c>
      <c r="AA14" s="31">
        <f>'Global (fill this first)'!AA73</f>
        <v>0</v>
      </c>
      <c r="AB14" s="31">
        <f>'Global (fill this first)'!AB73</f>
        <v>0</v>
      </c>
      <c r="AC14" s="31" t="str">
        <f>'Global (fill this first)'!AC73</f>
        <v xml:space="preserve">Yes - has a species specific succeful passage rate </v>
      </c>
      <c r="AD14" s="31">
        <f>'Global (fill this first)'!AD73</f>
        <v>0</v>
      </c>
      <c r="AE14" s="31">
        <f>'Global (fill this first)'!AE73</f>
        <v>0</v>
      </c>
    </row>
    <row r="15" spans="1:31" ht="85">
      <c r="A15" s="31" t="str">
        <f>'Global (fill this first)'!A74</f>
        <v>U.S.A</v>
      </c>
      <c r="B15" s="31" t="str">
        <f>'Global (fill this first)'!B74</f>
        <v>Arizona</v>
      </c>
      <c r="C15" s="31">
        <f>'Global (fill this first)'!C74</f>
        <v>32.468195000000001</v>
      </c>
      <c r="D15" s="31">
        <f>'Global (fill this first)'!D74</f>
        <v>-110.925286</v>
      </c>
      <c r="E15" s="31" t="str">
        <f>'Global (fill this first)'!E74</f>
        <v>Oracle Rd Wildlife Corsing</v>
      </c>
      <c r="F15" s="31" t="str">
        <f>'Global (fill this first)'!F74</f>
        <v>Overpass</v>
      </c>
      <c r="G15" s="31" t="str">
        <f>'Global (fill this first)'!G74</f>
        <v>Mule deer</v>
      </c>
      <c r="H15" s="31" t="str">
        <f>'Global (fill this first)'!H74</f>
        <v>Medium (50-350 lbs)</v>
      </c>
      <c r="I15" s="31">
        <f>'Global (fill this first)'!I74</f>
        <v>0</v>
      </c>
      <c r="J15" s="31">
        <f>'Global (fill this first)'!J74</f>
        <v>2016</v>
      </c>
      <c r="K15" s="31">
        <f>'Global (fill this first)'!K74</f>
        <v>2016</v>
      </c>
      <c r="L15" s="31">
        <f>'Global (fill this first)'!L74</f>
        <v>45.72</v>
      </c>
      <c r="M15" s="31">
        <f>'Global (fill this first)'!M74</f>
        <v>42.63</v>
      </c>
      <c r="N15" s="31">
        <f>'Global (fill this first)'!N74</f>
        <v>0</v>
      </c>
      <c r="O15" s="31">
        <f>'Global (fill this first)'!O74</f>
        <v>38.799999999999997</v>
      </c>
      <c r="P15" s="31">
        <f>'Global (fill this first)'!P74</f>
        <v>51.28</v>
      </c>
      <c r="Q15" s="31" t="e">
        <f>'Global (fill this first)'!Q74</f>
        <v>#N/A</v>
      </c>
      <c r="R15" s="31" t="e">
        <f>'Global (fill this first)'!R74</f>
        <v>#DIV/0!</v>
      </c>
      <c r="S15" s="31">
        <f>'Global (fill this first)'!S74</f>
        <v>0.83131825273010929</v>
      </c>
      <c r="T15" s="31">
        <f>'Global (fill this first)'!T74</f>
        <v>4</v>
      </c>
      <c r="U15" s="31" t="str">
        <f>'Global (fill this first)'!U74</f>
        <v>N</v>
      </c>
      <c r="V15" s="31" t="str">
        <f>'Global (fill this first)'!V74</f>
        <v>Length determined using Google Earth</v>
      </c>
      <c r="W15" s="31" t="str">
        <f>'Global (fill this first)'!W74</f>
        <v>(Maxwell et al., 2021)</v>
      </c>
      <c r="X15" s="31">
        <f>'Global (fill this first)'!X74</f>
        <v>0</v>
      </c>
      <c r="Y15" s="31">
        <f>'Global (fill this first)'!Y74</f>
        <v>0</v>
      </c>
      <c r="Z15" s="31" t="str">
        <f>'Global (fill this first)'!Z74</f>
        <v>507021, 3592335, 12, S</v>
      </c>
      <c r="AA15" s="31">
        <f>'Global (fill this first)'!AA74</f>
        <v>0</v>
      </c>
      <c r="AB15" s="31">
        <f>'Global (fill this first)'!AB74</f>
        <v>0</v>
      </c>
      <c r="AC15" s="31">
        <f>'Global (fill this first)'!AC74</f>
        <v>0</v>
      </c>
      <c r="AD15" s="31">
        <f>'Global (fill this first)'!AD74</f>
        <v>0</v>
      </c>
      <c r="AE15" s="31">
        <f>'Global (fill this first)'!AE74</f>
        <v>0</v>
      </c>
    </row>
    <row r="16" spans="1:31" ht="68">
      <c r="A16" s="31" t="str">
        <f>'Global (fill this first)'!A75</f>
        <v>U.S.A.</v>
      </c>
      <c r="B16" s="31" t="str">
        <f>'Global (fill this first)'!B75</f>
        <v>Utah</v>
      </c>
      <c r="C16" s="31">
        <f>'Global (fill this first)'!C75</f>
        <v>40.753461999999999</v>
      </c>
      <c r="D16" s="31">
        <f>'Global (fill this first)'!D75</f>
        <v>-111.62416</v>
      </c>
      <c r="E16" s="31" t="str">
        <f>'Global (fill this first)'!E75</f>
        <v>Parely Canyon Wildlife Crossing</v>
      </c>
      <c r="F16" s="31" t="str">
        <f>'Global (fill this first)'!F75</f>
        <v>Overpass</v>
      </c>
      <c r="G16" s="31" t="str">
        <f>'Global (fill this first)'!G75</f>
        <v>Mule deer, elk, moose</v>
      </c>
      <c r="H16" s="31" t="str">
        <f>'Global (fill this first)'!H75</f>
        <v>Medium (50-350 lbs)</v>
      </c>
      <c r="I16" s="31">
        <f>'Global (fill this first)'!I75</f>
        <v>0</v>
      </c>
      <c r="J16" s="31">
        <f>'Global (fill this first)'!J75</f>
        <v>2019</v>
      </c>
      <c r="K16" s="31">
        <f>'Global (fill this first)'!K75</f>
        <v>2019</v>
      </c>
      <c r="L16" s="31" t="e">
        <f>'Global (fill this first)'!L75</f>
        <v>#N/A</v>
      </c>
      <c r="M16" s="31">
        <f>'Global (fill this first)'!M75</f>
        <v>12.25</v>
      </c>
      <c r="N16" s="31">
        <f>'Global (fill this first)'!N75</f>
        <v>0</v>
      </c>
      <c r="O16" s="31">
        <f>'Global (fill this first)'!O75</f>
        <v>62.09</v>
      </c>
      <c r="P16" s="31">
        <f>'Global (fill this first)'!P75</f>
        <v>109.29</v>
      </c>
      <c r="Q16" s="31" t="e">
        <f>'Global (fill this first)'!Q75</f>
        <v>#N/A</v>
      </c>
      <c r="R16" s="31" t="e">
        <f>'Global (fill this first)'!R75</f>
        <v>#N/A</v>
      </c>
      <c r="S16" s="31">
        <f>'Global (fill this first)'!S75</f>
        <v>0.11208710769512306</v>
      </c>
      <c r="T16" s="31">
        <f>'Global (fill this first)'!T75</f>
        <v>8</v>
      </c>
      <c r="U16" s="31" t="str">
        <f>'Global (fill this first)'!U75</f>
        <v>N</v>
      </c>
      <c r="V16" s="31">
        <f>'Global (fill this first)'!V75</f>
        <v>0</v>
      </c>
      <c r="W16" s="31" t="str">
        <f>'Global (fill this first)'!W75</f>
        <v>(Maxwell et al., 2021)</v>
      </c>
      <c r="X16" s="31">
        <f>'Global (fill this first)'!X75</f>
        <v>0</v>
      </c>
      <c r="Y16" s="31">
        <f>'Global (fill this first)'!Y75</f>
        <v>0</v>
      </c>
      <c r="Z16" s="31" t="str">
        <f>'Global (fill this first)'!Z75</f>
        <v>447311, 4511576, 12, T</v>
      </c>
      <c r="AA16" s="31">
        <f>'Global (fill this first)'!AA75</f>
        <v>0</v>
      </c>
      <c r="AB16" s="31">
        <f>'Global (fill this first)'!AB75</f>
        <v>0</v>
      </c>
      <c r="AC16" s="31">
        <f>'Global (fill this first)'!AC75</f>
        <v>0</v>
      </c>
      <c r="AD16" s="31">
        <f>'Global (fill this first)'!AD75</f>
        <v>0</v>
      </c>
      <c r="AE16" s="31">
        <f>'Global (fill this first)'!AE75</f>
        <v>0</v>
      </c>
    </row>
    <row r="17" spans="1:31" ht="289">
      <c r="A17" s="31" t="str">
        <f>'Global (fill this first)'!A76</f>
        <v>U.S.A.</v>
      </c>
      <c r="B17" s="31" t="str">
        <f>'Global (fill this first)'!B76</f>
        <v xml:space="preserve">Utah </v>
      </c>
      <c r="C17" s="31" t="str">
        <f>'Global (fill this first)'!C76</f>
        <v xml:space="preserve"> 38.158978°</v>
      </c>
      <c r="D17" s="31" t="str">
        <f>'Global (fill this first)'!D76</f>
        <v>-112.616452°</v>
      </c>
      <c r="E17" s="31" t="str">
        <f>'Global (fill this first)'!E76</f>
        <v>I-15 A***</v>
      </c>
      <c r="F17" s="31" t="str">
        <f>'Global (fill this first)'!F76</f>
        <v>Overpass</v>
      </c>
      <c r="G17" s="31" t="str">
        <f>'Global (fill this first)'!G76</f>
        <v>mule deer</v>
      </c>
      <c r="H17" s="31">
        <f>'Global (fill this first)'!H76</f>
        <v>0</v>
      </c>
      <c r="I17" s="31">
        <f>'Global (fill this first)'!I76</f>
        <v>0</v>
      </c>
      <c r="J17" s="31">
        <f>'Global (fill this first)'!J76</f>
        <v>1975</v>
      </c>
      <c r="K17" s="31">
        <f>'Global (fill this first)'!K76</f>
        <v>0</v>
      </c>
      <c r="L17" s="31" t="e">
        <f>'Global (fill this first)'!L76</f>
        <v>#N/A</v>
      </c>
      <c r="M17" s="31">
        <f>'Global (fill this first)'!M76</f>
        <v>5.75</v>
      </c>
      <c r="N17" s="31">
        <f>'Global (fill this first)'!N76</f>
        <v>0</v>
      </c>
      <c r="O17" s="31">
        <f>'Global (fill this first)'!O76</f>
        <v>13.59</v>
      </c>
      <c r="P17" s="31">
        <f>'Global (fill this first)'!P76</f>
        <v>60.43</v>
      </c>
      <c r="Q17" s="31" t="e">
        <f>'Global (fill this first)'!Q76</f>
        <v>#N/A</v>
      </c>
      <c r="R17" s="31" t="e">
        <f>'Global (fill this first)'!R76</f>
        <v>#N/A</v>
      </c>
      <c r="S17" s="31">
        <f>'Global (fill this first)'!S76</f>
        <v>9.5151414860168787E-2</v>
      </c>
      <c r="T17" s="31">
        <f>'Global (fill this first)'!T76</f>
        <v>0</v>
      </c>
      <c r="U17" s="31">
        <f>'Global (fill this first)'!U76</f>
        <v>0</v>
      </c>
      <c r="V17" s="31">
        <f>'Global (fill this first)'!V76</f>
        <v>0</v>
      </c>
      <c r="W17" s="31">
        <f>'Global (fill this first)'!W76</f>
        <v>0</v>
      </c>
      <c r="X17" s="31">
        <f>'Global (fill this first)'!X76</f>
        <v>0</v>
      </c>
      <c r="Y17" s="31">
        <f>'Global (fill this first)'!Y76</f>
        <v>0</v>
      </c>
      <c r="Z17" s="31">
        <f>'Global (fill this first)'!Z76</f>
        <v>0</v>
      </c>
      <c r="AA17" s="31">
        <f>'Global (fill this first)'!AA76</f>
        <v>0</v>
      </c>
      <c r="AB17" s="31">
        <f>'Global (fill this first)'!AB76</f>
        <v>0</v>
      </c>
      <c r="AC17" s="31" t="str">
        <f>'Global (fill this first)'!AC76</f>
        <v>Some  succesful passage rates, would be beneficial to get the data for all the species that crossed structure. They only reported the numbers for mule deer and elk.</v>
      </c>
      <c r="AD17" s="31">
        <f>'Global (fill this first)'!AD76</f>
        <v>0</v>
      </c>
      <c r="AE17" s="31">
        <f>'Global (fill this first)'!AE76</f>
        <v>0</v>
      </c>
    </row>
    <row r="18" spans="1:31" ht="289">
      <c r="A18" s="31" t="str">
        <f>'Global (fill this first)'!A77</f>
        <v>U.S.A.</v>
      </c>
      <c r="B18" s="31" t="str">
        <f>'Global (fill this first)'!B77</f>
        <v xml:space="preserve">Utah </v>
      </c>
      <c r="C18" s="31" t="str">
        <f>'Global (fill this first)'!C77</f>
        <v xml:space="preserve"> 38.159446°</v>
      </c>
      <c r="D18" s="31" t="str">
        <f>'Global (fill this first)'!D77</f>
        <v>-112.615543°</v>
      </c>
      <c r="E18" s="31" t="str">
        <f>'Global (fill this first)'!E77</f>
        <v>I-15 B***</v>
      </c>
      <c r="F18" s="31" t="str">
        <f>'Global (fill this first)'!F77</f>
        <v>Overpass</v>
      </c>
      <c r="G18" s="31" t="str">
        <f>'Global (fill this first)'!G77</f>
        <v>mule deer</v>
      </c>
      <c r="H18" s="31">
        <f>'Global (fill this first)'!H77</f>
        <v>0</v>
      </c>
      <c r="I18" s="31">
        <f>'Global (fill this first)'!I77</f>
        <v>0</v>
      </c>
      <c r="J18" s="31">
        <f>'Global (fill this first)'!J77</f>
        <v>1975</v>
      </c>
      <c r="K18" s="31">
        <f>'Global (fill this first)'!K77</f>
        <v>0</v>
      </c>
      <c r="L18" s="31" t="e">
        <f>'Global (fill this first)'!L77</f>
        <v>#N/A</v>
      </c>
      <c r="M18" s="31">
        <f>'Global (fill this first)'!M77</f>
        <v>5.6</v>
      </c>
      <c r="N18" s="31">
        <f>'Global (fill this first)'!N77</f>
        <v>0</v>
      </c>
      <c r="O18" s="31">
        <f>'Global (fill this first)'!O77</f>
        <v>12.74</v>
      </c>
      <c r="P18" s="31">
        <f>'Global (fill this first)'!P77</f>
        <v>63.17</v>
      </c>
      <c r="Q18" s="31" t="e">
        <f>'Global (fill this first)'!Q77</f>
        <v>#N/A</v>
      </c>
      <c r="R18" s="31" t="e">
        <f>'Global (fill this first)'!R77</f>
        <v>#N/A</v>
      </c>
      <c r="S18" s="31">
        <f>'Global (fill this first)'!S77</f>
        <v>8.8649675478866541E-2</v>
      </c>
      <c r="T18" s="31">
        <f>'Global (fill this first)'!T77</f>
        <v>0</v>
      </c>
      <c r="U18" s="31">
        <f>'Global (fill this first)'!U77</f>
        <v>0</v>
      </c>
      <c r="V18" s="31">
        <f>'Global (fill this first)'!V77</f>
        <v>0</v>
      </c>
      <c r="W18" s="31">
        <f>'Global (fill this first)'!W77</f>
        <v>0</v>
      </c>
      <c r="X18" s="31">
        <f>'Global (fill this first)'!X77</f>
        <v>0</v>
      </c>
      <c r="Y18" s="31">
        <f>'Global (fill this first)'!Y77</f>
        <v>0</v>
      </c>
      <c r="Z18" s="31">
        <f>'Global (fill this first)'!Z77</f>
        <v>0</v>
      </c>
      <c r="AA18" s="31">
        <f>'Global (fill this first)'!AA77</f>
        <v>0</v>
      </c>
      <c r="AB18" s="31">
        <f>'Global (fill this first)'!AB77</f>
        <v>0</v>
      </c>
      <c r="AC18" s="31" t="str">
        <f>'Global (fill this first)'!AC77</f>
        <v>Some  succesful passage rates, would be beneficial to get the data for all the species that crossed structure. They only reported the numbers for mule deer and elk.</v>
      </c>
      <c r="AD18" s="31">
        <f>'Global (fill this first)'!AD77</f>
        <v>0</v>
      </c>
      <c r="AE18" s="31">
        <f>'Global (fill this first)'!AE77</f>
        <v>0</v>
      </c>
    </row>
    <row r="19" spans="1:31" ht="404">
      <c r="A19" s="31" t="str">
        <f>'Global (fill this first)'!A78</f>
        <v>U.S.A.</v>
      </c>
      <c r="B19" s="31" t="str">
        <f>'Global (fill this first)'!B78</f>
        <v>Wyomming</v>
      </c>
      <c r="C19" s="31">
        <f>'Global (fill this first)'!C78</f>
        <v>42.881646000000003</v>
      </c>
      <c r="D19" s="31">
        <f>'Global (fill this first)'!D78</f>
        <v>-109.979007</v>
      </c>
      <c r="E19" s="31" t="str">
        <f>'Global (fill this first)'!E78</f>
        <v>Trapper's point U.S. Highway 191</v>
      </c>
      <c r="F19" s="31" t="str">
        <f>'Global (fill this first)'!F78</f>
        <v>Overpass</v>
      </c>
      <c r="G19" s="31" t="str">
        <f>'Global (fill this first)'!G78</f>
        <v>Pronghorn, mule deer, elk</v>
      </c>
      <c r="H19" s="31" t="str">
        <f>'Global (fill this first)'!H78</f>
        <v>Medium (50-350 lbs)</v>
      </c>
      <c r="I19" s="31" t="str">
        <f>'Global (fill this first)'!I78</f>
        <v>Total project: 11M USD</v>
      </c>
      <c r="J19" s="31" t="str">
        <f>'Global (fill this first)'!J78</f>
        <v>2011-2012</v>
      </c>
      <c r="K19" s="31">
        <f>'Global (fill this first)'!K78</f>
        <v>2011</v>
      </c>
      <c r="L19" s="31" t="e">
        <f>'Global (fill this first)'!L78</f>
        <v>#N/A</v>
      </c>
      <c r="M19" s="31">
        <f>'Global (fill this first)'!M78</f>
        <v>36.6</v>
      </c>
      <c r="N19" s="31">
        <f>'Global (fill this first)'!N78</f>
        <v>0</v>
      </c>
      <c r="O19" s="31">
        <f>'Global (fill this first)'!O78</f>
        <v>17.059999999999999</v>
      </c>
      <c r="P19" s="31">
        <f>'Global (fill this first)'!P78</f>
        <v>93.47</v>
      </c>
      <c r="Q19" s="31">
        <f>'Global (fill this first)'!Q78</f>
        <v>123.25</v>
      </c>
      <c r="R19" s="31" t="e">
        <f>'Global (fill this first)'!R78</f>
        <v>#N/A</v>
      </c>
      <c r="S19" s="31">
        <f>'Global (fill this first)'!S78</f>
        <v>0.39156948753610787</v>
      </c>
      <c r="T19" s="31">
        <f>'Global (fill this first)'!T78</f>
        <v>3</v>
      </c>
      <c r="U19" s="31" t="str">
        <f>'Global (fill this first)'!U78</f>
        <v>N</v>
      </c>
      <c r="V19" s="31" t="str">
        <f>'Global (fill this first)'!V78</f>
        <v>Document refers to two sturctures but only one was present on google earth. The two structures were 20.12 and 23.77 m wide and both were 45.72 m long. Total project includes 2 overpasses, 6 underpassess and wildlife fencing</v>
      </c>
      <c r="W19" s="31" t="str">
        <f>'Global (fill this first)'!W78</f>
        <v>(WYODT, 2012),  (Center for Large Landscape Conservation, 2018)</v>
      </c>
      <c r="X19" s="31">
        <f>'Global (fill this first)'!X78</f>
        <v>0</v>
      </c>
      <c r="Y19" s="31">
        <f>'Global (fill this first)'!Y78</f>
        <v>0</v>
      </c>
      <c r="Z19" s="31" t="str">
        <f>'Global (fill this first)'!Z78</f>
        <v>583379, 4748177, 12, T</v>
      </c>
      <c r="AA19" s="31">
        <f>'Global (fill this first)'!AA78</f>
        <v>0</v>
      </c>
      <c r="AB19" s="31">
        <f>'Global (fill this first)'!AB78</f>
        <v>0</v>
      </c>
      <c r="AC19" s="31">
        <f>'Global (fill this first)'!AC78</f>
        <v>0</v>
      </c>
      <c r="AD19" s="31">
        <f>'Global (fill this first)'!AD78</f>
        <v>0</v>
      </c>
      <c r="AE19" s="31">
        <f>'Global (fill this first)'!AE78</f>
        <v>0</v>
      </c>
    </row>
    <row r="20" spans="1:31" ht="85">
      <c r="A20" s="31" t="str">
        <f>'Global (fill this first)'!A79</f>
        <v>U.S.A.</v>
      </c>
      <c r="B20" s="31" t="str">
        <f>'Global (fill this first)'!B79</f>
        <v>Arizona</v>
      </c>
      <c r="C20" s="31" t="str">
        <f>'Global (fill this first)'!C79</f>
        <v xml:space="preserve"> 35.888235°</v>
      </c>
      <c r="D20" s="31" t="str">
        <f>'Global (fill this first)'!D79</f>
        <v>-114.620937°</v>
      </c>
      <c r="E20" s="31" t="str">
        <f>'Global (fill this first)'!E79</f>
        <v>Highway 93 desert Big Horn Sheep 1</v>
      </c>
      <c r="F20" s="31" t="str">
        <f>'Global (fill this first)'!F79</f>
        <v>Overpass</v>
      </c>
      <c r="G20" s="31" t="str">
        <f>'Global (fill this first)'!G79</f>
        <v>Desert Bighron Sheep</v>
      </c>
      <c r="H20" s="31" t="str">
        <f>'Global (fill this first)'!H79</f>
        <v>Medium (50-350 lbs)</v>
      </c>
      <c r="I20" s="31">
        <f>'Global (fill this first)'!I79</f>
        <v>0</v>
      </c>
      <c r="J20" s="31" t="str">
        <f>'Global (fill this first)'!J79</f>
        <v>2004-2010</v>
      </c>
      <c r="K20" s="31">
        <f>'Global (fill this first)'!K79</f>
        <v>2007</v>
      </c>
      <c r="L20" s="31">
        <f>'Global (fill this first)'!L79</f>
        <v>15.24</v>
      </c>
      <c r="M20" s="31">
        <f>'Global (fill this first)'!M79</f>
        <v>14.37</v>
      </c>
      <c r="N20" s="31">
        <f>'Global (fill this first)'!N79</f>
        <v>61.874400000000001</v>
      </c>
      <c r="O20" s="31">
        <f>'Global (fill this first)'!O79</f>
        <v>47.91</v>
      </c>
      <c r="P20" s="31">
        <f>'Global (fill this first)'!P79</f>
        <v>72.53</v>
      </c>
      <c r="Q20" s="31" t="e">
        <f>'Global (fill this first)'!Q79</f>
        <v>#N/A</v>
      </c>
      <c r="R20" s="31">
        <f>'Global (fill this first)'!R79</f>
        <v>0.24630541871921183</v>
      </c>
      <c r="S20" s="31">
        <f>'Global (fill this first)'!S79</f>
        <v>0.19812491382876049</v>
      </c>
      <c r="T20" s="31">
        <f>'Global (fill this first)'!T79</f>
        <v>4</v>
      </c>
      <c r="U20" s="31" t="str">
        <f>'Global (fill this first)'!U79</f>
        <v>N</v>
      </c>
      <c r="V20" s="31">
        <f>'Global (fill this first)'!V79</f>
        <v>0</v>
      </c>
      <c r="W20" s="31" t="str">
        <f>'Global (fill this first)'!W79</f>
        <v>(McKinney &amp; Smith, 2007), (Gagnon et al., 2017)</v>
      </c>
      <c r="X20" s="31">
        <f>'Global (fill this first)'!X79</f>
        <v>0</v>
      </c>
      <c r="Y20" s="31">
        <f>'Global (fill this first)'!Y79</f>
        <v>0</v>
      </c>
      <c r="Z20" s="31" t="str">
        <f>'Global (fill this first)'!Z79</f>
        <v>714740, 3974166, 11, S</v>
      </c>
      <c r="AA20" s="31">
        <f>'Global (fill this first)'!AA79</f>
        <v>0</v>
      </c>
      <c r="AB20" s="31">
        <f>'Global (fill this first)'!AB79</f>
        <v>0</v>
      </c>
      <c r="AC20" s="31" t="str">
        <f>'Global (fill this first)'!AC79</f>
        <v>Succesful Passages for BHS available</v>
      </c>
      <c r="AD20" s="31">
        <f>'Global (fill this first)'!AD79</f>
        <v>0</v>
      </c>
      <c r="AE20" s="31">
        <f>'Global (fill this first)'!AE79</f>
        <v>0</v>
      </c>
    </row>
    <row r="21" spans="1:31" ht="85">
      <c r="A21" s="31" t="str">
        <f>'Global (fill this first)'!A80</f>
        <v>U.S.A.</v>
      </c>
      <c r="B21" s="31" t="str">
        <f>'Global (fill this first)'!B80</f>
        <v>Arizona</v>
      </c>
      <c r="C21" s="31" t="str">
        <f>'Global (fill this first)'!C80</f>
        <v xml:space="preserve"> 35.970612°</v>
      </c>
      <c r="D21" s="31" t="str">
        <f>'Global (fill this first)'!D80</f>
        <v>-114.683521°</v>
      </c>
      <c r="E21" s="31" t="str">
        <f>'Global (fill this first)'!E80</f>
        <v>Highway 93 desert Big Horn Sheep 2</v>
      </c>
      <c r="F21" s="31" t="str">
        <f>'Global (fill this first)'!F80</f>
        <v>Overpass</v>
      </c>
      <c r="G21" s="31" t="str">
        <f>'Global (fill this first)'!G80</f>
        <v>Desert Bighron Sheep</v>
      </c>
      <c r="H21" s="31" t="str">
        <f>'Global (fill this first)'!H80</f>
        <v>Medium (50-350 lbs)</v>
      </c>
      <c r="I21" s="31">
        <f>'Global (fill this first)'!I80</f>
        <v>0</v>
      </c>
      <c r="J21" s="31" t="str">
        <f>'Global (fill this first)'!J80</f>
        <v>2004-2010</v>
      </c>
      <c r="K21" s="31">
        <f>'Global (fill this first)'!K80</f>
        <v>2007</v>
      </c>
      <c r="L21" s="31">
        <f>'Global (fill this first)'!L80</f>
        <v>15.24</v>
      </c>
      <c r="M21" s="31">
        <f>'Global (fill this first)'!M80</f>
        <v>14.03</v>
      </c>
      <c r="N21" s="31">
        <f>'Global (fill this first)'!N80</f>
        <v>61.874400000000001</v>
      </c>
      <c r="O21" s="31">
        <f>'Global (fill this first)'!O80</f>
        <v>47.69</v>
      </c>
      <c r="P21" s="31">
        <f>'Global (fill this first)'!P80</f>
        <v>73.760000000000005</v>
      </c>
      <c r="Q21" s="31" t="e">
        <f>'Global (fill this first)'!Q80</f>
        <v>#N/A</v>
      </c>
      <c r="R21" s="31">
        <f>'Global (fill this first)'!R80</f>
        <v>0.24630541871921183</v>
      </c>
      <c r="S21" s="31">
        <f>'Global (fill this first)'!S80</f>
        <v>0.19021149674620388</v>
      </c>
      <c r="T21" s="31">
        <f>'Global (fill this first)'!T80</f>
        <v>4</v>
      </c>
      <c r="U21" s="31" t="str">
        <f>'Global (fill this first)'!U80</f>
        <v>N</v>
      </c>
      <c r="V21" s="31">
        <f>'Global (fill this first)'!V80</f>
        <v>0</v>
      </c>
      <c r="W21" s="31" t="str">
        <f>'Global (fill this first)'!W80</f>
        <v>(McKinney &amp; Smith, 2007), (Gagnon et al., 2017)</v>
      </c>
      <c r="X21" s="31">
        <f>'Global (fill this first)'!X80</f>
        <v>0</v>
      </c>
      <c r="Y21" s="31">
        <f>'Global (fill this first)'!Y80</f>
        <v>0</v>
      </c>
      <c r="Z21" s="31" t="str">
        <f>'Global (fill this first)'!Z80</f>
        <v>708873, 3983169, 11, S</v>
      </c>
      <c r="AA21" s="31">
        <f>'Global (fill this first)'!AA80</f>
        <v>0</v>
      </c>
      <c r="AB21" s="31">
        <f>'Global (fill this first)'!AB80</f>
        <v>0</v>
      </c>
      <c r="AC21" s="31" t="str">
        <f>'Global (fill this first)'!AC80</f>
        <v>Succesful Passages for BHS available</v>
      </c>
      <c r="AD21" s="31">
        <f>'Global (fill this first)'!AD80</f>
        <v>0</v>
      </c>
      <c r="AE21" s="31">
        <f>'Global (fill this first)'!AE80</f>
        <v>0</v>
      </c>
    </row>
    <row r="22" spans="1:31" ht="85">
      <c r="A22" s="31" t="str">
        <f>'Global (fill this first)'!A81</f>
        <v>U.S.A.</v>
      </c>
      <c r="B22" s="31" t="str">
        <f>'Global (fill this first)'!B81</f>
        <v>Arizona</v>
      </c>
      <c r="C22" s="31" t="str">
        <f>'Global (fill this first)'!C81</f>
        <v xml:space="preserve"> 35.985159°</v>
      </c>
      <c r="D22" s="31" t="str">
        <f>'Global (fill this first)'!D81</f>
        <v>-114.711747°</v>
      </c>
      <c r="E22" s="31" t="str">
        <f>'Global (fill this first)'!E81</f>
        <v>Highway 93 desert Big Horn Sheep 3</v>
      </c>
      <c r="F22" s="31" t="str">
        <f>'Global (fill this first)'!F81</f>
        <v>Overpass</v>
      </c>
      <c r="G22" s="31" t="str">
        <f>'Global (fill this first)'!G81</f>
        <v>Desert Bighron Sheep</v>
      </c>
      <c r="H22" s="31" t="str">
        <f>'Global (fill this first)'!H81</f>
        <v>Medium (50-350 lbs)</v>
      </c>
      <c r="I22" s="31">
        <f>'Global (fill this first)'!I81</f>
        <v>0</v>
      </c>
      <c r="J22" s="31" t="str">
        <f>'Global (fill this first)'!J81</f>
        <v>2004-2010</v>
      </c>
      <c r="K22" s="31">
        <f>'Global (fill this first)'!K81</f>
        <v>2007</v>
      </c>
      <c r="L22" s="31">
        <f>'Global (fill this first)'!L81</f>
        <v>30.48</v>
      </c>
      <c r="M22" s="31">
        <f>'Global (fill this first)'!M81</f>
        <v>30.03</v>
      </c>
      <c r="N22" s="31">
        <f>'Global (fill this first)'!N81</f>
        <v>61.874400000000001</v>
      </c>
      <c r="O22" s="31">
        <f>'Global (fill this first)'!O81</f>
        <v>41.42</v>
      </c>
      <c r="P22" s="31">
        <f>'Global (fill this first)'!P81</f>
        <v>73.88</v>
      </c>
      <c r="Q22" s="31" t="e">
        <f>'Global (fill this first)'!Q81</f>
        <v>#N/A</v>
      </c>
      <c r="R22" s="31">
        <f>'Global (fill this first)'!R81</f>
        <v>0.49261083743842365</v>
      </c>
      <c r="S22" s="31">
        <f>'Global (fill this first)'!S81</f>
        <v>0.40646995127233354</v>
      </c>
      <c r="T22" s="31">
        <f>'Global (fill this first)'!T81</f>
        <v>4</v>
      </c>
      <c r="U22" s="31" t="str">
        <f>'Global (fill this first)'!U81</f>
        <v>N</v>
      </c>
      <c r="V22" s="31">
        <f>'Global (fill this first)'!V81</f>
        <v>0</v>
      </c>
      <c r="W22" s="31" t="str">
        <f>'Global (fill this first)'!W81</f>
        <v>(McKinney &amp; Smith, 2007), (Gagnon et al., 2017)</v>
      </c>
      <c r="X22" s="31">
        <f>'Global (fill this first)'!X81</f>
        <v>0</v>
      </c>
      <c r="Y22" s="31">
        <f>'Global (fill this first)'!Y81</f>
        <v>0</v>
      </c>
      <c r="Z22" s="31" t="str">
        <f>'Global (fill this first)'!Z81</f>
        <v>706290, 3984723, 11, S</v>
      </c>
      <c r="AA22" s="31">
        <f>'Global (fill this first)'!AA81</f>
        <v>0</v>
      </c>
      <c r="AB22" s="31">
        <f>'Global (fill this first)'!AB81</f>
        <v>0</v>
      </c>
      <c r="AC22" s="31" t="str">
        <f>'Global (fill this first)'!AC81</f>
        <v>Succesful Passages for BHS available</v>
      </c>
      <c r="AD22" s="31">
        <f>'Global (fill this first)'!AD81</f>
        <v>0</v>
      </c>
      <c r="AE22" s="31">
        <f>'Global (fill this first)'!AE81</f>
        <v>0</v>
      </c>
    </row>
    <row r="23" spans="1:31" ht="102">
      <c r="A23" s="31" t="str">
        <f>'Global (fill this first)'!A82</f>
        <v>U.S.A.</v>
      </c>
      <c r="B23" s="31" t="str">
        <f>'Global (fill this first)'!B82</f>
        <v>Montana</v>
      </c>
      <c r="C23" s="31" t="str">
        <f>'Global (fill this first)'!C82</f>
        <v xml:space="preserve"> 47.074228°</v>
      </c>
      <c r="D23" s="31" t="str">
        <f>'Global (fill this first)'!D82</f>
        <v>-114.053800°</v>
      </c>
      <c r="E23" s="31" t="str">
        <f>'Global (fill this first)'!E82</f>
        <v>Highway 93 North</v>
      </c>
      <c r="F23" s="31" t="str">
        <f>'Global (fill this first)'!F82</f>
        <v>Overpass</v>
      </c>
      <c r="G23" s="31" t="str">
        <f>'Global (fill this first)'!G82</f>
        <v>White Tailed Deer, Mule Deer, Black Bear</v>
      </c>
      <c r="H23" s="31" t="str">
        <f>'Global (fill this first)'!H82</f>
        <v>Medium (50-350 lbs)</v>
      </c>
      <c r="I23" s="31">
        <f>'Global (fill this first)'!I82</f>
        <v>0</v>
      </c>
      <c r="J23" s="31" t="str">
        <f>'Global (fill this first)'!J82</f>
        <v>2010-2016</v>
      </c>
      <c r="K23" s="31">
        <f>'Global (fill this first)'!K82</f>
        <v>2013</v>
      </c>
      <c r="L23" s="31">
        <f>'Global (fill this first)'!L82</f>
        <v>60</v>
      </c>
      <c r="M23" s="31">
        <f>'Global (fill this first)'!M82</f>
        <v>55.3</v>
      </c>
      <c r="N23" s="31">
        <f>'Global (fill this first)'!N82</f>
        <v>63</v>
      </c>
      <c r="O23" s="31">
        <f>'Global (fill this first)'!O82</f>
        <v>10.54</v>
      </c>
      <c r="P23" s="31">
        <f>'Global (fill this first)'!P82</f>
        <v>64.64</v>
      </c>
      <c r="Q23" s="31" t="e">
        <f>'Global (fill this first)'!Q82</f>
        <v>#N/A</v>
      </c>
      <c r="R23" s="31">
        <f>'Global (fill this first)'!R82</f>
        <v>0.95238095238095233</v>
      </c>
      <c r="S23" s="31">
        <f>'Global (fill this first)'!S28</f>
        <v>0.64510347075118146</v>
      </c>
      <c r="T23" s="31">
        <f>'Global (fill this first)'!T82</f>
        <v>2</v>
      </c>
      <c r="U23" s="31" t="str">
        <f>'Global (fill this first)'!U82</f>
        <v>N</v>
      </c>
      <c r="V23" s="31" t="str">
        <f>'Global (fill this first)'!V82</f>
        <v>Bridge measurments made using Google Earth</v>
      </c>
      <c r="W23" s="31" t="str">
        <f>'Global (fill this first)'!W82</f>
        <v>(Huijser et al., 2016)</v>
      </c>
      <c r="X23" s="31">
        <f>'Global (fill this first)'!X82</f>
        <v>0</v>
      </c>
      <c r="Y23" s="31">
        <f>'Global (fill this first)'!Y82</f>
        <v>0</v>
      </c>
      <c r="Z23" s="31" t="str">
        <f>'Global (fill this first)'!Z82</f>
        <v>723669, 5217625, 11, T</v>
      </c>
      <c r="AA23" s="31">
        <f>'Global (fill this first)'!AA82</f>
        <v>0</v>
      </c>
      <c r="AB23" s="31">
        <f>'Global (fill this first)'!AB82</f>
        <v>0</v>
      </c>
      <c r="AC23" s="31" t="str">
        <f>'Global (fill this first)'!AC82</f>
        <v>Some succesful passing rates, needs follow up</v>
      </c>
      <c r="AD23" s="31">
        <f>'Global (fill this first)'!AD82</f>
        <v>0</v>
      </c>
      <c r="AE23" s="31">
        <f>'Global (fill this first)'!AE82</f>
        <v>0</v>
      </c>
    </row>
    <row r="24" spans="1:31" ht="102">
      <c r="A24" s="31" t="str">
        <f>'Global (fill this first)'!A83</f>
        <v>U.S.A.</v>
      </c>
      <c r="B24" s="31" t="str">
        <f>'Global (fill this first)'!B83</f>
        <v>Nevada</v>
      </c>
      <c r="C24" s="31" t="str">
        <f>'Global (fill this first)'!C83</f>
        <v xml:space="preserve"> 41.348382°</v>
      </c>
      <c r="D24" s="31" t="str">
        <f>'Global (fill this first)'!D83</f>
        <v>-114.805663°</v>
      </c>
      <c r="E24" s="31" t="str">
        <f>'Global (fill this first)'!E83</f>
        <v>INTERSTATE 80 AND HIGHWAY 93 PEQUOP CROSSINGS NETWORK</v>
      </c>
      <c r="F24" s="31" t="str">
        <f>'Global (fill this first)'!F83</f>
        <v>Overpass</v>
      </c>
      <c r="G24" s="31" t="str">
        <f>'Global (fill this first)'!G83</f>
        <v>Mule Deer</v>
      </c>
      <c r="H24" s="31" t="str">
        <f>'Global (fill this first)'!H83</f>
        <v>Medium (50-350 lbs)</v>
      </c>
      <c r="I24" s="31">
        <f>'Global (fill this first)'!I83</f>
        <v>0</v>
      </c>
      <c r="J24" s="31">
        <f>'Global (fill this first)'!J83</f>
        <v>2011</v>
      </c>
      <c r="K24" s="31">
        <f>'Global (fill this first)'!K83</f>
        <v>2011</v>
      </c>
      <c r="L24" s="31" t="e">
        <f>'Global (fill this first)'!L83</f>
        <v>#N/A</v>
      </c>
      <c r="M24" s="31">
        <f>'Global (fill this first)'!M83</f>
        <v>28.51</v>
      </c>
      <c r="N24" s="31">
        <f>'Global (fill this first)'!N83</f>
        <v>0</v>
      </c>
      <c r="O24" s="31">
        <f>'Global (fill this first)'!O83</f>
        <v>16.89</v>
      </c>
      <c r="P24" s="31">
        <f>'Global (fill this first)'!P83</f>
        <v>34.15</v>
      </c>
      <c r="Q24" s="31">
        <f>'Global (fill this first)'!Q83</f>
        <v>45.66</v>
      </c>
      <c r="R24" s="31" t="e">
        <f>'Global (fill this first)'!R83</f>
        <v>#N/A</v>
      </c>
      <c r="S24" s="31">
        <f>'Global (fill this first)'!S83</f>
        <v>0.83484626647144955</v>
      </c>
      <c r="T24" s="31">
        <f>'Global (fill this first)'!T83</f>
        <v>2</v>
      </c>
      <c r="U24" s="31" t="str">
        <f>'Global (fill this first)'!U83</f>
        <v>N</v>
      </c>
      <c r="V24" s="31" t="str">
        <f>'Global (fill this first)'!V83</f>
        <v>Bridge measurments made using Google Earth</v>
      </c>
      <c r="W24" s="31" t="str">
        <f>'Global (fill this first)'!W83</f>
        <v>(Maxwell et al., 2021)</v>
      </c>
      <c r="X24" s="31">
        <f>'Global (fill this first)'!X83</f>
        <v>0</v>
      </c>
      <c r="Y24" s="31">
        <f>'Global (fill this first)'!Y83</f>
        <v>0</v>
      </c>
      <c r="Z24" s="31" t="str">
        <f>'Global (fill this first)'!Z83</f>
        <v>683577, 4579754, 11, T</v>
      </c>
      <c r="AA24" s="31">
        <f>'Global (fill this first)'!AA83</f>
        <v>0</v>
      </c>
      <c r="AB24" s="31">
        <f>'Global (fill this first)'!AB83</f>
        <v>0</v>
      </c>
      <c r="AC24" s="31">
        <f>'Global (fill this first)'!AC83</f>
        <v>0</v>
      </c>
      <c r="AD24" s="31">
        <f>'Global (fill this first)'!AD83</f>
        <v>0</v>
      </c>
      <c r="AE24" s="31">
        <f>'Global (fill this first)'!AE83</f>
        <v>0</v>
      </c>
    </row>
    <row r="25" spans="1:31" ht="102">
      <c r="A25" s="31" t="str">
        <f>'Global (fill this first)'!A84</f>
        <v>U.S.A.</v>
      </c>
      <c r="B25" s="31" t="str">
        <f>'Global (fill this first)'!B84</f>
        <v>Nevada</v>
      </c>
      <c r="C25" s="31" t="str">
        <f>'Global (fill this first)'!C84</f>
        <v xml:space="preserve"> 41.207692°</v>
      </c>
      <c r="D25" s="31" t="str">
        <f>'Global (fill this first)'!D84</f>
        <v>-114.851051°</v>
      </c>
      <c r="E25" s="31" t="str">
        <f>'Global (fill this first)'!E84</f>
        <v>INTERSTATE 80 AND HIGHWAY 93 PEQUOP CROSSINGS NETWORK</v>
      </c>
      <c r="F25" s="31" t="str">
        <f>'Global (fill this first)'!F84</f>
        <v>Overpass</v>
      </c>
      <c r="G25" s="31" t="str">
        <f>'Global (fill this first)'!G84</f>
        <v>Mule Deer</v>
      </c>
      <c r="H25" s="31" t="str">
        <f>'Global (fill this first)'!H84</f>
        <v>Medium (50-350 lbs)</v>
      </c>
      <c r="I25" s="31">
        <f>'Global (fill this first)'!I84</f>
        <v>0</v>
      </c>
      <c r="J25" s="31">
        <f>'Global (fill this first)'!J84</f>
        <v>2010</v>
      </c>
      <c r="K25" s="31">
        <f>'Global (fill this first)'!K84</f>
        <v>2010</v>
      </c>
      <c r="L25" s="31" t="e">
        <f>'Global (fill this first)'!L84</f>
        <v>#N/A</v>
      </c>
      <c r="M25" s="31">
        <f>'Global (fill this first)'!M84</f>
        <v>48.21</v>
      </c>
      <c r="N25" s="31">
        <f>'Global (fill this first)'!N84</f>
        <v>0</v>
      </c>
      <c r="O25" s="31">
        <f>'Global (fill this first)'!O84</f>
        <v>9.5</v>
      </c>
      <c r="P25" s="31">
        <f>'Global (fill this first)'!P84</f>
        <v>43.75</v>
      </c>
      <c r="Q25" s="31">
        <f>'Global (fill this first)'!Q84</f>
        <v>115.7</v>
      </c>
      <c r="R25" s="31" t="e">
        <f>'Global (fill this first)'!R84</f>
        <v>#N/A</v>
      </c>
      <c r="S25" s="31">
        <f>'Global (fill this first)'!S84</f>
        <v>1.1019428571428571</v>
      </c>
      <c r="T25" s="31">
        <f>'Global (fill this first)'!T84</f>
        <v>2</v>
      </c>
      <c r="U25" s="31" t="str">
        <f>'Global (fill this first)'!U84</f>
        <v>N</v>
      </c>
      <c r="V25" s="31" t="str">
        <f>'Global (fill this first)'!V84</f>
        <v>Bridge measurments mad eusing Google Earth</v>
      </c>
      <c r="W25" s="31" t="str">
        <f>'Global (fill this first)'!W84</f>
        <v>(Maxwell et al., 2021)</v>
      </c>
      <c r="X25" s="31">
        <f>'Global (fill this first)'!X84</f>
        <v>0</v>
      </c>
      <c r="Y25" s="31">
        <f>'Global (fill this first)'!Y84</f>
        <v>0</v>
      </c>
      <c r="Z25" s="31" t="str">
        <f>'Global (fill this first)'!Z84</f>
        <v>680167, 4564039, 11, T</v>
      </c>
      <c r="AA25" s="31">
        <f>'Global (fill this first)'!AA84</f>
        <v>0</v>
      </c>
      <c r="AB25" s="31">
        <f>'Global (fill this first)'!AB84</f>
        <v>0</v>
      </c>
      <c r="AC25" s="31">
        <f>'Global (fill this first)'!AC84</f>
        <v>0</v>
      </c>
      <c r="AD25" s="31">
        <f>'Global (fill this first)'!AD84</f>
        <v>0</v>
      </c>
      <c r="AE25" s="31">
        <f>'Global (fill this first)'!AE84</f>
        <v>0</v>
      </c>
    </row>
    <row r="26" spans="1:31" ht="102">
      <c r="A26" s="31" t="str">
        <f>'Global (fill this first)'!A85</f>
        <v>U.S.A.</v>
      </c>
      <c r="B26" s="31" t="str">
        <f>'Global (fill this first)'!B85</f>
        <v>Nevada</v>
      </c>
      <c r="C26" s="31" t="str">
        <f>'Global (fill this first)'!C85</f>
        <v xml:space="preserve"> 40.907498°</v>
      </c>
      <c r="D26" s="31" t="str">
        <f>'Global (fill this first)'!D85</f>
        <v>-114.305100°</v>
      </c>
      <c r="E26" s="31" t="str">
        <f>'Global (fill this first)'!E85</f>
        <v>INTERSTATE 80 AND HIGHWAY 93 PEQUOP CROSSINGS NETWORK</v>
      </c>
      <c r="F26" s="31" t="str">
        <f>'Global (fill this first)'!F85</f>
        <v>Overpass</v>
      </c>
      <c r="G26" s="31" t="str">
        <f>'Global (fill this first)'!G85</f>
        <v>Mule Deer</v>
      </c>
      <c r="H26" s="31" t="str">
        <f>'Global (fill this first)'!H85</f>
        <v>Medium (50-350 lbs)</v>
      </c>
      <c r="I26" s="31">
        <f>'Global (fill this first)'!I85</f>
        <v>0</v>
      </c>
      <c r="J26" s="31">
        <f>'Global (fill this first)'!J85</f>
        <v>2013</v>
      </c>
      <c r="K26" s="31">
        <f>'Global (fill this first)'!K85</f>
        <v>2013</v>
      </c>
      <c r="L26" s="31" t="e">
        <f>'Global (fill this first)'!L85</f>
        <v>#N/A</v>
      </c>
      <c r="M26" s="31" t="e">
        <f>'Global (fill this first)'!M85</f>
        <v>#N/A</v>
      </c>
      <c r="N26" s="31">
        <f>'Global (fill this first)'!N85</f>
        <v>0</v>
      </c>
      <c r="O26" s="31" t="e">
        <f>'Global (fill this first)'!O85</f>
        <v>#N/A</v>
      </c>
      <c r="P26" s="31" t="e">
        <f>'Global (fill this first)'!P85</f>
        <v>#N/A</v>
      </c>
      <c r="Q26" s="31" t="e">
        <f>'Global (fill this first)'!Q85</f>
        <v>#N/A</v>
      </c>
      <c r="R26" s="31" t="e">
        <f>'Global (fill this first)'!R85</f>
        <v>#N/A</v>
      </c>
      <c r="S26" s="31" t="e">
        <f>'Global (fill this first)'!S85</f>
        <v>#N/A</v>
      </c>
      <c r="T26" s="31">
        <f>'Global (fill this first)'!T85</f>
        <v>5</v>
      </c>
      <c r="U26" s="31" t="str">
        <f>'Global (fill this first)'!U85</f>
        <v>N</v>
      </c>
      <c r="V26" s="31" t="str">
        <f>'Global (fill this first)'!V85</f>
        <v>Bridge measurments mad eusing Google Earth</v>
      </c>
      <c r="W26" s="31" t="str">
        <f>'Global (fill this first)'!W85</f>
        <v>(Maxwell et al., 2021)</v>
      </c>
      <c r="X26" s="31">
        <f>'Global (fill this first)'!X85</f>
        <v>0</v>
      </c>
      <c r="Y26" s="31">
        <f>'Global (fill this first)'!Y85</f>
        <v>0</v>
      </c>
      <c r="Z26" s="31" t="str">
        <f>'Global (fill this first)'!Z85</f>
        <v>726973, 4531985, 11, T</v>
      </c>
      <c r="AA26" s="31">
        <f>'Global (fill this first)'!AA85</f>
        <v>0</v>
      </c>
      <c r="AB26" s="31">
        <f>'Global (fill this first)'!AB85</f>
        <v>0</v>
      </c>
      <c r="AC26" s="31">
        <f>'Global (fill this first)'!AC85</f>
        <v>0</v>
      </c>
      <c r="AD26" s="31">
        <f>'Global (fill this first)'!AD85</f>
        <v>0</v>
      </c>
      <c r="AE26" s="31">
        <f>'Global (fill this first)'!AE85</f>
        <v>0</v>
      </c>
    </row>
    <row r="27" spans="1:31" ht="34">
      <c r="A27" s="31" t="str">
        <f>'Global (fill this first)'!A86</f>
        <v>U.S.A.</v>
      </c>
      <c r="B27" s="31" t="str">
        <f>'Global (fill this first)'!B86</f>
        <v>Washington</v>
      </c>
      <c r="C27" s="31">
        <f>'Global (fill this first)'!C86</f>
        <v>47.322270000000003</v>
      </c>
      <c r="D27" s="31">
        <f>'Global (fill this first)'!D86</f>
        <v>-121.32447000000001</v>
      </c>
      <c r="E27" s="31" t="str">
        <f>'Global (fill this first)'!E86</f>
        <v>Washington OP</v>
      </c>
      <c r="F27" s="31" t="str">
        <f>'Global (fill this first)'!F86</f>
        <v>Overpass</v>
      </c>
      <c r="G27" s="31">
        <f>'Global (fill this first)'!G86</f>
        <v>0</v>
      </c>
      <c r="H27" s="31">
        <f>'Global (fill this first)'!H86</f>
        <v>0</v>
      </c>
      <c r="I27" s="31">
        <f>'Global (fill this first)'!I86</f>
        <v>0</v>
      </c>
      <c r="J27" s="31">
        <f>'Global (fill this first)'!J86</f>
        <v>0</v>
      </c>
      <c r="K27" s="31">
        <f>'Global (fill this first)'!K86</f>
        <v>0</v>
      </c>
      <c r="L27" s="31">
        <f>'Global (fill this first)'!L86</f>
        <v>45.72</v>
      </c>
      <c r="M27" s="31">
        <f>'Global (fill this first)'!M86</f>
        <v>45.64</v>
      </c>
      <c r="N27" s="31">
        <f>'Global (fill this first)'!N86</f>
        <v>65.531999999999996</v>
      </c>
      <c r="O27" s="31">
        <f>'Global (fill this first)'!O86</f>
        <v>53.64</v>
      </c>
      <c r="P27" s="31">
        <f>'Global (fill this first)'!P86</f>
        <v>99.26</v>
      </c>
      <c r="Q27" s="31" t="e">
        <f>'Global (fill this first)'!Q86</f>
        <v>#N/A</v>
      </c>
      <c r="R27" s="31">
        <f>'Global (fill this first)'!R86</f>
        <v>0.69767441860465118</v>
      </c>
      <c r="S27" s="31">
        <f>'Global (fill this first)'!S86</f>
        <v>0.45980253878702398</v>
      </c>
      <c r="T27" s="31">
        <f>'Global (fill this first)'!T86</f>
        <v>6</v>
      </c>
      <c r="U27" s="31" t="str">
        <f>'Global (fill this first)'!U86</f>
        <v>N</v>
      </c>
      <c r="V27" s="31">
        <f>'Global (fill this first)'!V86</f>
        <v>0</v>
      </c>
      <c r="W27" s="31">
        <f>'Global (fill this first)'!W86</f>
        <v>0</v>
      </c>
      <c r="X27" s="31">
        <f>'Global (fill this first)'!X86</f>
        <v>0</v>
      </c>
      <c r="Y27" s="31">
        <f>'Global (fill this first)'!Y86</f>
        <v>0</v>
      </c>
      <c r="Z27" s="31" t="str">
        <f>'Global (fill this first)'!Z86</f>
        <v>626613, 5242339, 10, T</v>
      </c>
      <c r="AA27" s="31">
        <f>'Global (fill this first)'!AA86</f>
        <v>0</v>
      </c>
      <c r="AB27" s="31">
        <f>'Global (fill this first)'!AB86</f>
        <v>0</v>
      </c>
      <c r="AC27" s="31">
        <f>'Global (fill this first)'!AC86</f>
        <v>0</v>
      </c>
      <c r="AD27" s="31">
        <f>'Global (fill this first)'!AD86</f>
        <v>0</v>
      </c>
      <c r="AE27" s="31">
        <f>'Global (fill this first)'!AE86</f>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BD12B-FFFC-FE44-BCBE-5DC000725215}">
  <dimension ref="A1:AJ44"/>
  <sheetViews>
    <sheetView topLeftCell="A20" zoomScale="110" zoomScaleNormal="118" workbookViewId="0">
      <pane xSplit="1" topLeftCell="B1" activePane="topRight" state="frozen"/>
      <selection pane="topRight" activeCell="A35" sqref="A35"/>
    </sheetView>
  </sheetViews>
  <sheetFormatPr baseColWidth="10" defaultRowHeight="15"/>
  <cols>
    <col min="1" max="1" width="42.1640625" customWidth="1"/>
    <col min="2" max="2" width="30.33203125" customWidth="1"/>
    <col min="3" max="3" width="26.6640625" customWidth="1"/>
    <col min="4" max="4" width="27.6640625" customWidth="1"/>
    <col min="5" max="5" width="23.5" customWidth="1"/>
    <col min="6" max="6" width="21.6640625" customWidth="1"/>
    <col min="7" max="7" width="27.83203125" customWidth="1"/>
    <col min="8" max="8" width="21.6640625" customWidth="1"/>
    <col min="9" max="9" width="20.33203125" customWidth="1"/>
    <col min="10" max="10" width="21.83203125" customWidth="1"/>
    <col min="11" max="11" width="17.83203125" customWidth="1"/>
    <col min="12" max="12" width="21.33203125" customWidth="1"/>
    <col min="13" max="13" width="26" customWidth="1"/>
    <col min="14" max="14" width="20" customWidth="1"/>
    <col min="15" max="15" width="16.5" customWidth="1"/>
    <col min="16" max="16" width="20.5" customWidth="1"/>
  </cols>
  <sheetData>
    <row r="1" spans="1:27">
      <c r="B1" s="45" t="s">
        <v>393</v>
      </c>
      <c r="D1" s="77" t="s">
        <v>441</v>
      </c>
    </row>
    <row r="2" spans="1:27">
      <c r="B2" s="52" t="s">
        <v>394</v>
      </c>
    </row>
    <row r="3" spans="1:27" s="34" customFormat="1" ht="19">
      <c r="B3" s="44" t="s">
        <v>406</v>
      </c>
    </row>
    <row r="4" spans="1:27" s="34" customFormat="1" ht="19">
      <c r="A4" s="35"/>
      <c r="M4" s="36"/>
      <c r="N4" s="36"/>
    </row>
    <row r="5" spans="1:27" s="38" customFormat="1" ht="19">
      <c r="A5" s="37" t="s">
        <v>375</v>
      </c>
    </row>
    <row r="6" spans="1:27" s="38" customFormat="1" ht="19">
      <c r="A6" s="37" t="s">
        <v>414</v>
      </c>
      <c r="B6" s="38">
        <f>SUM(B7:B15)</f>
        <v>6839</v>
      </c>
      <c r="C6" s="38">
        <f t="shared" ref="C6:Z6" si="0">SUM(C7:C15)</f>
        <v>8842</v>
      </c>
      <c r="D6" s="38">
        <f t="shared" si="0"/>
        <v>724</v>
      </c>
      <c r="E6" s="38">
        <f t="shared" si="0"/>
        <v>689</v>
      </c>
      <c r="F6" s="38">
        <f t="shared" si="0"/>
        <v>1080</v>
      </c>
      <c r="G6" s="38">
        <f t="shared" si="0"/>
        <v>593</v>
      </c>
      <c r="H6" s="38">
        <f>SUM(H7,H8,H9,H12,H13,H14,H15)</f>
        <v>156</v>
      </c>
      <c r="I6" s="38" t="e">
        <f t="shared" si="0"/>
        <v>#N/A</v>
      </c>
      <c r="J6" s="38">
        <f>SUM(J7,J8,J9,J12,J13,J14,J15)</f>
        <v>7</v>
      </c>
      <c r="K6" s="38">
        <f>SUM(K7,K8,K9,K12,K13,K14,K15)</f>
        <v>289</v>
      </c>
      <c r="L6" s="38">
        <f>SUM(L7,L8,L9,L12,L13,L14,L15)</f>
        <v>12</v>
      </c>
      <c r="M6" s="54">
        <f>SUM(M7,M8,M9,M10,M12,M13,M15)</f>
        <v>29511</v>
      </c>
      <c r="N6" s="54">
        <f>SUM(N7,N8,N9,N10,N12,N13,N15)</f>
        <v>21199</v>
      </c>
      <c r="O6" s="38">
        <f>SUM(O7,O15)</f>
        <v>5787</v>
      </c>
      <c r="P6" s="38" t="e">
        <f t="shared" si="0"/>
        <v>#N/A</v>
      </c>
      <c r="Q6" s="38" t="e">
        <f>SUM(Q7,Q8)</f>
        <v>#N/A</v>
      </c>
      <c r="R6" s="38" t="e">
        <f t="shared" si="0"/>
        <v>#N/A</v>
      </c>
      <c r="S6" s="38" t="e">
        <f t="shared" si="0"/>
        <v>#N/A</v>
      </c>
      <c r="T6" s="38">
        <f>SUM(T7,T13,T15)</f>
        <v>2236</v>
      </c>
      <c r="U6" s="38">
        <f>SUM(U7,U13,U15)</f>
        <v>2289</v>
      </c>
      <c r="V6" s="38">
        <f>SUM(V7,V13,V15)</f>
        <v>1482</v>
      </c>
      <c r="W6" s="38">
        <f>SUM(W7,W8,W9,W10,W12,W15)</f>
        <v>6226</v>
      </c>
      <c r="X6" s="38" t="e">
        <f t="shared" si="0"/>
        <v>#N/A</v>
      </c>
      <c r="Y6" s="38" t="e">
        <f t="shared" si="0"/>
        <v>#N/A</v>
      </c>
      <c r="Z6" s="38" t="e">
        <f t="shared" si="0"/>
        <v>#N/A</v>
      </c>
      <c r="AA6" s="38">
        <f>SUM(AA7,AA8,AA10,AA12,AA15)</f>
        <v>2167</v>
      </c>
    </row>
    <row r="7" spans="1:27" s="34" customFormat="1" ht="19">
      <c r="A7" s="34" t="s">
        <v>392</v>
      </c>
      <c r="B7" s="34">
        <v>5962</v>
      </c>
      <c r="C7" s="34">
        <v>7880</v>
      </c>
      <c r="D7" s="34">
        <v>476</v>
      </c>
      <c r="E7" s="34">
        <v>345</v>
      </c>
      <c r="F7" s="34">
        <v>785</v>
      </c>
      <c r="G7" s="34">
        <v>488</v>
      </c>
      <c r="H7" s="34">
        <v>136</v>
      </c>
      <c r="I7" s="49" t="e">
        <v>#N/A</v>
      </c>
      <c r="J7" s="34">
        <v>0</v>
      </c>
      <c r="K7" s="34">
        <v>185</v>
      </c>
      <c r="L7" s="34">
        <v>1</v>
      </c>
      <c r="M7" s="50">
        <v>28923</v>
      </c>
      <c r="N7" s="51">
        <v>20053</v>
      </c>
      <c r="O7" s="34">
        <v>5211</v>
      </c>
      <c r="P7" s="34" t="e">
        <v>#N/A</v>
      </c>
      <c r="Q7" s="53" t="e">
        <v>#N/A</v>
      </c>
      <c r="R7" s="34" t="e">
        <v>#N/A</v>
      </c>
      <c r="S7" s="34" t="e">
        <v>#N/A</v>
      </c>
      <c r="T7" s="34">
        <v>2</v>
      </c>
      <c r="U7" s="34">
        <v>0</v>
      </c>
      <c r="V7" s="34">
        <v>0</v>
      </c>
      <c r="W7" s="34">
        <v>6104</v>
      </c>
      <c r="X7" s="34" t="e">
        <v>#N/A</v>
      </c>
      <c r="Y7" s="34" t="e">
        <v>#N/A</v>
      </c>
      <c r="Z7" s="34" t="e">
        <v>#N/A</v>
      </c>
      <c r="AA7" s="34">
        <v>524</v>
      </c>
    </row>
    <row r="8" spans="1:27" s="34" customFormat="1" ht="19">
      <c r="A8" s="34" t="s">
        <v>376</v>
      </c>
      <c r="B8" s="34">
        <v>28</v>
      </c>
      <c r="C8" s="34">
        <v>119</v>
      </c>
      <c r="D8" s="34">
        <v>84</v>
      </c>
      <c r="E8" s="34">
        <v>192</v>
      </c>
      <c r="F8" s="34">
        <v>112</v>
      </c>
      <c r="G8" s="34">
        <v>47</v>
      </c>
      <c r="H8" s="34">
        <v>0</v>
      </c>
      <c r="I8" s="49" t="e">
        <v>#N/A</v>
      </c>
      <c r="J8" s="34">
        <v>7</v>
      </c>
      <c r="K8" s="34">
        <v>0</v>
      </c>
      <c r="L8" s="34">
        <v>1</v>
      </c>
      <c r="M8" s="34">
        <v>62</v>
      </c>
      <c r="N8" s="34">
        <v>27</v>
      </c>
      <c r="O8" s="34" t="e">
        <v>#N/A</v>
      </c>
      <c r="P8" s="34" t="e">
        <v>#N/A</v>
      </c>
      <c r="Q8" s="34" t="e">
        <v>#N/A</v>
      </c>
      <c r="R8" s="34" t="e">
        <v>#N/A</v>
      </c>
      <c r="S8" s="34" t="e">
        <v>#N/A</v>
      </c>
      <c r="T8" s="34" t="e">
        <v>#N/A</v>
      </c>
      <c r="U8" s="34" t="e">
        <v>#N/A</v>
      </c>
      <c r="V8" s="34" t="e">
        <v>#N/A</v>
      </c>
      <c r="W8" s="34">
        <v>24</v>
      </c>
      <c r="X8" s="34" t="e">
        <v>#N/A</v>
      </c>
      <c r="Y8" s="34" t="e">
        <v>#N/A</v>
      </c>
      <c r="Z8" s="34" t="e">
        <v>#N/A</v>
      </c>
      <c r="AA8" s="34">
        <v>1325</v>
      </c>
    </row>
    <row r="9" spans="1:27" s="34" customFormat="1" ht="19">
      <c r="A9" s="34" t="s">
        <v>377</v>
      </c>
      <c r="B9" s="34">
        <v>68</v>
      </c>
      <c r="C9" s="34">
        <v>93</v>
      </c>
      <c r="D9" s="34">
        <v>49</v>
      </c>
      <c r="E9" s="34">
        <v>3</v>
      </c>
      <c r="F9" s="34">
        <v>11</v>
      </c>
      <c r="G9" s="34">
        <v>5</v>
      </c>
      <c r="H9" s="34">
        <v>6</v>
      </c>
      <c r="I9" s="49" t="e">
        <v>#N/A</v>
      </c>
      <c r="J9" s="34">
        <v>0</v>
      </c>
      <c r="K9" s="34">
        <v>0</v>
      </c>
      <c r="L9" s="34">
        <v>0</v>
      </c>
      <c r="M9" s="34">
        <v>13</v>
      </c>
      <c r="N9" s="34">
        <v>0</v>
      </c>
      <c r="O9" s="34" t="e">
        <v>#N/A</v>
      </c>
      <c r="P9" s="34" t="e">
        <v>#N/A</v>
      </c>
      <c r="Q9" s="34" t="e">
        <v>#N/A</v>
      </c>
      <c r="R9" s="34" t="e">
        <v>#N/A</v>
      </c>
      <c r="S9" s="34" t="e">
        <v>#N/A</v>
      </c>
      <c r="T9" s="34" t="e">
        <v>#N/A</v>
      </c>
      <c r="U9" s="34" t="e">
        <v>#N/A</v>
      </c>
      <c r="V9" s="34" t="e">
        <v>#N/A</v>
      </c>
      <c r="W9" s="34">
        <v>3</v>
      </c>
      <c r="X9" s="34" t="e">
        <v>#N/A</v>
      </c>
      <c r="Y9" s="34" t="e">
        <v>#N/A</v>
      </c>
      <c r="Z9" s="34" t="e">
        <v>#N/A</v>
      </c>
      <c r="AA9" s="34" t="e">
        <v>#N/A</v>
      </c>
    </row>
    <row r="10" spans="1:27" s="34" customFormat="1" ht="19">
      <c r="A10" s="34" t="s">
        <v>378</v>
      </c>
      <c r="B10" s="34">
        <v>36</v>
      </c>
      <c r="C10" s="34">
        <v>36</v>
      </c>
      <c r="D10" s="34">
        <v>3</v>
      </c>
      <c r="E10" s="34">
        <v>41</v>
      </c>
      <c r="F10" s="34">
        <v>9</v>
      </c>
      <c r="G10" s="34">
        <v>5</v>
      </c>
      <c r="H10" s="34" t="e">
        <v>#N/A</v>
      </c>
      <c r="I10" s="49" t="e">
        <v>#N/A</v>
      </c>
      <c r="J10" s="34" t="e">
        <v>#N/A</v>
      </c>
      <c r="K10" s="34" t="e">
        <v>#N/A</v>
      </c>
      <c r="L10" s="34" t="e">
        <v>#N/A</v>
      </c>
      <c r="M10" s="34">
        <v>3</v>
      </c>
      <c r="N10" s="34">
        <v>1</v>
      </c>
      <c r="O10" s="34" t="e">
        <v>#N/A</v>
      </c>
      <c r="P10" s="34" t="e">
        <v>#N/A</v>
      </c>
      <c r="Q10" s="34" t="e">
        <v>#N/A</v>
      </c>
      <c r="R10" s="34" t="e">
        <v>#N/A</v>
      </c>
      <c r="S10" s="34" t="e">
        <v>#N/A</v>
      </c>
      <c r="T10" s="34" t="e">
        <v>#N/A</v>
      </c>
      <c r="U10" s="34" t="e">
        <v>#N/A</v>
      </c>
      <c r="V10" s="34" t="e">
        <v>#N/A</v>
      </c>
      <c r="W10" s="34">
        <v>30</v>
      </c>
      <c r="X10" s="34" t="e">
        <v>#N/A</v>
      </c>
      <c r="Y10" s="34" t="e">
        <v>#N/A</v>
      </c>
      <c r="Z10" s="34" t="e">
        <v>#N/A</v>
      </c>
      <c r="AA10" s="34">
        <v>0</v>
      </c>
    </row>
    <row r="11" spans="1:27" s="34" customFormat="1" ht="19">
      <c r="A11" s="34" t="s">
        <v>380</v>
      </c>
      <c r="B11" s="34">
        <v>241</v>
      </c>
      <c r="C11" s="34">
        <v>198</v>
      </c>
      <c r="D11" s="34">
        <v>53</v>
      </c>
      <c r="E11" s="34">
        <v>28</v>
      </c>
      <c r="F11" s="34">
        <v>77</v>
      </c>
      <c r="G11" s="34">
        <v>20</v>
      </c>
      <c r="H11" s="34" t="e">
        <v>#N/A</v>
      </c>
      <c r="I11" s="49" t="e">
        <v>#N/A</v>
      </c>
      <c r="J11" s="34" t="e">
        <v>#N/A</v>
      </c>
      <c r="K11" s="34" t="e">
        <v>#N/A</v>
      </c>
      <c r="L11" s="34" t="e">
        <v>#N/A</v>
      </c>
      <c r="M11" s="34" t="e">
        <v>#N/A</v>
      </c>
      <c r="N11" s="34" t="e">
        <v>#N/A</v>
      </c>
      <c r="O11" s="34" t="e">
        <v>#N/A</v>
      </c>
      <c r="P11" s="34" t="e">
        <v>#N/A</v>
      </c>
      <c r="Q11" s="34" t="e">
        <v>#N/A</v>
      </c>
      <c r="R11" s="34" t="e">
        <v>#N/A</v>
      </c>
      <c r="S11" s="34" t="e">
        <v>#N/A</v>
      </c>
      <c r="T11" s="34" t="e">
        <v>#N/A</v>
      </c>
      <c r="U11" s="34" t="e">
        <v>#N/A</v>
      </c>
      <c r="V11" s="34" t="e">
        <v>#N/A</v>
      </c>
      <c r="W11" s="34" t="e">
        <v>#N/A</v>
      </c>
      <c r="X11" s="34" t="e">
        <v>#N/A</v>
      </c>
      <c r="Y11" s="34" t="e">
        <v>#N/A</v>
      </c>
      <c r="Z11" s="34" t="e">
        <v>#N/A</v>
      </c>
      <c r="AA11" s="34" t="e">
        <v>#N/A</v>
      </c>
    </row>
    <row r="12" spans="1:27" s="34" customFormat="1" ht="19">
      <c r="A12" s="34" t="s">
        <v>379</v>
      </c>
      <c r="B12" s="34">
        <v>70</v>
      </c>
      <c r="C12" s="34">
        <v>11</v>
      </c>
      <c r="D12" s="34">
        <v>0</v>
      </c>
      <c r="E12" s="34">
        <v>0</v>
      </c>
      <c r="F12" s="34">
        <v>2</v>
      </c>
      <c r="G12" s="34">
        <v>0</v>
      </c>
      <c r="H12" s="34">
        <v>0</v>
      </c>
      <c r="I12" s="49" t="e">
        <v>#N/A</v>
      </c>
      <c r="J12" s="34">
        <v>0</v>
      </c>
      <c r="K12" s="34">
        <v>26</v>
      </c>
      <c r="L12" s="34">
        <v>0</v>
      </c>
      <c r="M12" s="34">
        <v>7</v>
      </c>
      <c r="N12" s="34">
        <v>0</v>
      </c>
      <c r="O12" s="34" t="e">
        <v>#N/A</v>
      </c>
      <c r="P12" s="34" t="e">
        <v>#N/A</v>
      </c>
      <c r="Q12" s="34" t="e">
        <v>#N/A</v>
      </c>
      <c r="R12" s="34" t="e">
        <v>#N/A</v>
      </c>
      <c r="S12" s="34" t="e">
        <v>#N/A</v>
      </c>
      <c r="T12" s="34" t="e">
        <v>#N/A</v>
      </c>
      <c r="U12" s="34" t="e">
        <v>#N/A</v>
      </c>
      <c r="V12" s="34" t="e">
        <v>#N/A</v>
      </c>
      <c r="W12" s="34">
        <v>6</v>
      </c>
      <c r="X12" s="34" t="e">
        <v>#N/A</v>
      </c>
      <c r="Y12" s="34" t="e">
        <v>#N/A</v>
      </c>
      <c r="Z12" s="34" t="e">
        <v>#N/A</v>
      </c>
      <c r="AA12" s="34">
        <v>0</v>
      </c>
    </row>
    <row r="13" spans="1:27" s="34" customFormat="1" ht="19">
      <c r="A13" s="34" t="s">
        <v>381</v>
      </c>
      <c r="B13" s="34">
        <v>0</v>
      </c>
      <c r="C13" s="34">
        <v>0</v>
      </c>
      <c r="D13" s="34">
        <v>0</v>
      </c>
      <c r="E13" s="34">
        <v>0</v>
      </c>
      <c r="F13" s="34">
        <v>0</v>
      </c>
      <c r="G13" s="34">
        <v>0</v>
      </c>
      <c r="H13" s="34">
        <v>0</v>
      </c>
      <c r="I13" s="49" t="e">
        <v>#N/A</v>
      </c>
      <c r="J13" s="34">
        <v>0</v>
      </c>
      <c r="K13" s="34">
        <v>66</v>
      </c>
      <c r="L13" s="34">
        <v>0</v>
      </c>
      <c r="M13" s="34">
        <v>8</v>
      </c>
      <c r="N13" s="34">
        <v>10</v>
      </c>
      <c r="O13" s="34" t="e">
        <v>#N/A</v>
      </c>
      <c r="P13" s="34" t="e">
        <v>#N/A</v>
      </c>
      <c r="Q13" s="34" t="e">
        <v>#N/A</v>
      </c>
      <c r="R13" s="34" t="e">
        <v>#N/A</v>
      </c>
      <c r="S13" s="34" t="e">
        <v>#N/A</v>
      </c>
      <c r="T13" s="34">
        <v>2201</v>
      </c>
      <c r="U13" s="34">
        <v>2286</v>
      </c>
      <c r="V13" s="34">
        <v>1407</v>
      </c>
      <c r="W13" s="34" t="e">
        <v>#N/A</v>
      </c>
      <c r="X13" s="34" t="e">
        <v>#N/A</v>
      </c>
      <c r="Y13" s="34" t="e">
        <v>#N/A</v>
      </c>
      <c r="Z13" s="34" t="e">
        <v>#N/A</v>
      </c>
      <c r="AA13" s="34" t="e">
        <v>#N/A</v>
      </c>
    </row>
    <row r="14" spans="1:27" s="34" customFormat="1" ht="19">
      <c r="A14" s="34" t="s">
        <v>383</v>
      </c>
      <c r="B14" s="34">
        <v>332</v>
      </c>
      <c r="C14" s="34">
        <v>432</v>
      </c>
      <c r="D14" s="34">
        <v>15</v>
      </c>
      <c r="E14" s="34">
        <v>14</v>
      </c>
      <c r="F14" s="34">
        <v>46</v>
      </c>
      <c r="G14" s="34">
        <v>6</v>
      </c>
      <c r="H14" s="34">
        <v>0</v>
      </c>
      <c r="I14" s="49" t="e">
        <v>#N/A</v>
      </c>
      <c r="J14" s="34">
        <v>0</v>
      </c>
      <c r="K14" s="34">
        <v>3</v>
      </c>
      <c r="L14" s="34">
        <v>10</v>
      </c>
      <c r="M14" s="34" t="e">
        <v>#N/A</v>
      </c>
      <c r="N14" s="34" t="e">
        <v>#N/A</v>
      </c>
      <c r="O14" s="34" t="e">
        <v>#N/A</v>
      </c>
      <c r="P14" s="34" t="e">
        <v>#N/A</v>
      </c>
      <c r="Q14" s="34" t="e">
        <v>#N/A</v>
      </c>
      <c r="R14" s="34" t="e">
        <v>#N/A</v>
      </c>
      <c r="S14" s="34" t="e">
        <v>#N/A</v>
      </c>
      <c r="T14" s="34" t="e">
        <v>#N/A</v>
      </c>
      <c r="U14" s="34" t="e">
        <v>#N/A</v>
      </c>
      <c r="V14" s="34" t="e">
        <v>#N/A</v>
      </c>
      <c r="W14" s="34" t="e">
        <v>#N/A</v>
      </c>
      <c r="X14" s="34" t="e">
        <v>#N/A</v>
      </c>
      <c r="Y14" s="34" t="e">
        <v>#N/A</v>
      </c>
      <c r="Z14" s="34" t="e">
        <v>#N/A</v>
      </c>
      <c r="AA14" s="34" t="e">
        <v>#N/A</v>
      </c>
    </row>
    <row r="15" spans="1:27" s="34" customFormat="1" ht="19">
      <c r="A15" s="34" t="s">
        <v>382</v>
      </c>
      <c r="B15" s="34">
        <v>102</v>
      </c>
      <c r="C15" s="34">
        <v>73</v>
      </c>
      <c r="D15" s="34">
        <v>44</v>
      </c>
      <c r="E15" s="34">
        <v>66</v>
      </c>
      <c r="F15" s="34">
        <v>38</v>
      </c>
      <c r="G15" s="34">
        <v>22</v>
      </c>
      <c r="H15" s="34">
        <v>14</v>
      </c>
      <c r="I15" s="49" t="e">
        <v>#N/A</v>
      </c>
      <c r="J15" s="34">
        <v>0</v>
      </c>
      <c r="K15" s="34">
        <v>9</v>
      </c>
      <c r="L15" s="34">
        <v>0</v>
      </c>
      <c r="M15" s="34">
        <v>495</v>
      </c>
      <c r="N15" s="34">
        <v>1108</v>
      </c>
      <c r="O15" s="34">
        <v>576</v>
      </c>
      <c r="P15" s="34" t="e">
        <v>#N/A</v>
      </c>
      <c r="Q15" s="34" t="e">
        <v>#N/A</v>
      </c>
      <c r="R15" s="34" t="e">
        <v>#N/A</v>
      </c>
      <c r="S15" s="34" t="e">
        <v>#N/A</v>
      </c>
      <c r="T15" s="34">
        <v>33</v>
      </c>
      <c r="U15" s="34">
        <v>3</v>
      </c>
      <c r="V15" s="34">
        <v>75</v>
      </c>
      <c r="W15" s="34">
        <v>59</v>
      </c>
      <c r="X15" s="34" t="e">
        <v>#N/A</v>
      </c>
      <c r="Y15" s="34" t="e">
        <v>#N/A</v>
      </c>
      <c r="Z15" s="34" t="e">
        <v>#N/A</v>
      </c>
      <c r="AA15" s="34">
        <v>318</v>
      </c>
    </row>
    <row r="16" spans="1:27" s="41" customFormat="1" ht="19">
      <c r="A16" s="40" t="s">
        <v>387</v>
      </c>
      <c r="B16" s="41">
        <v>3180</v>
      </c>
      <c r="C16" s="41">
        <v>3180</v>
      </c>
      <c r="D16" s="41">
        <v>1486</v>
      </c>
      <c r="E16" s="41">
        <v>1471</v>
      </c>
      <c r="F16" s="41">
        <v>1190</v>
      </c>
      <c r="G16" s="41">
        <v>1203</v>
      </c>
      <c r="H16" s="41">
        <v>164</v>
      </c>
      <c r="J16" s="41">
        <v>164</v>
      </c>
      <c r="K16" s="41">
        <v>164</v>
      </c>
      <c r="L16" s="41">
        <v>164</v>
      </c>
      <c r="M16" s="42">
        <v>1598</v>
      </c>
      <c r="N16" s="42">
        <v>1247</v>
      </c>
      <c r="O16" s="41">
        <v>1665</v>
      </c>
      <c r="Q16" s="41">
        <v>738</v>
      </c>
      <c r="T16" s="41">
        <v>1461</v>
      </c>
      <c r="U16" s="41">
        <v>1461</v>
      </c>
      <c r="V16" s="41">
        <v>1461</v>
      </c>
      <c r="W16" s="41">
        <v>1826</v>
      </c>
      <c r="AA16" s="41">
        <v>1139</v>
      </c>
    </row>
    <row r="17" spans="1:36" s="41" customFormat="1" ht="19">
      <c r="A17" s="40" t="s">
        <v>400</v>
      </c>
      <c r="B17" s="41" t="s">
        <v>447</v>
      </c>
      <c r="C17" s="41" t="s">
        <v>448</v>
      </c>
      <c r="D17" s="41" t="s">
        <v>449</v>
      </c>
      <c r="E17" s="41" t="s">
        <v>450</v>
      </c>
      <c r="F17" s="41" t="s">
        <v>449</v>
      </c>
      <c r="G17" s="41" t="s">
        <v>449</v>
      </c>
      <c r="H17" s="41" t="s">
        <v>410</v>
      </c>
      <c r="J17" s="41" t="s">
        <v>410</v>
      </c>
      <c r="K17" s="41" t="s">
        <v>411</v>
      </c>
      <c r="L17" s="41" t="s">
        <v>412</v>
      </c>
      <c r="M17" s="42" t="s">
        <v>402</v>
      </c>
      <c r="N17" s="42" t="s">
        <v>403</v>
      </c>
      <c r="O17" s="41" t="s">
        <v>415</v>
      </c>
      <c r="Q17" s="41" t="s">
        <v>413</v>
      </c>
      <c r="T17" s="41" t="s">
        <v>407</v>
      </c>
      <c r="U17" s="41" t="s">
        <v>408</v>
      </c>
      <c r="V17" s="41" t="s">
        <v>409</v>
      </c>
      <c r="W17" s="41" t="s">
        <v>434</v>
      </c>
    </row>
    <row r="18" spans="1:36" s="41" customFormat="1" ht="19">
      <c r="A18" s="40" t="s">
        <v>401</v>
      </c>
      <c r="M18" s="42"/>
      <c r="N18" s="42"/>
    </row>
    <row r="19" spans="1:36" s="41" customFormat="1" ht="19">
      <c r="A19" s="40"/>
      <c r="M19" s="42"/>
      <c r="N19" s="42"/>
    </row>
    <row r="20" spans="1:36" s="33" customFormat="1" ht="102">
      <c r="A20" s="39" t="str">
        <f>INDEX('Western NA'!$E$1:$AG$35,COLUMN(A1),ROW(A1))</f>
        <v>Name (if applicable)</v>
      </c>
      <c r="B20" s="39" t="str">
        <f>INDEX('Western NA'!$E$1:$AG$35,COLUMN(B1),ROW(B1))</f>
        <v>Banff National Park Wolverine Overpass</v>
      </c>
      <c r="C20" s="39" t="str">
        <f>INDEX('Western NA'!$E$1:$AG$35,COLUMN(C1),ROW(C1))</f>
        <v>Banff National Park Red Earth Overpass</v>
      </c>
      <c r="D20" s="39" t="str">
        <f>INDEX('Western NA'!$E$1:$AG$35,COLUMN(D1),ROW(D1))</f>
        <v>Banff National Park TOP</v>
      </c>
      <c r="E20" s="39" t="str">
        <f>INDEX('Western NA'!$E$1:$AG$35,COLUMN(E1),ROW(E1))</f>
        <v>Banff National Park LLOP</v>
      </c>
      <c r="F20" s="39" t="str">
        <f>INDEX('Western NA'!$E$1:$AG$35,COLUMN(F1),ROW(F1))</f>
        <v>Banff National Park COP</v>
      </c>
      <c r="G20" s="39" t="str">
        <f>INDEX('Western NA'!$E$1:$AG$35,COLUMN(G1),ROW(G1))</f>
        <v>Banff National Park POP</v>
      </c>
      <c r="H20" s="39" t="str">
        <f>INDEX('Western NA'!$E$1:$AG$35,COLUMN(H1),ROW(H1))</f>
        <v xml:space="preserve">Trepanier Creek </v>
      </c>
      <c r="I20" s="39" t="str">
        <f>INDEX('Western NA'!$E$1:$AG$35,COLUMN(I1),ROW(I1))</f>
        <v>Yoho OP</v>
      </c>
      <c r="J20" s="39" t="str">
        <f>INDEX('Western NA'!$E$1:$AG$35,COLUMN(J1),ROW(J1))</f>
        <v>Glenogle</v>
      </c>
      <c r="K20" s="39" t="str">
        <f>INDEX('Western NA'!$E$1:$AG$35,COLUMN(K1),ROW(K1))</f>
        <v>Golden Hill</v>
      </c>
      <c r="L20" s="39" t="str">
        <f>INDEX('Western NA'!$E$1:$AG$35,COLUMN(L1),ROW(L1))</f>
        <v>Palliser</v>
      </c>
      <c r="M20" s="39" t="str">
        <f>INDEX('Western NA'!$E$1:$AG$35,COLUMN(M1),ROW(M1))</f>
        <v>State Highway 9 Wildlife Crossings North OP</v>
      </c>
      <c r="N20" s="39" t="str">
        <f>INDEX('Western NA'!$E$1:$AG$35,COLUMN(N1),ROW(N1))</f>
        <v>State Highway 9 Wildlife Crossings South OP</v>
      </c>
      <c r="O20" s="39" t="str">
        <f>INDEX('Western NA'!$E$1:$AG$35,COLUMN(O1),ROW(O1))</f>
        <v>Oracle Rd Wildlife Corsing</v>
      </c>
      <c r="P20" s="39" t="str">
        <f>INDEX('Western NA'!$E$1:$AG$35,COLUMN(P1),ROW(P1))</f>
        <v>Parely Canyon Wildlife Crossing</v>
      </c>
      <c r="Q20" s="39" t="str">
        <f>INDEX('Western NA'!$E$1:$AG$35,COLUMN(Q1),ROW(Q1))</f>
        <v>I-15 A***</v>
      </c>
      <c r="R20" s="39" t="str">
        <f>INDEX('Western NA'!$E$1:$AG$35,COLUMN(R1),ROW(R1))</f>
        <v>I-15 B***</v>
      </c>
      <c r="S20" s="39" t="str">
        <f>INDEX('Western NA'!$E$1:$AG$35,COLUMN(S1),ROW(S1))</f>
        <v>Trapper's point U.S. Highway 191</v>
      </c>
      <c r="T20" s="39" t="str">
        <f>INDEX('Western NA'!$E$1:$AG$35,COLUMN(T1),ROW(T1))</f>
        <v>Highway 93 desert Big Horn Sheep 1</v>
      </c>
      <c r="U20" s="39" t="str">
        <f>INDEX('Western NA'!$E$1:$AG$35,COLUMN(U1),ROW(U1))</f>
        <v>Highway 93 desert Big Horn Sheep 2</v>
      </c>
      <c r="V20" s="39" t="str">
        <f>INDEX('Western NA'!$E$1:$AG$35,COLUMN(V1),ROW(V1))</f>
        <v>Highway 93 desert Big Horn Sheep 3</v>
      </c>
      <c r="W20" s="39" t="str">
        <f>INDEX('Western NA'!$E$1:$AG$35,COLUMN(W1),ROW(W1))</f>
        <v>Highway 93 North</v>
      </c>
      <c r="X20" s="39" t="str">
        <f>INDEX('Western NA'!$E$1:$AG$35,COLUMN(X1),ROW(X1))</f>
        <v>INTERSTATE 80 AND HIGHWAY 93 PEQUOP CROSSINGS NETWORK</v>
      </c>
      <c r="Y20" s="39" t="str">
        <f>INDEX('Western NA'!$E$1:$AG$35,COLUMN(Y1),ROW(Y1))</f>
        <v>INTERSTATE 80 AND HIGHWAY 93 PEQUOP CROSSINGS NETWORK</v>
      </c>
      <c r="Z20" s="39" t="str">
        <f>INDEX('Western NA'!$E$1:$AG$35,COLUMN(Z1),ROW(Z1))</f>
        <v>INTERSTATE 80 AND HIGHWAY 93 PEQUOP CROSSINGS NETWORK</v>
      </c>
      <c r="AA20" s="39" t="str">
        <f>INDEX('Western NA'!$E$1:$AG$35,COLUMN(AA1),ROW(AA1))</f>
        <v>Washington OP</v>
      </c>
      <c r="AB20" s="39">
        <f>INDEX('Western NA'!$E$1:$AG$35,COLUMN(AB1),ROW(AB1))</f>
        <v>0</v>
      </c>
      <c r="AC20" s="39">
        <f>INDEX('Western NA'!$E$1:$AG$35,COLUMN(AC1),ROW(AC1))</f>
        <v>0</v>
      </c>
      <c r="AD20" s="39">
        <f>INDEX('Western NA'!$E$1:$AG$35,COLUMN(AD1),ROW(AD1))</f>
        <v>0</v>
      </c>
      <c r="AE20" s="39">
        <f>INDEX('Western NA'!$E$1:$AG$35,COLUMN(AE1),ROW(AE1))</f>
        <v>0</v>
      </c>
      <c r="AF20" s="39">
        <f>INDEX('Western NA'!$E$1:$AG$35,COLUMN(AF1),ROW(AF1))</f>
        <v>0</v>
      </c>
      <c r="AG20" s="39">
        <f>INDEX('Western NA'!$E$1:$AG$35,COLUMN(AG1),ROW(AG1))</f>
        <v>0</v>
      </c>
      <c r="AH20" s="39">
        <f>INDEX('Western NA'!$E$1:$AG$35,COLUMN(AH1),ROW(AH1))</f>
        <v>0</v>
      </c>
      <c r="AI20" s="39">
        <f>INDEX('Western NA'!$E$1:$AG$35,COLUMN(AI1),ROW(AI1))</f>
        <v>0</v>
      </c>
      <c r="AJ20" s="39"/>
    </row>
    <row r="21" spans="1:36" ht="16">
      <c r="A21" s="29" t="str">
        <f>INDEX('Western NA'!$E$1:$AG$35,COLUMN(A2),ROW(A2))</f>
        <v>Overpass or Underpass</v>
      </c>
      <c r="B21" s="29" t="str">
        <f>INDEX('Western NA'!$E$1:$AG$35,COLUMN(B2),ROW(B2))</f>
        <v>Overpass</v>
      </c>
      <c r="C21" s="29" t="str">
        <f>INDEX('Western NA'!$E$1:$AG$35,COLUMN(C2),ROW(C2))</f>
        <v>Overpass</v>
      </c>
      <c r="D21" s="29" t="str">
        <f>INDEX('Western NA'!$E$1:$AG$35,COLUMN(D2),ROW(D2))</f>
        <v>Overpass</v>
      </c>
      <c r="E21" s="29" t="str">
        <f>INDEX('Western NA'!$E$1:$AG$35,COLUMN(E2),ROW(E2))</f>
        <v>Overpass</v>
      </c>
      <c r="F21" s="29" t="str">
        <f>INDEX('Western NA'!$E$1:$AG$35,COLUMN(F2),ROW(F2))</f>
        <v>Overpass</v>
      </c>
      <c r="G21" s="29" t="str">
        <f>INDEX('Western NA'!$E$1:$AG$35,COLUMN(G2),ROW(G2))</f>
        <v>Overpass</v>
      </c>
      <c r="H21" s="29" t="str">
        <f>INDEX('Western NA'!$E$1:$AG$35,COLUMN(H2),ROW(H2))</f>
        <v>Overpass</v>
      </c>
      <c r="I21" s="29" t="str">
        <f>INDEX('Western NA'!$E$1:$AG$35,COLUMN(I2),ROW(I2))</f>
        <v>Overpass</v>
      </c>
      <c r="J21" s="29" t="str">
        <f>INDEX('Western NA'!$E$1:$AG$35,COLUMN(J2),ROW(J2))</f>
        <v>Overpass</v>
      </c>
      <c r="K21" s="29" t="str">
        <f>INDEX('Western NA'!$E$1:$AG$35,COLUMN(K2),ROW(K2))</f>
        <v>Overpass</v>
      </c>
      <c r="L21" s="29" t="str">
        <f>INDEX('Western NA'!$E$1:$AG$35,COLUMN(L2),ROW(L2))</f>
        <v>Overpass</v>
      </c>
      <c r="M21" s="29" t="str">
        <f>INDEX('Western NA'!$E$1:$AG$35,COLUMN(M2),ROW(M2))</f>
        <v>Overpasses</v>
      </c>
      <c r="N21" s="29" t="str">
        <f>INDEX('Western NA'!$E$1:$AG$35,COLUMN(N2),ROW(N2))</f>
        <v>Overpasses</v>
      </c>
      <c r="O21" s="29" t="str">
        <f>INDEX('Western NA'!$E$1:$AG$35,COLUMN(O2),ROW(O2))</f>
        <v>Overpass</v>
      </c>
      <c r="P21" s="29" t="str">
        <f>INDEX('Western NA'!$E$1:$AG$35,COLUMN(P2),ROW(P2))</f>
        <v>Overpass</v>
      </c>
      <c r="Q21" s="29" t="str">
        <f>INDEX('Western NA'!$E$1:$AG$35,COLUMN(Q2),ROW(Q2))</f>
        <v>Overpass</v>
      </c>
      <c r="R21" s="29" t="str">
        <f>INDEX('Western NA'!$E$1:$AG$35,COLUMN(R2),ROW(R2))</f>
        <v>Overpass</v>
      </c>
      <c r="S21" s="29" t="str">
        <f>INDEX('Western NA'!$E$1:$AG$35,COLUMN(S2),ROW(S2))</f>
        <v>Overpass</v>
      </c>
      <c r="T21" s="29" t="str">
        <f>INDEX('Western NA'!$E$1:$AG$35,COLUMN(T2),ROW(T2))</f>
        <v>Overpass</v>
      </c>
      <c r="U21" s="29" t="str">
        <f>INDEX('Western NA'!$E$1:$AG$35,COLUMN(U2),ROW(U2))</f>
        <v>Overpass</v>
      </c>
      <c r="V21" s="29" t="str">
        <f>INDEX('Western NA'!$E$1:$AG$35,COLUMN(V2),ROW(V2))</f>
        <v>Overpass</v>
      </c>
      <c r="W21" s="29" t="str">
        <f>INDEX('Western NA'!$E$1:$AG$35,COLUMN(W2),ROW(W2))</f>
        <v>Overpass</v>
      </c>
      <c r="X21" s="29" t="str">
        <f>INDEX('Western NA'!$E$1:$AG$35,COLUMN(X2),ROW(X2))</f>
        <v>Overpass</v>
      </c>
      <c r="Y21" s="29" t="str">
        <f>INDEX('Western NA'!$E$1:$AG$35,COLUMN(Y2),ROW(Y2))</f>
        <v>Overpass</v>
      </c>
      <c r="Z21" s="29" t="str">
        <f>INDEX('Western NA'!$E$1:$AG$35,COLUMN(Z2),ROW(Z2))</f>
        <v>Overpass</v>
      </c>
      <c r="AA21" s="29" t="str">
        <f>INDEX('Western NA'!$E$1:$AG$35,COLUMN(AA2),ROW(AA2))</f>
        <v>Overpass</v>
      </c>
      <c r="AB21" s="29">
        <f>INDEX('Western NA'!$E$1:$AG$35,COLUMN(AB2),ROW(AB2))</f>
        <v>0</v>
      </c>
      <c r="AC21" s="29">
        <f>INDEX('Western NA'!$E$1:$AG$35,COLUMN(AC2),ROW(AC2))</f>
        <v>0</v>
      </c>
      <c r="AD21" s="29">
        <f>INDEX('Western NA'!$E$1:$AG$35,COLUMN(AD2),ROW(AD2))</f>
        <v>0</v>
      </c>
      <c r="AE21" s="29">
        <f>INDEX('Western NA'!$E$1:$AG$35,COLUMN(AE2),ROW(AE2))</f>
        <v>0</v>
      </c>
      <c r="AF21" s="29">
        <f>INDEX('Western NA'!$E$1:$AG$35,COLUMN(AF2),ROW(AF2))</f>
        <v>0</v>
      </c>
      <c r="AG21" s="29">
        <f>INDEX('Western NA'!$E$1:$AG$35,COLUMN(AG2),ROW(AG2))</f>
        <v>0</v>
      </c>
      <c r="AH21" s="29">
        <f>INDEX('Western NA'!$E$1:$AG$35,COLUMN(AH2),ROW(AH2))</f>
        <v>0</v>
      </c>
      <c r="AI21" s="29">
        <f>INDEX('Western NA'!$E$1:$AG$35,COLUMN(AI2),ROW(AI2))</f>
        <v>0</v>
      </c>
    </row>
    <row r="22" spans="1:36" ht="16">
      <c r="A22" s="29" t="str">
        <f>INDEX('Western NA'!$E$1:$AG$35,COLUMN(A3),ROW(A3))</f>
        <v>Targeted Species</v>
      </c>
      <c r="B22" s="29" t="str">
        <f>INDEX('Western NA'!$E$1:$AG$35,COLUMN(B3),ROW(B3))</f>
        <v>Grizzly bear, elk, deer</v>
      </c>
      <c r="C22" s="29" t="str">
        <f>INDEX('Western NA'!$E$1:$AG$35,COLUMN(C3),ROW(C3))</f>
        <v>Grizzly bear, elk, deer</v>
      </c>
      <c r="D22" s="29" t="str">
        <f>INDEX('Western NA'!$E$1:$AG$35,COLUMN(D3),ROW(D3))</f>
        <v>Grizzly bear, elk, deer</v>
      </c>
      <c r="E22" s="29" t="str">
        <f>INDEX('Western NA'!$E$1:$AG$35,COLUMN(E3),ROW(E3))</f>
        <v>Grizzly bear, elk, deer</v>
      </c>
      <c r="F22" s="29" t="str">
        <f>INDEX('Western NA'!$E$1:$AG$35,COLUMN(F3),ROW(F3))</f>
        <v>Grizzly bear, elk, deer</v>
      </c>
      <c r="G22" s="29" t="str">
        <f>INDEX('Western NA'!$E$1:$AG$35,COLUMN(G3),ROW(G3))</f>
        <v>Grizzly bear, elk, deer</v>
      </c>
      <c r="H22" s="29" t="str">
        <f>INDEX('Western NA'!$E$1:$AG$35,COLUMN(H3),ROW(H3))</f>
        <v>mule deer</v>
      </c>
      <c r="I22" s="29">
        <f>INDEX('Western NA'!$E$1:$AG$35,COLUMN(I3),ROW(I3))</f>
        <v>0</v>
      </c>
      <c r="J22" s="29">
        <f>INDEX('Western NA'!$E$1:$AG$35,COLUMN(J3),ROW(J3))</f>
        <v>0</v>
      </c>
      <c r="K22" s="29">
        <f>INDEX('Western NA'!$E$1:$AG$35,COLUMN(K3),ROW(K3))</f>
        <v>0</v>
      </c>
      <c r="L22" s="29">
        <f>INDEX('Western NA'!$E$1:$AG$35,COLUMN(L3),ROW(L3))</f>
        <v>0</v>
      </c>
      <c r="M22" s="29" t="str">
        <f>INDEX('Western NA'!$E$1:$AG$35,COLUMN(M3),ROW(M3))</f>
        <v>Mule deer, elk, coyote, bobcat, cougar, black bear</v>
      </c>
      <c r="N22" s="29" t="str">
        <f>INDEX('Western NA'!$E$1:$AG$35,COLUMN(N3),ROW(N3))</f>
        <v>Mule deer, elk, coyote, bobcat, cougar, black bear</v>
      </c>
      <c r="O22" s="29" t="str">
        <f>INDEX('Western NA'!$E$1:$AG$35,COLUMN(O3),ROW(O3))</f>
        <v>Mule deer</v>
      </c>
      <c r="P22" s="29" t="str">
        <f>INDEX('Western NA'!$E$1:$AG$35,COLUMN(P3),ROW(P3))</f>
        <v>Mule deer, elk, moose</v>
      </c>
      <c r="Q22" s="29" t="str">
        <f>INDEX('Western NA'!$E$1:$AG$35,COLUMN(Q3),ROW(Q3))</f>
        <v>mule deer</v>
      </c>
      <c r="R22" s="29" t="str">
        <f>INDEX('Western NA'!$E$1:$AG$35,COLUMN(R3),ROW(R3))</f>
        <v>mule deer</v>
      </c>
      <c r="S22" s="29" t="str">
        <f>INDEX('Western NA'!$E$1:$AG$35,COLUMN(S3),ROW(S3))</f>
        <v>Pronghorn, mule deer, elk</v>
      </c>
      <c r="T22" s="29" t="str">
        <f>INDEX('Western NA'!$E$1:$AG$35,COLUMN(T3),ROW(T3))</f>
        <v>Desert Bighron Sheep</v>
      </c>
      <c r="U22" s="29" t="str">
        <f>INDEX('Western NA'!$E$1:$AG$35,COLUMN(U3),ROW(U3))</f>
        <v>Desert Bighron Sheep</v>
      </c>
      <c r="V22" s="29" t="str">
        <f>INDEX('Western NA'!$E$1:$AG$35,COLUMN(V3),ROW(V3))</f>
        <v>Desert Bighron Sheep</v>
      </c>
      <c r="W22" s="29" t="str">
        <f>INDEX('Western NA'!$E$1:$AG$35,COLUMN(W3),ROW(W3))</f>
        <v>White Tailed Deer, Mule Deer, Black Bear</v>
      </c>
      <c r="X22" s="29" t="str">
        <f>INDEX('Western NA'!$E$1:$AG$35,COLUMN(X3),ROW(X3))</f>
        <v>Mule Deer</v>
      </c>
      <c r="Y22" s="29" t="str">
        <f>INDEX('Western NA'!$E$1:$AG$35,COLUMN(Y3),ROW(Y3))</f>
        <v>Mule Deer</v>
      </c>
      <c r="Z22" s="29" t="str">
        <f>INDEX('Western NA'!$E$1:$AG$35,COLUMN(Z3),ROW(Z3))</f>
        <v>Mule Deer</v>
      </c>
      <c r="AA22" s="29">
        <f>INDEX('Western NA'!$E$1:$AG$35,COLUMN(AA3),ROW(AA3))</f>
        <v>0</v>
      </c>
      <c r="AB22" s="29">
        <f>INDEX('Western NA'!$E$1:$AG$35,COLUMN(AB3),ROW(AB3))</f>
        <v>0</v>
      </c>
      <c r="AC22" s="29">
        <f>INDEX('Western NA'!$E$1:$AG$35,COLUMN(AC3),ROW(AC3))</f>
        <v>0</v>
      </c>
      <c r="AD22" s="29">
        <f>INDEX('Western NA'!$E$1:$AG$35,COLUMN(AD3),ROW(AD3))</f>
        <v>0</v>
      </c>
      <c r="AE22" s="29">
        <f>INDEX('Western NA'!$E$1:$AG$35,COLUMN(AE3),ROW(AE3))</f>
        <v>0</v>
      </c>
      <c r="AF22" s="29">
        <f>INDEX('Western NA'!$E$1:$AG$35,COLUMN(AF3),ROW(AF3))</f>
        <v>0</v>
      </c>
      <c r="AG22" s="29">
        <f>INDEX('Western NA'!$E$1:$AG$35,COLUMN(AG3),ROW(AG3))</f>
        <v>0</v>
      </c>
      <c r="AH22" s="29">
        <f>INDEX('Western NA'!$E$1:$AG$35,COLUMN(AH3),ROW(AH3))</f>
        <v>0</v>
      </c>
      <c r="AI22" s="29">
        <f>INDEX('Western NA'!$E$1:$AG$35,COLUMN(AI3),ROW(AI3))</f>
        <v>0</v>
      </c>
    </row>
    <row r="23" spans="1:36" ht="16">
      <c r="A23" s="29" t="str">
        <f>INDEX('Western NA'!$E$1:$AG$35,COLUMN(A4),ROW(A4))</f>
        <v>ApproxSize</v>
      </c>
      <c r="B23" s="29" t="str">
        <f>INDEX('Western NA'!$E$1:$AG$35,COLUMN(B4),ROW(B4))</f>
        <v>Large (&gt;350 lbs)</v>
      </c>
      <c r="C23" s="29" t="str">
        <f>INDEX('Western NA'!$E$1:$AG$35,COLUMN(C4),ROW(C4))</f>
        <v>Large (&gt;350 lbs)</v>
      </c>
      <c r="D23" s="29" t="str">
        <f>INDEX('Western NA'!$E$1:$AG$35,COLUMN(D4),ROW(D4))</f>
        <v>Large (&gt;350 lbs)</v>
      </c>
      <c r="E23" s="29" t="str">
        <f>INDEX('Western NA'!$E$1:$AG$35,COLUMN(E4),ROW(E4))</f>
        <v>Large (&gt;350 lbs)</v>
      </c>
      <c r="F23" s="29" t="str">
        <f>INDEX('Western NA'!$E$1:$AG$35,COLUMN(F4),ROW(F4))</f>
        <v>Large (&gt;350 lbs)</v>
      </c>
      <c r="G23" s="29" t="str">
        <f>INDEX('Western NA'!$E$1:$AG$35,COLUMN(G4),ROW(G4))</f>
        <v>Large (&gt;350 lbs)</v>
      </c>
      <c r="H23" s="29" t="str">
        <f>INDEX('Western NA'!$E$1:$AG$35,COLUMN(H4),ROW(H4))</f>
        <v>Medium (50-350 lbs)</v>
      </c>
      <c r="I23" s="29">
        <f>INDEX('Western NA'!$E$1:$AG$35,COLUMN(I4),ROW(I4))</f>
        <v>0</v>
      </c>
      <c r="J23" s="29">
        <f>INDEX('Western NA'!$E$1:$AG$35,COLUMN(J4),ROW(J4))</f>
        <v>0</v>
      </c>
      <c r="K23" s="29">
        <f>INDEX('Western NA'!$E$1:$AG$35,COLUMN(K4),ROW(K4))</f>
        <v>0</v>
      </c>
      <c r="L23" s="29">
        <f>INDEX('Western NA'!$E$1:$AG$35,COLUMN(L4),ROW(L4))</f>
        <v>0</v>
      </c>
      <c r="M23" s="29" t="str">
        <f>INDEX('Western NA'!$E$1:$AG$35,COLUMN(M4),ROW(M4))</f>
        <v>Medium (50-350 lbs)</v>
      </c>
      <c r="N23" s="29" t="str">
        <f>INDEX('Western NA'!$E$1:$AG$35,COLUMN(N4),ROW(N4))</f>
        <v>Medium (50-350 lbs)</v>
      </c>
      <c r="O23" s="29" t="str">
        <f>INDEX('Western NA'!$E$1:$AG$35,COLUMN(O4),ROW(O4))</f>
        <v>Medium (50-350 lbs)</v>
      </c>
      <c r="P23" s="29" t="str">
        <f>INDEX('Western NA'!$E$1:$AG$35,COLUMN(P4),ROW(P4))</f>
        <v>Medium (50-350 lbs)</v>
      </c>
      <c r="Q23" s="29">
        <f>INDEX('Western NA'!$E$1:$AG$35,COLUMN(Q4),ROW(Q4))</f>
        <v>0</v>
      </c>
      <c r="R23" s="29">
        <f>INDEX('Western NA'!$E$1:$AG$35,COLUMN(R4),ROW(R4))</f>
        <v>0</v>
      </c>
      <c r="S23" s="29" t="str">
        <f>INDEX('Western NA'!$E$1:$AG$35,COLUMN(S4),ROW(S4))</f>
        <v>Medium (50-350 lbs)</v>
      </c>
      <c r="T23" s="29" t="str">
        <f>INDEX('Western NA'!$E$1:$AG$35,COLUMN(T4),ROW(T4))</f>
        <v>Medium (50-350 lbs)</v>
      </c>
      <c r="U23" s="29" t="str">
        <f>INDEX('Western NA'!$E$1:$AG$35,COLUMN(U4),ROW(U4))</f>
        <v>Medium (50-350 lbs)</v>
      </c>
      <c r="V23" s="29" t="str">
        <f>INDEX('Western NA'!$E$1:$AG$35,COLUMN(V4),ROW(V4))</f>
        <v>Medium (50-350 lbs)</v>
      </c>
      <c r="W23" s="29" t="str">
        <f>INDEX('Western NA'!$E$1:$AG$35,COLUMN(W4),ROW(W4))</f>
        <v>Medium (50-350 lbs)</v>
      </c>
      <c r="X23" s="29" t="str">
        <f>INDEX('Western NA'!$E$1:$AG$35,COLUMN(X4),ROW(X4))</f>
        <v>Medium (50-350 lbs)</v>
      </c>
      <c r="Y23" s="29" t="str">
        <f>INDEX('Western NA'!$E$1:$AG$35,COLUMN(Y4),ROW(Y4))</f>
        <v>Medium (50-350 lbs)</v>
      </c>
      <c r="Z23" s="29" t="str">
        <f>INDEX('Western NA'!$E$1:$AG$35,COLUMN(Z4),ROW(Z4))</f>
        <v>Medium (50-350 lbs)</v>
      </c>
      <c r="AA23" s="29">
        <f>INDEX('Western NA'!$E$1:$AG$35,COLUMN(AA4),ROW(AA4))</f>
        <v>0</v>
      </c>
      <c r="AB23" s="29">
        <f>INDEX('Western NA'!$E$1:$AG$35,COLUMN(AB4),ROW(AB4))</f>
        <v>0</v>
      </c>
      <c r="AC23" s="29">
        <f>INDEX('Western NA'!$E$1:$AG$35,COLUMN(AC4),ROW(AC4))</f>
        <v>0</v>
      </c>
      <c r="AD23" s="29">
        <f>INDEX('Western NA'!$E$1:$AG$35,COLUMN(AD4),ROW(AD4))</f>
        <v>0</v>
      </c>
      <c r="AE23" s="29">
        <f>INDEX('Western NA'!$E$1:$AG$35,COLUMN(AE4),ROW(AE4))</f>
        <v>0</v>
      </c>
      <c r="AF23" s="29">
        <f>INDEX('Western NA'!$E$1:$AG$35,COLUMN(AF4),ROW(AF4))</f>
        <v>0</v>
      </c>
      <c r="AG23" s="29">
        <f>INDEX('Western NA'!$E$1:$AG$35,COLUMN(AG4),ROW(AG4))</f>
        <v>0</v>
      </c>
      <c r="AH23" s="29">
        <f>INDEX('Western NA'!$E$1:$AG$35,COLUMN(AH4),ROW(AH4))</f>
        <v>0</v>
      </c>
      <c r="AI23" s="29">
        <f>INDEX('Western NA'!$E$1:$AG$35,COLUMN(AI4),ROW(AI4))</f>
        <v>0</v>
      </c>
    </row>
    <row r="24" spans="1:36" ht="16">
      <c r="A24" s="29" t="str">
        <f>INDEX('Western NA'!$E$1:$AG$35,COLUMN(A5),ROW(A5))</f>
        <v>Price</v>
      </c>
      <c r="B24" s="29" t="str">
        <f>INDEX('Western NA'!$E$1:$AG$35,COLUMN(B5),ROW(B5))</f>
        <v>(1750000 per stucture USD)</v>
      </c>
      <c r="C24" s="29" t="str">
        <f>INDEX('Western NA'!$E$1:$AG$35,COLUMN(C5),ROW(C5))</f>
        <v>(1750000 per stucture USD)</v>
      </c>
      <c r="D24" s="29" t="str">
        <f>INDEX('Western NA'!$E$1:$AG$35,COLUMN(D5),ROW(D5))</f>
        <v>(1750000 per stucture USD)</v>
      </c>
      <c r="E24" s="29" t="str">
        <f>INDEX('Western NA'!$E$1:$AG$35,COLUMN(E5),ROW(E5))</f>
        <v>(1750000 per stucture USD)</v>
      </c>
      <c r="F24" s="29" t="str">
        <f>INDEX('Western NA'!$E$1:$AG$35,COLUMN(F5),ROW(F5))</f>
        <v>(1750000 per stucture USD)</v>
      </c>
      <c r="G24" s="29" t="str">
        <f>INDEX('Western NA'!$E$1:$AG$35,COLUMN(G5),ROW(G5))</f>
        <v>(1750000 per stucture USD)</v>
      </c>
      <c r="H24" s="29">
        <f>INDEX('Western NA'!$E$1:$AG$35,COLUMN(H5),ROW(H5))</f>
        <v>0</v>
      </c>
      <c r="I24" s="29">
        <f>INDEX('Western NA'!$E$1:$AG$35,COLUMN(I5),ROW(I5))</f>
        <v>0</v>
      </c>
      <c r="J24" s="29">
        <f>INDEX('Western NA'!$E$1:$AG$35,COLUMN(J5),ROW(J5))</f>
        <v>0</v>
      </c>
      <c r="K24" s="29">
        <f>INDEX('Western NA'!$E$1:$AG$35,COLUMN(K5),ROW(K5))</f>
        <v>0</v>
      </c>
      <c r="L24" s="29">
        <f>INDEX('Western NA'!$E$1:$AG$35,COLUMN(L5),ROW(L5))</f>
        <v>0</v>
      </c>
      <c r="M24" s="29" t="str">
        <f>INDEX('Western NA'!$E$1:$AG$35,COLUMN(M5),ROW(M5))</f>
        <v>Total project: $157551444 (2016 USD)</v>
      </c>
      <c r="N24" s="29" t="str">
        <f>INDEX('Western NA'!$E$1:$AG$35,COLUMN(N5),ROW(N5))</f>
        <v>Total project: $157551444 (2016 USD)</v>
      </c>
      <c r="O24" s="29">
        <f>INDEX('Western NA'!$E$1:$AG$35,COLUMN(O5),ROW(O5))</f>
        <v>0</v>
      </c>
      <c r="P24" s="29">
        <f>INDEX('Western NA'!$E$1:$AG$35,COLUMN(P5),ROW(P5))</f>
        <v>0</v>
      </c>
      <c r="Q24" s="29">
        <f>INDEX('Western NA'!$E$1:$AG$35,COLUMN(Q5),ROW(Q5))</f>
        <v>0</v>
      </c>
      <c r="R24" s="29">
        <f>INDEX('Western NA'!$E$1:$AG$35,COLUMN(R5),ROW(R5))</f>
        <v>0</v>
      </c>
      <c r="S24" s="29" t="str">
        <f>INDEX('Western NA'!$E$1:$AG$35,COLUMN(S5),ROW(S5))</f>
        <v>Total project: 11M USD</v>
      </c>
      <c r="T24" s="29">
        <f>INDEX('Western NA'!$E$1:$AG$35,COLUMN(T5),ROW(T5))</f>
        <v>0</v>
      </c>
      <c r="U24" s="29">
        <f>INDEX('Western NA'!$E$1:$AG$35,COLUMN(U5),ROW(U5))</f>
        <v>0</v>
      </c>
      <c r="V24" s="29">
        <f>INDEX('Western NA'!$E$1:$AG$35,COLUMN(V5),ROW(V5))</f>
        <v>0</v>
      </c>
      <c r="W24" s="29">
        <f>INDEX('Western NA'!$E$1:$AG$35,COLUMN(W5),ROW(W5))</f>
        <v>0</v>
      </c>
      <c r="X24" s="29">
        <f>INDEX('Western NA'!$E$1:$AG$35,COLUMN(X5),ROW(X5))</f>
        <v>0</v>
      </c>
      <c r="Y24" s="29">
        <f>INDEX('Western NA'!$E$1:$AG$35,COLUMN(Y5),ROW(Y5))</f>
        <v>0</v>
      </c>
      <c r="Z24" s="29">
        <f>INDEX('Western NA'!$E$1:$AG$35,COLUMN(Z5),ROW(Z5))</f>
        <v>0</v>
      </c>
      <c r="AA24" s="29">
        <f>INDEX('Western NA'!$E$1:$AG$35,COLUMN(AA5),ROW(AA5))</f>
        <v>0</v>
      </c>
      <c r="AB24" s="29">
        <f>INDEX('Western NA'!$E$1:$AG$35,COLUMN(AB5),ROW(AB5))</f>
        <v>0</v>
      </c>
      <c r="AC24" s="29">
        <f>INDEX('Western NA'!$E$1:$AG$35,COLUMN(AC5),ROW(AC5))</f>
        <v>0</v>
      </c>
      <c r="AD24" s="29">
        <f>INDEX('Western NA'!$E$1:$AG$35,COLUMN(AD5),ROW(AD5))</f>
        <v>0</v>
      </c>
      <c r="AE24" s="29">
        <f>INDEX('Western NA'!$E$1:$AG$35,COLUMN(AE5),ROW(AE5))</f>
        <v>0</v>
      </c>
      <c r="AF24" s="29">
        <f>INDEX('Western NA'!$E$1:$AG$35,COLUMN(AF5),ROW(AF5))</f>
        <v>0</v>
      </c>
      <c r="AG24" s="29">
        <f>INDEX('Western NA'!$E$1:$AG$35,COLUMN(AG5),ROW(AG5))</f>
        <v>0</v>
      </c>
      <c r="AH24" s="29">
        <f>INDEX('Western NA'!$E$1:$AG$35,COLUMN(AH5),ROW(AH5))</f>
        <v>0</v>
      </c>
      <c r="AI24" s="29">
        <f>INDEX('Western NA'!$E$1:$AG$35,COLUMN(AI5),ROW(AI5))</f>
        <v>0</v>
      </c>
    </row>
    <row r="25" spans="1:36" ht="16">
      <c r="A25" s="29" t="str">
        <f>INDEX('Western NA'!$E$1:$AG$35,COLUMN(A7),ROW(A7))</f>
        <v>Year of build_clean</v>
      </c>
      <c r="B25" s="29">
        <f>INDEX('Western NA'!$E$1:$AG$35,COLUMN(B7),ROW(B7))</f>
        <v>1996</v>
      </c>
      <c r="C25" s="29">
        <f>INDEX('Western NA'!$E$1:$AG$35,COLUMN(C7),ROW(C7))</f>
        <v>1996</v>
      </c>
      <c r="D25" s="29">
        <f>INDEX('Western NA'!$E$1:$AG$35,COLUMN(D7),ROW(D7))</f>
        <v>2010</v>
      </c>
      <c r="E25" s="29">
        <f>INDEX('Western NA'!$E$1:$AG$35,COLUMN(E7),ROW(E7))</f>
        <v>2009</v>
      </c>
      <c r="F25" s="29">
        <f>INDEX('Western NA'!$E$1:$AG$35,COLUMN(F7),ROW(F7))</f>
        <v>2011</v>
      </c>
      <c r="G25" s="29">
        <f>INDEX('Western NA'!$E$1:$AG$35,COLUMN(G7),ROW(G7))</f>
        <v>2011</v>
      </c>
      <c r="H25" s="29">
        <f>INDEX('Western NA'!$E$1:$AG$35,COLUMN(H7),ROW(H7))</f>
        <v>1990</v>
      </c>
      <c r="I25" s="29">
        <f>INDEX('Western NA'!$E$1:$AG$35,COLUMN(I7),ROW(I7))</f>
        <v>0</v>
      </c>
      <c r="J25" s="29">
        <f>INDEX('Western NA'!$E$1:$AG$35,COLUMN(J7),ROW(J7))</f>
        <v>0</v>
      </c>
      <c r="K25" s="29">
        <f>INDEX('Western NA'!$E$1:$AG$35,COLUMN(K7),ROW(K7))</f>
        <v>0</v>
      </c>
      <c r="L25" s="29">
        <f>INDEX('Western NA'!$E$1:$AG$35,COLUMN(L7),ROW(L7))</f>
        <v>0</v>
      </c>
      <c r="M25" s="29">
        <f>INDEX('Western NA'!$E$1:$AG$35,COLUMN(M7),ROW(M7))</f>
        <v>2015</v>
      </c>
      <c r="N25" s="29">
        <f>INDEX('Western NA'!$E$1:$AG$35,COLUMN(N7),ROW(N7))</f>
        <v>2015</v>
      </c>
      <c r="O25" s="29">
        <f>INDEX('Western NA'!$E$1:$AG$35,COLUMN(O7),ROW(O7))</f>
        <v>2016</v>
      </c>
      <c r="P25" s="29">
        <f>INDEX('Western NA'!$E$1:$AG$35,COLUMN(P7),ROW(P7))</f>
        <v>2019</v>
      </c>
      <c r="Q25" s="29">
        <f>INDEX('Western NA'!$E$1:$AG$35,COLUMN(Q7),ROW(Q7))</f>
        <v>0</v>
      </c>
      <c r="R25" s="29">
        <f>INDEX('Western NA'!$E$1:$AG$35,COLUMN(R7),ROW(R7))</f>
        <v>0</v>
      </c>
      <c r="S25" s="29">
        <f>INDEX('Western NA'!$E$1:$AG$35,COLUMN(S7),ROW(S7))</f>
        <v>2011</v>
      </c>
      <c r="T25" s="29">
        <f>INDEX('Western NA'!$E$1:$AG$35,COLUMN(T7),ROW(T7))</f>
        <v>2007</v>
      </c>
      <c r="U25" s="29">
        <f>INDEX('Western NA'!$E$1:$AG$35,COLUMN(U7),ROW(U7))</f>
        <v>2007</v>
      </c>
      <c r="V25" s="29">
        <f>INDEX('Western NA'!$E$1:$AG$35,COLUMN(V7),ROW(V7))</f>
        <v>2007</v>
      </c>
      <c r="W25" s="29">
        <f>INDEX('Western NA'!$E$1:$AG$35,COLUMN(W7),ROW(W7))</f>
        <v>2013</v>
      </c>
      <c r="X25" s="29">
        <f>INDEX('Western NA'!$E$1:$AG$35,COLUMN(X7),ROW(X7))</f>
        <v>2011</v>
      </c>
      <c r="Y25" s="29">
        <f>INDEX('Western NA'!$E$1:$AG$35,COLUMN(Y7),ROW(Y7))</f>
        <v>2010</v>
      </c>
      <c r="Z25" s="29">
        <f>INDEX('Western NA'!$E$1:$AG$35,COLUMN(Z7),ROW(Z7))</f>
        <v>2013</v>
      </c>
      <c r="AA25" s="29">
        <f>INDEX('Western NA'!$E$1:$AG$35,COLUMN(AA7),ROW(AA7))</f>
        <v>0</v>
      </c>
      <c r="AB25" s="29">
        <f>INDEX('Western NA'!$E$1:$AG$35,COLUMN(AB7),ROW(AB7))</f>
        <v>0</v>
      </c>
      <c r="AC25" s="29">
        <f>INDEX('Western NA'!$E$1:$AG$35,COLUMN(AC7),ROW(AC7))</f>
        <v>0</v>
      </c>
      <c r="AD25" s="29">
        <f>INDEX('Western NA'!$E$1:$AG$35,COLUMN(AD7),ROW(AD7))</f>
        <v>0</v>
      </c>
      <c r="AE25" s="29">
        <f>INDEX('Western NA'!$E$1:$AG$35,COLUMN(AE7),ROW(AE7))</f>
        <v>0</v>
      </c>
      <c r="AF25" s="29">
        <f>INDEX('Western NA'!$E$1:$AG$35,COLUMN(AF7),ROW(AF7))</f>
        <v>0</v>
      </c>
      <c r="AG25" s="29">
        <f>INDEX('Western NA'!$E$1:$AG$35,COLUMN(AG7),ROW(AG7))</f>
        <v>0</v>
      </c>
      <c r="AH25" s="29">
        <f>INDEX('Western NA'!$E$1:$AG$35,COLUMN(AH7),ROW(AH7))</f>
        <v>0</v>
      </c>
      <c r="AI25" s="29">
        <f>INDEX('Western NA'!$E$1:$AG$35,COLUMN(AI7),ROW(AI7))</f>
        <v>0</v>
      </c>
    </row>
    <row r="26" spans="1:36" ht="16">
      <c r="A26" s="29" t="str">
        <f>INDEX('Western NA'!$E$1:$AG$35,COLUMN(A8),ROW(A8))</f>
        <v>Known Width (m)</v>
      </c>
      <c r="B26" s="29">
        <f>INDEX('Western NA'!$E$1:$AG$35,COLUMN(B8),ROW(B8))</f>
        <v>52</v>
      </c>
      <c r="C26" s="29">
        <f>INDEX('Western NA'!$E$1:$AG$35,COLUMN(C8),ROW(C8))</f>
        <v>52</v>
      </c>
      <c r="D26" s="29">
        <f>INDEX('Western NA'!$E$1:$AG$35,COLUMN(D8),ROW(D8))</f>
        <v>60</v>
      </c>
      <c r="E26" s="29">
        <f>INDEX('Western NA'!$E$1:$AG$35,COLUMN(E8),ROW(E8))</f>
        <v>60</v>
      </c>
      <c r="F26" s="29">
        <f>INDEX('Western NA'!$E$1:$AG$35,COLUMN(F8),ROW(F8))</f>
        <v>60</v>
      </c>
      <c r="G26" s="29">
        <f>INDEX('Western NA'!$E$1:$AG$35,COLUMN(G8),ROW(G8))</f>
        <v>60</v>
      </c>
      <c r="H26" s="29">
        <f>INDEX('Western NA'!$E$1:$AG$35,COLUMN(H8),ROW(H8))</f>
        <v>5.9</v>
      </c>
      <c r="I26" s="29">
        <f>INDEX('Western NA'!$E$1:$AG$35,COLUMN(I8),ROW(I8))</f>
        <v>60</v>
      </c>
      <c r="J26" s="29">
        <f>INDEX('Western NA'!$E$1:$AG$35,COLUMN(J8),ROW(J8))</f>
        <v>7.48</v>
      </c>
      <c r="K26" s="29">
        <f>INDEX('Western NA'!$E$1:$AG$35,COLUMN(K8),ROW(K8))</f>
        <v>7.2</v>
      </c>
      <c r="L26" s="29">
        <f>INDEX('Western NA'!$E$1:$AG$35,COLUMN(L8),ROW(L8))</f>
        <v>8.25</v>
      </c>
      <c r="M26" s="29">
        <f>INDEX('Western NA'!$E$1:$AG$35,COLUMN(M8),ROW(M8))</f>
        <v>30.5</v>
      </c>
      <c r="N26" s="29">
        <f>INDEX('Western NA'!$E$1:$AG$35,COLUMN(N8),ROW(N8))</f>
        <v>30.5</v>
      </c>
      <c r="O26" s="29">
        <f>INDEX('Western NA'!$E$1:$AG$35,COLUMN(O8),ROW(O8))</f>
        <v>45.72</v>
      </c>
      <c r="P26" s="29" t="e">
        <f>INDEX('Western NA'!$E$1:$AG$35,COLUMN(P8),ROW(P8))</f>
        <v>#N/A</v>
      </c>
      <c r="Q26" s="29" t="e">
        <f>INDEX('Western NA'!$E$1:$AG$35,COLUMN(Q8),ROW(Q8))</f>
        <v>#N/A</v>
      </c>
      <c r="R26" s="29" t="e">
        <f>INDEX('Western NA'!$E$1:$AG$35,COLUMN(R8),ROW(R8))</f>
        <v>#N/A</v>
      </c>
      <c r="S26" s="29" t="e">
        <f>INDEX('Western NA'!$E$1:$AG$35,COLUMN(S8),ROW(S8))</f>
        <v>#N/A</v>
      </c>
      <c r="T26" s="29">
        <f>INDEX('Western NA'!$E$1:$AG$35,COLUMN(T8),ROW(T8))</f>
        <v>15.24</v>
      </c>
      <c r="U26" s="29">
        <f>INDEX('Western NA'!$E$1:$AG$35,COLUMN(U8),ROW(U8))</f>
        <v>15.24</v>
      </c>
      <c r="V26" s="29">
        <f>INDEX('Western NA'!$E$1:$AG$35,COLUMN(V8),ROW(V8))</f>
        <v>30.48</v>
      </c>
      <c r="W26" s="29">
        <f>INDEX('Western NA'!$E$1:$AG$35,COLUMN(W8),ROW(W8))</f>
        <v>60</v>
      </c>
      <c r="X26" s="29" t="e">
        <f>INDEX('Western NA'!$E$1:$AG$35,COLUMN(X8),ROW(X8))</f>
        <v>#N/A</v>
      </c>
      <c r="Y26" s="29" t="e">
        <f>INDEX('Western NA'!$E$1:$AG$35,COLUMN(Y8),ROW(Y8))</f>
        <v>#N/A</v>
      </c>
      <c r="Z26" s="29" t="e">
        <f>INDEX('Western NA'!$E$1:$AG$35,COLUMN(Z8),ROW(Z8))</f>
        <v>#N/A</v>
      </c>
      <c r="AA26" s="29">
        <f>INDEX('Western NA'!$E$1:$AG$35,COLUMN(AA8),ROW(AA8))</f>
        <v>45.72</v>
      </c>
      <c r="AB26" s="29">
        <f>INDEX('Western NA'!$E$1:$AG$35,COLUMN(AB8),ROW(AB8))</f>
        <v>0</v>
      </c>
      <c r="AC26" s="29">
        <f>INDEX('Western NA'!$E$1:$AG$35,COLUMN(AC8),ROW(AC8))</f>
        <v>0</v>
      </c>
      <c r="AD26" s="29">
        <f>INDEX('Western NA'!$E$1:$AG$35,COLUMN(AD8),ROW(AD8))</f>
        <v>0</v>
      </c>
      <c r="AE26" s="29">
        <f>INDEX('Western NA'!$E$1:$AG$35,COLUMN(AE8),ROW(AE8))</f>
        <v>0</v>
      </c>
      <c r="AF26" s="29">
        <f>INDEX('Western NA'!$E$1:$AG$35,COLUMN(AF8),ROW(AF8))</f>
        <v>0</v>
      </c>
      <c r="AG26" s="29">
        <f>INDEX('Western NA'!$E$1:$AG$35,COLUMN(AG8),ROW(AG8))</f>
        <v>0</v>
      </c>
      <c r="AH26" s="29">
        <f>INDEX('Western NA'!$E$1:$AG$35,COLUMN(AH8),ROW(AH8))</f>
        <v>0</v>
      </c>
      <c r="AI26" s="29">
        <f>INDEX('Western NA'!$E$1:$AG$35,COLUMN(AI8),ROW(AI8))</f>
        <v>0</v>
      </c>
    </row>
    <row r="27" spans="1:36" ht="16">
      <c r="A27" s="29" t="str">
        <f>INDEX('Western NA'!$E$1:$AG$35,COLUMN(A9),ROW(A9))</f>
        <v>Estimated inner Width (m) ( from Google Earth)(in cases where fencing is visible - inner fence/rail where visible)</v>
      </c>
      <c r="B27" s="29">
        <f>INDEX('Western NA'!$E$1:$AG$35,COLUMN(B9),ROW(B9))</f>
        <v>51.62</v>
      </c>
      <c r="C27" s="29" t="e">
        <f>INDEX('Western NA'!$E$1:$AG$35,COLUMN(C9),ROW(C9))</f>
        <v>#N/A</v>
      </c>
      <c r="D27" s="29">
        <f>INDEX('Western NA'!$E$1:$AG$35,COLUMN(D9),ROW(D9))</f>
        <v>58.51</v>
      </c>
      <c r="E27" s="29">
        <f>INDEX('Western NA'!$E$1:$AG$35,COLUMN(E9),ROW(E9))</f>
        <v>59.5</v>
      </c>
      <c r="F27" s="29" t="e">
        <f>INDEX('Western NA'!$E$1:$AG$35,COLUMN(F9),ROW(F9))</f>
        <v>#N/A</v>
      </c>
      <c r="G27" s="29">
        <f>INDEX('Western NA'!$E$1:$AG$35,COLUMN(G9),ROW(G9))</f>
        <v>59.94</v>
      </c>
      <c r="H27" s="29">
        <f>INDEX('Western NA'!$E$1:$AG$35,COLUMN(H9),ROW(H9))</f>
        <v>5.76</v>
      </c>
      <c r="I27" s="29">
        <f>INDEX('Western NA'!$E$1:$AG$35,COLUMN(I9),ROW(I9))</f>
        <v>60.07</v>
      </c>
      <c r="J27" s="29">
        <f>INDEX('Western NA'!$E$1:$AG$35,COLUMN(J9),ROW(J9))</f>
        <v>6.69</v>
      </c>
      <c r="K27" s="29" t="e">
        <f>INDEX('Western NA'!$E$1:$AG$35,COLUMN(K9),ROW(K9))</f>
        <v>#N/A</v>
      </c>
      <c r="L27" s="29">
        <f>INDEX('Western NA'!$E$1:$AG$35,COLUMN(L9),ROW(L9))</f>
        <v>6.97</v>
      </c>
      <c r="M27" s="29">
        <f>INDEX('Western NA'!$E$1:$AG$35,COLUMN(M9),ROW(M9))</f>
        <v>21.51</v>
      </c>
      <c r="N27" s="29">
        <f>INDEX('Western NA'!$E$1:$AG$35,COLUMN(N9),ROW(N9))</f>
        <v>20.25</v>
      </c>
      <c r="O27" s="29">
        <f>INDEX('Western NA'!$E$1:$AG$35,COLUMN(O9),ROW(O9))</f>
        <v>42.63</v>
      </c>
      <c r="P27" s="29">
        <f>INDEX('Western NA'!$E$1:$AG$35,COLUMN(P9),ROW(P9))</f>
        <v>12.25</v>
      </c>
      <c r="Q27" s="29">
        <f>INDEX('Western NA'!$E$1:$AG$35,COLUMN(Q9),ROW(Q9))</f>
        <v>5.75</v>
      </c>
      <c r="R27" s="29">
        <f>INDEX('Western NA'!$E$1:$AG$35,COLUMN(R9),ROW(R9))</f>
        <v>5.6</v>
      </c>
      <c r="S27" s="29">
        <f>INDEX('Western NA'!$E$1:$AG$35,COLUMN(S9),ROW(S9))</f>
        <v>36.6</v>
      </c>
      <c r="T27" s="29">
        <f>INDEX('Western NA'!$E$1:$AG$35,COLUMN(T9),ROW(T9))</f>
        <v>14.37</v>
      </c>
      <c r="U27" s="29">
        <f>INDEX('Western NA'!$E$1:$AG$35,COLUMN(U9),ROW(U9))</f>
        <v>14.03</v>
      </c>
      <c r="V27" s="29">
        <f>INDEX('Western NA'!$E$1:$AG$35,COLUMN(V9),ROW(V9))</f>
        <v>30.03</v>
      </c>
      <c r="W27" s="29">
        <f>INDEX('Western NA'!$E$1:$AG$35,COLUMN(W9),ROW(W9))</f>
        <v>55.3</v>
      </c>
      <c r="X27" s="29">
        <f>INDEX('Western NA'!$E$1:$AG$35,COLUMN(X9),ROW(X9))</f>
        <v>28.51</v>
      </c>
      <c r="Y27" s="29">
        <f>INDEX('Western NA'!$E$1:$AG$35,COLUMN(Y9),ROW(Y9))</f>
        <v>48.21</v>
      </c>
      <c r="Z27" s="29" t="e">
        <f>INDEX('Western NA'!$E$1:$AG$35,COLUMN(Z9),ROW(Z9))</f>
        <v>#N/A</v>
      </c>
      <c r="AA27" s="29">
        <f>INDEX('Western NA'!$E$1:$AG$35,COLUMN(AA9),ROW(AA9))</f>
        <v>45.64</v>
      </c>
      <c r="AB27" s="29">
        <f>INDEX('Western NA'!$E$1:$AG$35,COLUMN(AB9),ROW(AB9))</f>
        <v>0</v>
      </c>
      <c r="AC27" s="29">
        <f>INDEX('Western NA'!$E$1:$AG$35,COLUMN(AC9),ROW(AC9))</f>
        <v>0</v>
      </c>
      <c r="AD27" s="29">
        <f>INDEX('Western NA'!$E$1:$AG$35,COLUMN(AD9),ROW(AD9))</f>
        <v>0</v>
      </c>
      <c r="AE27" s="29">
        <f>INDEX('Western NA'!$E$1:$AG$35,COLUMN(AE9),ROW(AE9))</f>
        <v>0</v>
      </c>
      <c r="AF27" s="29">
        <f>INDEX('Western NA'!$E$1:$AG$35,COLUMN(AF9),ROW(AF9))</f>
        <v>0</v>
      </c>
      <c r="AG27" s="29">
        <f>INDEX('Western NA'!$E$1:$AG$35,COLUMN(AG9),ROW(AG9))</f>
        <v>0</v>
      </c>
      <c r="AH27" s="29">
        <f>INDEX('Western NA'!$E$1:$AG$35,COLUMN(AH9),ROW(AH9))</f>
        <v>0</v>
      </c>
      <c r="AI27" s="29">
        <f>INDEX('Western NA'!$E$1:$AG$35,COLUMN(AI9),ROW(AI9))</f>
        <v>0</v>
      </c>
    </row>
    <row r="28" spans="1:36" ht="16">
      <c r="A28" s="29" t="str">
        <f>INDEX('Western NA'!$E$1:$AG$35,COLUMN(A10),ROW(A10))</f>
        <v xml:space="preserve">Known Length (m) </v>
      </c>
      <c r="B28" s="29">
        <f>INDEX('Western NA'!$E$1:$AG$35,COLUMN(B10),ROW(B10))</f>
        <v>54</v>
      </c>
      <c r="C28" s="29">
        <f>INDEX('Western NA'!$E$1:$AG$35,COLUMN(C10),ROW(C10))</f>
        <v>57</v>
      </c>
      <c r="D28" s="29">
        <f>INDEX('Western NA'!$E$1:$AG$35,COLUMN(D10),ROW(D10))</f>
        <v>49</v>
      </c>
      <c r="E28" s="29">
        <f>INDEX('Western NA'!$E$1:$AG$35,COLUMN(E10),ROW(E10))</f>
        <v>57</v>
      </c>
      <c r="F28" s="29">
        <f>INDEX('Western NA'!$E$1:$AG$35,COLUMN(F10),ROW(F10))</f>
        <v>67</v>
      </c>
      <c r="G28" s="29">
        <f>INDEX('Western NA'!$E$1:$AG$35,COLUMN(G10),ROW(G10))</f>
        <v>67</v>
      </c>
      <c r="H28" s="29">
        <f>INDEX('Western NA'!$E$1:$AG$35,COLUMN(H10),ROW(H10))</f>
        <v>54</v>
      </c>
      <c r="I28" s="29">
        <f>INDEX('Western NA'!$E$1:$AG$35,COLUMN(I10),ROW(I10))</f>
        <v>55.3</v>
      </c>
      <c r="J28" s="29">
        <f>INDEX('Western NA'!$E$1:$AG$35,COLUMN(J10),ROW(J10))</f>
        <v>37.4</v>
      </c>
      <c r="K28" s="29">
        <f>INDEX('Western NA'!$E$1:$AG$35,COLUMN(K10),ROW(K10))</f>
        <v>27.5</v>
      </c>
      <c r="L28" s="29">
        <f>INDEX('Western NA'!$E$1:$AG$35,COLUMN(L10),ROW(L10))</f>
        <v>30.6</v>
      </c>
      <c r="M28" s="29">
        <f>INDEX('Western NA'!$E$1:$AG$35,COLUMN(M10),ROW(M10))</f>
        <v>20.100000000000001</v>
      </c>
      <c r="N28" s="29">
        <f>INDEX('Western NA'!$E$1:$AG$35,COLUMN(N10),ROW(N10))</f>
        <v>20.100000000000001</v>
      </c>
      <c r="O28" s="29">
        <f>INDEX('Western NA'!$E$1:$AG$35,COLUMN(O10),ROW(O10))</f>
        <v>0</v>
      </c>
      <c r="P28" s="29">
        <f>INDEX('Western NA'!$E$1:$AG$35,COLUMN(P10),ROW(P10))</f>
        <v>0</v>
      </c>
      <c r="Q28" s="29">
        <f>INDEX('Western NA'!$E$1:$AG$35,COLUMN(Q10),ROW(Q10))</f>
        <v>0</v>
      </c>
      <c r="R28" s="29">
        <f>INDEX('Western NA'!$E$1:$AG$35,COLUMN(R10),ROW(R10))</f>
        <v>0</v>
      </c>
      <c r="S28" s="29">
        <f>INDEX('Western NA'!$E$1:$AG$35,COLUMN(S10),ROW(S10))</f>
        <v>0</v>
      </c>
      <c r="T28" s="29">
        <f>INDEX('Western NA'!$E$1:$AG$35,COLUMN(T10),ROW(T10))</f>
        <v>61.874400000000001</v>
      </c>
      <c r="U28" s="29">
        <f>INDEX('Western NA'!$E$1:$AG$35,COLUMN(U10),ROW(U10))</f>
        <v>61.874400000000001</v>
      </c>
      <c r="V28" s="29">
        <f>INDEX('Western NA'!$E$1:$AG$35,COLUMN(V10),ROW(V10))</f>
        <v>61.874400000000001</v>
      </c>
      <c r="W28" s="29">
        <f>INDEX('Western NA'!$E$1:$AG$35,COLUMN(W10),ROW(W10))</f>
        <v>63</v>
      </c>
      <c r="X28" s="29">
        <f>INDEX('Western NA'!$E$1:$AG$35,COLUMN(X10),ROW(X10))</f>
        <v>0</v>
      </c>
      <c r="Y28" s="29">
        <f>INDEX('Western NA'!$E$1:$AG$35,COLUMN(Y10),ROW(Y10))</f>
        <v>0</v>
      </c>
      <c r="Z28" s="29">
        <f>INDEX('Western NA'!$E$1:$AG$35,COLUMN(Z10),ROW(Z10))</f>
        <v>0</v>
      </c>
      <c r="AA28" s="29">
        <f>INDEX('Western NA'!$E$1:$AG$35,COLUMN(AA10),ROW(AA10))</f>
        <v>65.531999999999996</v>
      </c>
      <c r="AB28" s="29">
        <f>INDEX('Western NA'!$E$1:$AG$35,COLUMN(AB10),ROW(AB10))</f>
        <v>0</v>
      </c>
      <c r="AC28" s="29">
        <f>INDEX('Western NA'!$E$1:$AG$35,COLUMN(AC10),ROW(AC10))</f>
        <v>0</v>
      </c>
      <c r="AD28" s="29">
        <f>INDEX('Western NA'!$E$1:$AG$35,COLUMN(AD10),ROW(AD10))</f>
        <v>0</v>
      </c>
      <c r="AE28" s="29">
        <f>INDEX('Western NA'!$E$1:$AG$35,COLUMN(AE10),ROW(AE10))</f>
        <v>0</v>
      </c>
      <c r="AF28" s="29">
        <f>INDEX('Western NA'!$E$1:$AG$35,COLUMN(AF10),ROW(AF10))</f>
        <v>0</v>
      </c>
      <c r="AG28" s="29">
        <f>INDEX('Western NA'!$E$1:$AG$35,COLUMN(AG10),ROW(AG10))</f>
        <v>0</v>
      </c>
      <c r="AH28" s="29">
        <f>INDEX('Western NA'!$E$1:$AG$35,COLUMN(AH10),ROW(AH10))</f>
        <v>0</v>
      </c>
      <c r="AI28" s="29">
        <f>INDEX('Western NA'!$E$1:$AG$35,COLUMN(AI10),ROW(AI10))</f>
        <v>0</v>
      </c>
    </row>
    <row r="29" spans="1:36" ht="16">
      <c r="A29" s="29" t="str">
        <f>INDEX('Western NA'!$E$1:$AG$35,COLUMN(A11),ROW(A11))</f>
        <v xml:space="preserve">Estimated Length (m) ( width of road/rail and median below) </v>
      </c>
      <c r="B29" s="29">
        <f>INDEX('Western NA'!$E$1:$AG$35,COLUMN(B11),ROW(B11))</f>
        <v>46</v>
      </c>
      <c r="C29" s="29" t="e">
        <f>INDEX('Western NA'!$E$1:$AG$35,COLUMN(C11),ROW(C11))</f>
        <v>#N/A</v>
      </c>
      <c r="D29" s="29">
        <f>INDEX('Western NA'!$E$1:$AG$35,COLUMN(D11),ROW(D11))</f>
        <v>40.4</v>
      </c>
      <c r="E29" s="29">
        <f>INDEX('Western NA'!$E$1:$AG$35,COLUMN(E11),ROW(E11))</f>
        <v>43.94</v>
      </c>
      <c r="F29" s="29" t="e">
        <f>INDEX('Western NA'!$E$1:$AG$35,COLUMN(F11),ROW(F11))</f>
        <v>#N/A</v>
      </c>
      <c r="G29" s="29">
        <f>INDEX('Western NA'!$E$1:$AG$35,COLUMN(G11),ROW(G11))</f>
        <v>55.83</v>
      </c>
      <c r="H29" s="29">
        <f>INDEX('Western NA'!$E$1:$AG$35,COLUMN(H11),ROW(H11))</f>
        <v>29.63</v>
      </c>
      <c r="I29" s="29">
        <f>INDEX('Western NA'!$E$1:$AG$35,COLUMN(I11),ROW(I11))</f>
        <v>35.07</v>
      </c>
      <c r="J29" s="29">
        <f>INDEX('Western NA'!$E$1:$AG$35,COLUMN(J11),ROW(J11))</f>
        <v>31.92</v>
      </c>
      <c r="K29" s="29" t="e">
        <f>INDEX('Western NA'!$E$1:$AG$35,COLUMN(K11),ROW(K11))</f>
        <v>#N/A</v>
      </c>
      <c r="L29" s="29">
        <f>INDEX('Western NA'!$E$1:$AG$35,COLUMN(L11),ROW(L11))</f>
        <v>28.69</v>
      </c>
      <c r="M29" s="29">
        <f>INDEX('Western NA'!$E$1:$AG$35,COLUMN(M11),ROW(M11))</f>
        <v>11.78</v>
      </c>
      <c r="N29" s="29">
        <f>INDEX('Western NA'!$E$1:$AG$35,COLUMN(N11),ROW(N11))</f>
        <v>12.31</v>
      </c>
      <c r="O29" s="29">
        <f>INDEX('Western NA'!$E$1:$AG$35,COLUMN(O11),ROW(O11))</f>
        <v>38.799999999999997</v>
      </c>
      <c r="P29" s="29">
        <f>INDEX('Western NA'!$E$1:$AG$35,COLUMN(P11),ROW(P11))</f>
        <v>62.09</v>
      </c>
      <c r="Q29" s="29">
        <f>INDEX('Western NA'!$E$1:$AG$35,COLUMN(Q11),ROW(Q11))</f>
        <v>13.59</v>
      </c>
      <c r="R29" s="29">
        <f>INDEX('Western NA'!$E$1:$AG$35,COLUMN(R11),ROW(R11))</f>
        <v>12.74</v>
      </c>
      <c r="S29" s="29">
        <f>INDEX('Western NA'!$E$1:$AG$35,COLUMN(S11),ROW(S11))</f>
        <v>17.059999999999999</v>
      </c>
      <c r="T29" s="29">
        <f>INDEX('Western NA'!$E$1:$AG$35,COLUMN(T11),ROW(T11))</f>
        <v>47.91</v>
      </c>
      <c r="U29" s="29">
        <f>INDEX('Western NA'!$E$1:$AG$35,COLUMN(U11),ROW(U11))</f>
        <v>47.69</v>
      </c>
      <c r="V29" s="29">
        <f>INDEX('Western NA'!$E$1:$AG$35,COLUMN(V11),ROW(V11))</f>
        <v>41.42</v>
      </c>
      <c r="W29" s="29">
        <f>INDEX('Western NA'!$E$1:$AG$35,COLUMN(W11),ROW(W11))</f>
        <v>10.54</v>
      </c>
      <c r="X29" s="29">
        <f>INDEX('Western NA'!$E$1:$AG$35,COLUMN(X11),ROW(X11))</f>
        <v>16.89</v>
      </c>
      <c r="Y29" s="29">
        <f>INDEX('Western NA'!$E$1:$AG$35,COLUMN(Y11),ROW(Y11))</f>
        <v>9.5</v>
      </c>
      <c r="Z29" s="29" t="e">
        <f>INDEX('Western NA'!$E$1:$AG$35,COLUMN(Z11),ROW(Z11))</f>
        <v>#N/A</v>
      </c>
      <c r="AA29" s="29">
        <f>INDEX('Western NA'!$E$1:$AG$35,COLUMN(AA11),ROW(AA11))</f>
        <v>53.64</v>
      </c>
      <c r="AB29" s="29">
        <f>INDEX('Western NA'!$E$1:$AG$35,COLUMN(AB11),ROW(AB11))</f>
        <v>0</v>
      </c>
      <c r="AC29" s="29">
        <f>INDEX('Western NA'!$E$1:$AG$35,COLUMN(AC11),ROW(AC11))</f>
        <v>0</v>
      </c>
      <c r="AD29" s="29">
        <f>INDEX('Western NA'!$E$1:$AG$35,COLUMN(AD11),ROW(AD11))</f>
        <v>0</v>
      </c>
      <c r="AE29" s="29">
        <f>INDEX('Western NA'!$E$1:$AG$35,COLUMN(AE11),ROW(AE11))</f>
        <v>0</v>
      </c>
      <c r="AF29" s="29">
        <f>INDEX('Western NA'!$E$1:$AG$35,COLUMN(AF11),ROW(AF11))</f>
        <v>0</v>
      </c>
      <c r="AG29" s="29">
        <f>INDEX('Western NA'!$E$1:$AG$35,COLUMN(AG11),ROW(AG11))</f>
        <v>0</v>
      </c>
      <c r="AH29" s="29">
        <f>INDEX('Western NA'!$E$1:$AG$35,COLUMN(AH11),ROW(AH11))</f>
        <v>0</v>
      </c>
      <c r="AI29" s="29">
        <f>INDEX('Western NA'!$E$1:$AG$35,COLUMN(AI11),ROW(AI11))</f>
        <v>0</v>
      </c>
    </row>
    <row r="30" spans="1:36" ht="16">
      <c r="A30" s="29" t="str">
        <f>INDEX('Western NA'!$E$1:$AG$35,COLUMN(A12),ROW(A12))</f>
        <v>Estimated Length (m) ( Headwall)(end to end of physical structure, often indicated by start and stop of guard rail / concreate/metail edge of strcuture)</v>
      </c>
      <c r="B30" s="29">
        <f>INDEX('Western NA'!$E$1:$AG$35,COLUMN(B12),ROW(B12))</f>
        <v>57.72</v>
      </c>
      <c r="C30" s="29" t="e">
        <f>INDEX('Western NA'!$E$1:$AG$35,COLUMN(C12),ROW(C12))</f>
        <v>#N/A</v>
      </c>
      <c r="D30" s="29">
        <f>INDEX('Western NA'!$E$1:$AG$35,COLUMN(D12),ROW(D12))</f>
        <v>73.16</v>
      </c>
      <c r="E30" s="29">
        <f>INDEX('Western NA'!$E$1:$AG$35,COLUMN(E12),ROW(E12))</f>
        <v>69.599999999999994</v>
      </c>
      <c r="F30" s="29" t="e">
        <f>INDEX('Western NA'!$E$1:$AG$35,COLUMN(F12),ROW(F12))</f>
        <v>#N/A</v>
      </c>
      <c r="G30" s="29">
        <f>INDEX('Western NA'!$E$1:$AG$35,COLUMN(G12),ROW(G12))</f>
        <v>67.84</v>
      </c>
      <c r="H30" s="29">
        <f>INDEX('Western NA'!$E$1:$AG$35,COLUMN(H12),ROW(H12))</f>
        <v>56.63</v>
      </c>
      <c r="I30" s="29">
        <f>INDEX('Western NA'!$E$1:$AG$35,COLUMN(I12),ROW(I12))</f>
        <v>56.02</v>
      </c>
      <c r="J30" s="29">
        <f>INDEX('Western NA'!$E$1:$AG$35,COLUMN(J12),ROW(J12))</f>
        <v>47.94</v>
      </c>
      <c r="K30" s="29" t="e">
        <f>INDEX('Western NA'!$E$1:$AG$35,COLUMN(K12),ROW(K12))</f>
        <v>#N/A</v>
      </c>
      <c r="L30" s="29">
        <f>INDEX('Western NA'!$E$1:$AG$35,COLUMN(L12),ROW(L12))</f>
        <v>35.86</v>
      </c>
      <c r="M30" s="29">
        <f>INDEX('Western NA'!$E$1:$AG$35,COLUMN(M12),ROW(M12))</f>
        <v>38.700000000000003</v>
      </c>
      <c r="N30" s="29">
        <f>INDEX('Western NA'!$E$1:$AG$35,COLUMN(N12),ROW(N12))</f>
        <v>37.950000000000003</v>
      </c>
      <c r="O30" s="29">
        <f>INDEX('Western NA'!$E$1:$AG$35,COLUMN(O12),ROW(O12))</f>
        <v>51.28</v>
      </c>
      <c r="P30" s="29">
        <f>INDEX('Western NA'!$E$1:$AG$35,COLUMN(P12),ROW(P12))</f>
        <v>109.29</v>
      </c>
      <c r="Q30" s="29">
        <f>INDEX('Western NA'!$E$1:$AG$35,COLUMN(Q12),ROW(Q12))</f>
        <v>60.43</v>
      </c>
      <c r="R30" s="29">
        <f>INDEX('Western NA'!$E$1:$AG$35,COLUMN(R12),ROW(R12))</f>
        <v>63.17</v>
      </c>
      <c r="S30" s="29">
        <f>INDEX('Western NA'!$E$1:$AG$35,COLUMN(S12),ROW(S12))</f>
        <v>93.47</v>
      </c>
      <c r="T30" s="29">
        <f>INDEX('Western NA'!$E$1:$AG$35,COLUMN(T12),ROW(T12))</f>
        <v>72.53</v>
      </c>
      <c r="U30" s="29">
        <f>INDEX('Western NA'!$E$1:$AG$35,COLUMN(U12),ROW(U12))</f>
        <v>73.760000000000005</v>
      </c>
      <c r="V30" s="29">
        <f>INDEX('Western NA'!$E$1:$AG$35,COLUMN(V12),ROW(V12))</f>
        <v>73.88</v>
      </c>
      <c r="W30" s="29">
        <f>INDEX('Western NA'!$E$1:$AG$35,COLUMN(W12),ROW(W12))</f>
        <v>64.64</v>
      </c>
      <c r="X30" s="29">
        <f>INDEX('Western NA'!$E$1:$AG$35,COLUMN(X12),ROW(X12))</f>
        <v>34.15</v>
      </c>
      <c r="Y30" s="29">
        <f>INDEX('Western NA'!$E$1:$AG$35,COLUMN(Y12),ROW(Y12))</f>
        <v>43.75</v>
      </c>
      <c r="Z30" s="29" t="e">
        <f>INDEX('Western NA'!$E$1:$AG$35,COLUMN(Z12),ROW(Z12))</f>
        <v>#N/A</v>
      </c>
      <c r="AA30" s="29">
        <f>INDEX('Western NA'!$E$1:$AG$35,COLUMN(AA12),ROW(AA12))</f>
        <v>99.26</v>
      </c>
      <c r="AB30" s="29">
        <f>INDEX('Western NA'!$E$1:$AG$35,COLUMN(AB12),ROW(AB12))</f>
        <v>0</v>
      </c>
      <c r="AC30" s="29">
        <f>INDEX('Western NA'!$E$1:$AG$35,COLUMN(AC12),ROW(AC12))</f>
        <v>0</v>
      </c>
      <c r="AD30" s="29">
        <f>INDEX('Western NA'!$E$1:$AG$35,COLUMN(AD12),ROW(AD12))</f>
        <v>0</v>
      </c>
      <c r="AE30" s="29">
        <f>INDEX('Western NA'!$E$1:$AG$35,COLUMN(AE12),ROW(AE12))</f>
        <v>0</v>
      </c>
      <c r="AF30" s="29">
        <f>INDEX('Western NA'!$E$1:$AG$35,COLUMN(AF12),ROW(AF12))</f>
        <v>0</v>
      </c>
      <c r="AG30" s="29">
        <f>INDEX('Western NA'!$E$1:$AG$35,COLUMN(AG12),ROW(AG12))</f>
        <v>0</v>
      </c>
      <c r="AH30" s="29">
        <f>INDEX('Western NA'!$E$1:$AG$35,COLUMN(AH12),ROW(AH12))</f>
        <v>0</v>
      </c>
      <c r="AI30" s="29">
        <f>INDEX('Western NA'!$E$1:$AG$35,COLUMN(AI12),ROW(AI12))</f>
        <v>0</v>
      </c>
    </row>
    <row r="31" spans="1:36" ht="16">
      <c r="A31" s="29" t="str">
        <f>INDEX('Western NA'!$E$1:$AG$35,COLUMN(A13),ROW(A13))</f>
        <v>Estimated Length (m) (including ramps)</v>
      </c>
      <c r="B31" s="29" t="e">
        <f>INDEX('Western NA'!$E$1:$AG$35,COLUMN(B13),ROW(B13))</f>
        <v>#N/A</v>
      </c>
      <c r="C31" s="29" t="e">
        <f>INDEX('Western NA'!$E$1:$AG$35,COLUMN(C13),ROW(C13))</f>
        <v>#N/A</v>
      </c>
      <c r="D31" s="29">
        <f>INDEX('Western NA'!$E$1:$AG$35,COLUMN(D13),ROW(D13))</f>
        <v>124.09</v>
      </c>
      <c r="E31" s="29">
        <f>INDEX('Western NA'!$E$1:$AG$35,COLUMN(E13),ROW(E13))</f>
        <v>126.6</v>
      </c>
      <c r="F31" s="29" t="e">
        <f>INDEX('Western NA'!$E$1:$AG$35,COLUMN(F13),ROW(F13))</f>
        <v>#N/A</v>
      </c>
      <c r="G31" s="29">
        <f>INDEX('Western NA'!$E$1:$AG$35,COLUMN(G13),ROW(G13))</f>
        <v>111.66</v>
      </c>
      <c r="H31" s="29" t="e">
        <f>INDEX('Western NA'!$E$1:$AG$35,COLUMN(H13),ROW(H13))</f>
        <v>#N/A</v>
      </c>
      <c r="I31" s="29">
        <f>INDEX('Western NA'!$E$1:$AG$35,COLUMN(I13),ROW(I13))</f>
        <v>84.25</v>
      </c>
      <c r="J31" s="29" t="e">
        <f>INDEX('Western NA'!$E$1:$AG$35,COLUMN(J13),ROW(J13))</f>
        <v>#N/A</v>
      </c>
      <c r="K31" s="29" t="e">
        <f>INDEX('Western NA'!$E$1:$AG$35,COLUMN(K13),ROW(K13))</f>
        <v>#N/A</v>
      </c>
      <c r="L31" s="29">
        <f>INDEX('Western NA'!$E$1:$AG$35,COLUMN(L13),ROW(L13))</f>
        <v>56.32</v>
      </c>
      <c r="M31" s="29" t="e">
        <f>INDEX('Western NA'!$E$1:$AG$35,COLUMN(M13),ROW(M13))</f>
        <v>#N/A</v>
      </c>
      <c r="N31" s="29" t="e">
        <f>INDEX('Western NA'!$E$1:$AG$35,COLUMN(N13),ROW(N13))</f>
        <v>#N/A</v>
      </c>
      <c r="O31" s="29" t="e">
        <f>INDEX('Western NA'!$E$1:$AG$35,COLUMN(O13),ROW(O13))</f>
        <v>#N/A</v>
      </c>
      <c r="P31" s="29" t="e">
        <f>INDEX('Western NA'!$E$1:$AG$35,COLUMN(P13),ROW(P13))</f>
        <v>#N/A</v>
      </c>
      <c r="Q31" s="29" t="e">
        <f>INDEX('Western NA'!$E$1:$AG$35,COLUMN(Q13),ROW(Q13))</f>
        <v>#N/A</v>
      </c>
      <c r="R31" s="29" t="e">
        <f>INDEX('Western NA'!$E$1:$AG$35,COLUMN(R13),ROW(R13))</f>
        <v>#N/A</v>
      </c>
      <c r="S31" s="29">
        <f>INDEX('Western NA'!$E$1:$AG$35,COLUMN(S13),ROW(S13))</f>
        <v>123.25</v>
      </c>
      <c r="T31" s="29" t="e">
        <f>INDEX('Western NA'!$E$1:$AG$35,COLUMN(T13),ROW(T13))</f>
        <v>#N/A</v>
      </c>
      <c r="U31" s="29" t="e">
        <f>INDEX('Western NA'!$E$1:$AG$35,COLUMN(U13),ROW(U13))</f>
        <v>#N/A</v>
      </c>
      <c r="V31" s="29" t="e">
        <f>INDEX('Western NA'!$E$1:$AG$35,COLUMN(V13),ROW(V13))</f>
        <v>#N/A</v>
      </c>
      <c r="W31" s="29" t="e">
        <f>INDEX('Western NA'!$E$1:$AG$35,COLUMN(W13),ROW(W13))</f>
        <v>#N/A</v>
      </c>
      <c r="X31" s="29">
        <f>INDEX('Western NA'!$E$1:$AG$35,COLUMN(X13),ROW(X13))</f>
        <v>45.66</v>
      </c>
      <c r="Y31" s="29">
        <f>INDEX('Western NA'!$E$1:$AG$35,COLUMN(Y13),ROW(Y13))</f>
        <v>115.7</v>
      </c>
      <c r="Z31" s="29" t="e">
        <f>INDEX('Western NA'!$E$1:$AG$35,COLUMN(Z13),ROW(Z13))</f>
        <v>#N/A</v>
      </c>
      <c r="AA31" s="29" t="e">
        <f>INDEX('Western NA'!$E$1:$AG$35,COLUMN(AA13),ROW(AA13))</f>
        <v>#N/A</v>
      </c>
      <c r="AB31" s="29">
        <f>INDEX('Western NA'!$E$1:$AG$35,COLUMN(AB13),ROW(AB13))</f>
        <v>0</v>
      </c>
      <c r="AC31" s="29">
        <f>INDEX('Western NA'!$E$1:$AG$35,COLUMN(AC13),ROW(AC13))</f>
        <v>0</v>
      </c>
      <c r="AD31" s="29">
        <f>INDEX('Western NA'!$E$1:$AG$35,COLUMN(AD13),ROW(AD13))</f>
        <v>0</v>
      </c>
      <c r="AE31" s="29">
        <f>INDEX('Western NA'!$E$1:$AG$35,COLUMN(AE13),ROW(AE13))</f>
        <v>0</v>
      </c>
      <c r="AF31" s="29">
        <f>INDEX('Western NA'!$E$1:$AG$35,COLUMN(AF13),ROW(AF13))</f>
        <v>0</v>
      </c>
      <c r="AG31" s="29">
        <f>INDEX('Western NA'!$E$1:$AG$35,COLUMN(AG13),ROW(AG13))</f>
        <v>0</v>
      </c>
      <c r="AH31" s="29">
        <f>INDEX('Western NA'!$E$1:$AG$35,COLUMN(AH13),ROW(AH13))</f>
        <v>0</v>
      </c>
      <c r="AI31" s="29">
        <f>INDEX('Western NA'!$E$1:$AG$35,COLUMN(AI13),ROW(AI13))</f>
        <v>0</v>
      </c>
    </row>
    <row r="32" spans="1:36" ht="16">
      <c r="A32" s="29" t="str">
        <f>INDEX('Western NA'!$E$1:$AG$35,COLUMN(A14),ROW(A14))</f>
        <v xml:space="preserve">W:L ratio known values </v>
      </c>
      <c r="B32" s="29">
        <f>INDEX('Western NA'!$E$1:$AG$35,COLUMN(B14),ROW(B14))</f>
        <v>0.96296296296296291</v>
      </c>
      <c r="C32" s="29">
        <f>INDEX('Western NA'!$E$1:$AG$35,COLUMN(C14),ROW(C14))</f>
        <v>0.91228070175438591</v>
      </c>
      <c r="D32" s="29">
        <f>INDEX('Western NA'!$E$1:$AG$35,COLUMN(D14),ROW(D14))</f>
        <v>1.2244897959183674</v>
      </c>
      <c r="E32" s="29">
        <f>INDEX('Western NA'!$E$1:$AG$35,COLUMN(E14),ROW(E14))</f>
        <v>1.0526315789473684</v>
      </c>
      <c r="F32" s="29">
        <f>INDEX('Western NA'!$E$1:$AG$35,COLUMN(F14),ROW(F14))</f>
        <v>0.89552238805970152</v>
      </c>
      <c r="G32" s="29">
        <f>INDEX('Western NA'!$E$1:$AG$35,COLUMN(G14),ROW(G14))</f>
        <v>0.89552238805970152</v>
      </c>
      <c r="H32" s="29">
        <f>INDEX('Western NA'!$E$1:$AG$35,COLUMN(H14),ROW(H14))</f>
        <v>0.10925925925925926</v>
      </c>
      <c r="I32" s="29">
        <f>INDEX('Western NA'!$E$1:$AG$35,COLUMN(I14),ROW(I14))</f>
        <v>1.0849909584086799</v>
      </c>
      <c r="J32" s="29">
        <f>INDEX('Western NA'!$E$1:$AG$35,COLUMN(J14),ROW(J14))</f>
        <v>0.2</v>
      </c>
      <c r="K32" s="29">
        <f>INDEX('Western NA'!$E$1:$AG$35,COLUMN(K14),ROW(K14))</f>
        <v>0.26181818181818184</v>
      </c>
      <c r="L32" s="29">
        <f>INDEX('Western NA'!$E$1:$AG$35,COLUMN(L14),ROW(L14))</f>
        <v>0.26960784313725489</v>
      </c>
      <c r="M32" s="29">
        <f>INDEX('Western NA'!$E$1:$AG$35,COLUMN(M14),ROW(M14))</f>
        <v>1.5174129353233829</v>
      </c>
      <c r="N32" s="29">
        <f>INDEX('Western NA'!$E$1:$AG$35,COLUMN(N14),ROW(N14))</f>
        <v>1.5174129353233829</v>
      </c>
      <c r="O32" s="29" t="e">
        <f>INDEX('Western NA'!$E$1:$AG$35,COLUMN(O14),ROW(O14))</f>
        <v>#DIV/0!</v>
      </c>
      <c r="P32" s="29" t="e">
        <f>INDEX('Western NA'!$E$1:$AG$35,COLUMN(P14),ROW(P14))</f>
        <v>#N/A</v>
      </c>
      <c r="Q32" s="29" t="e">
        <f>INDEX('Western NA'!$E$1:$AG$35,COLUMN(Q14),ROW(Q14))</f>
        <v>#N/A</v>
      </c>
      <c r="R32" s="29" t="e">
        <f>INDEX('Western NA'!$E$1:$AG$35,COLUMN(R14),ROW(R14))</f>
        <v>#N/A</v>
      </c>
      <c r="S32" s="29" t="e">
        <f>INDEX('Western NA'!$E$1:$AG$35,COLUMN(S14),ROW(S14))</f>
        <v>#N/A</v>
      </c>
      <c r="T32" s="29">
        <f>INDEX('Western NA'!$E$1:$AG$35,COLUMN(T14),ROW(T14))</f>
        <v>0.24630541871921183</v>
      </c>
      <c r="U32" s="29">
        <f>INDEX('Western NA'!$E$1:$AG$35,COLUMN(U14),ROW(U14))</f>
        <v>0.24630541871921183</v>
      </c>
      <c r="V32" s="29">
        <f>INDEX('Western NA'!$E$1:$AG$35,COLUMN(V14),ROW(V14))</f>
        <v>0.49261083743842365</v>
      </c>
      <c r="W32" s="29">
        <f>INDEX('Western NA'!$E$1:$AG$35,COLUMN(W14),ROW(W14))</f>
        <v>0.95238095238095233</v>
      </c>
      <c r="X32" s="29" t="e">
        <f>INDEX('Western NA'!$E$1:$AG$35,COLUMN(X14),ROW(X14))</f>
        <v>#N/A</v>
      </c>
      <c r="Y32" s="29" t="e">
        <f>INDEX('Western NA'!$E$1:$AG$35,COLUMN(Y14),ROW(Y14))</f>
        <v>#N/A</v>
      </c>
      <c r="Z32" s="29" t="e">
        <f>INDEX('Western NA'!$E$1:$AG$35,COLUMN(Z14),ROW(Z14))</f>
        <v>#N/A</v>
      </c>
      <c r="AA32" s="29">
        <f>INDEX('Western NA'!$E$1:$AG$35,COLUMN(AA14),ROW(AA14))</f>
        <v>0.69767441860465118</v>
      </c>
      <c r="AB32" s="29">
        <f>INDEX('Western NA'!$E$1:$AG$35,COLUMN(AB14),ROW(AB14))</f>
        <v>0</v>
      </c>
      <c r="AC32" s="29">
        <f>INDEX('Western NA'!$E$1:$AG$35,COLUMN(AC14),ROW(AC14))</f>
        <v>0</v>
      </c>
      <c r="AD32" s="29">
        <f>INDEX('Western NA'!$E$1:$AG$35,COLUMN(AD14),ROW(AD14))</f>
        <v>0</v>
      </c>
      <c r="AE32" s="29">
        <f>INDEX('Western NA'!$E$1:$AG$35,COLUMN(AE14),ROW(AE14))</f>
        <v>0</v>
      </c>
      <c r="AF32" s="29">
        <f>INDEX('Western NA'!$E$1:$AG$35,COLUMN(AF14),ROW(AF14))</f>
        <v>0</v>
      </c>
      <c r="AG32" s="29">
        <f>INDEX('Western NA'!$E$1:$AG$35,COLUMN(AG14),ROW(AG14))</f>
        <v>0</v>
      </c>
      <c r="AH32" s="29">
        <f>INDEX('Western NA'!$E$1:$AG$35,COLUMN(AH14),ROW(AH14))</f>
        <v>0</v>
      </c>
      <c r="AI32" s="29">
        <f>INDEX('Western NA'!$E$1:$AG$35,COLUMN(AI14),ROW(AI14))</f>
        <v>0</v>
      </c>
    </row>
    <row r="33" spans="1:35" ht="16">
      <c r="A33" s="29" t="str">
        <f>INDEX('Western NA'!$E$1:$AG$35,COLUMN(A15),ROW(A15))</f>
        <v>W:L ratio GE</v>
      </c>
      <c r="B33" s="29">
        <f>INDEX('Western NA'!$E$1:$AG$35,COLUMN(B15),ROW(B15))</f>
        <v>0.89431739431739432</v>
      </c>
      <c r="C33" s="29" t="e">
        <f>INDEX('Western NA'!$E$1:$AG$35,COLUMN(C15),ROW(C15))</f>
        <v>#N/A</v>
      </c>
      <c r="D33" s="29">
        <f>INDEX('Western NA'!$E$1:$AG$35,COLUMN(D15),ROW(D15))</f>
        <v>0.79975396391470754</v>
      </c>
      <c r="E33" s="29">
        <f>INDEX('Western NA'!$E$1:$AG$35,COLUMN(E15),ROW(E15))</f>
        <v>0.85488505747126442</v>
      </c>
      <c r="F33" s="29" t="e">
        <f>INDEX('Western NA'!$E$1:$AG$35,COLUMN(F15),ROW(F15))</f>
        <v>#N/A</v>
      </c>
      <c r="G33" s="29">
        <f>INDEX('Western NA'!$E$1:$AG$35,COLUMN(G15),ROW(G15))</f>
        <v>0.88354952830188671</v>
      </c>
      <c r="H33" s="29">
        <f>INDEX('Western NA'!$E$1:$AG$35,COLUMN(H15),ROW(H15))</f>
        <v>0.10171287303549355</v>
      </c>
      <c r="I33" s="29">
        <f>INDEX('Western NA'!$E$1:$AG$35,COLUMN(I15),ROW(I15))</f>
        <v>1.0722956087111746</v>
      </c>
      <c r="J33" s="29">
        <f>INDEX('Western NA'!$E$1:$AG$35,COLUMN(J15),ROW(J15))</f>
        <v>0.13954943679599502</v>
      </c>
      <c r="K33" s="29" t="e">
        <f>INDEX('Western NA'!$E$1:$AG$35,COLUMN(K15),ROW(K15))</f>
        <v>#N/A</v>
      </c>
      <c r="L33" s="29">
        <f>INDEX('Western NA'!$E$1:$AG$35,COLUMN(L15),ROW(L15))</f>
        <v>0.19436698271054098</v>
      </c>
      <c r="M33" s="29">
        <f>INDEX('Western NA'!$E$1:$AG$35,COLUMN(M15),ROW(M15))</f>
        <v>0.55581395348837215</v>
      </c>
      <c r="N33" s="29">
        <f>INDEX('Western NA'!$E$1:$AG$35,COLUMN(N15),ROW(N15))</f>
        <v>0.53359683794466395</v>
      </c>
      <c r="O33" s="29">
        <f>INDEX('Western NA'!$E$1:$AG$35,COLUMN(O15),ROW(O15))</f>
        <v>0.83131825273010929</v>
      </c>
      <c r="P33" s="29">
        <f>INDEX('Western NA'!$E$1:$AG$35,COLUMN(P15),ROW(P15))</f>
        <v>0.11208710769512306</v>
      </c>
      <c r="Q33" s="29">
        <f>INDEX('Western NA'!$E$1:$AG$35,COLUMN(Q15),ROW(Q15))</f>
        <v>9.5151414860168787E-2</v>
      </c>
      <c r="R33" s="29">
        <f>INDEX('Western NA'!$E$1:$AG$35,COLUMN(R15),ROW(R15))</f>
        <v>8.8649675478866541E-2</v>
      </c>
      <c r="S33" s="29">
        <f>INDEX('Western NA'!$E$1:$AG$35,COLUMN(S15),ROW(S15))</f>
        <v>0.39156948753610787</v>
      </c>
      <c r="T33" s="29">
        <f>INDEX('Western NA'!$E$1:$AG$35,COLUMN(T15),ROW(T15))</f>
        <v>0.19812491382876049</v>
      </c>
      <c r="U33" s="29">
        <f>INDEX('Western NA'!$E$1:$AG$35,COLUMN(U15),ROW(U15))</f>
        <v>0.19021149674620388</v>
      </c>
      <c r="V33" s="29">
        <f>INDEX('Western NA'!$E$1:$AG$35,COLUMN(V15),ROW(V15))</f>
        <v>0.40646995127233354</v>
      </c>
      <c r="W33" s="29">
        <f>INDEX('Western NA'!$E$1:$AG$35,COLUMN(W15),ROW(W15))</f>
        <v>0.64510347075118146</v>
      </c>
      <c r="X33" s="29">
        <f>INDEX('Western NA'!$E$1:$AG$35,COLUMN(X15),ROW(X15))</f>
        <v>0.83484626647144955</v>
      </c>
      <c r="Y33" s="29">
        <f>INDEX('Western NA'!$E$1:$AG$35,COLUMN(Y15),ROW(Y15))</f>
        <v>1.1019428571428571</v>
      </c>
      <c r="Z33" s="29" t="e">
        <f>INDEX('Western NA'!$E$1:$AG$35,COLUMN(Z15),ROW(Z15))</f>
        <v>#N/A</v>
      </c>
      <c r="AA33" s="29">
        <f>INDEX('Western NA'!$E$1:$AG$35,COLUMN(AA15),ROW(AA15))</f>
        <v>0.45980253878702398</v>
      </c>
      <c r="AB33" s="29">
        <f>INDEX('Western NA'!$E$1:$AG$35,COLUMN(AB15),ROW(AB15))</f>
        <v>0</v>
      </c>
      <c r="AC33" s="29">
        <f>INDEX('Western NA'!$E$1:$AG$35,COLUMN(AC15),ROW(AC15))</f>
        <v>0</v>
      </c>
      <c r="AD33" s="29">
        <f>INDEX('Western NA'!$E$1:$AG$35,COLUMN(AD15),ROW(AD15))</f>
        <v>0</v>
      </c>
      <c r="AE33" s="29">
        <f>INDEX('Western NA'!$E$1:$AG$35,COLUMN(AE15),ROW(AE15))</f>
        <v>0</v>
      </c>
      <c r="AF33" s="29">
        <f>INDEX('Western NA'!$E$1:$AG$35,COLUMN(AF15),ROW(AF15))</f>
        <v>0</v>
      </c>
      <c r="AG33" s="29">
        <f>INDEX('Western NA'!$E$1:$AG$35,COLUMN(AG15),ROW(AG15))</f>
        <v>0</v>
      </c>
      <c r="AH33" s="29">
        <f>INDEX('Western NA'!$E$1:$AG$35,COLUMN(AH15),ROW(AH15))</f>
        <v>0</v>
      </c>
      <c r="AI33" s="29">
        <f>INDEX('Western NA'!$E$1:$AG$35,COLUMN(AI15),ROW(AI15))</f>
        <v>0</v>
      </c>
    </row>
    <row r="34" spans="1:35" ht="16">
      <c r="A34" s="29" t="str">
        <f>INDEX('Western NA'!$E$1:$AG$35,COLUMN(A20),ROW(A20))</f>
        <v xml:space="preserve"> </v>
      </c>
      <c r="B34" s="29">
        <f>INDEX('Western NA'!$E$1:$AG$35,COLUMN(B20),ROW(B20))</f>
        <v>0</v>
      </c>
      <c r="C34" s="29">
        <f>INDEX('Western NA'!$E$1:$AG$35,COLUMN(C20),ROW(C20))</f>
        <v>0</v>
      </c>
      <c r="D34" s="29">
        <f>INDEX('Western NA'!$E$1:$AG$35,COLUMN(D20),ROW(D20))</f>
        <v>0</v>
      </c>
      <c r="E34" s="29">
        <f>INDEX('Western NA'!$E$1:$AG$35,COLUMN(E20),ROW(E20))</f>
        <v>0</v>
      </c>
      <c r="F34" s="29">
        <f>INDEX('Western NA'!$E$1:$AG$35,COLUMN(F20),ROW(F20))</f>
        <v>0</v>
      </c>
      <c r="G34" s="29">
        <f>INDEX('Western NA'!$E$1:$AG$35,COLUMN(G20),ROW(G20))</f>
        <v>0</v>
      </c>
      <c r="H34" s="29">
        <f>INDEX('Western NA'!$E$1:$AG$35,COLUMN(H20),ROW(H20))</f>
        <v>0</v>
      </c>
      <c r="I34" s="29">
        <f>INDEX('Western NA'!$E$1:$AG$35,COLUMN(I20),ROW(I20))</f>
        <v>0</v>
      </c>
      <c r="J34" s="29">
        <f>INDEX('Western NA'!$E$1:$AG$35,COLUMN(J20),ROW(J20))</f>
        <v>0</v>
      </c>
      <c r="K34" s="29">
        <f>INDEX('Western NA'!$E$1:$AG$35,COLUMN(K20),ROW(K20))</f>
        <v>0</v>
      </c>
      <c r="L34" s="29">
        <f>INDEX('Western NA'!$E$1:$AG$35,COLUMN(L20),ROW(L20))</f>
        <v>0</v>
      </c>
      <c r="M34" s="29">
        <f>INDEX('Western NA'!$E$1:$AG$35,COLUMN(M20),ROW(M20))</f>
        <v>0</v>
      </c>
      <c r="N34" s="29">
        <f>INDEX('Western NA'!$E$1:$AG$35,COLUMN(N20),ROW(N20))</f>
        <v>0</v>
      </c>
      <c r="O34" s="29">
        <f>INDEX('Western NA'!$E$1:$AG$35,COLUMN(O20),ROW(O20))</f>
        <v>0</v>
      </c>
      <c r="P34" s="29">
        <f>INDEX('Western NA'!$E$1:$AG$35,COLUMN(P20),ROW(P20))</f>
        <v>0</v>
      </c>
      <c r="Q34" s="29">
        <f>INDEX('Western NA'!$E$1:$AG$35,COLUMN(Q20),ROW(Q20))</f>
        <v>0</v>
      </c>
      <c r="R34" s="29">
        <f>INDEX('Western NA'!$E$1:$AG$35,COLUMN(R20),ROW(R20))</f>
        <v>0</v>
      </c>
      <c r="S34" s="29">
        <f>INDEX('Western NA'!$E$1:$AG$35,COLUMN(S20),ROW(S20))</f>
        <v>0</v>
      </c>
      <c r="T34" s="29">
        <f>INDEX('Western NA'!$E$1:$AG$35,COLUMN(T20),ROW(T20))</f>
        <v>0</v>
      </c>
      <c r="U34" s="29">
        <f>INDEX('Western NA'!$E$1:$AG$35,COLUMN(U20),ROW(U20))</f>
        <v>0</v>
      </c>
      <c r="V34" s="29">
        <f>INDEX('Western NA'!$E$1:$AG$35,COLUMN(V20),ROW(V20))</f>
        <v>0</v>
      </c>
      <c r="W34" s="29">
        <f>INDEX('Western NA'!$E$1:$AG$35,COLUMN(W20),ROW(W20))</f>
        <v>0</v>
      </c>
      <c r="X34" s="29">
        <f>INDEX('Western NA'!$E$1:$AG$35,COLUMN(X20),ROW(X20))</f>
        <v>0</v>
      </c>
      <c r="Y34" s="29">
        <f>INDEX('Western NA'!$E$1:$AG$35,COLUMN(Y20),ROW(Y20))</f>
        <v>0</v>
      </c>
      <c r="Z34" s="29">
        <f>INDEX('Western NA'!$E$1:$AG$35,COLUMN(Z20),ROW(Z20))</f>
        <v>0</v>
      </c>
      <c r="AA34" s="29">
        <f>INDEX('Western NA'!$E$1:$AG$35,COLUMN(AA20),ROW(AA20))</f>
        <v>0</v>
      </c>
      <c r="AB34" s="29">
        <f>INDEX('Western NA'!$E$1:$AG$35,COLUMN(AB20),ROW(AB20))</f>
        <v>0</v>
      </c>
      <c r="AC34" s="29">
        <f>INDEX('Western NA'!$E$1:$AG$35,COLUMN(AC20),ROW(AC20))</f>
        <v>0</v>
      </c>
      <c r="AD34" s="29">
        <f>INDEX('Western NA'!$E$1:$AG$35,COLUMN(AD20),ROW(AD20))</f>
        <v>0</v>
      </c>
      <c r="AE34" s="29">
        <f>INDEX('Western NA'!$E$1:$AG$35,COLUMN(AE20),ROW(AE20))</f>
        <v>0</v>
      </c>
      <c r="AF34" s="29">
        <f>INDEX('Western NA'!$E$1:$AG$35,COLUMN(AF20),ROW(AF20))</f>
        <v>0</v>
      </c>
      <c r="AG34" s="29">
        <f>INDEX('Western NA'!$E$1:$AG$35,COLUMN(AG20),ROW(AG20))</f>
        <v>0</v>
      </c>
      <c r="AH34" s="29">
        <f>INDEX('Western NA'!$E$1:$AG$35,COLUMN(AH20),ROW(AH20))</f>
        <v>0</v>
      </c>
      <c r="AI34" s="29">
        <f>INDEX('Western NA'!$E$1:$AG$35,COLUMN(AI20),ROW(AI20))</f>
        <v>0</v>
      </c>
    </row>
    <row r="35" spans="1:35" ht="16">
      <c r="A35" s="29">
        <f>INDEX('Western NA'!$E$1:$AG$35,COLUMN(A21),ROW(A21))</f>
        <v>0</v>
      </c>
      <c r="B35" s="29">
        <f>INDEX('Western NA'!$E$1:$AG$35,COLUMN(B21),ROW(B21))</f>
        <v>0</v>
      </c>
      <c r="C35" s="29">
        <f>INDEX('Western NA'!$E$1:$AG$35,COLUMN(C21),ROW(C21))</f>
        <v>0</v>
      </c>
      <c r="D35" s="29">
        <f>INDEX('Western NA'!$E$1:$AG$35,COLUMN(D21),ROW(D21))</f>
        <v>0</v>
      </c>
      <c r="E35" s="29">
        <f>INDEX('Western NA'!$E$1:$AG$35,COLUMN(E21),ROW(E21))</f>
        <v>0</v>
      </c>
      <c r="F35" s="29">
        <f>INDEX('Western NA'!$E$1:$AG$35,COLUMN(F21),ROW(F21))</f>
        <v>0</v>
      </c>
      <c r="G35" s="29">
        <f>INDEX('Western NA'!$E$1:$AG$35,COLUMN(G21),ROW(G21))</f>
        <v>0</v>
      </c>
      <c r="H35" s="29">
        <f>INDEX('Western NA'!$E$1:$AG$35,COLUMN(H21),ROW(H21))</f>
        <v>0</v>
      </c>
      <c r="I35" s="29">
        <f>INDEX('Western NA'!$E$1:$AG$35,COLUMN(I21),ROW(I21))</f>
        <v>0</v>
      </c>
      <c r="J35" s="29">
        <f>INDEX('Western NA'!$E$1:$AG$35,COLUMN(J21),ROW(J21))</f>
        <v>0</v>
      </c>
      <c r="K35" s="29">
        <f>INDEX('Western NA'!$E$1:$AG$35,COLUMN(K21),ROW(K21))</f>
        <v>0</v>
      </c>
      <c r="L35" s="29">
        <f>INDEX('Western NA'!$E$1:$AG$35,COLUMN(L21),ROW(L21))</f>
        <v>0</v>
      </c>
      <c r="M35" s="29">
        <f>INDEX('Western NA'!$E$1:$AG$35,COLUMN(M21),ROW(M21))</f>
        <v>0</v>
      </c>
      <c r="N35" s="29">
        <f>INDEX('Western NA'!$E$1:$AG$35,COLUMN(N21),ROW(N21))</f>
        <v>0</v>
      </c>
      <c r="O35" s="29">
        <f>INDEX('Western NA'!$E$1:$AG$35,COLUMN(O21),ROW(O21))</f>
        <v>0</v>
      </c>
      <c r="P35" s="29">
        <f>INDEX('Western NA'!$E$1:$AG$35,COLUMN(P21),ROW(P21))</f>
        <v>0</v>
      </c>
      <c r="Q35" s="29">
        <f>INDEX('Western NA'!$E$1:$AG$35,COLUMN(Q21),ROW(Q21))</f>
        <v>0</v>
      </c>
      <c r="R35" s="29">
        <f>INDEX('Western NA'!$E$1:$AG$35,COLUMN(R21),ROW(R21))</f>
        <v>0</v>
      </c>
      <c r="S35" s="29">
        <f>INDEX('Western NA'!$E$1:$AG$35,COLUMN(S21),ROW(S21))</f>
        <v>0</v>
      </c>
      <c r="T35" s="29">
        <f>INDEX('Western NA'!$E$1:$AG$35,COLUMN(T21),ROW(T21))</f>
        <v>0</v>
      </c>
      <c r="U35" s="29">
        <f>INDEX('Western NA'!$E$1:$AG$35,COLUMN(U21),ROW(U21))</f>
        <v>0</v>
      </c>
      <c r="V35" s="29">
        <f>INDEX('Western NA'!$E$1:$AG$35,COLUMN(V21),ROW(V21))</f>
        <v>0</v>
      </c>
      <c r="W35" s="29">
        <f>INDEX('Western NA'!$E$1:$AG$35,COLUMN(W21),ROW(W21))</f>
        <v>0</v>
      </c>
      <c r="X35" s="29">
        <f>INDEX('Western NA'!$E$1:$AG$35,COLUMN(X21),ROW(X21))</f>
        <v>0</v>
      </c>
      <c r="Y35" s="29">
        <f>INDEX('Western NA'!$E$1:$AG$35,COLUMN(Y21),ROW(Y21))</f>
        <v>0</v>
      </c>
      <c r="Z35" s="29">
        <f>INDEX('Western NA'!$E$1:$AG$35,COLUMN(Z21),ROW(Z21))</f>
        <v>0</v>
      </c>
      <c r="AA35" s="29">
        <f>INDEX('Western NA'!$E$1:$AG$35,COLUMN(AA21),ROW(AA21))</f>
        <v>0</v>
      </c>
      <c r="AB35" s="29">
        <f>INDEX('Western NA'!$E$1:$AG$35,COLUMN(AB21),ROW(AB21))</f>
        <v>0</v>
      </c>
      <c r="AC35" s="29">
        <f>INDEX('Western NA'!$E$1:$AG$35,COLUMN(AC21),ROW(AC21))</f>
        <v>0</v>
      </c>
      <c r="AD35" s="29">
        <f>INDEX('Western NA'!$E$1:$AG$35,COLUMN(AD21),ROW(AD21))</f>
        <v>0</v>
      </c>
      <c r="AE35" s="29">
        <f>INDEX('Western NA'!$E$1:$AG$35,COLUMN(AE21),ROW(AE21))</f>
        <v>0</v>
      </c>
      <c r="AF35" s="29">
        <f>INDEX('Western NA'!$E$1:$AG$35,COLUMN(AF21),ROW(AF21))</f>
        <v>0</v>
      </c>
      <c r="AG35" s="29">
        <f>INDEX('Western NA'!$E$1:$AG$35,COLUMN(AG21),ROW(AG21))</f>
        <v>0</v>
      </c>
      <c r="AH35" s="29">
        <f>INDEX('Western NA'!$E$1:$AG$35,COLUMN(AH21),ROW(AH21))</f>
        <v>0</v>
      </c>
      <c r="AI35" s="29">
        <f>INDEX('Western NA'!$E$1:$AG$35,COLUMN(AI21),ROW(AI21))</f>
        <v>0</v>
      </c>
    </row>
    <row r="36" spans="1:35" ht="16">
      <c r="A36" s="29" t="str">
        <f>INDEX('Western NA'!$E$1:$AG$35,COLUMN(A22),ROW(A22))</f>
        <v>UTM</v>
      </c>
      <c r="B36" s="29" t="str">
        <f>INDEX('Western NA'!$E$1:$AG$35,COLUMN(B22),ROW(B22))</f>
        <v>589883, 5668519, 11, U</v>
      </c>
      <c r="C36" s="29" t="str">
        <f>INDEX('Western NA'!$E$1:$AG$35,COLUMN(C22),ROW(C22))</f>
        <v>583771, 5674970, 11, U</v>
      </c>
      <c r="D36" s="29" t="str">
        <f>INDEX('Western NA'!$E$1:$AG$35,COLUMN(D22),ROW(D22))</f>
        <v>561916, 5691745, 11, U</v>
      </c>
      <c r="E36" s="29" t="str">
        <f>INDEX('Western NA'!$E$1:$AG$35,COLUMN(E22),ROW(E22))</f>
        <v>556010, 5698656, 11, U</v>
      </c>
      <c r="F36" s="29" t="str">
        <f>INDEX('Western NA'!$E$1:$AG$35,COLUMN(F22),ROW(F22))</f>
        <v>572650, 5680799, 11, U</v>
      </c>
      <c r="G36" s="29" t="str">
        <f>INDEX('Western NA'!$E$1:$AG$35,COLUMN(G22),ROW(G22))</f>
        <v>568794, 5683729, 11, U</v>
      </c>
      <c r="H36" s="29" t="str">
        <f>INDEX('Western NA'!$E$1:$AG$35,COLUMN(H22),ROW(H22))</f>
        <v>301644, 5521329, 11, U</v>
      </c>
      <c r="I36" s="29" t="str">
        <f>INDEX('Western NA'!$E$1:$AG$35,COLUMN(I22),ROW(I22))</f>
        <v>547020, 5699905, 11, U</v>
      </c>
      <c r="J36" s="29">
        <f>INDEX('Western NA'!$E$1:$AG$35,COLUMN(J22),ROW(J22))</f>
        <v>0</v>
      </c>
      <c r="K36" s="29">
        <f>INDEX('Western NA'!$E$1:$AG$35,COLUMN(K22),ROW(K22))</f>
        <v>0</v>
      </c>
      <c r="L36" s="29">
        <f>INDEX('Western NA'!$E$1:$AG$35,COLUMN(L22),ROW(L22))</f>
        <v>0</v>
      </c>
      <c r="M36" s="29" t="str">
        <f>INDEX('Western NA'!$E$1:$AG$35,COLUMN(M22),ROW(M22))</f>
        <v>382710, 4429218, 13, T</v>
      </c>
      <c r="N36" s="29" t="str">
        <f>INDEX('Western NA'!$E$1:$AG$35,COLUMN(N22),ROW(N22))</f>
        <v>385126, 4421909, 13, S</v>
      </c>
      <c r="O36" s="29" t="str">
        <f>INDEX('Western NA'!$E$1:$AG$35,COLUMN(O22),ROW(O22))</f>
        <v>507021, 3592335, 12, S</v>
      </c>
      <c r="P36" s="29" t="str">
        <f>INDEX('Western NA'!$E$1:$AG$35,COLUMN(P22),ROW(P22))</f>
        <v>447311, 4511576, 12, T</v>
      </c>
      <c r="Q36" s="29">
        <f>INDEX('Western NA'!$E$1:$AG$35,COLUMN(Q22),ROW(Q22))</f>
        <v>0</v>
      </c>
      <c r="R36" s="29">
        <f>INDEX('Western NA'!$E$1:$AG$35,COLUMN(R22),ROW(R22))</f>
        <v>0</v>
      </c>
      <c r="S36" s="29" t="str">
        <f>INDEX('Western NA'!$E$1:$AG$35,COLUMN(S22),ROW(S22))</f>
        <v>583379, 4748177, 12, T</v>
      </c>
      <c r="T36" s="29" t="str">
        <f>INDEX('Western NA'!$E$1:$AG$35,COLUMN(T22),ROW(T22))</f>
        <v>714740, 3974166, 11, S</v>
      </c>
      <c r="U36" s="29" t="str">
        <f>INDEX('Western NA'!$E$1:$AG$35,COLUMN(U22),ROW(U22))</f>
        <v>708873, 3983169, 11, S</v>
      </c>
      <c r="V36" s="29" t="str">
        <f>INDEX('Western NA'!$E$1:$AG$35,COLUMN(V22),ROW(V22))</f>
        <v>706290, 3984723, 11, S</v>
      </c>
      <c r="W36" s="29" t="str">
        <f>INDEX('Western NA'!$E$1:$AG$35,COLUMN(W22),ROW(W22))</f>
        <v>723669, 5217625, 11, T</v>
      </c>
      <c r="X36" s="29" t="str">
        <f>INDEX('Western NA'!$E$1:$AG$35,COLUMN(X22),ROW(X22))</f>
        <v>683577, 4579754, 11, T</v>
      </c>
      <c r="Y36" s="29" t="str">
        <f>INDEX('Western NA'!$E$1:$AG$35,COLUMN(Y22),ROW(Y22))</f>
        <v>680167, 4564039, 11, T</v>
      </c>
      <c r="Z36" s="29" t="str">
        <f>INDEX('Western NA'!$E$1:$AG$35,COLUMN(Z22),ROW(Z22))</f>
        <v>726973, 4531985, 11, T</v>
      </c>
      <c r="AA36" s="29" t="str">
        <f>INDEX('Western NA'!$E$1:$AG$35,COLUMN(AA22),ROW(AA22))</f>
        <v>626613, 5242339, 10, T</v>
      </c>
      <c r="AB36" s="29">
        <f>INDEX('Western NA'!$E$1:$AG$35,COLUMN(AB22),ROW(AB22))</f>
        <v>0</v>
      </c>
      <c r="AC36" s="29">
        <f>INDEX('Western NA'!$E$1:$AG$35,COLUMN(AC22),ROW(AC22))</f>
        <v>0</v>
      </c>
      <c r="AD36" s="29">
        <f>INDEX('Western NA'!$E$1:$AG$35,COLUMN(AD22),ROW(AD22))</f>
        <v>0</v>
      </c>
      <c r="AE36" s="29">
        <f>INDEX('Western NA'!$E$1:$AG$35,COLUMN(AE22),ROW(AE22))</f>
        <v>0</v>
      </c>
      <c r="AF36" s="29">
        <f>INDEX('Western NA'!$E$1:$AG$35,COLUMN(AF22),ROW(AF22))</f>
        <v>0</v>
      </c>
      <c r="AG36" s="29">
        <f>INDEX('Western NA'!$E$1:$AG$35,COLUMN(AG22),ROW(AG22))</f>
        <v>0</v>
      </c>
      <c r="AH36" s="29">
        <f>INDEX('Western NA'!$E$1:$AG$35,COLUMN(AH22),ROW(AH22))</f>
        <v>0</v>
      </c>
      <c r="AI36" s="29">
        <f>INDEX('Western NA'!$E$1:$AG$35,COLUMN(AI22),ROW(AI22))</f>
        <v>0</v>
      </c>
    </row>
    <row r="37" spans="1:35" ht="16">
      <c r="A37" s="29">
        <f>INDEX('Western NA'!$E$1:$AG$35,COLUMN(A23),ROW(A23))</f>
        <v>0</v>
      </c>
      <c r="B37" s="29">
        <f>INDEX('Western NA'!$E$1:$AG$35,COLUMN(B23),ROW(B23))</f>
        <v>0</v>
      </c>
      <c r="C37" s="29">
        <f>INDEX('Western NA'!$E$1:$AG$35,COLUMN(C23),ROW(C23))</f>
        <v>0</v>
      </c>
      <c r="D37" s="29">
        <f>INDEX('Western NA'!$E$1:$AG$35,COLUMN(D23),ROW(D23))</f>
        <v>0</v>
      </c>
      <c r="E37" s="29">
        <f>INDEX('Western NA'!$E$1:$AG$35,COLUMN(E23),ROW(E23))</f>
        <v>0</v>
      </c>
      <c r="F37" s="29">
        <f>INDEX('Western NA'!$E$1:$AG$35,COLUMN(F23),ROW(F23))</f>
        <v>0</v>
      </c>
      <c r="G37" s="29">
        <f>INDEX('Western NA'!$E$1:$AG$35,COLUMN(G23),ROW(G23))</f>
        <v>0</v>
      </c>
      <c r="H37" s="29">
        <f>INDEX('Western NA'!$E$1:$AG$35,COLUMN(H23),ROW(H23))</f>
        <v>0</v>
      </c>
      <c r="I37" s="29">
        <f>INDEX('Western NA'!$E$1:$AG$35,COLUMN(I23),ROW(I23))</f>
        <v>0</v>
      </c>
      <c r="J37" s="29">
        <f>INDEX('Western NA'!$E$1:$AG$35,COLUMN(J23),ROW(J23))</f>
        <v>0</v>
      </c>
      <c r="K37" s="29">
        <f>INDEX('Western NA'!$E$1:$AG$35,COLUMN(K23),ROW(K23))</f>
        <v>0</v>
      </c>
      <c r="L37" s="29">
        <f>INDEX('Western NA'!$E$1:$AG$35,COLUMN(L23),ROW(L23))</f>
        <v>0</v>
      </c>
      <c r="M37" s="29">
        <f>INDEX('Western NA'!$E$1:$AG$35,COLUMN(M23),ROW(M23))</f>
        <v>0</v>
      </c>
      <c r="N37" s="29">
        <f>INDEX('Western NA'!$E$1:$AG$35,COLUMN(N23),ROW(N23))</f>
        <v>0</v>
      </c>
      <c r="O37" s="29">
        <f>INDEX('Western NA'!$E$1:$AG$35,COLUMN(O23),ROW(O23))</f>
        <v>0</v>
      </c>
      <c r="P37" s="29">
        <f>INDEX('Western NA'!$E$1:$AG$35,COLUMN(P23),ROW(P23))</f>
        <v>0</v>
      </c>
      <c r="Q37" s="29">
        <f>INDEX('Western NA'!$E$1:$AG$35,COLUMN(Q23),ROW(Q23))</f>
        <v>0</v>
      </c>
      <c r="R37" s="29">
        <f>INDEX('Western NA'!$E$1:$AG$35,COLUMN(R23),ROW(R23))</f>
        <v>0</v>
      </c>
      <c r="S37" s="29">
        <f>INDEX('Western NA'!$E$1:$AG$35,COLUMN(S23),ROW(S23))</f>
        <v>0</v>
      </c>
      <c r="T37" s="29">
        <f>INDEX('Western NA'!$E$1:$AG$35,COLUMN(T23),ROW(T23))</f>
        <v>0</v>
      </c>
      <c r="U37" s="29">
        <f>INDEX('Western NA'!$E$1:$AG$35,COLUMN(U23),ROW(U23))</f>
        <v>0</v>
      </c>
      <c r="V37" s="29">
        <f>INDEX('Western NA'!$E$1:$AG$35,COLUMN(V23),ROW(V23))</f>
        <v>0</v>
      </c>
      <c r="W37" s="29">
        <f>INDEX('Western NA'!$E$1:$AG$35,COLUMN(W23),ROW(W23))</f>
        <v>0</v>
      </c>
      <c r="X37" s="29">
        <f>INDEX('Western NA'!$E$1:$AG$35,COLUMN(X23),ROW(X23))</f>
        <v>0</v>
      </c>
      <c r="Y37" s="29">
        <f>INDEX('Western NA'!$E$1:$AG$35,COLUMN(Y23),ROW(Y23))</f>
        <v>0</v>
      </c>
      <c r="Z37" s="29">
        <f>INDEX('Western NA'!$E$1:$AG$35,COLUMN(Z23),ROW(Z23))</f>
        <v>0</v>
      </c>
      <c r="AA37" s="29">
        <f>INDEX('Western NA'!$E$1:$AG$35,COLUMN(AA23),ROW(AA23))</f>
        <v>0</v>
      </c>
      <c r="AB37" s="29">
        <f>INDEX('Western NA'!$E$1:$AG$35,COLUMN(AB23),ROW(AB23))</f>
        <v>0</v>
      </c>
      <c r="AC37" s="29">
        <f>INDEX('Western NA'!$E$1:$AG$35,COLUMN(AC23),ROW(AC23))</f>
        <v>0</v>
      </c>
      <c r="AD37" s="29">
        <f>INDEX('Western NA'!$E$1:$AG$35,COLUMN(AD23),ROW(AD23))</f>
        <v>0</v>
      </c>
      <c r="AE37" s="29">
        <f>INDEX('Western NA'!$E$1:$AG$35,COLUMN(AE23),ROW(AE23))</f>
        <v>0</v>
      </c>
      <c r="AF37" s="29">
        <f>INDEX('Western NA'!$E$1:$AG$35,COLUMN(AF23),ROW(AF23))</f>
        <v>0</v>
      </c>
      <c r="AG37" s="29">
        <f>INDEX('Western NA'!$E$1:$AG$35,COLUMN(AG23),ROW(AG23))</f>
        <v>0</v>
      </c>
      <c r="AH37" s="29">
        <f>INDEX('Western NA'!$E$1:$AG$35,COLUMN(AH23),ROW(AH23))</f>
        <v>0</v>
      </c>
      <c r="AI37" s="29">
        <f>INDEX('Western NA'!$E$1:$AG$35,COLUMN(AI23),ROW(AI23))</f>
        <v>0</v>
      </c>
    </row>
    <row r="38" spans="1:35" ht="16">
      <c r="A38" s="29" t="str">
        <f>INDEX('Western NA'!$E$1:$AG$35,COLUMN(A24),ROW(A24))</f>
        <v xml:space="preserve"> </v>
      </c>
      <c r="B38" s="29">
        <f>INDEX('Western NA'!$E$1:$AG$35,COLUMN(B24),ROW(B24))</f>
        <v>0</v>
      </c>
      <c r="C38" s="29">
        <f>INDEX('Western NA'!$E$1:$AG$35,COLUMN(C24),ROW(C24))</f>
        <v>0</v>
      </c>
      <c r="D38" s="29">
        <f>INDEX('Western NA'!$E$1:$AG$35,COLUMN(D24),ROW(D24))</f>
        <v>0</v>
      </c>
      <c r="E38" s="29">
        <f>INDEX('Western NA'!$E$1:$AG$35,COLUMN(E24),ROW(E24))</f>
        <v>0</v>
      </c>
      <c r="F38" s="29">
        <f>INDEX('Western NA'!$E$1:$AG$35,COLUMN(F24),ROW(F24))</f>
        <v>0</v>
      </c>
      <c r="G38" s="29">
        <f>INDEX('Western NA'!$E$1:$AG$35,COLUMN(G24),ROW(G24))</f>
        <v>0</v>
      </c>
      <c r="H38" s="29">
        <f>INDEX('Western NA'!$E$1:$AG$35,COLUMN(H24),ROW(H24))</f>
        <v>0</v>
      </c>
      <c r="I38" s="29">
        <f>INDEX('Western NA'!$E$1:$AG$35,COLUMN(I24),ROW(I24))</f>
        <v>0</v>
      </c>
      <c r="J38" s="29">
        <f>INDEX('Western NA'!$E$1:$AG$35,COLUMN(J24),ROW(J24))</f>
        <v>0</v>
      </c>
      <c r="K38" s="29">
        <f>INDEX('Western NA'!$E$1:$AG$35,COLUMN(K24),ROW(K24))</f>
        <v>0</v>
      </c>
      <c r="L38" s="29">
        <f>INDEX('Western NA'!$E$1:$AG$35,COLUMN(L24),ROW(L24))</f>
        <v>0</v>
      </c>
      <c r="M38" s="29">
        <f>INDEX('Western NA'!$E$1:$AG$35,COLUMN(M24),ROW(M24))</f>
        <v>0</v>
      </c>
      <c r="N38" s="29">
        <f>INDEX('Western NA'!$E$1:$AG$35,COLUMN(N24),ROW(N24))</f>
        <v>0</v>
      </c>
      <c r="O38" s="47" t="s">
        <v>416</v>
      </c>
      <c r="P38" s="29">
        <f>INDEX('Western NA'!$E$1:$AG$35,COLUMN(P24),ROW(P24))</f>
        <v>0</v>
      </c>
      <c r="Q38" s="29">
        <f>INDEX('Western NA'!$E$1:$AG$35,COLUMN(Q24),ROW(Q24))</f>
        <v>0</v>
      </c>
      <c r="R38" s="29">
        <f>INDEX('Western NA'!$E$1:$AG$35,COLUMN(R24),ROW(R24))</f>
        <v>0</v>
      </c>
      <c r="S38" s="29">
        <f>INDEX('Western NA'!$E$1:$AG$35,COLUMN(S24),ROW(S24))</f>
        <v>0</v>
      </c>
      <c r="T38" s="29">
        <f>INDEX('Western NA'!$E$1:$AG$35,COLUMN(T24),ROW(T24))</f>
        <v>0</v>
      </c>
      <c r="U38" s="29">
        <f>INDEX('Western NA'!$E$1:$AG$35,COLUMN(U24),ROW(U24))</f>
        <v>0</v>
      </c>
      <c r="V38" s="29">
        <f>INDEX('Western NA'!$E$1:$AG$35,COLUMN(V24),ROW(V24))</f>
        <v>0</v>
      </c>
      <c r="W38" s="29">
        <f>INDEX('Western NA'!$E$1:$AG$35,COLUMN(W24),ROW(W24))</f>
        <v>0</v>
      </c>
      <c r="X38" s="29">
        <f>INDEX('Western NA'!$E$1:$AG$35,COLUMN(X24),ROW(X24))</f>
        <v>0</v>
      </c>
      <c r="Y38" s="29">
        <f>INDEX('Western NA'!$E$1:$AG$35,COLUMN(Y24),ROW(Y24))</f>
        <v>0</v>
      </c>
      <c r="Z38" s="29">
        <f>INDEX('Western NA'!$E$1:$AG$35,COLUMN(Z24),ROW(Z24))</f>
        <v>0</v>
      </c>
      <c r="AA38" s="29">
        <f>INDEX('Western NA'!$E$1:$AG$35,COLUMN(AA24),ROW(AA24))</f>
        <v>0</v>
      </c>
      <c r="AB38" s="29">
        <f>INDEX('Western NA'!$E$1:$AG$35,COLUMN(AB24),ROW(AB24))</f>
        <v>0</v>
      </c>
      <c r="AC38" s="29">
        <f>INDEX('Western NA'!$E$1:$AG$35,COLUMN(AC24),ROW(AC24))</f>
        <v>0</v>
      </c>
      <c r="AD38" s="29">
        <f>INDEX('Western NA'!$E$1:$AG$35,COLUMN(AD24),ROW(AD24))</f>
        <v>0</v>
      </c>
      <c r="AE38" s="29">
        <f>INDEX('Western NA'!$E$1:$AG$35,COLUMN(AE24),ROW(AE24))</f>
        <v>0</v>
      </c>
      <c r="AF38" s="29">
        <f>INDEX('Western NA'!$E$1:$AG$35,COLUMN(AF24),ROW(AF24))</f>
        <v>0</v>
      </c>
      <c r="AG38" s="29">
        <f>INDEX('Western NA'!$E$1:$AG$35,COLUMN(AG24),ROW(AG24))</f>
        <v>0</v>
      </c>
      <c r="AH38" s="29">
        <f>INDEX('Western NA'!$E$1:$AG$35,COLUMN(AH24),ROW(AH24))</f>
        <v>0</v>
      </c>
      <c r="AI38" s="29">
        <f>INDEX('Western NA'!$E$1:$AG$35,COLUMN(AI24),ROW(AI24))</f>
        <v>0</v>
      </c>
    </row>
    <row r="39" spans="1:35" ht="16">
      <c r="A39" s="29" t="str">
        <f>INDEX('Western NA'!$E$1:$AG$35,COLUMN(A25),ROW(A25))</f>
        <v xml:space="preserve"> Effectiveness Data (NA Structures Only)</v>
      </c>
      <c r="B39" s="29" t="str">
        <f>INDEX('Western NA'!$E$1:$AG$35,COLUMN(B25),ROW(B25))</f>
        <v xml:space="preserve">Succesful Passage rates </v>
      </c>
      <c r="C39" s="29" t="str">
        <f>INDEX('Western NA'!$E$1:$AG$35,COLUMN(C25),ROW(C25))</f>
        <v xml:space="preserve">Succesful Passage rates </v>
      </c>
      <c r="D39" s="29" t="str">
        <f>INDEX('Western NA'!$E$1:$AG$35,COLUMN(D25),ROW(D25))</f>
        <v xml:space="preserve">Succesful Passage rates </v>
      </c>
      <c r="E39" s="29" t="str">
        <f>INDEX('Western NA'!$E$1:$AG$35,COLUMN(E25),ROW(E25))</f>
        <v xml:space="preserve">Succesful Passage rates </v>
      </c>
      <c r="F39" s="29" t="str">
        <f>INDEX('Western NA'!$E$1:$AG$35,COLUMN(F25),ROW(F25))</f>
        <v xml:space="preserve">Succesful Passage rates </v>
      </c>
      <c r="G39" s="29" t="str">
        <f>INDEX('Western NA'!$E$1:$AG$35,COLUMN(G25),ROW(G25))</f>
        <v xml:space="preserve">Succesful Passage rates </v>
      </c>
      <c r="H39" s="29" t="str">
        <f>INDEX('Western NA'!$E$1:$AG$35,COLUMN(H25),ROW(H25))</f>
        <v>Len, BC MOTI</v>
      </c>
      <c r="I39" s="29" t="str">
        <f>INDEX('Western NA'!$E$1:$AG$35,COLUMN(I25),ROW(I25))</f>
        <v>Yes - open data from Gov Can, likely all attempted passages.</v>
      </c>
      <c r="J39" s="29" t="str">
        <f>INDEX('Western NA'!$E$1:$AG$35,COLUMN(J25),ROW(J25))</f>
        <v>Len</v>
      </c>
      <c r="K39" s="29" t="str">
        <f>INDEX('Western NA'!$E$1:$AG$35,COLUMN(K25),ROW(K25))</f>
        <v>Len</v>
      </c>
      <c r="L39" s="29" t="str">
        <f>INDEX('Western NA'!$E$1:$AG$35,COLUMN(L25),ROW(L25))</f>
        <v>Len</v>
      </c>
      <c r="M39" s="29" t="str">
        <f>INDEX('Western NA'!$E$1:$AG$35,COLUMN(M25),ROW(M25))</f>
        <v xml:space="preserve">Yes - has a species specific succeful passage rate </v>
      </c>
      <c r="N39" s="29" t="str">
        <f>INDEX('Western NA'!$E$1:$AG$35,COLUMN(N25),ROW(N25))</f>
        <v xml:space="preserve">Yes - has a species specific succeful passage rate </v>
      </c>
      <c r="O39" s="29">
        <f>INDEX('Western NA'!$E$1:$AG$35,COLUMN(O25),ROW(O25))</f>
        <v>0</v>
      </c>
      <c r="P39" s="29">
        <f>INDEX('Western NA'!$E$1:$AG$35,COLUMN(P25),ROW(P25))</f>
        <v>0</v>
      </c>
      <c r="Q39" s="29" t="str">
        <f>INDEX('Western NA'!$E$1:$AG$35,COLUMN(Q25),ROW(Q25))</f>
        <v>Some  succesful passage rates, would be beneficial to get the data for all the species that crossed structure. They only reported the numbers for mule deer and elk.</v>
      </c>
      <c r="R39" s="29" t="str">
        <f>INDEX('Western NA'!$E$1:$AG$35,COLUMN(R25),ROW(R25))</f>
        <v>Some  succesful passage rates, would be beneficial to get the data for all the species that crossed structure. They only reported the numbers for mule deer and elk.</v>
      </c>
      <c r="S39" s="29">
        <f>INDEX('Western NA'!$E$1:$AG$35,COLUMN(S25),ROW(S25))</f>
        <v>0</v>
      </c>
      <c r="T39" s="29" t="str">
        <f>INDEX('Western NA'!$E$1:$AG$35,COLUMN(T25),ROW(T25))</f>
        <v>Succesful Passages for BHS available</v>
      </c>
      <c r="U39" s="29" t="str">
        <f>INDEX('Western NA'!$E$1:$AG$35,COLUMN(U25),ROW(U25))</f>
        <v>Succesful Passages for BHS available</v>
      </c>
      <c r="V39" s="29" t="str">
        <f>INDEX('Western NA'!$E$1:$AG$35,COLUMN(V25),ROW(V25))</f>
        <v>Succesful Passages for BHS available</v>
      </c>
      <c r="W39" s="29" t="str">
        <f>INDEX('Western NA'!$E$1:$AG$35,COLUMN(W25),ROW(W25))</f>
        <v>Some succesful passing rates, needs follow up</v>
      </c>
      <c r="X39" s="29">
        <f>INDEX('Western NA'!$E$1:$AG$35,COLUMN(X25),ROW(X25))</f>
        <v>0</v>
      </c>
      <c r="Y39" s="29">
        <f>INDEX('Western NA'!$E$1:$AG$35,COLUMN(Y25),ROW(Y25))</f>
        <v>0</v>
      </c>
      <c r="Z39" s="29">
        <f>INDEX('Western NA'!$E$1:$AG$35,COLUMN(Z25),ROW(Z25))</f>
        <v>0</v>
      </c>
      <c r="AA39" s="29">
        <f>INDEX('Western NA'!$E$1:$AG$35,COLUMN(AA25),ROW(AA25))</f>
        <v>0</v>
      </c>
      <c r="AB39" s="29">
        <f>INDEX('Western NA'!$E$1:$AG$35,COLUMN(AB25),ROW(AB25))</f>
        <v>0</v>
      </c>
      <c r="AC39" s="29">
        <f>INDEX('Western NA'!$E$1:$AG$35,COLUMN(AC25),ROW(AC25))</f>
        <v>0</v>
      </c>
      <c r="AD39" s="29">
        <f>INDEX('Western NA'!$E$1:$AG$35,COLUMN(AD25),ROW(AD25))</f>
        <v>0</v>
      </c>
      <c r="AE39" s="29">
        <f>INDEX('Western NA'!$E$1:$AG$35,COLUMN(AE25),ROW(AE25))</f>
        <v>0</v>
      </c>
      <c r="AF39" s="29">
        <f>INDEX('Western NA'!$E$1:$AG$35,COLUMN(AF25),ROW(AF25))</f>
        <v>0</v>
      </c>
      <c r="AG39" s="29">
        <f>INDEX('Western NA'!$E$1:$AG$35,COLUMN(AG25),ROW(AG25))</f>
        <v>0</v>
      </c>
      <c r="AH39" s="29">
        <f>INDEX('Western NA'!$E$1:$AG$35,COLUMN(AH25),ROW(AH25))</f>
        <v>0</v>
      </c>
      <c r="AI39" s="29">
        <f>INDEX('Western NA'!$E$1:$AG$35,COLUMN(AI25),ROW(AI25))</f>
        <v>0</v>
      </c>
    </row>
    <row r="40" spans="1:35" ht="16">
      <c r="A40" s="29">
        <f>INDEX('Western NA'!$E$1:$AG$35,COLUMN(A26),ROW(A26))</f>
        <v>0</v>
      </c>
      <c r="B40" s="29">
        <f>INDEX('Western NA'!$E$1:$AG$35,COLUMN(B26),ROW(B26))</f>
        <v>0</v>
      </c>
      <c r="C40" s="29">
        <f>INDEX('Western NA'!$E$1:$AG$35,COLUMN(C26),ROW(C26))</f>
        <v>0</v>
      </c>
      <c r="D40" s="29">
        <f>INDEX('Western NA'!$E$1:$AG$35,COLUMN(D26),ROW(D26))</f>
        <v>0</v>
      </c>
      <c r="E40" s="29">
        <f>INDEX('Western NA'!$E$1:$AG$35,COLUMN(E26),ROW(E26))</f>
        <v>0</v>
      </c>
      <c r="F40" s="29">
        <f>INDEX('Western NA'!$E$1:$AG$35,COLUMN(F26),ROW(F26))</f>
        <v>0</v>
      </c>
      <c r="G40" s="29">
        <f>INDEX('Western NA'!$E$1:$AG$35,COLUMN(G26),ROW(G26))</f>
        <v>0</v>
      </c>
      <c r="H40" s="29">
        <f>INDEX('Western NA'!$E$1:$AG$35,COLUMN(H26),ROW(H26))</f>
        <v>0</v>
      </c>
      <c r="I40" s="29">
        <f>INDEX('Western NA'!$E$1:$AG$35,COLUMN(I26),ROW(I26))</f>
        <v>0</v>
      </c>
      <c r="J40" s="29">
        <f>INDEX('Western NA'!$E$1:$AG$35,COLUMN(J26),ROW(J26))</f>
        <v>0</v>
      </c>
      <c r="K40" s="29">
        <f>INDEX('Western NA'!$E$1:$AG$35,COLUMN(K26),ROW(K26))</f>
        <v>0</v>
      </c>
      <c r="L40" s="29">
        <f>INDEX('Western NA'!$E$1:$AG$35,COLUMN(L26),ROW(L26))</f>
        <v>0</v>
      </c>
      <c r="M40" s="29">
        <f>INDEX('Western NA'!$E$1:$AG$35,COLUMN(M26),ROW(M26))</f>
        <v>0</v>
      </c>
      <c r="N40" s="29">
        <f>INDEX('Western NA'!$E$1:$AG$35,COLUMN(N26),ROW(N26))</f>
        <v>0</v>
      </c>
      <c r="O40" s="29">
        <f>INDEX('Western NA'!$E$1:$AG$35,COLUMN(O26),ROW(O26))</f>
        <v>0</v>
      </c>
      <c r="P40" s="29">
        <f>INDEX('Western NA'!$E$1:$AG$35,COLUMN(P26),ROW(P26))</f>
        <v>0</v>
      </c>
      <c r="Q40" s="29">
        <f>INDEX('Western NA'!$E$1:$AG$35,COLUMN(Q26),ROW(Q26))</f>
        <v>0</v>
      </c>
      <c r="R40" s="29">
        <f>INDEX('Western NA'!$E$1:$AG$35,COLUMN(R26),ROW(R26))</f>
        <v>0</v>
      </c>
      <c r="S40" s="29">
        <f>INDEX('Western NA'!$E$1:$AG$35,COLUMN(S26),ROW(S26))</f>
        <v>0</v>
      </c>
      <c r="T40" s="29">
        <f>INDEX('Western NA'!$E$1:$AG$35,COLUMN(T26),ROW(T26))</f>
        <v>0</v>
      </c>
      <c r="U40" s="29">
        <f>INDEX('Western NA'!$E$1:$AG$35,COLUMN(U26),ROW(U26))</f>
        <v>0</v>
      </c>
      <c r="V40" s="29">
        <f>INDEX('Western NA'!$E$1:$AG$35,COLUMN(V26),ROW(V26))</f>
        <v>0</v>
      </c>
      <c r="W40" s="29">
        <f>INDEX('Western NA'!$E$1:$AG$35,COLUMN(W26),ROW(W26))</f>
        <v>0</v>
      </c>
      <c r="X40" s="29">
        <f>INDEX('Western NA'!$E$1:$AG$35,COLUMN(X26),ROW(X26))</f>
        <v>0</v>
      </c>
      <c r="Y40" s="29">
        <f>INDEX('Western NA'!$E$1:$AG$35,COLUMN(Y26),ROW(Y26))</f>
        <v>0</v>
      </c>
      <c r="Z40" s="29">
        <f>INDEX('Western NA'!$E$1:$AG$35,COLUMN(Z26),ROW(Z26))</f>
        <v>0</v>
      </c>
      <c r="AA40" s="29">
        <f>INDEX('Western NA'!$E$1:$AG$35,COLUMN(AA26),ROW(AA26))</f>
        <v>0</v>
      </c>
      <c r="AB40" s="29">
        <f>INDEX('Western NA'!$E$1:$AG$35,COLUMN(AB26),ROW(AB26))</f>
        <v>0</v>
      </c>
      <c r="AC40" s="29">
        <f>INDEX('Western NA'!$E$1:$AG$35,COLUMN(AC26),ROW(AC26))</f>
        <v>0</v>
      </c>
      <c r="AD40" s="29">
        <f>INDEX('Western NA'!$E$1:$AG$35,COLUMN(AD26),ROW(AD26))</f>
        <v>0</v>
      </c>
      <c r="AE40" s="29">
        <f>INDEX('Western NA'!$E$1:$AG$35,COLUMN(AE26),ROW(AE26))</f>
        <v>0</v>
      </c>
      <c r="AF40" s="29">
        <f>INDEX('Western NA'!$E$1:$AG$35,COLUMN(AF26),ROW(AF26))</f>
        <v>0</v>
      </c>
      <c r="AG40" s="29">
        <f>INDEX('Western NA'!$E$1:$AG$35,COLUMN(AG26),ROW(AG26))</f>
        <v>0</v>
      </c>
      <c r="AH40" s="29">
        <f>INDEX('Western NA'!$E$1:$AG$35,COLUMN(AH26),ROW(AH26))</f>
        <v>0</v>
      </c>
      <c r="AI40" s="29">
        <f>INDEX('Western NA'!$E$1:$AG$35,COLUMN(AI26),ROW(AI26))</f>
        <v>0</v>
      </c>
    </row>
    <row r="41" spans="1:35" ht="16">
      <c r="A41" s="29">
        <f>INDEX('Western NA'!$E$1:$AG$35,COLUMN(A27),ROW(A27))</f>
        <v>0</v>
      </c>
      <c r="B41" s="29">
        <f>INDEX('Western NA'!$E$1:$AG$35,COLUMN(B27),ROW(B27))</f>
        <v>0</v>
      </c>
      <c r="C41" s="29">
        <f>INDEX('Western NA'!$E$1:$AG$35,COLUMN(C27),ROW(C27))</f>
        <v>0</v>
      </c>
      <c r="D41" s="29">
        <f>INDEX('Western NA'!$E$1:$AG$35,COLUMN(D27),ROW(D27))</f>
        <v>0</v>
      </c>
      <c r="E41" s="29">
        <f>INDEX('Western NA'!$E$1:$AG$35,COLUMN(E27),ROW(E27))</f>
        <v>0</v>
      </c>
      <c r="F41" s="29">
        <f>INDEX('Western NA'!$E$1:$AG$35,COLUMN(F27),ROW(F27))</f>
        <v>0</v>
      </c>
      <c r="G41" s="29">
        <f>INDEX('Western NA'!$E$1:$AG$35,COLUMN(G27),ROW(G27))</f>
        <v>0</v>
      </c>
      <c r="H41" s="29">
        <f>INDEX('Western NA'!$E$1:$AG$35,COLUMN(H27),ROW(H27))</f>
        <v>0</v>
      </c>
      <c r="I41" s="29">
        <f>INDEX('Western NA'!$E$1:$AG$35,COLUMN(I27),ROW(I27))</f>
        <v>0</v>
      </c>
      <c r="J41" s="29">
        <f>INDEX('Western NA'!$E$1:$AG$35,COLUMN(J27),ROW(J27))</f>
        <v>0</v>
      </c>
      <c r="K41" s="29">
        <f>INDEX('Western NA'!$E$1:$AG$35,COLUMN(K27),ROW(K27))</f>
        <v>0</v>
      </c>
      <c r="L41" s="29">
        <f>INDEX('Western NA'!$E$1:$AG$35,COLUMN(L27),ROW(L27))</f>
        <v>0</v>
      </c>
      <c r="M41" s="29">
        <f>INDEX('Western NA'!$E$1:$AG$35,COLUMN(M27),ROW(M27))</f>
        <v>0</v>
      </c>
      <c r="N41" s="29">
        <f>INDEX('Western NA'!$E$1:$AG$35,COLUMN(N27),ROW(N27))</f>
        <v>0</v>
      </c>
      <c r="O41" s="29">
        <f>INDEX('Western NA'!$E$1:$AG$35,COLUMN(O27),ROW(O27))</f>
        <v>0</v>
      </c>
      <c r="P41" s="29">
        <f>INDEX('Western NA'!$E$1:$AG$35,COLUMN(P27),ROW(P27))</f>
        <v>0</v>
      </c>
      <c r="Q41" s="29">
        <f>INDEX('Western NA'!$E$1:$AG$35,COLUMN(Q27),ROW(Q27))</f>
        <v>0</v>
      </c>
      <c r="R41" s="29">
        <f>INDEX('Western NA'!$E$1:$AG$35,COLUMN(R27),ROW(R27))</f>
        <v>0</v>
      </c>
      <c r="S41" s="29">
        <f>INDEX('Western NA'!$E$1:$AG$35,COLUMN(S27),ROW(S27))</f>
        <v>0</v>
      </c>
      <c r="T41" s="29">
        <f>INDEX('Western NA'!$E$1:$AG$35,COLUMN(T27),ROW(T27))</f>
        <v>0</v>
      </c>
      <c r="U41" s="29">
        <f>INDEX('Western NA'!$E$1:$AG$35,COLUMN(U27),ROW(U27))</f>
        <v>0</v>
      </c>
      <c r="V41" s="29">
        <f>INDEX('Western NA'!$E$1:$AG$35,COLUMN(V27),ROW(V27))</f>
        <v>0</v>
      </c>
      <c r="W41" s="29">
        <f>INDEX('Western NA'!$E$1:$AG$35,COLUMN(W27),ROW(W27))</f>
        <v>0</v>
      </c>
      <c r="X41" s="29">
        <f>INDEX('Western NA'!$E$1:$AG$35,COLUMN(X27),ROW(X27))</f>
        <v>0</v>
      </c>
      <c r="Y41" s="29">
        <f>INDEX('Western NA'!$E$1:$AG$35,COLUMN(Y27),ROW(Y27))</f>
        <v>0</v>
      </c>
      <c r="Z41" s="29">
        <f>INDEX('Western NA'!$E$1:$AG$35,COLUMN(Z27),ROW(Z27))</f>
        <v>0</v>
      </c>
      <c r="AA41" s="29">
        <f>INDEX('Western NA'!$E$1:$AG$35,COLUMN(AA27),ROW(AA27))</f>
        <v>0</v>
      </c>
      <c r="AB41" s="29">
        <f>INDEX('Western NA'!$E$1:$AG$35,COLUMN(AB27),ROW(AB27))</f>
        <v>0</v>
      </c>
      <c r="AC41" s="29">
        <f>INDEX('Western NA'!$E$1:$AG$35,COLUMN(AC27),ROW(AC27))</f>
        <v>0</v>
      </c>
      <c r="AD41" s="29">
        <f>INDEX('Western NA'!$E$1:$AG$35,COLUMN(AD27),ROW(AD27))</f>
        <v>0</v>
      </c>
      <c r="AE41" s="29">
        <f>INDEX('Western NA'!$E$1:$AG$35,COLUMN(AE27),ROW(AE27))</f>
        <v>0</v>
      </c>
      <c r="AF41" s="29">
        <f>INDEX('Western NA'!$E$1:$AG$35,COLUMN(AF27),ROW(AF27))</f>
        <v>0</v>
      </c>
      <c r="AG41" s="29">
        <f>INDEX('Western NA'!$E$1:$AG$35,COLUMN(AG27),ROW(AG27))</f>
        <v>0</v>
      </c>
      <c r="AH41" s="29">
        <f>INDEX('Western NA'!$E$1:$AG$35,COLUMN(AH27),ROW(AH27))</f>
        <v>0</v>
      </c>
      <c r="AI41" s="29">
        <f>INDEX('Western NA'!$E$1:$AG$35,COLUMN(AI27),ROW(AI27))</f>
        <v>0</v>
      </c>
    </row>
    <row r="42" spans="1:35" ht="16">
      <c r="A42" s="29">
        <f>INDEX('Western NA'!$E$1:$AG$35,COLUMN(A28),ROW(A28))</f>
        <v>0</v>
      </c>
      <c r="B42" s="29">
        <f>INDEX('Western NA'!$E$1:$AG$35,COLUMN(B28),ROW(B28))</f>
        <v>0</v>
      </c>
      <c r="C42" s="29">
        <f>INDEX('Western NA'!$E$1:$AG$35,COLUMN(C28),ROW(C28))</f>
        <v>0</v>
      </c>
      <c r="D42" s="29">
        <f>INDEX('Western NA'!$E$1:$AG$35,COLUMN(D28),ROW(D28))</f>
        <v>0</v>
      </c>
      <c r="E42" s="29">
        <f>INDEX('Western NA'!$E$1:$AG$35,COLUMN(E28),ROW(E28))</f>
        <v>0</v>
      </c>
      <c r="F42" s="29">
        <f>INDEX('Western NA'!$E$1:$AG$35,COLUMN(F28),ROW(F28))</f>
        <v>0</v>
      </c>
      <c r="G42" s="29">
        <f>INDEX('Western NA'!$E$1:$AG$35,COLUMN(G28),ROW(G28))</f>
        <v>0</v>
      </c>
      <c r="H42" s="29">
        <f>INDEX('Western NA'!$E$1:$AG$35,COLUMN(H28),ROW(H28))</f>
        <v>0</v>
      </c>
      <c r="I42" s="29">
        <f>INDEX('Western NA'!$E$1:$AG$35,COLUMN(I28),ROW(I28))</f>
        <v>0</v>
      </c>
      <c r="J42" s="29">
        <f>INDEX('Western NA'!$E$1:$AG$35,COLUMN(J28),ROW(J28))</f>
        <v>0</v>
      </c>
      <c r="K42" s="29">
        <f>INDEX('Western NA'!$E$1:$AG$35,COLUMN(K28),ROW(K28))</f>
        <v>0</v>
      </c>
      <c r="L42" s="29">
        <f>INDEX('Western NA'!$E$1:$AG$35,COLUMN(L28),ROW(L28))</f>
        <v>0</v>
      </c>
      <c r="M42" s="29">
        <f>INDEX('Western NA'!$E$1:$AG$35,COLUMN(M28),ROW(M28))</f>
        <v>0</v>
      </c>
      <c r="N42" s="29">
        <f>INDEX('Western NA'!$E$1:$AG$35,COLUMN(N28),ROW(N28))</f>
        <v>0</v>
      </c>
      <c r="O42" s="29">
        <f>INDEX('Western NA'!$E$1:$AG$35,COLUMN(O28),ROW(O28))</f>
        <v>0</v>
      </c>
      <c r="P42" s="29">
        <f>INDEX('Western NA'!$E$1:$AG$35,COLUMN(P28),ROW(P28))</f>
        <v>0</v>
      </c>
      <c r="Q42" s="29">
        <f>INDEX('Western NA'!$E$1:$AG$35,COLUMN(Q28),ROW(Q28))</f>
        <v>0</v>
      </c>
      <c r="R42" s="29">
        <f>INDEX('Western NA'!$E$1:$AG$35,COLUMN(R28),ROW(R28))</f>
        <v>0</v>
      </c>
      <c r="S42" s="29">
        <f>INDEX('Western NA'!$E$1:$AG$35,COLUMN(S28),ROW(S28))</f>
        <v>0</v>
      </c>
      <c r="T42" s="29">
        <f>INDEX('Western NA'!$E$1:$AG$35,COLUMN(T28),ROW(T28))</f>
        <v>0</v>
      </c>
      <c r="U42" s="29">
        <f>INDEX('Western NA'!$E$1:$AG$35,COLUMN(U28),ROW(U28))</f>
        <v>0</v>
      </c>
      <c r="V42" s="29">
        <f>INDEX('Western NA'!$E$1:$AG$35,COLUMN(V28),ROW(V28))</f>
        <v>0</v>
      </c>
      <c r="W42" s="29">
        <f>INDEX('Western NA'!$E$1:$AG$35,COLUMN(W28),ROW(W28))</f>
        <v>0</v>
      </c>
      <c r="X42" s="29">
        <f>INDEX('Western NA'!$E$1:$AG$35,COLUMN(X28),ROW(X28))</f>
        <v>0</v>
      </c>
      <c r="Y42" s="29">
        <f>INDEX('Western NA'!$E$1:$AG$35,COLUMN(Y28),ROW(Y28))</f>
        <v>0</v>
      </c>
      <c r="Z42" s="29">
        <f>INDEX('Western NA'!$E$1:$AG$35,COLUMN(Z28),ROW(Z28))</f>
        <v>0</v>
      </c>
      <c r="AA42" s="29">
        <f>INDEX('Western NA'!$E$1:$AG$35,COLUMN(AA28),ROW(AA28))</f>
        <v>0</v>
      </c>
      <c r="AB42" s="29">
        <f>INDEX('Western NA'!$E$1:$AG$35,COLUMN(AB28),ROW(AB28))</f>
        <v>0</v>
      </c>
      <c r="AC42" s="29">
        <f>INDEX('Western NA'!$E$1:$AG$35,COLUMN(AC28),ROW(AC28))</f>
        <v>0</v>
      </c>
      <c r="AD42" s="29">
        <f>INDEX('Western NA'!$E$1:$AG$35,COLUMN(AD28),ROW(AD28))</f>
        <v>0</v>
      </c>
      <c r="AE42" s="29">
        <f>INDEX('Western NA'!$E$1:$AG$35,COLUMN(AE28),ROW(AE28))</f>
        <v>0</v>
      </c>
      <c r="AF42" s="29">
        <f>INDEX('Western NA'!$E$1:$AG$35,COLUMN(AF28),ROW(AF28))</f>
        <v>0</v>
      </c>
      <c r="AG42" s="29">
        <f>INDEX('Western NA'!$E$1:$AG$35,COLUMN(AG28),ROW(AG28))</f>
        <v>0</v>
      </c>
      <c r="AH42" s="29">
        <f>INDEX('Western NA'!$E$1:$AG$35,COLUMN(AH28),ROW(AH28))</f>
        <v>0</v>
      </c>
      <c r="AI42" s="29">
        <f>INDEX('Western NA'!$E$1:$AG$35,COLUMN(AI28),ROW(AI28))</f>
        <v>0</v>
      </c>
    </row>
    <row r="43" spans="1:35" ht="16">
      <c r="A43" s="29">
        <f>INDEX('Western NA'!$E$1:$AG$35,COLUMN(A29),ROW(A29))</f>
        <v>0</v>
      </c>
      <c r="B43" s="29">
        <f>INDEX('Western NA'!$E$1:$AG$35,COLUMN(B29),ROW(B29))</f>
        <v>0</v>
      </c>
      <c r="C43" s="29">
        <f>INDEX('Western NA'!$E$1:$AG$35,COLUMN(C29),ROW(C29))</f>
        <v>0</v>
      </c>
      <c r="D43" s="29">
        <f>INDEX('Western NA'!$E$1:$AG$35,COLUMN(D29),ROW(D29))</f>
        <v>0</v>
      </c>
      <c r="E43" s="29">
        <f>INDEX('Western NA'!$E$1:$AG$35,COLUMN(E29),ROW(E29))</f>
        <v>0</v>
      </c>
      <c r="F43" s="29">
        <f>INDEX('Western NA'!$E$1:$AG$35,COLUMN(F29),ROW(F29))</f>
        <v>0</v>
      </c>
      <c r="G43" s="29">
        <f>INDEX('Western NA'!$E$1:$AG$35,COLUMN(G29),ROW(G29))</f>
        <v>0</v>
      </c>
      <c r="H43" s="29">
        <f>INDEX('Western NA'!$E$1:$AG$35,COLUMN(H29),ROW(H29))</f>
        <v>0</v>
      </c>
      <c r="I43" s="29">
        <f>INDEX('Western NA'!$E$1:$AG$35,COLUMN(I29),ROW(I29))</f>
        <v>0</v>
      </c>
      <c r="J43" s="29">
        <f>INDEX('Western NA'!$E$1:$AG$35,COLUMN(J29),ROW(J29))</f>
        <v>0</v>
      </c>
      <c r="K43" s="29">
        <f>INDEX('Western NA'!$E$1:$AG$35,COLUMN(K29),ROW(K29))</f>
        <v>0</v>
      </c>
      <c r="L43" s="29">
        <f>INDEX('Western NA'!$E$1:$AG$35,COLUMN(L29),ROW(L29))</f>
        <v>0</v>
      </c>
      <c r="M43" s="29">
        <f>INDEX('Western NA'!$E$1:$AG$35,COLUMN(M29),ROW(M29))</f>
        <v>0</v>
      </c>
      <c r="N43" s="29">
        <f>INDEX('Western NA'!$E$1:$AG$35,COLUMN(N29),ROW(N29))</f>
        <v>0</v>
      </c>
      <c r="O43" s="29">
        <f>INDEX('Western NA'!$E$1:$AG$35,COLUMN(O29),ROW(O29))</f>
        <v>0</v>
      </c>
      <c r="P43" s="29">
        <f>INDEX('Western NA'!$E$1:$AG$35,COLUMN(P29),ROW(P29))</f>
        <v>0</v>
      </c>
      <c r="Q43" s="29">
        <f>INDEX('Western NA'!$E$1:$AG$35,COLUMN(Q29),ROW(Q29))</f>
        <v>0</v>
      </c>
      <c r="R43" s="29">
        <f>INDEX('Western NA'!$E$1:$AG$35,COLUMN(R29),ROW(R29))</f>
        <v>0</v>
      </c>
      <c r="S43" s="29">
        <f>INDEX('Western NA'!$E$1:$AG$35,COLUMN(S29),ROW(S29))</f>
        <v>0</v>
      </c>
      <c r="T43" s="29">
        <f>INDEX('Western NA'!$E$1:$AG$35,COLUMN(T29),ROW(T29))</f>
        <v>0</v>
      </c>
      <c r="U43" s="29">
        <f>INDEX('Western NA'!$E$1:$AG$35,COLUMN(U29),ROW(U29))</f>
        <v>0</v>
      </c>
      <c r="V43" s="29">
        <f>INDEX('Western NA'!$E$1:$AG$35,COLUMN(V29),ROW(V29))</f>
        <v>0</v>
      </c>
      <c r="W43" s="29">
        <f>INDEX('Western NA'!$E$1:$AG$35,COLUMN(W29),ROW(W29))</f>
        <v>0</v>
      </c>
      <c r="X43" s="29">
        <f>INDEX('Western NA'!$E$1:$AG$35,COLUMN(X29),ROW(X29))</f>
        <v>0</v>
      </c>
      <c r="Y43" s="29">
        <f>INDEX('Western NA'!$E$1:$AG$35,COLUMN(Y29),ROW(Y29))</f>
        <v>0</v>
      </c>
      <c r="Z43" s="29">
        <f>INDEX('Western NA'!$E$1:$AG$35,COLUMN(Z29),ROW(Z29))</f>
        <v>0</v>
      </c>
      <c r="AA43" s="29">
        <f>INDEX('Western NA'!$E$1:$AG$35,COLUMN(AA29),ROW(AA29))</f>
        <v>0</v>
      </c>
      <c r="AB43" s="29">
        <f>INDEX('Western NA'!$E$1:$AG$35,COLUMN(AB29),ROW(AB29))</f>
        <v>0</v>
      </c>
      <c r="AC43" s="29">
        <f>INDEX('Western NA'!$E$1:$AG$35,COLUMN(AC29),ROW(AC29))</f>
        <v>0</v>
      </c>
      <c r="AD43" s="29">
        <f>INDEX('Western NA'!$E$1:$AG$35,COLUMN(AD29),ROW(AD29))</f>
        <v>0</v>
      </c>
      <c r="AE43" s="29">
        <f>INDEX('Western NA'!$E$1:$AG$35,COLUMN(AE29),ROW(AE29))</f>
        <v>0</v>
      </c>
      <c r="AF43" s="29">
        <f>INDEX('Western NA'!$E$1:$AG$35,COLUMN(AF29),ROW(AF29))</f>
        <v>0</v>
      </c>
      <c r="AG43" s="29">
        <f>INDEX('Western NA'!$E$1:$AG$35,COLUMN(AG29),ROW(AG29))</f>
        <v>0</v>
      </c>
      <c r="AH43" s="29">
        <f>INDEX('Western NA'!$E$1:$AG$35,COLUMN(AH29),ROW(AH29))</f>
        <v>0</v>
      </c>
      <c r="AI43" s="29">
        <f>INDEX('Western NA'!$E$1:$AG$35,COLUMN(AI29),ROW(AI29))</f>
        <v>0</v>
      </c>
    </row>
    <row r="44" spans="1:35" ht="16">
      <c r="A44" s="29" t="e">
        <f>INDEX('Western NA'!$E$1:$AG$35,COLUMN(A30),ROW(A30))</f>
        <v>#REF!</v>
      </c>
      <c r="B44" s="29" t="e">
        <f>INDEX('Western NA'!$E$1:$AG$35,COLUMN(B30),ROW(B30))</f>
        <v>#REF!</v>
      </c>
      <c r="C44" s="29" t="e">
        <f>INDEX('Western NA'!$E$1:$AG$35,COLUMN(C30),ROW(C30))</f>
        <v>#REF!</v>
      </c>
      <c r="D44" s="29" t="e">
        <f>INDEX('Western NA'!$E$1:$AG$35,COLUMN(D30),ROW(D30))</f>
        <v>#REF!</v>
      </c>
      <c r="E44" s="29" t="e">
        <f>INDEX('Western NA'!$E$1:$AG$35,COLUMN(E30),ROW(E30))</f>
        <v>#REF!</v>
      </c>
      <c r="F44" s="29" t="e">
        <f>INDEX('Western NA'!$E$1:$AG$35,COLUMN(F30),ROW(F30))</f>
        <v>#REF!</v>
      </c>
      <c r="G44" s="29" t="e">
        <f>INDEX('Western NA'!$E$1:$AG$35,COLUMN(G30),ROW(G30))</f>
        <v>#REF!</v>
      </c>
      <c r="H44" s="29" t="e">
        <f>INDEX('Western NA'!$E$1:$AG$35,COLUMN(H30),ROW(H30))</f>
        <v>#REF!</v>
      </c>
      <c r="I44" s="29" t="e">
        <f>INDEX('Western NA'!$E$1:$AG$35,COLUMN(I30),ROW(I30))</f>
        <v>#REF!</v>
      </c>
      <c r="J44" s="29" t="e">
        <f>INDEX('Western NA'!$E$1:$AG$35,COLUMN(J30),ROW(J30))</f>
        <v>#REF!</v>
      </c>
      <c r="K44" s="29" t="e">
        <f>INDEX('Western NA'!$E$1:$AG$35,COLUMN(K30),ROW(K30))</f>
        <v>#REF!</v>
      </c>
      <c r="L44" s="29" t="e">
        <f>INDEX('Western NA'!$E$1:$AG$35,COLUMN(L30),ROW(L30))</f>
        <v>#REF!</v>
      </c>
      <c r="M44" s="29" t="e">
        <f>INDEX('Western NA'!$E$1:$AG$35,COLUMN(M30),ROW(M30))</f>
        <v>#REF!</v>
      </c>
      <c r="N44" s="29" t="e">
        <f>INDEX('Western NA'!$E$1:$AG$35,COLUMN(N30),ROW(N30))</f>
        <v>#REF!</v>
      </c>
      <c r="O44" s="29" t="e">
        <f>INDEX('Western NA'!$E$1:$AG$35,COLUMN(O30),ROW(O30))</f>
        <v>#REF!</v>
      </c>
      <c r="P44" s="29" t="e">
        <f>INDEX('Western NA'!$E$1:$AG$35,COLUMN(P30),ROW(P30))</f>
        <v>#REF!</v>
      </c>
      <c r="Q44" s="29" t="e">
        <f>INDEX('Western NA'!$E$1:$AG$35,COLUMN(Q30),ROW(Q30))</f>
        <v>#REF!</v>
      </c>
      <c r="R44" s="29" t="e">
        <f>INDEX('Western NA'!$E$1:$AG$35,COLUMN(R30),ROW(R30))</f>
        <v>#REF!</v>
      </c>
      <c r="S44" s="29" t="e">
        <f>INDEX('Western NA'!$E$1:$AG$35,COLUMN(S30),ROW(S30))</f>
        <v>#REF!</v>
      </c>
      <c r="T44" s="29" t="e">
        <f>INDEX('Western NA'!$E$1:$AG$35,COLUMN(T30),ROW(T30))</f>
        <v>#REF!</v>
      </c>
      <c r="U44" s="29" t="e">
        <f>INDEX('Western NA'!$E$1:$AG$35,COLUMN(U30),ROW(U30))</f>
        <v>#REF!</v>
      </c>
      <c r="V44" s="29" t="e">
        <f>INDEX('Western NA'!$E$1:$AG$35,COLUMN(V30),ROW(V30))</f>
        <v>#REF!</v>
      </c>
      <c r="W44" s="29" t="e">
        <f>INDEX('Western NA'!$E$1:$AG$35,COLUMN(W30),ROW(W30))</f>
        <v>#REF!</v>
      </c>
      <c r="X44" s="29" t="e">
        <f>INDEX('Western NA'!$E$1:$AG$35,COLUMN(X30),ROW(X30))</f>
        <v>#REF!</v>
      </c>
      <c r="Y44" s="29" t="e">
        <f>INDEX('Western NA'!$E$1:$AG$35,COLUMN(Y30),ROW(Y30))</f>
        <v>#REF!</v>
      </c>
      <c r="Z44" s="29" t="e">
        <f>INDEX('Western NA'!$E$1:$AG$35,COLUMN(Z30),ROW(Z30))</f>
        <v>#REF!</v>
      </c>
      <c r="AA44" s="29" t="e">
        <f>INDEX('Western NA'!$E$1:$AG$35,COLUMN(AA30),ROW(AA30))</f>
        <v>#REF!</v>
      </c>
      <c r="AB44" s="29" t="e">
        <f>INDEX('Western NA'!$E$1:$AG$35,COLUMN(AB30),ROW(AB30))</f>
        <v>#REF!</v>
      </c>
      <c r="AC44" s="29" t="e">
        <f>INDEX('Western NA'!$E$1:$AG$35,COLUMN(AC30),ROW(AC30))</f>
        <v>#REF!</v>
      </c>
      <c r="AD44" s="29" t="e">
        <f>INDEX('Western NA'!$E$1:$AG$35,COLUMN(AD30),ROW(AD30))</f>
        <v>#REF!</v>
      </c>
      <c r="AE44" s="29" t="e">
        <f>INDEX('Western NA'!$E$1:$AG$35,COLUMN(AE30),ROW(AE30))</f>
        <v>#REF!</v>
      </c>
      <c r="AF44" s="29" t="e">
        <f>INDEX('Western NA'!$E$1:$AG$35,COLUMN(AF30),ROW(AF30))</f>
        <v>#REF!</v>
      </c>
      <c r="AG44" s="29" t="e">
        <f>INDEX('Western NA'!$E$1:$AG$35,COLUMN(AG30),ROW(AG30))</f>
        <v>#REF!</v>
      </c>
      <c r="AH44" s="29" t="e">
        <f>INDEX('Western NA'!$E$1:$AG$35,COLUMN(AH30),ROW(AH30))</f>
        <v>#REF!</v>
      </c>
      <c r="AI44" s="29" t="e">
        <f>INDEX('Western NA'!$E$1:$AG$35,COLUMN(AI30),ROW(AI30))</f>
        <v>#REF!</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2ACBE-7ECA-1249-B530-53D960940F9B}">
  <dimension ref="A3:AA36"/>
  <sheetViews>
    <sheetView topLeftCell="A105" workbookViewId="0">
      <pane xSplit="1" topLeftCell="V1" activePane="topRight" state="frozen"/>
      <selection pane="topRight" activeCell="B5" sqref="B5"/>
    </sheetView>
  </sheetViews>
  <sheetFormatPr baseColWidth="10" defaultRowHeight="15"/>
  <cols>
    <col min="1" max="1" width="41" customWidth="1"/>
    <col min="2" max="2" width="14.6640625" customWidth="1"/>
  </cols>
  <sheetData>
    <row r="3" spans="1:27" ht="16">
      <c r="A3" s="46"/>
    </row>
    <row r="4" spans="1:27" ht="16">
      <c r="A4" s="46" t="s">
        <v>421</v>
      </c>
      <c r="B4">
        <f>'Effectiveness Data'!B6/$B$14</f>
        <v>2.1506289308176099</v>
      </c>
      <c r="C4">
        <f>'Effectiveness Data'!C6/$C$14</f>
        <v>2.7805031446540882</v>
      </c>
      <c r="D4">
        <f>'Effectiveness Data'!D6/$D$14</f>
        <v>0.48721399730820997</v>
      </c>
      <c r="E4">
        <f>'Effectiveness Data'!E6/$E$14</f>
        <v>0.46838885112168593</v>
      </c>
      <c r="F4">
        <f>'Effectiveness Data'!F6/$F$14</f>
        <v>0.90756302521008403</v>
      </c>
      <c r="G4">
        <f>'Effectiveness Data'!G6/$G$14</f>
        <v>0.49293433083956772</v>
      </c>
      <c r="H4">
        <f>'Effectiveness Data'!H6/$H$14</f>
        <v>0.95121951219512191</v>
      </c>
      <c r="I4" t="e">
        <f>'Effectiveness Data'!I6/$I$14</f>
        <v>#N/A</v>
      </c>
      <c r="J4">
        <f>'Effectiveness Data'!J6/$J$14</f>
        <v>4.2682926829268296E-2</v>
      </c>
      <c r="K4">
        <f>'Effectiveness Data'!K6/$K$14</f>
        <v>1.7621951219512195</v>
      </c>
      <c r="L4">
        <f>'Effectiveness Data'!L6/$L$14</f>
        <v>7.3170731707317069E-2</v>
      </c>
      <c r="M4">
        <f>'Effectiveness Data'!M6/$M$14</f>
        <v>18.467459324155193</v>
      </c>
      <c r="N4">
        <f>'Effectiveness Data'!N6/$N$14</f>
        <v>17</v>
      </c>
      <c r="O4">
        <f>'Effectiveness Data'!O6/$O$14</f>
        <v>3.4756756756756757</v>
      </c>
      <c r="P4" t="e">
        <f>'Effectiveness Data'!P6/$P$14</f>
        <v>#N/A</v>
      </c>
      <c r="Q4" t="e">
        <f>'Effectiveness Data'!Q6/$Q$14</f>
        <v>#N/A</v>
      </c>
      <c r="R4" t="e">
        <f>'Effectiveness Data'!R6/$R$14</f>
        <v>#N/A</v>
      </c>
      <c r="S4" t="e">
        <f>'Effectiveness Data'!S6/$S$14</f>
        <v>#N/A</v>
      </c>
      <c r="T4">
        <f>'Effectiveness Data'!T6/$T$14</f>
        <v>1.5304585900068446</v>
      </c>
      <c r="U4">
        <f>'Effectiveness Data'!U6/$U$14</f>
        <v>1.5667351129363449</v>
      </c>
      <c r="V4">
        <f>'Effectiveness Data'!V6/$V$14</f>
        <v>1.0143737166324436</v>
      </c>
      <c r="W4">
        <f>'Effectiveness Data'!W6/$W$14</f>
        <v>3.4096385542168677</v>
      </c>
      <c r="X4" t="e">
        <f>'Effectiveness Data'!X6/$X$14</f>
        <v>#N/A</v>
      </c>
      <c r="Y4" t="e">
        <f>'Effectiveness Data'!Y6/$Y$14</f>
        <v>#N/A</v>
      </c>
      <c r="Z4" t="e">
        <f>'Effectiveness Data'!Z6/$Z$14</f>
        <v>#N/A</v>
      </c>
      <c r="AA4">
        <f>'Effectiveness Data'!AA6/$AA$14</f>
        <v>1.9025460930640914</v>
      </c>
    </row>
    <row r="5" spans="1:27" ht="16">
      <c r="A5" s="46" t="str">
        <f>'Effectiveness Data'!A7</f>
        <v>Deer</v>
      </c>
      <c r="B5">
        <f>'Effectiveness Data'!B7/$B$14</f>
        <v>1.8748427672955974</v>
      </c>
      <c r="C5">
        <f>'Effectiveness Data'!C7/$C$14</f>
        <v>2.4779874213836477</v>
      </c>
      <c r="D5">
        <f>'Effectiveness Data'!D7/$D$14</f>
        <v>0.32032301480484521</v>
      </c>
      <c r="E5">
        <f>'Effectiveness Data'!E7/$E$14</f>
        <v>0.2345343303874915</v>
      </c>
      <c r="F5">
        <f>'Effectiveness Data'!F7/$F$14</f>
        <v>0.65966386554621848</v>
      </c>
      <c r="G5">
        <f>'Effectiveness Data'!G7/$G$14</f>
        <v>0.40565253532834578</v>
      </c>
      <c r="H5">
        <f>'Effectiveness Data'!H7/$H$14</f>
        <v>0.82926829268292679</v>
      </c>
      <c r="I5" t="e">
        <f>'Effectiveness Data'!I7/$I$14</f>
        <v>#N/A</v>
      </c>
      <c r="J5">
        <f>'Effectiveness Data'!J7/$J$14</f>
        <v>0</v>
      </c>
      <c r="K5">
        <f>'Effectiveness Data'!K7/$K$14</f>
        <v>1.1280487804878048</v>
      </c>
      <c r="L5">
        <f>'Effectiveness Data'!L7/$L$14</f>
        <v>6.0975609756097563E-3</v>
      </c>
      <c r="M5">
        <f>'Effectiveness Data'!M7/$M$14</f>
        <v>18.099499374217771</v>
      </c>
      <c r="N5">
        <f>'Effectiveness Data'!N7/$N$14</f>
        <v>16.080994386527667</v>
      </c>
      <c r="O5">
        <f>'Effectiveness Data'!O7/$O$14</f>
        <v>3.1297297297297297</v>
      </c>
      <c r="P5" t="e">
        <f>'Effectiveness Data'!P7/$P$14</f>
        <v>#N/A</v>
      </c>
      <c r="Q5" t="e">
        <f>'Effectiveness Data'!Q7/$Q$14</f>
        <v>#N/A</v>
      </c>
      <c r="R5" t="e">
        <f>'Effectiveness Data'!R7/$R$14</f>
        <v>#N/A</v>
      </c>
      <c r="S5" t="e">
        <f>'Effectiveness Data'!S7/$S$14</f>
        <v>#N/A</v>
      </c>
      <c r="T5">
        <f>'Effectiveness Data'!T7/$T$14</f>
        <v>1.3689253935660506E-3</v>
      </c>
      <c r="U5">
        <f>'Effectiveness Data'!U7/$U$14</f>
        <v>0</v>
      </c>
      <c r="V5">
        <f>'Effectiveness Data'!V7/$V$14</f>
        <v>0</v>
      </c>
      <c r="W5">
        <f>'Effectiveness Data'!W7/$W$14</f>
        <v>3.3428258488499454</v>
      </c>
      <c r="X5" t="e">
        <f>'Effectiveness Data'!X7/$X$14</f>
        <v>#N/A</v>
      </c>
      <c r="Y5" t="e">
        <f>'Effectiveness Data'!Y7/$Y$14</f>
        <v>#N/A</v>
      </c>
      <c r="Z5" t="e">
        <f>'Effectiveness Data'!Z7/$Z$14</f>
        <v>#N/A</v>
      </c>
      <c r="AA5">
        <f>'Effectiveness Data'!AA7/$AA$14</f>
        <v>0.46005267778753295</v>
      </c>
    </row>
    <row r="6" spans="1:27" ht="16">
      <c r="A6" s="46" t="str">
        <f>'Effectiveness Data'!A8</f>
        <v>Elk</v>
      </c>
      <c r="B6">
        <f>'Effectiveness Data'!B8/$B$14</f>
        <v>8.8050314465408803E-3</v>
      </c>
      <c r="C6">
        <f>'Effectiveness Data'!C8/$C$14</f>
        <v>3.7421383647798741E-2</v>
      </c>
      <c r="D6">
        <f>'Effectiveness Data'!D8/$D$14</f>
        <v>5.652759084791386E-2</v>
      </c>
      <c r="E6">
        <f>'Effectiveness Data'!E8/$E$14</f>
        <v>0.13052345343303876</v>
      </c>
      <c r="F6">
        <f>'Effectiveness Data'!F8/$F$14</f>
        <v>9.4117647058823528E-2</v>
      </c>
      <c r="G6">
        <f>'Effectiveness Data'!G8/$G$14</f>
        <v>3.906899418121363E-2</v>
      </c>
      <c r="H6">
        <f>'Effectiveness Data'!H8/$H$14</f>
        <v>0</v>
      </c>
      <c r="I6" t="e">
        <f>'Effectiveness Data'!I8/$I$14</f>
        <v>#N/A</v>
      </c>
      <c r="J6">
        <f>'Effectiveness Data'!J8/$J$14</f>
        <v>4.2682926829268296E-2</v>
      </c>
      <c r="K6">
        <f>'Effectiveness Data'!K8/$K$14</f>
        <v>0</v>
      </c>
      <c r="L6">
        <f>'Effectiveness Data'!L8/$L$14</f>
        <v>6.0975609756097563E-3</v>
      </c>
      <c r="M6">
        <f>'Effectiveness Data'!M8/$M$14</f>
        <v>3.8798498122653319E-2</v>
      </c>
      <c r="N6">
        <f>'Effectiveness Data'!N8/$N$14</f>
        <v>2.165196471531676E-2</v>
      </c>
      <c r="O6" t="e">
        <f>'Effectiveness Data'!O8/$O$14</f>
        <v>#N/A</v>
      </c>
      <c r="P6" t="e">
        <f>'Effectiveness Data'!P8/$P$14</f>
        <v>#N/A</v>
      </c>
      <c r="Q6" t="e">
        <f>'Effectiveness Data'!Q8/$Q$14</f>
        <v>#N/A</v>
      </c>
      <c r="R6" t="e">
        <f>'Effectiveness Data'!R8/$R$14</f>
        <v>#N/A</v>
      </c>
      <c r="S6" t="e">
        <f>'Effectiveness Data'!S8/$S$14</f>
        <v>#N/A</v>
      </c>
      <c r="T6" t="e">
        <f>'Effectiveness Data'!T8/$T$14</f>
        <v>#N/A</v>
      </c>
      <c r="U6" t="e">
        <f>'Effectiveness Data'!U8/$U$14</f>
        <v>#N/A</v>
      </c>
      <c r="V6" t="e">
        <f>'Effectiveness Data'!V8/$V$14</f>
        <v>#N/A</v>
      </c>
      <c r="W6">
        <f>'Effectiveness Data'!W8/$W$14</f>
        <v>1.3143483023001095E-2</v>
      </c>
      <c r="X6" t="e">
        <f>'Effectiveness Data'!X8/$X$14</f>
        <v>#N/A</v>
      </c>
      <c r="Y6" t="e">
        <f>'Effectiveness Data'!Y8/$Y$14</f>
        <v>#N/A</v>
      </c>
      <c r="Z6" t="e">
        <f>'Effectiveness Data'!Z8/$Z$14</f>
        <v>#N/A</v>
      </c>
      <c r="AA6">
        <f>'Effectiveness Data'!AA8/$AA$14</f>
        <v>1.1633011413520633</v>
      </c>
    </row>
    <row r="7" spans="1:27" ht="16">
      <c r="A7" s="46" t="str">
        <f>'Effectiveness Data'!A9</f>
        <v>Moose</v>
      </c>
      <c r="B7">
        <f>'Effectiveness Data'!B9/$B$14</f>
        <v>2.1383647798742137E-2</v>
      </c>
      <c r="C7">
        <f>'Effectiveness Data'!C9/$C$14</f>
        <v>2.9245283018867925E-2</v>
      </c>
      <c r="D7">
        <f>'Effectiveness Data'!D9/$D$14</f>
        <v>3.2974427994616418E-2</v>
      </c>
      <c r="E7">
        <f>'Effectiveness Data'!E9/$E$14</f>
        <v>2.0394289598912306E-3</v>
      </c>
      <c r="F7">
        <f>'Effectiveness Data'!F9/$F$14</f>
        <v>9.2436974789915968E-3</v>
      </c>
      <c r="G7">
        <f>'Effectiveness Data'!G9/$G$14</f>
        <v>4.1562759767248547E-3</v>
      </c>
      <c r="H7">
        <f>'Effectiveness Data'!H9/$H$14</f>
        <v>3.6585365853658534E-2</v>
      </c>
      <c r="I7" t="e">
        <f>'Effectiveness Data'!I9/$I$14</f>
        <v>#N/A</v>
      </c>
      <c r="J7">
        <f>'Effectiveness Data'!J9/$J$14</f>
        <v>0</v>
      </c>
      <c r="K7">
        <f>'Effectiveness Data'!K9/$K$14</f>
        <v>0</v>
      </c>
      <c r="L7">
        <f>'Effectiveness Data'!L9/$L$14</f>
        <v>0</v>
      </c>
      <c r="M7">
        <f>'Effectiveness Data'!M9/$M$14</f>
        <v>8.135168961201502E-3</v>
      </c>
      <c r="N7">
        <f>'Effectiveness Data'!N9/$N$14</f>
        <v>0</v>
      </c>
      <c r="O7" t="e">
        <f>'Effectiveness Data'!O9/$O$14</f>
        <v>#N/A</v>
      </c>
      <c r="P7" t="e">
        <f>'Effectiveness Data'!P9/$P$14</f>
        <v>#N/A</v>
      </c>
      <c r="Q7" t="e">
        <f>'Effectiveness Data'!Q9/$Q$14</f>
        <v>#N/A</v>
      </c>
      <c r="R7" t="e">
        <f>'Effectiveness Data'!R9/$R$14</f>
        <v>#N/A</v>
      </c>
      <c r="S7" t="e">
        <f>'Effectiveness Data'!S9/$S$14</f>
        <v>#N/A</v>
      </c>
      <c r="T7" t="e">
        <f>'Effectiveness Data'!T9/$T$14</f>
        <v>#N/A</v>
      </c>
      <c r="U7" t="e">
        <f>'Effectiveness Data'!U9/$U$14</f>
        <v>#N/A</v>
      </c>
      <c r="V7" t="e">
        <f>'Effectiveness Data'!V9/$V$14</f>
        <v>#N/A</v>
      </c>
      <c r="W7">
        <f>'Effectiveness Data'!W9/$W$14</f>
        <v>1.6429353778751369E-3</v>
      </c>
      <c r="X7" t="e">
        <f>'Effectiveness Data'!X9/$X$14</f>
        <v>#N/A</v>
      </c>
      <c r="Y7" t="e">
        <f>'Effectiveness Data'!Y9/$Y$14</f>
        <v>#N/A</v>
      </c>
      <c r="Z7" t="e">
        <f>'Effectiveness Data'!Z9/$Z$14</f>
        <v>#N/A</v>
      </c>
      <c r="AA7" t="e">
        <f>'Effectiveness Data'!AA9/$AA$14</f>
        <v>#N/A</v>
      </c>
    </row>
    <row r="8" spans="1:27" ht="16">
      <c r="A8" s="46" t="str">
        <f>'Effectiveness Data'!A10</f>
        <v xml:space="preserve">Black Bear </v>
      </c>
      <c r="B8">
        <f>'Effectiveness Data'!B10/$B$14</f>
        <v>1.1320754716981131E-2</v>
      </c>
      <c r="C8">
        <f>'Effectiveness Data'!C10/$C$14</f>
        <v>1.1320754716981131E-2</v>
      </c>
      <c r="D8">
        <f>'Effectiveness Data'!D10/$D$14</f>
        <v>2.018842530282638E-3</v>
      </c>
      <c r="E8">
        <f>'Effectiveness Data'!E10/$E$14</f>
        <v>2.7872195785180149E-2</v>
      </c>
      <c r="F8">
        <f>'Effectiveness Data'!F10/$F$14</f>
        <v>7.5630252100840336E-3</v>
      </c>
      <c r="G8">
        <f>'Effectiveness Data'!G10/$G$14</f>
        <v>4.1562759767248547E-3</v>
      </c>
      <c r="H8" t="e">
        <f>'Effectiveness Data'!H10/$H$14</f>
        <v>#N/A</v>
      </c>
      <c r="I8" t="e">
        <f>'Effectiveness Data'!I10/$I$14</f>
        <v>#N/A</v>
      </c>
      <c r="J8" t="e">
        <f>'Effectiveness Data'!J10/$J$14</f>
        <v>#N/A</v>
      </c>
      <c r="K8" t="e">
        <f>'Effectiveness Data'!K10/$K$14</f>
        <v>#N/A</v>
      </c>
      <c r="L8" t="e">
        <f>'Effectiveness Data'!L10/$L$14</f>
        <v>#N/A</v>
      </c>
      <c r="M8">
        <f>'Effectiveness Data'!M10/$M$14</f>
        <v>1.8773466833541927E-3</v>
      </c>
      <c r="N8">
        <f>'Effectiveness Data'!N10/$N$14</f>
        <v>8.0192461908580592E-4</v>
      </c>
      <c r="O8" t="e">
        <f>'Effectiveness Data'!O10/$O$14</f>
        <v>#N/A</v>
      </c>
      <c r="P8" t="e">
        <f>'Effectiveness Data'!P10/$P$14</f>
        <v>#N/A</v>
      </c>
      <c r="Q8" t="e">
        <f>'Effectiveness Data'!Q10/$Q$14</f>
        <v>#N/A</v>
      </c>
      <c r="R8" t="e">
        <f>'Effectiveness Data'!R10/$R$14</f>
        <v>#N/A</v>
      </c>
      <c r="S8" t="e">
        <f>'Effectiveness Data'!S10/$S$14</f>
        <v>#N/A</v>
      </c>
      <c r="T8" t="e">
        <f>'Effectiveness Data'!T10/$T$14</f>
        <v>#N/A</v>
      </c>
      <c r="U8" t="e">
        <f>'Effectiveness Data'!U10/$U$14</f>
        <v>#N/A</v>
      </c>
      <c r="V8" t="e">
        <f>'Effectiveness Data'!V10/$V$14</f>
        <v>#N/A</v>
      </c>
      <c r="W8">
        <f>'Effectiveness Data'!W10/$W$14</f>
        <v>1.642935377875137E-2</v>
      </c>
      <c r="X8" t="e">
        <f>'Effectiveness Data'!X10/$X$14</f>
        <v>#N/A</v>
      </c>
      <c r="Y8" t="e">
        <f>'Effectiveness Data'!Y10/$Y$14</f>
        <v>#N/A</v>
      </c>
      <c r="Z8" t="e">
        <f>'Effectiveness Data'!Z10/$Z$14</f>
        <v>#N/A</v>
      </c>
      <c r="AA8">
        <f>'Effectiveness Data'!AA10/$AA$14</f>
        <v>0</v>
      </c>
    </row>
    <row r="9" spans="1:27" ht="16">
      <c r="A9" s="46" t="str">
        <f>'Effectiveness Data'!A11</f>
        <v xml:space="preserve">Grizzly Bear </v>
      </c>
      <c r="B9">
        <f>'Effectiveness Data'!B11/$B$14</f>
        <v>7.5786163522012576E-2</v>
      </c>
      <c r="C9">
        <f>'Effectiveness Data'!C11/$C$14</f>
        <v>6.2264150943396226E-2</v>
      </c>
      <c r="D9">
        <f>'Effectiveness Data'!D11/$D$14</f>
        <v>3.5666218034993272E-2</v>
      </c>
      <c r="E9">
        <f>'Effectiveness Data'!E11/$E$14</f>
        <v>1.9034670292318152E-2</v>
      </c>
      <c r="F9">
        <f>'Effectiveness Data'!F11/$F$14</f>
        <v>6.4705882352941183E-2</v>
      </c>
      <c r="G9">
        <f>'Effectiveness Data'!G11/$G$14</f>
        <v>1.6625103906899419E-2</v>
      </c>
      <c r="H9" t="e">
        <f>'Effectiveness Data'!H11/$H$14</f>
        <v>#N/A</v>
      </c>
      <c r="I9" t="e">
        <f>'Effectiveness Data'!I11/$I$14</f>
        <v>#N/A</v>
      </c>
      <c r="J9" t="e">
        <f>'Effectiveness Data'!J11/$J$14</f>
        <v>#N/A</v>
      </c>
      <c r="K9" t="e">
        <f>'Effectiveness Data'!K11/$K$14</f>
        <v>#N/A</v>
      </c>
      <c r="L9" t="e">
        <f>'Effectiveness Data'!L11/$L$14</f>
        <v>#N/A</v>
      </c>
      <c r="M9" t="e">
        <f>'Effectiveness Data'!M11/$M$14</f>
        <v>#N/A</v>
      </c>
      <c r="N9" t="e">
        <f>'Effectiveness Data'!N11/$N$14</f>
        <v>#N/A</v>
      </c>
      <c r="O9" t="e">
        <f>'Effectiveness Data'!O11/$O$14</f>
        <v>#N/A</v>
      </c>
      <c r="P9" t="e">
        <f>'Effectiveness Data'!P11/$P$14</f>
        <v>#N/A</v>
      </c>
      <c r="Q9" t="e">
        <f>'Effectiveness Data'!Q11/$Q$14</f>
        <v>#N/A</v>
      </c>
      <c r="R9" t="e">
        <f>'Effectiveness Data'!R11/$R$14</f>
        <v>#N/A</v>
      </c>
      <c r="S9" t="e">
        <f>'Effectiveness Data'!S11/$S$14</f>
        <v>#N/A</v>
      </c>
      <c r="T9" t="e">
        <f>'Effectiveness Data'!T11/$T$14</f>
        <v>#N/A</v>
      </c>
      <c r="U9" t="e">
        <f>'Effectiveness Data'!U11/$U$14</f>
        <v>#N/A</v>
      </c>
      <c r="V9" t="e">
        <f>'Effectiveness Data'!V11/$V$14</f>
        <v>#N/A</v>
      </c>
      <c r="W9" t="e">
        <f>'Effectiveness Data'!W11/$W$14</f>
        <v>#N/A</v>
      </c>
      <c r="X9" t="e">
        <f>'Effectiveness Data'!X11/$X$14</f>
        <v>#N/A</v>
      </c>
      <c r="Y9" t="e">
        <f>'Effectiveness Data'!Y11/$Y$14</f>
        <v>#N/A</v>
      </c>
      <c r="Z9" t="e">
        <f>'Effectiveness Data'!Z11/$Z$14</f>
        <v>#N/A</v>
      </c>
      <c r="AA9" t="e">
        <f>'Effectiveness Data'!AA11/$AA$14</f>
        <v>#N/A</v>
      </c>
    </row>
    <row r="10" spans="1:27" ht="16">
      <c r="A10" s="46" t="str">
        <f>'Effectiveness Data'!A12</f>
        <v>Cougar</v>
      </c>
      <c r="B10">
        <f>'Effectiveness Data'!B12/$B$14</f>
        <v>2.20125786163522E-2</v>
      </c>
      <c r="C10">
        <f>'Effectiveness Data'!C12/$C$14</f>
        <v>3.459119496855346E-3</v>
      </c>
      <c r="D10">
        <f>'Effectiveness Data'!D12/$D$14</f>
        <v>0</v>
      </c>
      <c r="E10">
        <f>'Effectiveness Data'!E12/$E$14</f>
        <v>0</v>
      </c>
      <c r="F10">
        <f>'Effectiveness Data'!F12/$F$14</f>
        <v>1.6806722689075631E-3</v>
      </c>
      <c r="G10">
        <f>'Effectiveness Data'!G12/$G$14</f>
        <v>0</v>
      </c>
      <c r="H10">
        <f>'Effectiveness Data'!H12/$H$14</f>
        <v>0</v>
      </c>
      <c r="I10" t="e">
        <f>'Effectiveness Data'!I12/$I$14</f>
        <v>#N/A</v>
      </c>
      <c r="J10">
        <f>'Effectiveness Data'!J12/$J$14</f>
        <v>0</v>
      </c>
      <c r="K10">
        <f>'Effectiveness Data'!K12/$K$14</f>
        <v>0.15853658536585366</v>
      </c>
      <c r="L10">
        <f>'Effectiveness Data'!L12/$L$14</f>
        <v>0</v>
      </c>
      <c r="M10">
        <f>'Effectiveness Data'!M12/$M$14</f>
        <v>4.3804755944931162E-3</v>
      </c>
      <c r="N10">
        <f>'Effectiveness Data'!N12/$N$14</f>
        <v>0</v>
      </c>
      <c r="O10" t="e">
        <f>'Effectiveness Data'!O12/$O$14</f>
        <v>#N/A</v>
      </c>
      <c r="P10" t="e">
        <f>'Effectiveness Data'!P12/$P$14</f>
        <v>#N/A</v>
      </c>
      <c r="Q10" t="e">
        <f>'Effectiveness Data'!Q12/$Q$14</f>
        <v>#N/A</v>
      </c>
      <c r="R10" t="e">
        <f>'Effectiveness Data'!R12/$R$14</f>
        <v>#N/A</v>
      </c>
      <c r="S10" t="e">
        <f>'Effectiveness Data'!S12/$S$14</f>
        <v>#N/A</v>
      </c>
      <c r="T10" t="e">
        <f>'Effectiveness Data'!T12/$T$14</f>
        <v>#N/A</v>
      </c>
      <c r="U10" t="e">
        <f>'Effectiveness Data'!U12/$U$14</f>
        <v>#N/A</v>
      </c>
      <c r="V10" t="e">
        <f>'Effectiveness Data'!V12/$V$14</f>
        <v>#N/A</v>
      </c>
      <c r="W10">
        <f>'Effectiveness Data'!W12/$W$14</f>
        <v>3.2858707557502738E-3</v>
      </c>
      <c r="X10" t="e">
        <f>'Effectiveness Data'!X12/$X$14</f>
        <v>#N/A</v>
      </c>
      <c r="Y10" t="e">
        <f>'Effectiveness Data'!Y12/$Y$14</f>
        <v>#N/A</v>
      </c>
      <c r="Z10" t="e">
        <f>'Effectiveness Data'!Z12/$Z$14</f>
        <v>#N/A</v>
      </c>
      <c r="AA10">
        <f>'Effectiveness Data'!AA12/$AA$14</f>
        <v>0</v>
      </c>
    </row>
    <row r="11" spans="1:27" ht="16">
      <c r="A11" s="46" t="str">
        <f>'Effectiveness Data'!A13</f>
        <v>Big-Horned Sheep</v>
      </c>
      <c r="B11">
        <f>'Effectiveness Data'!B13/$B$14</f>
        <v>0</v>
      </c>
      <c r="C11">
        <f>'Effectiveness Data'!C13/$C$14</f>
        <v>0</v>
      </c>
      <c r="D11">
        <f>'Effectiveness Data'!D13/$D$14</f>
        <v>0</v>
      </c>
      <c r="E11">
        <f>'Effectiveness Data'!E13/$E$14</f>
        <v>0</v>
      </c>
      <c r="F11">
        <f>'Effectiveness Data'!F13/$F$14</f>
        <v>0</v>
      </c>
      <c r="G11">
        <f>'Effectiveness Data'!G13/$G$14</f>
        <v>0</v>
      </c>
      <c r="H11">
        <f>'Effectiveness Data'!H13/$H$14</f>
        <v>0</v>
      </c>
      <c r="I11" t="e">
        <f>'Effectiveness Data'!I13/$I$14</f>
        <v>#N/A</v>
      </c>
      <c r="J11">
        <f>'Effectiveness Data'!J13/$J$14</f>
        <v>0</v>
      </c>
      <c r="K11">
        <f>'Effectiveness Data'!K13/$K$14</f>
        <v>0.40243902439024393</v>
      </c>
      <c r="L11">
        <f>'Effectiveness Data'!L13/$L$14</f>
        <v>0</v>
      </c>
      <c r="M11">
        <f>'Effectiveness Data'!M13/$M$14</f>
        <v>5.0062578222778474E-3</v>
      </c>
      <c r="N11">
        <f>'Effectiveness Data'!N13/$N$14</f>
        <v>8.0192461908580592E-3</v>
      </c>
      <c r="O11" t="e">
        <f>'Effectiveness Data'!O13/$O$14</f>
        <v>#N/A</v>
      </c>
      <c r="P11" t="e">
        <f>'Effectiveness Data'!P13/$P$14</f>
        <v>#N/A</v>
      </c>
      <c r="Q11" t="e">
        <f>'Effectiveness Data'!Q13/$Q$14</f>
        <v>#N/A</v>
      </c>
      <c r="R11" t="e">
        <f>'Effectiveness Data'!R13/$R$14</f>
        <v>#N/A</v>
      </c>
      <c r="S11" t="e">
        <f>'Effectiveness Data'!S13/$S$14</f>
        <v>#N/A</v>
      </c>
      <c r="T11">
        <f>'Effectiveness Data'!T13/$T$14</f>
        <v>1.5065023956194388</v>
      </c>
      <c r="U11">
        <f>'Effectiveness Data'!U13/$U$14</f>
        <v>1.5646817248459959</v>
      </c>
      <c r="V11">
        <f>'Effectiveness Data'!V13/$V$14</f>
        <v>0.96303901437371664</v>
      </c>
      <c r="W11" t="e">
        <f>'Effectiveness Data'!W13/$W$14</f>
        <v>#N/A</v>
      </c>
      <c r="X11" t="e">
        <f>'Effectiveness Data'!X13/$X$14</f>
        <v>#N/A</v>
      </c>
      <c r="Y11" t="e">
        <f>'Effectiveness Data'!Y13/$Y$14</f>
        <v>#N/A</v>
      </c>
      <c r="Z11" t="e">
        <f>'Effectiveness Data'!Z13/$Z$14</f>
        <v>#N/A</v>
      </c>
      <c r="AA11" t="e">
        <f>'Effectiveness Data'!AA13/$AA$14</f>
        <v>#N/A</v>
      </c>
    </row>
    <row r="12" spans="1:27" ht="16">
      <c r="A12" s="46" t="str">
        <f>'Effectiveness Data'!A14</f>
        <v>Wolf</v>
      </c>
      <c r="B12">
        <f>'Effectiveness Data'!B14/$B$14</f>
        <v>0.10440251572327044</v>
      </c>
      <c r="C12">
        <f>'Effectiveness Data'!C14/$C$14</f>
        <v>0.13584905660377358</v>
      </c>
      <c r="D12">
        <f>'Effectiveness Data'!D14/$D$14</f>
        <v>1.0094212651413189E-2</v>
      </c>
      <c r="E12">
        <f>'Effectiveness Data'!E14/$E$14</f>
        <v>9.5173351461590762E-3</v>
      </c>
      <c r="F12">
        <f>'Effectiveness Data'!F14/$F$14</f>
        <v>3.8655462184873951E-2</v>
      </c>
      <c r="G12">
        <f>'Effectiveness Data'!G14/$G$14</f>
        <v>4.9875311720698253E-3</v>
      </c>
      <c r="H12">
        <f>'Effectiveness Data'!H14/$H$14</f>
        <v>0</v>
      </c>
      <c r="I12" t="e">
        <f>'Effectiveness Data'!I14/$I$14</f>
        <v>#N/A</v>
      </c>
      <c r="J12">
        <f>'Effectiveness Data'!J14/$J$14</f>
        <v>0</v>
      </c>
      <c r="K12">
        <f>'Effectiveness Data'!K14/$K$14</f>
        <v>1.8292682926829267E-2</v>
      </c>
      <c r="L12">
        <f>'Effectiveness Data'!L14/$L$14</f>
        <v>6.097560975609756E-2</v>
      </c>
      <c r="M12" t="e">
        <f>'Effectiveness Data'!M14/$M$14</f>
        <v>#N/A</v>
      </c>
      <c r="N12" t="e">
        <f>'Effectiveness Data'!N14/$N$14</f>
        <v>#N/A</v>
      </c>
      <c r="O12" t="e">
        <f>'Effectiveness Data'!O14/$O$14</f>
        <v>#N/A</v>
      </c>
      <c r="P12" t="e">
        <f>'Effectiveness Data'!P14/$P$14</f>
        <v>#N/A</v>
      </c>
      <c r="Q12" t="e">
        <f>'Effectiveness Data'!Q14/$Q$14</f>
        <v>#N/A</v>
      </c>
      <c r="R12" t="e">
        <f>'Effectiveness Data'!R14/$R$14</f>
        <v>#N/A</v>
      </c>
      <c r="S12" t="e">
        <f>'Effectiveness Data'!S14/$S$14</f>
        <v>#N/A</v>
      </c>
      <c r="T12" t="e">
        <f>'Effectiveness Data'!T14/$T$14</f>
        <v>#N/A</v>
      </c>
      <c r="U12" t="e">
        <f>'Effectiveness Data'!U14/$U$14</f>
        <v>#N/A</v>
      </c>
      <c r="V12" t="e">
        <f>'Effectiveness Data'!V14/$V$14</f>
        <v>#N/A</v>
      </c>
      <c r="W12" t="e">
        <f>'Effectiveness Data'!W14/$W$14</f>
        <v>#N/A</v>
      </c>
      <c r="X12" t="e">
        <f>'Effectiveness Data'!X14/$X$14</f>
        <v>#N/A</v>
      </c>
      <c r="Y12" t="e">
        <f>'Effectiveness Data'!Y14/$Y$14</f>
        <v>#N/A</v>
      </c>
      <c r="Z12" t="e">
        <f>'Effectiveness Data'!Z14/$Z$14</f>
        <v>#N/A</v>
      </c>
      <c r="AA12" t="e">
        <f>'Effectiveness Data'!AA14/$AA$14</f>
        <v>#N/A</v>
      </c>
    </row>
    <row r="13" spans="1:27" ht="16">
      <c r="A13" s="46" t="str">
        <f>'Effectiveness Data'!A15</f>
        <v>Coyote</v>
      </c>
      <c r="B13">
        <f>'Effectiveness Data'!B15/$B$14</f>
        <v>3.2075471698113207E-2</v>
      </c>
      <c r="C13">
        <f>'Effectiveness Data'!C15/$C$14</f>
        <v>2.2955974842767294E-2</v>
      </c>
      <c r="D13">
        <f>'Effectiveness Data'!D15/$D$14</f>
        <v>2.9609690444145357E-2</v>
      </c>
      <c r="E13">
        <f>'Effectiveness Data'!E15/$E$14</f>
        <v>4.4867437117607073E-2</v>
      </c>
      <c r="F13">
        <f>'Effectiveness Data'!F15/$F$14</f>
        <v>3.1932773109243695E-2</v>
      </c>
      <c r="G13">
        <f>'Effectiveness Data'!G15/$G$14</f>
        <v>1.828761429758936E-2</v>
      </c>
      <c r="H13">
        <f>'Effectiveness Data'!H15/$H$14</f>
        <v>8.5365853658536592E-2</v>
      </c>
      <c r="I13" t="e">
        <f>'Effectiveness Data'!I15/$I$14</f>
        <v>#N/A</v>
      </c>
      <c r="J13">
        <f>'Effectiveness Data'!J15/$J$14</f>
        <v>0</v>
      </c>
      <c r="K13">
        <f>'Effectiveness Data'!K15/$K$14</f>
        <v>5.4878048780487805E-2</v>
      </c>
      <c r="L13">
        <f>'Effectiveness Data'!L15/$L$14</f>
        <v>0</v>
      </c>
      <c r="M13">
        <f>'Effectiveness Data'!M15/$M$14</f>
        <v>0.3097622027534418</v>
      </c>
      <c r="N13">
        <f>'Effectiveness Data'!N15/$N$14</f>
        <v>0.88853247794707302</v>
      </c>
      <c r="O13">
        <f>'Effectiveness Data'!O15/$O$14</f>
        <v>0.34594594594594597</v>
      </c>
      <c r="P13" t="e">
        <f>'Effectiveness Data'!P15/$P$14</f>
        <v>#N/A</v>
      </c>
      <c r="Q13" t="e">
        <f>'Effectiveness Data'!Q15/$Q$14</f>
        <v>#N/A</v>
      </c>
      <c r="R13" t="e">
        <f>'Effectiveness Data'!R15/$R$14</f>
        <v>#N/A</v>
      </c>
      <c r="S13" t="e">
        <f>'Effectiveness Data'!S15/$S$14</f>
        <v>#N/A</v>
      </c>
      <c r="T13">
        <f>'Effectiveness Data'!T15/$T$14</f>
        <v>2.2587268993839837E-2</v>
      </c>
      <c r="U13">
        <f>'Effectiveness Data'!U15/$U$14</f>
        <v>2.0533880903490761E-3</v>
      </c>
      <c r="V13">
        <f>'Effectiveness Data'!V15/$V$14</f>
        <v>5.1334702258726897E-2</v>
      </c>
      <c r="W13">
        <f>'Effectiveness Data'!W15/$W$14</f>
        <v>3.2311062431544357E-2</v>
      </c>
      <c r="X13" t="e">
        <f>'Effectiveness Data'!X15/$X$14</f>
        <v>#N/A</v>
      </c>
      <c r="Y13" t="e">
        <f>'Effectiveness Data'!Y15/$Y$14</f>
        <v>#N/A</v>
      </c>
      <c r="Z13" t="e">
        <f>'Effectiveness Data'!Z15/$Z$14</f>
        <v>#N/A</v>
      </c>
      <c r="AA13">
        <f>'Effectiveness Data'!AA15/$AA$14</f>
        <v>0.27919227392449519</v>
      </c>
    </row>
    <row r="14" spans="1:27" s="45" customFormat="1" ht="16">
      <c r="A14" s="46" t="str">
        <f>'Effectiveness Data'!A16</f>
        <v>Approximate number of monitoring days</v>
      </c>
      <c r="B14" s="45">
        <f>'Effectiveness Data'!B16</f>
        <v>3180</v>
      </c>
      <c r="C14" s="45">
        <f>'Effectiveness Data'!C16</f>
        <v>3180</v>
      </c>
      <c r="D14" s="45">
        <f>'Effectiveness Data'!D16</f>
        <v>1486</v>
      </c>
      <c r="E14" s="45">
        <f>'Effectiveness Data'!E16</f>
        <v>1471</v>
      </c>
      <c r="F14" s="45">
        <f>'Effectiveness Data'!F16</f>
        <v>1190</v>
      </c>
      <c r="G14" s="45">
        <f>'Effectiveness Data'!G16</f>
        <v>1203</v>
      </c>
      <c r="H14" s="45">
        <f>'Effectiveness Data'!H16</f>
        <v>164</v>
      </c>
      <c r="I14" s="45">
        <f>'Effectiveness Data'!I16</f>
        <v>0</v>
      </c>
      <c r="J14" s="45">
        <f>'Effectiveness Data'!J16</f>
        <v>164</v>
      </c>
      <c r="K14" s="45">
        <f>'Effectiveness Data'!K16</f>
        <v>164</v>
      </c>
      <c r="L14" s="45">
        <f>'Effectiveness Data'!L16</f>
        <v>164</v>
      </c>
      <c r="M14" s="45">
        <f>'Effectiveness Data'!M16</f>
        <v>1598</v>
      </c>
      <c r="N14" s="45">
        <f>'Effectiveness Data'!N16</f>
        <v>1247</v>
      </c>
      <c r="O14" s="45">
        <f>'Effectiveness Data'!O16</f>
        <v>1665</v>
      </c>
      <c r="P14" s="45">
        <f>'Effectiveness Data'!P16</f>
        <v>0</v>
      </c>
      <c r="Q14" s="45">
        <f>'Effectiveness Data'!Q16</f>
        <v>738</v>
      </c>
      <c r="R14" s="45">
        <f>'Effectiveness Data'!R16</f>
        <v>0</v>
      </c>
      <c r="S14" s="45">
        <f>'Effectiveness Data'!S16</f>
        <v>0</v>
      </c>
      <c r="T14" s="45">
        <f>'Effectiveness Data'!T16</f>
        <v>1461</v>
      </c>
      <c r="U14" s="45">
        <f>'Effectiveness Data'!U16</f>
        <v>1461</v>
      </c>
      <c r="V14" s="45">
        <f>'Effectiveness Data'!V16</f>
        <v>1461</v>
      </c>
      <c r="W14" s="45">
        <f>'Effectiveness Data'!W16</f>
        <v>1826</v>
      </c>
      <c r="X14" s="45">
        <f>'Effectiveness Data'!X16</f>
        <v>0</v>
      </c>
      <c r="Y14" s="45">
        <f>'Effectiveness Data'!Y16</f>
        <v>0</v>
      </c>
      <c r="Z14" s="45">
        <f>'Effectiveness Data'!Z16</f>
        <v>0</v>
      </c>
      <c r="AA14" s="45">
        <f>'Effectiveness Data'!AA16</f>
        <v>1139</v>
      </c>
    </row>
    <row r="15" spans="1:27" ht="16">
      <c r="A15" s="46" t="str">
        <f>'Effectiveness Data'!A17</f>
        <v>Period of Monitoring</v>
      </c>
      <c r="B15" t="str">
        <f>'Effectiveness Data'!B17</f>
        <v>2006-2014</v>
      </c>
      <c r="C15" t="str">
        <f>'Effectiveness Data'!C17</f>
        <v>2007-2015</v>
      </c>
      <c r="D15" t="str">
        <f>'Effectiveness Data'!D17</f>
        <v>2011-2015</v>
      </c>
      <c r="E15" t="str">
        <f>'Effectiveness Data'!E17</f>
        <v>2010-2015</v>
      </c>
      <c r="F15" t="str">
        <f>'Effectiveness Data'!F17</f>
        <v>2011-2015</v>
      </c>
      <c r="G15" t="str">
        <f>'Effectiveness Data'!G17</f>
        <v>2011-2015</v>
      </c>
      <c r="H15" t="str">
        <f>'Effectiveness Data'!H17</f>
        <v>November 27th 2017 to May 10th 2018</v>
      </c>
      <c r="I15">
        <f>'Effectiveness Data'!I17</f>
        <v>0</v>
      </c>
      <c r="J15" t="str">
        <f>'Effectiveness Data'!J17</f>
        <v>November 27th 2017 to May 10th 2018</v>
      </c>
      <c r="K15" t="str">
        <f>'Effectiveness Data'!K17</f>
        <v>November 27th 2017 to May 10th 2019</v>
      </c>
      <c r="L15" t="str">
        <f>'Effectiveness Data'!L17</f>
        <v>November 27th 2017 to May 10th 2020</v>
      </c>
      <c r="M15" t="str">
        <f>'Effectiveness Data'!M17</f>
        <v>April 2016-April 2020</v>
      </c>
      <c r="N15" t="str">
        <f>'Effectiveness Data'!N17</f>
        <v>April 2016-April 2021</v>
      </c>
      <c r="O15" t="str">
        <f>'Effectiveness Data'!O17</f>
        <v>April 8th 2016 to October 29th, 2020</v>
      </c>
      <c r="P15">
        <f>'Effectiveness Data'!P17</f>
        <v>0</v>
      </c>
      <c r="Q15" t="str">
        <f>'Effectiveness Data'!Q17</f>
        <v>could't readily find</v>
      </c>
      <c r="R15">
        <f>'Effectiveness Data'!R17</f>
        <v>0</v>
      </c>
      <c r="S15">
        <f>'Effectiveness Data'!S17</f>
        <v>0</v>
      </c>
      <c r="T15" t="str">
        <f>'Effectiveness Data'!T17</f>
        <v>March 2011-March 2015</v>
      </c>
      <c r="U15" t="str">
        <f>'Effectiveness Data'!U17</f>
        <v>March 2011-March 2016</v>
      </c>
      <c r="V15" t="str">
        <f>'Effectiveness Data'!V17</f>
        <v>March 2011-March 2017</v>
      </c>
      <c r="W15" t="str">
        <f>'Effectiveness Data'!W17</f>
        <v>1 January 2011 to 31 December 2015</v>
      </c>
      <c r="X15">
        <f>'Effectiveness Data'!X17</f>
        <v>0</v>
      </c>
      <c r="Y15">
        <f>'Effectiveness Data'!Y17</f>
        <v>0</v>
      </c>
      <c r="Z15">
        <f>'Effectiveness Data'!Z17</f>
        <v>0</v>
      </c>
      <c r="AA15">
        <f>'Effectiveness Data'!AA17</f>
        <v>0</v>
      </c>
    </row>
    <row r="16" spans="1:27" ht="16">
      <c r="A16" s="46" t="str">
        <f>'Effectiveness Data'!A18</f>
        <v>Time between structure build and start of monitoring</v>
      </c>
      <c r="B16">
        <f>'Effectiveness Data'!B18</f>
        <v>0</v>
      </c>
      <c r="C16">
        <f>'Effectiveness Data'!C18</f>
        <v>0</v>
      </c>
      <c r="D16">
        <f>'Effectiveness Data'!D18</f>
        <v>0</v>
      </c>
      <c r="E16">
        <f>'Effectiveness Data'!E18</f>
        <v>0</v>
      </c>
      <c r="F16">
        <f>'Effectiveness Data'!F18</f>
        <v>0</v>
      </c>
      <c r="G16">
        <f>'Effectiveness Data'!G18</f>
        <v>0</v>
      </c>
      <c r="H16">
        <f>'Effectiveness Data'!H18</f>
        <v>0</v>
      </c>
      <c r="I16">
        <f>'Effectiveness Data'!I18</f>
        <v>0</v>
      </c>
      <c r="J16">
        <f>'Effectiveness Data'!J18</f>
        <v>0</v>
      </c>
      <c r="K16">
        <f>'Effectiveness Data'!K18</f>
        <v>0</v>
      </c>
      <c r="L16">
        <f>'Effectiveness Data'!L18</f>
        <v>0</v>
      </c>
      <c r="M16">
        <f>'Effectiveness Data'!M18</f>
        <v>0</v>
      </c>
      <c r="N16">
        <f>'Effectiveness Data'!N18</f>
        <v>0</v>
      </c>
      <c r="O16">
        <f>'Effectiveness Data'!O18</f>
        <v>0</v>
      </c>
      <c r="P16">
        <f>'Effectiveness Data'!P18</f>
        <v>0</v>
      </c>
      <c r="Q16">
        <f>'Effectiveness Data'!Q18</f>
        <v>0</v>
      </c>
      <c r="R16">
        <f>'Effectiveness Data'!R18</f>
        <v>0</v>
      </c>
      <c r="S16">
        <f>'Effectiveness Data'!S18</f>
        <v>0</v>
      </c>
      <c r="T16">
        <f>'Effectiveness Data'!T18</f>
        <v>0</v>
      </c>
      <c r="U16">
        <f>'Effectiveness Data'!U18</f>
        <v>0</v>
      </c>
      <c r="V16">
        <f>'Effectiveness Data'!V18</f>
        <v>0</v>
      </c>
      <c r="W16">
        <f>'Effectiveness Data'!W18</f>
        <v>0</v>
      </c>
      <c r="X16">
        <f>'Effectiveness Data'!X18</f>
        <v>0</v>
      </c>
      <c r="Y16">
        <f>'Effectiveness Data'!Y18</f>
        <v>0</v>
      </c>
      <c r="Z16">
        <f>'Effectiveness Data'!Z18</f>
        <v>0</v>
      </c>
      <c r="AA16">
        <f>'Effectiveness Data'!AA18</f>
        <v>0</v>
      </c>
    </row>
    <row r="17" spans="1:27" ht="16">
      <c r="A17" s="46">
        <f>'Effectiveness Data'!A19</f>
        <v>0</v>
      </c>
      <c r="B17">
        <f>'Effectiveness Data'!B19</f>
        <v>0</v>
      </c>
      <c r="C17">
        <f>'Effectiveness Data'!C19</f>
        <v>0</v>
      </c>
      <c r="D17">
        <f>'Effectiveness Data'!D19</f>
        <v>0</v>
      </c>
      <c r="E17">
        <f>'Effectiveness Data'!E19</f>
        <v>0</v>
      </c>
      <c r="F17">
        <f>'Effectiveness Data'!F19</f>
        <v>0</v>
      </c>
      <c r="G17">
        <f>'Effectiveness Data'!G19</f>
        <v>0</v>
      </c>
      <c r="H17">
        <f>'Effectiveness Data'!H19</f>
        <v>0</v>
      </c>
      <c r="I17">
        <f>'Effectiveness Data'!I19</f>
        <v>0</v>
      </c>
      <c r="J17">
        <f>'Effectiveness Data'!J19</f>
        <v>0</v>
      </c>
      <c r="K17">
        <f>'Effectiveness Data'!K19</f>
        <v>0</v>
      </c>
      <c r="L17">
        <f>'Effectiveness Data'!L19</f>
        <v>0</v>
      </c>
      <c r="M17">
        <f>'Effectiveness Data'!M19</f>
        <v>0</v>
      </c>
      <c r="N17">
        <f>'Effectiveness Data'!N19</f>
        <v>0</v>
      </c>
      <c r="O17">
        <f>'Effectiveness Data'!O19</f>
        <v>0</v>
      </c>
      <c r="P17">
        <f>'Effectiveness Data'!P19</f>
        <v>0</v>
      </c>
      <c r="Q17">
        <f>'Effectiveness Data'!Q19</f>
        <v>0</v>
      </c>
      <c r="R17">
        <f>'Effectiveness Data'!R19</f>
        <v>0</v>
      </c>
      <c r="S17">
        <f>'Effectiveness Data'!S19</f>
        <v>0</v>
      </c>
      <c r="T17">
        <f>'Effectiveness Data'!T19</f>
        <v>0</v>
      </c>
      <c r="U17">
        <f>'Effectiveness Data'!U19</f>
        <v>0</v>
      </c>
      <c r="V17">
        <f>'Effectiveness Data'!V19</f>
        <v>0</v>
      </c>
      <c r="W17">
        <f>'Effectiveness Data'!W19</f>
        <v>0</v>
      </c>
      <c r="X17">
        <f>'Effectiveness Data'!X19</f>
        <v>0</v>
      </c>
      <c r="Y17">
        <f>'Effectiveness Data'!Y19</f>
        <v>0</v>
      </c>
      <c r="Z17">
        <f>'Effectiveness Data'!Z19</f>
        <v>0</v>
      </c>
      <c r="AA17">
        <f>'Effectiveness Data'!AA19</f>
        <v>0</v>
      </c>
    </row>
    <row r="18" spans="1:27" s="1" customFormat="1" ht="56" customHeight="1">
      <c r="A18" s="48" t="str">
        <f>'Effectiveness Data'!A20</f>
        <v>Name (if applicable)</v>
      </c>
      <c r="B18" s="1" t="str">
        <f>'Effectiveness Data'!B20</f>
        <v>Banff National Park Wolverine Overpass</v>
      </c>
      <c r="C18" s="1" t="str">
        <f>'Effectiveness Data'!C20</f>
        <v>Banff National Park Red Earth Overpass</v>
      </c>
      <c r="D18" s="1" t="str">
        <f>'Effectiveness Data'!D20</f>
        <v>Banff National Park TOP</v>
      </c>
      <c r="E18" s="1" t="str">
        <f>'Effectiveness Data'!E20</f>
        <v>Banff National Park LLOP</v>
      </c>
      <c r="F18" s="1" t="str">
        <f>'Effectiveness Data'!F20</f>
        <v>Banff National Park COP</v>
      </c>
      <c r="G18" s="1" t="str">
        <f>'Effectiveness Data'!G20</f>
        <v>Banff National Park POP</v>
      </c>
      <c r="H18" s="1" t="str">
        <f>'Effectiveness Data'!H20</f>
        <v xml:space="preserve">Trepanier Creek </v>
      </c>
      <c r="I18" s="1" t="str">
        <f>'Effectiveness Data'!I20</f>
        <v>Yoho OP</v>
      </c>
      <c r="J18" s="1" t="str">
        <f>'Effectiveness Data'!J20</f>
        <v>Glenogle</v>
      </c>
      <c r="K18" s="1" t="str">
        <f>'Effectiveness Data'!K20</f>
        <v>Golden Hill</v>
      </c>
      <c r="L18" s="1" t="str">
        <f>'Effectiveness Data'!L20</f>
        <v>Palliser</v>
      </c>
      <c r="M18" s="1" t="str">
        <f>'Effectiveness Data'!M20</f>
        <v>State Highway 9 Wildlife Crossings North OP</v>
      </c>
      <c r="N18" s="1" t="str">
        <f>'Effectiveness Data'!N20</f>
        <v>State Highway 9 Wildlife Crossings South OP</v>
      </c>
      <c r="O18" s="1" t="str">
        <f>'Effectiveness Data'!O20</f>
        <v>Oracle Rd Wildlife Corsing</v>
      </c>
      <c r="P18" s="1" t="str">
        <f>'Effectiveness Data'!P20</f>
        <v>Parely Canyon Wildlife Crossing</v>
      </c>
      <c r="Q18" s="1" t="str">
        <f>'Effectiveness Data'!Q20</f>
        <v>I-15 A***</v>
      </c>
      <c r="R18" s="1" t="str">
        <f>'Effectiveness Data'!R20</f>
        <v>I-15 B***</v>
      </c>
      <c r="S18" s="1" t="str">
        <f>'Effectiveness Data'!S20</f>
        <v>Trapper's point U.S. Highway 191</v>
      </c>
      <c r="T18" s="1" t="str">
        <f>'Effectiveness Data'!T20</f>
        <v>Highway 93 desert Big Horn Sheep 1</v>
      </c>
      <c r="U18" s="1" t="str">
        <f>'Effectiveness Data'!U20</f>
        <v>Highway 93 desert Big Horn Sheep 2</v>
      </c>
      <c r="V18" s="1" t="str">
        <f>'Effectiveness Data'!V20</f>
        <v>Highway 93 desert Big Horn Sheep 3</v>
      </c>
      <c r="W18" s="1" t="str">
        <f>'Effectiveness Data'!W20</f>
        <v>Highway 93 North</v>
      </c>
      <c r="X18" s="1" t="str">
        <f>'Effectiveness Data'!X20</f>
        <v>INTERSTATE 80 AND HIGHWAY 93 PEQUOP CROSSINGS NETWORK</v>
      </c>
      <c r="Y18" s="1" t="str">
        <f>'Effectiveness Data'!Y20</f>
        <v>INTERSTATE 80 AND HIGHWAY 93 PEQUOP CROSSINGS NETWORK</v>
      </c>
      <c r="Z18" s="1" t="str">
        <f>'Effectiveness Data'!Z20</f>
        <v>INTERSTATE 80 AND HIGHWAY 93 PEQUOP CROSSINGS NETWORK</v>
      </c>
      <c r="AA18" s="1" t="str">
        <f>'Effectiveness Data'!AA20</f>
        <v>Washington OP</v>
      </c>
    </row>
    <row r="19" spans="1:27" ht="16">
      <c r="A19" s="46" t="str">
        <f>'Effectiveness Data'!A21</f>
        <v>Overpass or Underpass</v>
      </c>
      <c r="B19" t="str">
        <f>'Effectiveness Data'!B21</f>
        <v>Overpass</v>
      </c>
      <c r="C19" t="str">
        <f>'Effectiveness Data'!C21</f>
        <v>Overpass</v>
      </c>
      <c r="D19" t="str">
        <f>'Effectiveness Data'!D21</f>
        <v>Overpass</v>
      </c>
      <c r="E19" t="str">
        <f>'Effectiveness Data'!E21</f>
        <v>Overpass</v>
      </c>
      <c r="F19" t="str">
        <f>'Effectiveness Data'!F21</f>
        <v>Overpass</v>
      </c>
      <c r="G19" t="str">
        <f>'Effectiveness Data'!G21</f>
        <v>Overpass</v>
      </c>
      <c r="H19" t="str">
        <f>'Effectiveness Data'!H21</f>
        <v>Overpass</v>
      </c>
      <c r="I19" t="str">
        <f>'Effectiveness Data'!I21</f>
        <v>Overpass</v>
      </c>
      <c r="J19" t="str">
        <f>'Effectiveness Data'!J21</f>
        <v>Overpass</v>
      </c>
      <c r="K19" t="str">
        <f>'Effectiveness Data'!K21</f>
        <v>Overpass</v>
      </c>
      <c r="L19" t="str">
        <f>'Effectiveness Data'!L21</f>
        <v>Overpass</v>
      </c>
      <c r="M19" t="str">
        <f>'Effectiveness Data'!M21</f>
        <v>Overpasses</v>
      </c>
      <c r="N19" t="str">
        <f>'Effectiveness Data'!N21</f>
        <v>Overpasses</v>
      </c>
      <c r="O19" t="str">
        <f>'Effectiveness Data'!O21</f>
        <v>Overpass</v>
      </c>
      <c r="P19" t="str">
        <f>'Effectiveness Data'!P21</f>
        <v>Overpass</v>
      </c>
      <c r="Q19" t="str">
        <f>'Effectiveness Data'!Q21</f>
        <v>Overpass</v>
      </c>
      <c r="R19" t="str">
        <f>'Effectiveness Data'!R21</f>
        <v>Overpass</v>
      </c>
      <c r="S19" t="str">
        <f>'Effectiveness Data'!S21</f>
        <v>Overpass</v>
      </c>
      <c r="T19" t="str">
        <f>'Effectiveness Data'!T21</f>
        <v>Overpass</v>
      </c>
      <c r="U19" t="str">
        <f>'Effectiveness Data'!U21</f>
        <v>Overpass</v>
      </c>
      <c r="V19" t="str">
        <f>'Effectiveness Data'!V21</f>
        <v>Overpass</v>
      </c>
      <c r="W19" t="str">
        <f>'Effectiveness Data'!W21</f>
        <v>Overpass</v>
      </c>
      <c r="X19" t="str">
        <f>'Effectiveness Data'!X21</f>
        <v>Overpass</v>
      </c>
      <c r="Y19" t="str">
        <f>'Effectiveness Data'!Y21</f>
        <v>Overpass</v>
      </c>
      <c r="Z19" t="str">
        <f>'Effectiveness Data'!Z21</f>
        <v>Overpass</v>
      </c>
      <c r="AA19" t="str">
        <f>'Effectiveness Data'!AA21</f>
        <v>Overpass</v>
      </c>
    </row>
    <row r="20" spans="1:27" ht="16">
      <c r="A20" s="46" t="str">
        <f>'Effectiveness Data'!A22</f>
        <v>Targeted Species</v>
      </c>
      <c r="B20" t="str">
        <f>'Effectiveness Data'!B22</f>
        <v>Grizzly bear, elk, deer</v>
      </c>
      <c r="C20" t="str">
        <f>'Effectiveness Data'!C22</f>
        <v>Grizzly bear, elk, deer</v>
      </c>
      <c r="D20" t="str">
        <f>'Effectiveness Data'!D22</f>
        <v>Grizzly bear, elk, deer</v>
      </c>
      <c r="E20" t="str">
        <f>'Effectiveness Data'!E22</f>
        <v>Grizzly bear, elk, deer</v>
      </c>
      <c r="F20" t="str">
        <f>'Effectiveness Data'!F22</f>
        <v>Grizzly bear, elk, deer</v>
      </c>
      <c r="G20" t="str">
        <f>'Effectiveness Data'!G22</f>
        <v>Grizzly bear, elk, deer</v>
      </c>
      <c r="H20" t="str">
        <f>'Effectiveness Data'!H22</f>
        <v>mule deer</v>
      </c>
      <c r="I20">
        <f>'Effectiveness Data'!I22</f>
        <v>0</v>
      </c>
      <c r="J20">
        <f>'Effectiveness Data'!J22</f>
        <v>0</v>
      </c>
      <c r="K20">
        <f>'Effectiveness Data'!K22</f>
        <v>0</v>
      </c>
      <c r="L20">
        <f>'Effectiveness Data'!L22</f>
        <v>0</v>
      </c>
      <c r="M20" t="str">
        <f>'Effectiveness Data'!M22</f>
        <v>Mule deer, elk, coyote, bobcat, cougar, black bear</v>
      </c>
      <c r="N20" t="str">
        <f>'Effectiveness Data'!N22</f>
        <v>Mule deer, elk, coyote, bobcat, cougar, black bear</v>
      </c>
      <c r="O20" t="str">
        <f>'Effectiveness Data'!O22</f>
        <v>Mule deer</v>
      </c>
      <c r="P20" t="str">
        <f>'Effectiveness Data'!P22</f>
        <v>Mule deer, elk, moose</v>
      </c>
      <c r="Q20" t="str">
        <f>'Effectiveness Data'!Q22</f>
        <v>mule deer</v>
      </c>
      <c r="R20" t="str">
        <f>'Effectiveness Data'!R22</f>
        <v>mule deer</v>
      </c>
      <c r="S20" t="str">
        <f>'Effectiveness Data'!S22</f>
        <v>Pronghorn, mule deer, elk</v>
      </c>
      <c r="T20" t="str">
        <f>'Effectiveness Data'!T22</f>
        <v>Desert Bighron Sheep</v>
      </c>
      <c r="U20" t="str">
        <f>'Effectiveness Data'!U22</f>
        <v>Desert Bighron Sheep</v>
      </c>
      <c r="V20" t="str">
        <f>'Effectiveness Data'!V22</f>
        <v>Desert Bighron Sheep</v>
      </c>
      <c r="W20" t="str">
        <f>'Effectiveness Data'!W22</f>
        <v>White Tailed Deer, Mule Deer, Black Bear</v>
      </c>
      <c r="X20" t="str">
        <f>'Effectiveness Data'!X22</f>
        <v>Mule Deer</v>
      </c>
      <c r="Y20" t="str">
        <f>'Effectiveness Data'!Y22</f>
        <v>Mule Deer</v>
      </c>
      <c r="Z20" t="str">
        <f>'Effectiveness Data'!Z22</f>
        <v>Mule Deer</v>
      </c>
      <c r="AA20">
        <f>'Effectiveness Data'!AA22</f>
        <v>0</v>
      </c>
    </row>
    <row r="21" spans="1:27" ht="16">
      <c r="A21" s="46" t="str">
        <f>'Effectiveness Data'!A23</f>
        <v>ApproxSize</v>
      </c>
      <c r="B21" t="str">
        <f>'Effectiveness Data'!B23</f>
        <v>Large (&gt;350 lbs)</v>
      </c>
      <c r="C21" t="str">
        <f>'Effectiveness Data'!C23</f>
        <v>Large (&gt;350 lbs)</v>
      </c>
      <c r="D21" t="str">
        <f>'Effectiveness Data'!D23</f>
        <v>Large (&gt;350 lbs)</v>
      </c>
      <c r="E21" t="str">
        <f>'Effectiveness Data'!E23</f>
        <v>Large (&gt;350 lbs)</v>
      </c>
      <c r="F21" t="str">
        <f>'Effectiveness Data'!F23</f>
        <v>Large (&gt;350 lbs)</v>
      </c>
      <c r="G21" t="str">
        <f>'Effectiveness Data'!G23</f>
        <v>Large (&gt;350 lbs)</v>
      </c>
      <c r="H21" t="str">
        <f>'Effectiveness Data'!H23</f>
        <v>Medium (50-350 lbs)</v>
      </c>
      <c r="I21">
        <f>'Effectiveness Data'!I23</f>
        <v>0</v>
      </c>
      <c r="J21">
        <f>'Effectiveness Data'!J23</f>
        <v>0</v>
      </c>
      <c r="K21">
        <f>'Effectiveness Data'!K23</f>
        <v>0</v>
      </c>
      <c r="L21">
        <f>'Effectiveness Data'!L23</f>
        <v>0</v>
      </c>
      <c r="M21" t="str">
        <f>'Effectiveness Data'!M23</f>
        <v>Medium (50-350 lbs)</v>
      </c>
      <c r="N21" t="str">
        <f>'Effectiveness Data'!N23</f>
        <v>Medium (50-350 lbs)</v>
      </c>
      <c r="O21" t="str">
        <f>'Effectiveness Data'!O23</f>
        <v>Medium (50-350 lbs)</v>
      </c>
      <c r="P21" t="str">
        <f>'Effectiveness Data'!P23</f>
        <v>Medium (50-350 lbs)</v>
      </c>
      <c r="Q21">
        <f>'Effectiveness Data'!Q23</f>
        <v>0</v>
      </c>
      <c r="R21">
        <f>'Effectiveness Data'!R23</f>
        <v>0</v>
      </c>
      <c r="S21" t="str">
        <f>'Effectiveness Data'!S23</f>
        <v>Medium (50-350 lbs)</v>
      </c>
      <c r="T21" t="str">
        <f>'Effectiveness Data'!T23</f>
        <v>Medium (50-350 lbs)</v>
      </c>
      <c r="U21" t="str">
        <f>'Effectiveness Data'!U23</f>
        <v>Medium (50-350 lbs)</v>
      </c>
      <c r="V21" t="str">
        <f>'Effectiveness Data'!V23</f>
        <v>Medium (50-350 lbs)</v>
      </c>
      <c r="W21" t="str">
        <f>'Effectiveness Data'!W23</f>
        <v>Medium (50-350 lbs)</v>
      </c>
      <c r="X21" t="str">
        <f>'Effectiveness Data'!X23</f>
        <v>Medium (50-350 lbs)</v>
      </c>
      <c r="Y21" t="str">
        <f>'Effectiveness Data'!Y23</f>
        <v>Medium (50-350 lbs)</v>
      </c>
      <c r="Z21" t="str">
        <f>'Effectiveness Data'!Z23</f>
        <v>Medium (50-350 lbs)</v>
      </c>
      <c r="AA21">
        <f>'Effectiveness Data'!AA23</f>
        <v>0</v>
      </c>
    </row>
    <row r="22" spans="1:27" ht="16">
      <c r="A22" s="46" t="str">
        <f>'Effectiveness Data'!A24</f>
        <v>Price</v>
      </c>
      <c r="B22" t="str">
        <f>'Effectiveness Data'!B24</f>
        <v>(1750000 per stucture USD)</v>
      </c>
      <c r="C22" t="str">
        <f>'Effectiveness Data'!C24</f>
        <v>(1750000 per stucture USD)</v>
      </c>
      <c r="D22" t="str">
        <f>'Effectiveness Data'!D24</f>
        <v>(1750000 per stucture USD)</v>
      </c>
      <c r="E22" t="str">
        <f>'Effectiveness Data'!E24</f>
        <v>(1750000 per stucture USD)</v>
      </c>
      <c r="F22" t="str">
        <f>'Effectiveness Data'!F24</f>
        <v>(1750000 per stucture USD)</v>
      </c>
      <c r="G22" t="str">
        <f>'Effectiveness Data'!G24</f>
        <v>(1750000 per stucture USD)</v>
      </c>
      <c r="H22">
        <f>'Effectiveness Data'!H24</f>
        <v>0</v>
      </c>
      <c r="I22">
        <f>'Effectiveness Data'!I24</f>
        <v>0</v>
      </c>
      <c r="J22">
        <f>'Effectiveness Data'!J24</f>
        <v>0</v>
      </c>
      <c r="K22">
        <f>'Effectiveness Data'!K24</f>
        <v>0</v>
      </c>
      <c r="L22">
        <f>'Effectiveness Data'!L24</f>
        <v>0</v>
      </c>
      <c r="M22" t="str">
        <f>'Effectiveness Data'!M24</f>
        <v>Total project: $157551444 (2016 USD)</v>
      </c>
      <c r="N22" t="str">
        <f>'Effectiveness Data'!N24</f>
        <v>Total project: $157551444 (2016 USD)</v>
      </c>
      <c r="O22">
        <f>'Effectiveness Data'!O24</f>
        <v>0</v>
      </c>
      <c r="P22">
        <f>'Effectiveness Data'!P24</f>
        <v>0</v>
      </c>
      <c r="Q22">
        <f>'Effectiveness Data'!Q24</f>
        <v>0</v>
      </c>
      <c r="R22">
        <f>'Effectiveness Data'!R24</f>
        <v>0</v>
      </c>
      <c r="S22" t="str">
        <f>'Effectiveness Data'!S24</f>
        <v>Total project: 11M USD</v>
      </c>
      <c r="T22">
        <f>'Effectiveness Data'!T24</f>
        <v>0</v>
      </c>
      <c r="U22">
        <f>'Effectiveness Data'!U24</f>
        <v>0</v>
      </c>
      <c r="V22">
        <f>'Effectiveness Data'!V24</f>
        <v>0</v>
      </c>
      <c r="W22">
        <f>'Effectiveness Data'!W24</f>
        <v>0</v>
      </c>
      <c r="X22">
        <f>'Effectiveness Data'!X24</f>
        <v>0</v>
      </c>
      <c r="Y22">
        <f>'Effectiveness Data'!Y24</f>
        <v>0</v>
      </c>
      <c r="Z22">
        <f>'Effectiveness Data'!Z24</f>
        <v>0</v>
      </c>
      <c r="AA22">
        <f>'Effectiveness Data'!AA24</f>
        <v>0</v>
      </c>
    </row>
    <row r="23" spans="1:27" ht="16">
      <c r="A23" s="46" t="str">
        <f>'Effectiveness Data'!A25</f>
        <v>Year of build_clean</v>
      </c>
      <c r="B23">
        <f>'Effectiveness Data'!B25</f>
        <v>1996</v>
      </c>
      <c r="C23">
        <f>'Effectiveness Data'!C25</f>
        <v>1996</v>
      </c>
      <c r="D23">
        <f>'Effectiveness Data'!D25</f>
        <v>2010</v>
      </c>
      <c r="E23">
        <f>'Effectiveness Data'!E25</f>
        <v>2009</v>
      </c>
      <c r="F23">
        <f>'Effectiveness Data'!F25</f>
        <v>2011</v>
      </c>
      <c r="G23">
        <f>'Effectiveness Data'!G25</f>
        <v>2011</v>
      </c>
      <c r="H23">
        <f>'Effectiveness Data'!H25</f>
        <v>1990</v>
      </c>
      <c r="I23">
        <f>'Effectiveness Data'!I25</f>
        <v>0</v>
      </c>
      <c r="J23">
        <f>'Effectiveness Data'!J25</f>
        <v>0</v>
      </c>
      <c r="K23">
        <f>'Effectiveness Data'!K25</f>
        <v>0</v>
      </c>
      <c r="L23">
        <f>'Effectiveness Data'!L25</f>
        <v>0</v>
      </c>
      <c r="M23">
        <f>'Effectiveness Data'!M25</f>
        <v>2015</v>
      </c>
      <c r="N23">
        <f>'Effectiveness Data'!N25</f>
        <v>2015</v>
      </c>
      <c r="O23">
        <f>'Effectiveness Data'!O25</f>
        <v>2016</v>
      </c>
      <c r="P23">
        <f>'Effectiveness Data'!P25</f>
        <v>2019</v>
      </c>
      <c r="Q23">
        <f>'Effectiveness Data'!Q25</f>
        <v>0</v>
      </c>
      <c r="R23">
        <f>'Effectiveness Data'!R25</f>
        <v>0</v>
      </c>
      <c r="S23">
        <f>'Effectiveness Data'!S25</f>
        <v>2011</v>
      </c>
      <c r="T23">
        <f>'Effectiveness Data'!T25</f>
        <v>2007</v>
      </c>
      <c r="U23">
        <f>'Effectiveness Data'!U25</f>
        <v>2007</v>
      </c>
      <c r="V23">
        <f>'Effectiveness Data'!V25</f>
        <v>2007</v>
      </c>
      <c r="W23">
        <f>'Effectiveness Data'!W25</f>
        <v>2013</v>
      </c>
      <c r="X23">
        <f>'Effectiveness Data'!X25</f>
        <v>2011</v>
      </c>
      <c r="Y23">
        <f>'Effectiveness Data'!Y25</f>
        <v>2010</v>
      </c>
      <c r="Z23">
        <f>'Effectiveness Data'!Z25</f>
        <v>2013</v>
      </c>
      <c r="AA23">
        <f>'Effectiveness Data'!AA25</f>
        <v>0</v>
      </c>
    </row>
    <row r="24" spans="1:27" ht="16">
      <c r="A24" s="46" t="str">
        <f>'Effectiveness Data'!A26</f>
        <v>Known Width (m)</v>
      </c>
      <c r="B24">
        <f>'Effectiveness Data'!B26</f>
        <v>52</v>
      </c>
      <c r="C24">
        <f>'Effectiveness Data'!C26</f>
        <v>52</v>
      </c>
      <c r="D24">
        <f>'Effectiveness Data'!D26</f>
        <v>60</v>
      </c>
      <c r="E24">
        <f>'Effectiveness Data'!E26</f>
        <v>60</v>
      </c>
      <c r="F24">
        <f>'Effectiveness Data'!F26</f>
        <v>60</v>
      </c>
      <c r="G24">
        <f>'Effectiveness Data'!G26</f>
        <v>60</v>
      </c>
      <c r="H24">
        <f>'Effectiveness Data'!H26</f>
        <v>5.9</v>
      </c>
      <c r="I24">
        <f>'Effectiveness Data'!I26</f>
        <v>60</v>
      </c>
      <c r="J24">
        <f>'Effectiveness Data'!J26</f>
        <v>7.48</v>
      </c>
      <c r="K24">
        <f>'Effectiveness Data'!K26</f>
        <v>7.2</v>
      </c>
      <c r="L24">
        <f>'Effectiveness Data'!L26</f>
        <v>8.25</v>
      </c>
      <c r="M24">
        <f>'Effectiveness Data'!M26</f>
        <v>30.5</v>
      </c>
      <c r="N24">
        <f>'Effectiveness Data'!N26</f>
        <v>30.5</v>
      </c>
      <c r="O24">
        <f>'Effectiveness Data'!O26</f>
        <v>45.72</v>
      </c>
      <c r="P24" t="e">
        <f>'Effectiveness Data'!P26</f>
        <v>#N/A</v>
      </c>
      <c r="Q24" t="e">
        <f>'Effectiveness Data'!Q26</f>
        <v>#N/A</v>
      </c>
      <c r="R24" t="e">
        <f>'Effectiveness Data'!R26</f>
        <v>#N/A</v>
      </c>
      <c r="S24" t="e">
        <f>'Effectiveness Data'!S26</f>
        <v>#N/A</v>
      </c>
      <c r="T24">
        <f>'Effectiveness Data'!T26</f>
        <v>15.24</v>
      </c>
      <c r="U24">
        <f>'Effectiveness Data'!U26</f>
        <v>15.24</v>
      </c>
      <c r="V24">
        <f>'Effectiveness Data'!V26</f>
        <v>30.48</v>
      </c>
      <c r="W24">
        <f>'Effectiveness Data'!W26</f>
        <v>60</v>
      </c>
      <c r="X24" t="e">
        <f>'Effectiveness Data'!X26</f>
        <v>#N/A</v>
      </c>
      <c r="Y24" t="e">
        <f>'Effectiveness Data'!Y26</f>
        <v>#N/A</v>
      </c>
      <c r="Z24" t="e">
        <f>'Effectiveness Data'!Z26</f>
        <v>#N/A</v>
      </c>
      <c r="AA24">
        <f>'Effectiveness Data'!AA26</f>
        <v>45.72</v>
      </c>
    </row>
    <row r="25" spans="1:27" ht="16">
      <c r="A25" s="46" t="str">
        <f>'Effectiveness Data'!A27</f>
        <v>Estimated inner Width (m) ( from Google Earth)(in cases where fencing is visible - inner fence/rail where visible)</v>
      </c>
      <c r="B25">
        <f>'Effectiveness Data'!B27</f>
        <v>51.62</v>
      </c>
      <c r="C25" t="e">
        <f>'Effectiveness Data'!C27</f>
        <v>#N/A</v>
      </c>
      <c r="D25">
        <f>'Effectiveness Data'!D27</f>
        <v>58.51</v>
      </c>
      <c r="E25">
        <f>'Effectiveness Data'!E27</f>
        <v>59.5</v>
      </c>
      <c r="F25" t="e">
        <f>'Effectiveness Data'!F27</f>
        <v>#N/A</v>
      </c>
      <c r="G25">
        <f>'Effectiveness Data'!G27</f>
        <v>59.94</v>
      </c>
      <c r="H25">
        <f>'Effectiveness Data'!H27</f>
        <v>5.76</v>
      </c>
      <c r="I25">
        <f>'Effectiveness Data'!I27</f>
        <v>60.07</v>
      </c>
      <c r="J25">
        <f>'Effectiveness Data'!J27</f>
        <v>6.69</v>
      </c>
      <c r="K25" t="e">
        <f>'Effectiveness Data'!K27</f>
        <v>#N/A</v>
      </c>
      <c r="L25">
        <f>'Effectiveness Data'!L27</f>
        <v>6.97</v>
      </c>
      <c r="M25">
        <f>'Effectiveness Data'!M27</f>
        <v>21.51</v>
      </c>
      <c r="N25">
        <f>'Effectiveness Data'!N27</f>
        <v>20.25</v>
      </c>
      <c r="O25">
        <f>'Effectiveness Data'!O27</f>
        <v>42.63</v>
      </c>
      <c r="P25">
        <f>'Effectiveness Data'!P27</f>
        <v>12.25</v>
      </c>
      <c r="Q25">
        <f>'Effectiveness Data'!Q27</f>
        <v>5.75</v>
      </c>
      <c r="R25">
        <f>'Effectiveness Data'!R27</f>
        <v>5.6</v>
      </c>
      <c r="S25">
        <f>'Effectiveness Data'!S27</f>
        <v>36.6</v>
      </c>
      <c r="T25">
        <f>'Effectiveness Data'!T27</f>
        <v>14.37</v>
      </c>
      <c r="U25">
        <f>'Effectiveness Data'!U27</f>
        <v>14.03</v>
      </c>
      <c r="V25">
        <f>'Effectiveness Data'!V27</f>
        <v>30.03</v>
      </c>
      <c r="W25">
        <f>'Effectiveness Data'!W27</f>
        <v>55.3</v>
      </c>
      <c r="X25">
        <f>'Effectiveness Data'!X27</f>
        <v>28.51</v>
      </c>
      <c r="Y25">
        <f>'Effectiveness Data'!Y27</f>
        <v>48.21</v>
      </c>
      <c r="Z25" t="e">
        <f>'Effectiveness Data'!Z27</f>
        <v>#N/A</v>
      </c>
      <c r="AA25">
        <f>'Effectiveness Data'!AA27</f>
        <v>45.64</v>
      </c>
    </row>
    <row r="26" spans="1:27" ht="16">
      <c r="A26" s="46" t="str">
        <f>'Effectiveness Data'!A28</f>
        <v xml:space="preserve">Known Length (m) </v>
      </c>
      <c r="B26">
        <f>'Effectiveness Data'!B28</f>
        <v>54</v>
      </c>
      <c r="C26">
        <f>'Effectiveness Data'!C28</f>
        <v>57</v>
      </c>
      <c r="D26">
        <f>'Effectiveness Data'!D28</f>
        <v>49</v>
      </c>
      <c r="E26">
        <f>'Effectiveness Data'!E28</f>
        <v>57</v>
      </c>
      <c r="F26">
        <f>'Effectiveness Data'!F28</f>
        <v>67</v>
      </c>
      <c r="G26">
        <f>'Effectiveness Data'!G28</f>
        <v>67</v>
      </c>
      <c r="H26">
        <f>'Effectiveness Data'!H28</f>
        <v>54</v>
      </c>
      <c r="I26">
        <f>'Effectiveness Data'!I28</f>
        <v>55.3</v>
      </c>
      <c r="J26">
        <f>'Effectiveness Data'!J28</f>
        <v>37.4</v>
      </c>
      <c r="K26">
        <f>'Effectiveness Data'!K28</f>
        <v>27.5</v>
      </c>
      <c r="L26">
        <f>'Effectiveness Data'!L28</f>
        <v>30.6</v>
      </c>
      <c r="M26">
        <f>'Effectiveness Data'!M28</f>
        <v>20.100000000000001</v>
      </c>
      <c r="N26">
        <f>'Effectiveness Data'!N28</f>
        <v>20.100000000000001</v>
      </c>
      <c r="O26">
        <f>'Effectiveness Data'!O28</f>
        <v>0</v>
      </c>
      <c r="P26">
        <f>'Effectiveness Data'!P28</f>
        <v>0</v>
      </c>
      <c r="Q26">
        <f>'Effectiveness Data'!Q28</f>
        <v>0</v>
      </c>
      <c r="R26">
        <f>'Effectiveness Data'!R28</f>
        <v>0</v>
      </c>
      <c r="S26">
        <f>'Effectiveness Data'!S28</f>
        <v>0</v>
      </c>
      <c r="T26">
        <f>'Effectiveness Data'!T28</f>
        <v>61.874400000000001</v>
      </c>
      <c r="U26">
        <f>'Effectiveness Data'!U28</f>
        <v>61.874400000000001</v>
      </c>
      <c r="V26">
        <f>'Effectiveness Data'!V28</f>
        <v>61.874400000000001</v>
      </c>
      <c r="W26">
        <f>'Effectiveness Data'!W28</f>
        <v>63</v>
      </c>
      <c r="X26">
        <f>'Effectiveness Data'!X28</f>
        <v>0</v>
      </c>
      <c r="Y26">
        <f>'Effectiveness Data'!Y28</f>
        <v>0</v>
      </c>
      <c r="Z26">
        <f>'Effectiveness Data'!Z28</f>
        <v>0</v>
      </c>
      <c r="AA26">
        <f>'Effectiveness Data'!AA28</f>
        <v>65.531999999999996</v>
      </c>
    </row>
    <row r="27" spans="1:27" ht="16">
      <c r="A27" s="46" t="str">
        <f>'Effectiveness Data'!A29</f>
        <v xml:space="preserve">Estimated Length (m) ( width of road/rail and median below) </v>
      </c>
      <c r="B27">
        <f>'Effectiveness Data'!B29</f>
        <v>46</v>
      </c>
      <c r="C27" t="e">
        <f>'Effectiveness Data'!C29</f>
        <v>#N/A</v>
      </c>
      <c r="D27">
        <f>'Effectiveness Data'!D29</f>
        <v>40.4</v>
      </c>
      <c r="E27">
        <f>'Effectiveness Data'!E29</f>
        <v>43.94</v>
      </c>
      <c r="F27" t="e">
        <f>'Effectiveness Data'!F29</f>
        <v>#N/A</v>
      </c>
      <c r="G27">
        <f>'Effectiveness Data'!G29</f>
        <v>55.83</v>
      </c>
      <c r="H27">
        <f>'Effectiveness Data'!H29</f>
        <v>29.63</v>
      </c>
      <c r="I27">
        <f>'Effectiveness Data'!I29</f>
        <v>35.07</v>
      </c>
      <c r="J27">
        <f>'Effectiveness Data'!J29</f>
        <v>31.92</v>
      </c>
      <c r="K27" t="e">
        <f>'Effectiveness Data'!K29</f>
        <v>#N/A</v>
      </c>
      <c r="L27">
        <f>'Effectiveness Data'!L29</f>
        <v>28.69</v>
      </c>
      <c r="M27">
        <f>'Effectiveness Data'!M29</f>
        <v>11.78</v>
      </c>
      <c r="N27">
        <f>'Effectiveness Data'!N29</f>
        <v>12.31</v>
      </c>
      <c r="O27">
        <f>'Effectiveness Data'!O29</f>
        <v>38.799999999999997</v>
      </c>
      <c r="P27">
        <f>'Effectiveness Data'!P29</f>
        <v>62.09</v>
      </c>
      <c r="Q27">
        <f>'Effectiveness Data'!Q29</f>
        <v>13.59</v>
      </c>
      <c r="R27">
        <f>'Effectiveness Data'!R29</f>
        <v>12.74</v>
      </c>
      <c r="S27">
        <f>'Effectiveness Data'!S29</f>
        <v>17.059999999999999</v>
      </c>
      <c r="T27">
        <f>'Effectiveness Data'!T29</f>
        <v>47.91</v>
      </c>
      <c r="U27">
        <f>'Effectiveness Data'!U29</f>
        <v>47.69</v>
      </c>
      <c r="V27">
        <f>'Effectiveness Data'!V29</f>
        <v>41.42</v>
      </c>
      <c r="W27">
        <f>'Effectiveness Data'!W29</f>
        <v>10.54</v>
      </c>
      <c r="X27">
        <f>'Effectiveness Data'!X29</f>
        <v>16.89</v>
      </c>
      <c r="Y27">
        <f>'Effectiveness Data'!Y29</f>
        <v>9.5</v>
      </c>
      <c r="Z27" t="e">
        <f>'Effectiveness Data'!Z29</f>
        <v>#N/A</v>
      </c>
      <c r="AA27">
        <f>'Effectiveness Data'!AA29</f>
        <v>53.64</v>
      </c>
    </row>
    <row r="28" spans="1:27" ht="16">
      <c r="A28" s="46" t="str">
        <f>'Effectiveness Data'!A30</f>
        <v>Estimated Length (m) ( Headwall)(end to end of physical structure, often indicated by start and stop of guard rail / concreate/metail edge of strcuture)</v>
      </c>
      <c r="B28">
        <f>'Effectiveness Data'!B30</f>
        <v>57.72</v>
      </c>
      <c r="C28" t="e">
        <f>'Effectiveness Data'!C30</f>
        <v>#N/A</v>
      </c>
      <c r="D28">
        <f>'Effectiveness Data'!D30</f>
        <v>73.16</v>
      </c>
      <c r="E28">
        <f>'Effectiveness Data'!E30</f>
        <v>69.599999999999994</v>
      </c>
      <c r="F28" t="e">
        <f>'Effectiveness Data'!F30</f>
        <v>#N/A</v>
      </c>
      <c r="G28">
        <f>'Effectiveness Data'!G30</f>
        <v>67.84</v>
      </c>
      <c r="H28">
        <f>'Effectiveness Data'!H30</f>
        <v>56.63</v>
      </c>
      <c r="I28">
        <f>'Effectiveness Data'!I30</f>
        <v>56.02</v>
      </c>
      <c r="J28">
        <f>'Effectiveness Data'!J30</f>
        <v>47.94</v>
      </c>
      <c r="K28" t="e">
        <f>'Effectiveness Data'!K30</f>
        <v>#N/A</v>
      </c>
      <c r="L28">
        <f>'Effectiveness Data'!L30</f>
        <v>35.86</v>
      </c>
      <c r="M28">
        <f>'Effectiveness Data'!M30</f>
        <v>38.700000000000003</v>
      </c>
      <c r="N28">
        <f>'Effectiveness Data'!N30</f>
        <v>37.950000000000003</v>
      </c>
      <c r="O28">
        <f>'Effectiveness Data'!O30</f>
        <v>51.28</v>
      </c>
      <c r="P28">
        <f>'Effectiveness Data'!P30</f>
        <v>109.29</v>
      </c>
      <c r="Q28">
        <f>'Effectiveness Data'!Q30</f>
        <v>60.43</v>
      </c>
      <c r="R28">
        <f>'Effectiveness Data'!R30</f>
        <v>63.17</v>
      </c>
      <c r="S28">
        <f>'Effectiveness Data'!S30</f>
        <v>93.47</v>
      </c>
      <c r="T28">
        <f>'Effectiveness Data'!T30</f>
        <v>72.53</v>
      </c>
      <c r="U28">
        <f>'Effectiveness Data'!U30</f>
        <v>73.760000000000005</v>
      </c>
      <c r="V28">
        <f>'Effectiveness Data'!V30</f>
        <v>73.88</v>
      </c>
      <c r="W28">
        <f>'Effectiveness Data'!W30</f>
        <v>64.64</v>
      </c>
      <c r="X28">
        <f>'Effectiveness Data'!X30</f>
        <v>34.15</v>
      </c>
      <c r="Y28">
        <f>'Effectiveness Data'!Y30</f>
        <v>43.75</v>
      </c>
      <c r="Z28" t="e">
        <f>'Effectiveness Data'!Z30</f>
        <v>#N/A</v>
      </c>
      <c r="AA28">
        <f>'Effectiveness Data'!AA30</f>
        <v>99.26</v>
      </c>
    </row>
    <row r="29" spans="1:27" ht="16">
      <c r="A29" s="46" t="str">
        <f>'Effectiveness Data'!A31</f>
        <v>Estimated Length (m) (including ramps)</v>
      </c>
      <c r="B29" t="e">
        <f>'Effectiveness Data'!B31</f>
        <v>#N/A</v>
      </c>
      <c r="C29" t="e">
        <f>'Effectiveness Data'!C31</f>
        <v>#N/A</v>
      </c>
      <c r="D29">
        <f>'Effectiveness Data'!D31</f>
        <v>124.09</v>
      </c>
      <c r="E29">
        <f>'Effectiveness Data'!E31</f>
        <v>126.6</v>
      </c>
      <c r="F29" t="e">
        <f>'Effectiveness Data'!F31</f>
        <v>#N/A</v>
      </c>
      <c r="G29">
        <f>'Effectiveness Data'!G31</f>
        <v>111.66</v>
      </c>
      <c r="H29" t="e">
        <f>'Effectiveness Data'!H31</f>
        <v>#N/A</v>
      </c>
      <c r="I29">
        <f>'Effectiveness Data'!I31</f>
        <v>84.25</v>
      </c>
      <c r="J29" t="e">
        <f>'Effectiveness Data'!J31</f>
        <v>#N/A</v>
      </c>
      <c r="K29" t="e">
        <f>'Effectiveness Data'!K31</f>
        <v>#N/A</v>
      </c>
      <c r="L29">
        <f>'Effectiveness Data'!L31</f>
        <v>56.32</v>
      </c>
      <c r="M29" t="e">
        <f>'Effectiveness Data'!M31</f>
        <v>#N/A</v>
      </c>
      <c r="N29" t="e">
        <f>'Effectiveness Data'!N31</f>
        <v>#N/A</v>
      </c>
      <c r="O29" t="e">
        <f>'Effectiveness Data'!O31</f>
        <v>#N/A</v>
      </c>
      <c r="P29" t="e">
        <f>'Effectiveness Data'!P31</f>
        <v>#N/A</v>
      </c>
      <c r="Q29" t="e">
        <f>'Effectiveness Data'!Q31</f>
        <v>#N/A</v>
      </c>
      <c r="R29" t="e">
        <f>'Effectiveness Data'!R31</f>
        <v>#N/A</v>
      </c>
      <c r="S29">
        <f>'Effectiveness Data'!S31</f>
        <v>123.25</v>
      </c>
      <c r="T29" t="e">
        <f>'Effectiveness Data'!T31</f>
        <v>#N/A</v>
      </c>
      <c r="U29" t="e">
        <f>'Effectiveness Data'!U31</f>
        <v>#N/A</v>
      </c>
      <c r="V29" t="e">
        <f>'Effectiveness Data'!V31</f>
        <v>#N/A</v>
      </c>
      <c r="W29" t="e">
        <f>'Effectiveness Data'!W31</f>
        <v>#N/A</v>
      </c>
      <c r="X29">
        <f>'Effectiveness Data'!X31</f>
        <v>45.66</v>
      </c>
      <c r="Y29">
        <f>'Effectiveness Data'!Y31</f>
        <v>115.7</v>
      </c>
      <c r="Z29" t="e">
        <f>'Effectiveness Data'!Z31</f>
        <v>#N/A</v>
      </c>
      <c r="AA29" t="e">
        <f>'Effectiveness Data'!AA31</f>
        <v>#N/A</v>
      </c>
    </row>
    <row r="30" spans="1:27" ht="16">
      <c r="A30" s="46" t="str">
        <f>'Effectiveness Data'!A32</f>
        <v xml:space="preserve">W:L ratio known values </v>
      </c>
      <c r="B30">
        <f>'Effectiveness Data'!B32</f>
        <v>0.96296296296296291</v>
      </c>
      <c r="C30">
        <f>'Effectiveness Data'!C32</f>
        <v>0.91228070175438591</v>
      </c>
      <c r="D30">
        <f>'Effectiveness Data'!D32</f>
        <v>1.2244897959183674</v>
      </c>
      <c r="E30">
        <f>'Effectiveness Data'!E32</f>
        <v>1.0526315789473684</v>
      </c>
      <c r="F30">
        <f>'Effectiveness Data'!F32</f>
        <v>0.89552238805970152</v>
      </c>
      <c r="G30">
        <f>'Effectiveness Data'!G32</f>
        <v>0.89552238805970152</v>
      </c>
      <c r="H30">
        <f>'Effectiveness Data'!H32</f>
        <v>0.10925925925925926</v>
      </c>
      <c r="I30">
        <f>'Effectiveness Data'!I32</f>
        <v>1.0849909584086799</v>
      </c>
      <c r="J30">
        <f>'Effectiveness Data'!J32</f>
        <v>0.2</v>
      </c>
      <c r="K30">
        <f>'Effectiveness Data'!K32</f>
        <v>0.26181818181818184</v>
      </c>
      <c r="L30">
        <f>'Effectiveness Data'!L32</f>
        <v>0.26960784313725489</v>
      </c>
      <c r="M30">
        <f>'Effectiveness Data'!M32</f>
        <v>1.5174129353233829</v>
      </c>
      <c r="N30">
        <f>'Effectiveness Data'!N32</f>
        <v>1.5174129353233829</v>
      </c>
      <c r="O30" t="e">
        <f>'Effectiveness Data'!O32</f>
        <v>#DIV/0!</v>
      </c>
      <c r="P30" t="e">
        <f>'Effectiveness Data'!P32</f>
        <v>#N/A</v>
      </c>
      <c r="Q30" t="e">
        <f>'Effectiveness Data'!Q32</f>
        <v>#N/A</v>
      </c>
      <c r="R30" t="e">
        <f>'Effectiveness Data'!R32</f>
        <v>#N/A</v>
      </c>
      <c r="S30" t="e">
        <f>'Effectiveness Data'!S32</f>
        <v>#N/A</v>
      </c>
      <c r="T30">
        <f>'Effectiveness Data'!T32</f>
        <v>0.24630541871921183</v>
      </c>
      <c r="U30">
        <f>'Effectiveness Data'!U32</f>
        <v>0.24630541871921183</v>
      </c>
      <c r="V30">
        <f>'Effectiveness Data'!V32</f>
        <v>0.49261083743842365</v>
      </c>
      <c r="W30">
        <f>'Effectiveness Data'!W32</f>
        <v>0.95238095238095233</v>
      </c>
      <c r="X30" t="e">
        <f>'Effectiveness Data'!X32</f>
        <v>#N/A</v>
      </c>
      <c r="Y30" t="e">
        <f>'Effectiveness Data'!Y32</f>
        <v>#N/A</v>
      </c>
      <c r="Z30" t="e">
        <f>'Effectiveness Data'!Z32</f>
        <v>#N/A</v>
      </c>
      <c r="AA30">
        <f>'Effectiveness Data'!AA32</f>
        <v>0.69767441860465118</v>
      </c>
    </row>
    <row r="31" spans="1:27" ht="16">
      <c r="A31" s="46" t="str">
        <f>'Effectiveness Data'!A33</f>
        <v>W:L ratio GE</v>
      </c>
      <c r="B31">
        <f>'Effectiveness Data'!B33</f>
        <v>0.89431739431739432</v>
      </c>
      <c r="C31" t="e">
        <f>'Effectiveness Data'!C33</f>
        <v>#N/A</v>
      </c>
      <c r="D31">
        <f>'Effectiveness Data'!D33</f>
        <v>0.79975396391470754</v>
      </c>
      <c r="E31">
        <f>'Effectiveness Data'!E33</f>
        <v>0.85488505747126442</v>
      </c>
      <c r="F31" t="e">
        <f>'Effectiveness Data'!F33</f>
        <v>#N/A</v>
      </c>
      <c r="G31">
        <f>'Effectiveness Data'!G33</f>
        <v>0.88354952830188671</v>
      </c>
      <c r="H31">
        <f>'Effectiveness Data'!H33</f>
        <v>0.10171287303549355</v>
      </c>
      <c r="I31">
        <f>'Effectiveness Data'!I33</f>
        <v>1.0722956087111746</v>
      </c>
      <c r="J31">
        <f>'Effectiveness Data'!J33</f>
        <v>0.13954943679599502</v>
      </c>
      <c r="K31" t="e">
        <f>'Effectiveness Data'!K33</f>
        <v>#N/A</v>
      </c>
      <c r="L31">
        <f>'Effectiveness Data'!L33</f>
        <v>0.19436698271054098</v>
      </c>
      <c r="M31">
        <f>'Effectiveness Data'!M33</f>
        <v>0.55581395348837215</v>
      </c>
      <c r="N31">
        <f>'Effectiveness Data'!N33</f>
        <v>0.53359683794466395</v>
      </c>
      <c r="O31">
        <f>'Effectiveness Data'!O33</f>
        <v>0.83131825273010929</v>
      </c>
      <c r="P31">
        <f>'Effectiveness Data'!P33</f>
        <v>0.11208710769512306</v>
      </c>
      <c r="Q31">
        <f>'Effectiveness Data'!Q33</f>
        <v>9.5151414860168787E-2</v>
      </c>
      <c r="R31">
        <f>'Effectiveness Data'!R33</f>
        <v>8.8649675478866541E-2</v>
      </c>
      <c r="S31">
        <f>'Effectiveness Data'!S33</f>
        <v>0.39156948753610787</v>
      </c>
      <c r="T31">
        <f>'Effectiveness Data'!T33</f>
        <v>0.19812491382876049</v>
      </c>
      <c r="U31">
        <f>'Effectiveness Data'!U33</f>
        <v>0.19021149674620388</v>
      </c>
      <c r="V31">
        <f>'Effectiveness Data'!V33</f>
        <v>0.40646995127233354</v>
      </c>
      <c r="W31">
        <f>'Effectiveness Data'!W33</f>
        <v>0.64510347075118146</v>
      </c>
      <c r="X31">
        <f>'Effectiveness Data'!X33</f>
        <v>0.83484626647144955</v>
      </c>
      <c r="Y31">
        <f>'Effectiveness Data'!Y33</f>
        <v>1.1019428571428571</v>
      </c>
      <c r="Z31" t="e">
        <f>'Effectiveness Data'!Z33</f>
        <v>#N/A</v>
      </c>
      <c r="AA31">
        <f>'Effectiveness Data'!AA33</f>
        <v>0.45980253878702398</v>
      </c>
    </row>
    <row r="32" spans="1:27" ht="16">
      <c r="A32" s="46" t="str">
        <f>'Effectiveness Data'!A34</f>
        <v xml:space="preserve"> </v>
      </c>
      <c r="B32">
        <f>'Effectiveness Data'!B34</f>
        <v>0</v>
      </c>
      <c r="C32">
        <f>'Effectiveness Data'!C34</f>
        <v>0</v>
      </c>
      <c r="D32">
        <f>'Effectiveness Data'!D34</f>
        <v>0</v>
      </c>
      <c r="E32">
        <f>'Effectiveness Data'!E34</f>
        <v>0</v>
      </c>
      <c r="F32">
        <f>'Effectiveness Data'!F34</f>
        <v>0</v>
      </c>
      <c r="G32">
        <f>'Effectiveness Data'!G34</f>
        <v>0</v>
      </c>
      <c r="H32">
        <f>'Effectiveness Data'!H34</f>
        <v>0</v>
      </c>
      <c r="I32">
        <f>'Effectiveness Data'!I34</f>
        <v>0</v>
      </c>
      <c r="J32">
        <f>'Effectiveness Data'!J34</f>
        <v>0</v>
      </c>
      <c r="K32">
        <f>'Effectiveness Data'!K34</f>
        <v>0</v>
      </c>
      <c r="L32">
        <f>'Effectiveness Data'!L34</f>
        <v>0</v>
      </c>
      <c r="M32">
        <f>'Effectiveness Data'!M34</f>
        <v>0</v>
      </c>
      <c r="N32">
        <f>'Effectiveness Data'!N34</f>
        <v>0</v>
      </c>
      <c r="O32">
        <f>'Effectiveness Data'!O34</f>
        <v>0</v>
      </c>
      <c r="P32">
        <f>'Effectiveness Data'!P34</f>
        <v>0</v>
      </c>
      <c r="Q32">
        <f>'Effectiveness Data'!Q34</f>
        <v>0</v>
      </c>
      <c r="R32">
        <f>'Effectiveness Data'!R34</f>
        <v>0</v>
      </c>
      <c r="S32">
        <f>'Effectiveness Data'!S34</f>
        <v>0</v>
      </c>
      <c r="T32">
        <f>'Effectiveness Data'!T34</f>
        <v>0</v>
      </c>
      <c r="U32">
        <f>'Effectiveness Data'!U34</f>
        <v>0</v>
      </c>
      <c r="V32">
        <f>'Effectiveness Data'!V34</f>
        <v>0</v>
      </c>
      <c r="W32">
        <f>'Effectiveness Data'!W34</f>
        <v>0</v>
      </c>
      <c r="X32">
        <f>'Effectiveness Data'!X34</f>
        <v>0</v>
      </c>
      <c r="Y32">
        <f>'Effectiveness Data'!Y34</f>
        <v>0</v>
      </c>
      <c r="Z32">
        <f>'Effectiveness Data'!Z34</f>
        <v>0</v>
      </c>
      <c r="AA32">
        <f>'Effectiveness Data'!AA34</f>
        <v>0</v>
      </c>
    </row>
    <row r="33" spans="1:27" ht="16">
      <c r="A33" s="46">
        <f>'Effectiveness Data'!A35</f>
        <v>0</v>
      </c>
      <c r="B33">
        <f>'Effectiveness Data'!B35</f>
        <v>0</v>
      </c>
      <c r="C33">
        <f>'Effectiveness Data'!C35</f>
        <v>0</v>
      </c>
      <c r="D33">
        <f>'Effectiveness Data'!D35</f>
        <v>0</v>
      </c>
      <c r="E33">
        <f>'Effectiveness Data'!E35</f>
        <v>0</v>
      </c>
      <c r="F33">
        <f>'Effectiveness Data'!F35</f>
        <v>0</v>
      </c>
      <c r="G33">
        <f>'Effectiveness Data'!G35</f>
        <v>0</v>
      </c>
      <c r="H33">
        <f>'Effectiveness Data'!H35</f>
        <v>0</v>
      </c>
      <c r="I33">
        <f>'Effectiveness Data'!I35</f>
        <v>0</v>
      </c>
      <c r="J33">
        <f>'Effectiveness Data'!J35</f>
        <v>0</v>
      </c>
      <c r="K33">
        <f>'Effectiveness Data'!K35</f>
        <v>0</v>
      </c>
      <c r="L33">
        <f>'Effectiveness Data'!L35</f>
        <v>0</v>
      </c>
      <c r="M33">
        <f>'Effectiveness Data'!M35</f>
        <v>0</v>
      </c>
      <c r="N33">
        <f>'Effectiveness Data'!N35</f>
        <v>0</v>
      </c>
      <c r="O33">
        <f>'Effectiveness Data'!O35</f>
        <v>0</v>
      </c>
      <c r="P33">
        <f>'Effectiveness Data'!P35</f>
        <v>0</v>
      </c>
      <c r="Q33">
        <f>'Effectiveness Data'!Q35</f>
        <v>0</v>
      </c>
      <c r="R33">
        <f>'Effectiveness Data'!R35</f>
        <v>0</v>
      </c>
      <c r="S33">
        <f>'Effectiveness Data'!S35</f>
        <v>0</v>
      </c>
      <c r="T33">
        <f>'Effectiveness Data'!T35</f>
        <v>0</v>
      </c>
      <c r="U33">
        <f>'Effectiveness Data'!U35</f>
        <v>0</v>
      </c>
      <c r="V33">
        <f>'Effectiveness Data'!V35</f>
        <v>0</v>
      </c>
      <c r="W33">
        <f>'Effectiveness Data'!W35</f>
        <v>0</v>
      </c>
      <c r="X33">
        <f>'Effectiveness Data'!X35</f>
        <v>0</v>
      </c>
      <c r="Y33">
        <f>'Effectiveness Data'!Y35</f>
        <v>0</v>
      </c>
      <c r="Z33">
        <f>'Effectiveness Data'!Z35</f>
        <v>0</v>
      </c>
      <c r="AA33">
        <f>'Effectiveness Data'!AA35</f>
        <v>0</v>
      </c>
    </row>
    <row r="34" spans="1:27" ht="16">
      <c r="A34" s="46" t="str">
        <f>'Effectiveness Data'!A36</f>
        <v>UTM</v>
      </c>
      <c r="B34" t="str">
        <f>'Effectiveness Data'!B36</f>
        <v>589883, 5668519, 11, U</v>
      </c>
      <c r="C34" t="str">
        <f>'Effectiveness Data'!C36</f>
        <v>583771, 5674970, 11, U</v>
      </c>
      <c r="D34" t="str">
        <f>'Effectiveness Data'!D36</f>
        <v>561916, 5691745, 11, U</v>
      </c>
      <c r="E34" t="str">
        <f>'Effectiveness Data'!E36</f>
        <v>556010, 5698656, 11, U</v>
      </c>
      <c r="F34" t="str">
        <f>'Effectiveness Data'!F36</f>
        <v>572650, 5680799, 11, U</v>
      </c>
      <c r="G34" t="str">
        <f>'Effectiveness Data'!G36</f>
        <v>568794, 5683729, 11, U</v>
      </c>
      <c r="H34" t="str">
        <f>'Effectiveness Data'!H36</f>
        <v>301644, 5521329, 11, U</v>
      </c>
      <c r="I34" t="str">
        <f>'Effectiveness Data'!I36</f>
        <v>547020, 5699905, 11, U</v>
      </c>
      <c r="J34">
        <f>'Effectiveness Data'!J36</f>
        <v>0</v>
      </c>
      <c r="K34">
        <f>'Effectiveness Data'!K36</f>
        <v>0</v>
      </c>
      <c r="L34">
        <f>'Effectiveness Data'!L36</f>
        <v>0</v>
      </c>
      <c r="M34" t="str">
        <f>'Effectiveness Data'!M36</f>
        <v>382710, 4429218, 13, T</v>
      </c>
      <c r="N34" t="str">
        <f>'Effectiveness Data'!N36</f>
        <v>385126, 4421909, 13, S</v>
      </c>
      <c r="O34" t="str">
        <f>'Effectiveness Data'!O36</f>
        <v>507021, 3592335, 12, S</v>
      </c>
      <c r="P34" t="str">
        <f>'Effectiveness Data'!P36</f>
        <v>447311, 4511576, 12, T</v>
      </c>
      <c r="Q34">
        <f>'Effectiveness Data'!Q36</f>
        <v>0</v>
      </c>
      <c r="R34">
        <f>'Effectiveness Data'!R36</f>
        <v>0</v>
      </c>
      <c r="S34" t="str">
        <f>'Effectiveness Data'!S36</f>
        <v>583379, 4748177, 12, T</v>
      </c>
      <c r="T34" t="str">
        <f>'Effectiveness Data'!T36</f>
        <v>714740, 3974166, 11, S</v>
      </c>
      <c r="U34" t="str">
        <f>'Effectiveness Data'!U36</f>
        <v>708873, 3983169, 11, S</v>
      </c>
      <c r="V34" t="str">
        <f>'Effectiveness Data'!V36</f>
        <v>706290, 3984723, 11, S</v>
      </c>
      <c r="W34" t="str">
        <f>'Effectiveness Data'!W36</f>
        <v>723669, 5217625, 11, T</v>
      </c>
      <c r="X34" t="str">
        <f>'Effectiveness Data'!X36</f>
        <v>683577, 4579754, 11, T</v>
      </c>
      <c r="Y34" t="str">
        <f>'Effectiveness Data'!Y36</f>
        <v>680167, 4564039, 11, T</v>
      </c>
      <c r="Z34" t="str">
        <f>'Effectiveness Data'!Z36</f>
        <v>726973, 4531985, 11, T</v>
      </c>
      <c r="AA34" t="str">
        <f>'Effectiveness Data'!AA36</f>
        <v>626613, 5242339, 10, T</v>
      </c>
    </row>
    <row r="35" spans="1:27" ht="16">
      <c r="A35" s="46">
        <f>'Effectiveness Data'!A37</f>
        <v>0</v>
      </c>
      <c r="B35">
        <f>'Effectiveness Data'!B37</f>
        <v>0</v>
      </c>
      <c r="C35">
        <f>'Effectiveness Data'!C37</f>
        <v>0</v>
      </c>
      <c r="D35">
        <f>'Effectiveness Data'!D37</f>
        <v>0</v>
      </c>
      <c r="E35">
        <f>'Effectiveness Data'!E37</f>
        <v>0</v>
      </c>
      <c r="F35">
        <f>'Effectiveness Data'!F37</f>
        <v>0</v>
      </c>
      <c r="G35">
        <f>'Effectiveness Data'!G37</f>
        <v>0</v>
      </c>
      <c r="H35">
        <f>'Effectiveness Data'!H37</f>
        <v>0</v>
      </c>
      <c r="I35">
        <f>'Effectiveness Data'!I37</f>
        <v>0</v>
      </c>
      <c r="J35">
        <f>'Effectiveness Data'!J37</f>
        <v>0</v>
      </c>
      <c r="K35">
        <f>'Effectiveness Data'!K37</f>
        <v>0</v>
      </c>
      <c r="L35">
        <f>'Effectiveness Data'!L37</f>
        <v>0</v>
      </c>
      <c r="M35">
        <f>'Effectiveness Data'!M37</f>
        <v>0</v>
      </c>
      <c r="N35">
        <f>'Effectiveness Data'!N37</f>
        <v>0</v>
      </c>
      <c r="O35">
        <f>'Effectiveness Data'!O37</f>
        <v>0</v>
      </c>
      <c r="P35">
        <f>'Effectiveness Data'!P37</f>
        <v>0</v>
      </c>
      <c r="Q35">
        <f>'Effectiveness Data'!Q37</f>
        <v>0</v>
      </c>
      <c r="R35">
        <f>'Effectiveness Data'!R37</f>
        <v>0</v>
      </c>
      <c r="S35">
        <f>'Effectiveness Data'!S37</f>
        <v>0</v>
      </c>
      <c r="T35">
        <f>'Effectiveness Data'!T37</f>
        <v>0</v>
      </c>
      <c r="U35">
        <f>'Effectiveness Data'!U37</f>
        <v>0</v>
      </c>
      <c r="V35">
        <f>'Effectiveness Data'!V37</f>
        <v>0</v>
      </c>
      <c r="W35">
        <f>'Effectiveness Data'!W37</f>
        <v>0</v>
      </c>
      <c r="X35">
        <f>'Effectiveness Data'!X37</f>
        <v>0</v>
      </c>
      <c r="Y35">
        <f>'Effectiveness Data'!Y37</f>
        <v>0</v>
      </c>
      <c r="Z35">
        <f>'Effectiveness Data'!Z37</f>
        <v>0</v>
      </c>
      <c r="AA35">
        <f>'Effectiveness Data'!AA37</f>
        <v>0</v>
      </c>
    </row>
    <row r="36" spans="1:27" ht="16">
      <c r="A36" s="46" t="str">
        <f>'Effectiveness Data'!A38</f>
        <v xml:space="preserve"> </v>
      </c>
      <c r="B36">
        <f>'Effectiveness Data'!B38</f>
        <v>0</v>
      </c>
      <c r="C36">
        <f>'Effectiveness Data'!C38</f>
        <v>0</v>
      </c>
      <c r="D36">
        <f>'Effectiveness Data'!D38</f>
        <v>0</v>
      </c>
      <c r="E36">
        <f>'Effectiveness Data'!E38</f>
        <v>0</v>
      </c>
      <c r="F36">
        <f>'Effectiveness Data'!F38</f>
        <v>0</v>
      </c>
      <c r="G36">
        <f>'Effectiveness Data'!G38</f>
        <v>0</v>
      </c>
      <c r="H36">
        <f>'Effectiveness Data'!H38</f>
        <v>0</v>
      </c>
      <c r="I36">
        <f>'Effectiveness Data'!I38</f>
        <v>0</v>
      </c>
      <c r="J36">
        <f>'Effectiveness Data'!J38</f>
        <v>0</v>
      </c>
      <c r="K36">
        <f>'Effectiveness Data'!K38</f>
        <v>0</v>
      </c>
      <c r="L36">
        <f>'Effectiveness Data'!L38</f>
        <v>0</v>
      </c>
      <c r="M36">
        <f>'Effectiveness Data'!M38</f>
        <v>0</v>
      </c>
      <c r="N36">
        <f>'Effectiveness Data'!N38</f>
        <v>0</v>
      </c>
      <c r="O36" t="str">
        <f>'Effectiveness Data'!O38</f>
        <v>Yes, species specific data</v>
      </c>
      <c r="P36">
        <f>'Effectiveness Data'!P38</f>
        <v>0</v>
      </c>
      <c r="Q36">
        <f>'Effectiveness Data'!Q38</f>
        <v>0</v>
      </c>
      <c r="R36">
        <f>'Effectiveness Data'!R38</f>
        <v>0</v>
      </c>
      <c r="S36">
        <f>'Effectiveness Data'!S38</f>
        <v>0</v>
      </c>
      <c r="T36">
        <f>'Effectiveness Data'!T38</f>
        <v>0</v>
      </c>
      <c r="U36">
        <f>'Effectiveness Data'!U38</f>
        <v>0</v>
      </c>
      <c r="V36">
        <f>'Effectiveness Data'!V38</f>
        <v>0</v>
      </c>
      <c r="W36">
        <f>'Effectiveness Data'!W38</f>
        <v>0</v>
      </c>
      <c r="X36">
        <f>'Effectiveness Data'!X38</f>
        <v>0</v>
      </c>
      <c r="Y36">
        <f>'Effectiveness Data'!Y38</f>
        <v>0</v>
      </c>
      <c r="Z36">
        <f>'Effectiveness Data'!Z38</f>
        <v>0</v>
      </c>
      <c r="AA36">
        <f>'Effectiveness Data'!AA38</f>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43AD8-CD68-8F42-8396-343FB05DBCB5}">
  <dimension ref="A3:AA36"/>
  <sheetViews>
    <sheetView topLeftCell="H1" zoomScale="82" workbookViewId="0">
      <selection activeCell="D8" sqref="D8"/>
    </sheetView>
  </sheetViews>
  <sheetFormatPr baseColWidth="10" defaultRowHeight="15"/>
  <cols>
    <col min="1" max="1" width="41" customWidth="1"/>
    <col min="2" max="2" width="14.6640625" customWidth="1"/>
    <col min="23" max="23" width="19" customWidth="1"/>
  </cols>
  <sheetData>
    <row r="3" spans="1:27" ht="16">
      <c r="A3" s="46"/>
    </row>
    <row r="4" spans="1:27" ht="16">
      <c r="A4" s="46" t="s">
        <v>421</v>
      </c>
      <c r="B4">
        <f>'Effectiveness Data'!B6/$B$14</f>
        <v>2.1506289308176099</v>
      </c>
      <c r="C4">
        <f>'Effectiveness Data'!C6/$C$14</f>
        <v>2.7805031446540882</v>
      </c>
      <c r="D4">
        <f>'Effectiveness Data'!D6/$D$14</f>
        <v>0.48721399730820997</v>
      </c>
      <c r="E4">
        <f>'Effectiveness Data'!E6/$E$14</f>
        <v>0.46838885112168593</v>
      </c>
      <c r="F4">
        <f>'Effectiveness Data'!F6/$F$14</f>
        <v>0.90756302521008403</v>
      </c>
      <c r="G4">
        <f>'Effectiveness Data'!G6/$G$14</f>
        <v>0.49293433083956772</v>
      </c>
      <c r="H4">
        <f>'Effectiveness Data'!H6/$H$14</f>
        <v>0.95121951219512191</v>
      </c>
      <c r="I4" t="e">
        <f>'Effectiveness Data'!I6/$I$14</f>
        <v>#N/A</v>
      </c>
      <c r="J4">
        <f>'Effectiveness Data'!J6/$J$14</f>
        <v>4.2682926829268296E-2</v>
      </c>
      <c r="K4">
        <f>'Effectiveness Data'!K6/$K$14</f>
        <v>1.7621951219512195</v>
      </c>
      <c r="L4">
        <f>'Effectiveness Data'!L6/$L$14</f>
        <v>7.3170731707317069E-2</v>
      </c>
      <c r="M4" t="e">
        <v>#N/A</v>
      </c>
      <c r="N4" t="e">
        <v>#N/A</v>
      </c>
      <c r="O4" t="e">
        <v>#N/A</v>
      </c>
      <c r="P4" t="e">
        <f ca="1">'Effectiveness Data'!P6/$P$14</f>
        <v>#N/A</v>
      </c>
      <c r="Q4" t="e">
        <f ca="1">'Effectiveness Data'!Q6/$Q$14</f>
        <v>#N/A</v>
      </c>
      <c r="R4" t="e">
        <f ca="1">'Effectiveness Data'!R6/$R$14</f>
        <v>#N/A</v>
      </c>
      <c r="S4" t="e">
        <f ca="1">'Effectiveness Data'!S6/$S$14</f>
        <v>#N/A</v>
      </c>
      <c r="T4" t="e">
        <f ca="1">'Effectiveness Data'!T6/$S$14</f>
        <v>#N/A</v>
      </c>
      <c r="U4" t="e">
        <f ca="1">'Effectiveness Data'!U6/$S$14</f>
        <v>#N/A</v>
      </c>
      <c r="V4" t="e">
        <f ca="1">'Effectiveness Data'!V6/$S$14</f>
        <v>#N/A</v>
      </c>
      <c r="W4">
        <f>'Effectiveness Data'!W6/$W$14</f>
        <v>3.4096385542168677</v>
      </c>
      <c r="X4" t="e">
        <f ca="1">'Effectiveness Data'!X6/$X$14</f>
        <v>#N/A</v>
      </c>
      <c r="Y4" t="e">
        <f ca="1">'Effectiveness Data'!Y6/$Y$14</f>
        <v>#N/A</v>
      </c>
      <c r="Z4" t="e">
        <f ca="1">'Effectiveness Data'!Z6/$Z$14</f>
        <v>#N/A</v>
      </c>
      <c r="AA4">
        <f>'Effectiveness Data'!AA6/$AA$14</f>
        <v>1.9025460930640914</v>
      </c>
    </row>
    <row r="5" spans="1:27" ht="16">
      <c r="A5" s="46" t="str">
        <f>'Effectiveness Data'!A7</f>
        <v>Deer</v>
      </c>
      <c r="B5">
        <f>'Effectiveness Data'!B7/$B$14</f>
        <v>1.8748427672955974</v>
      </c>
      <c r="C5">
        <f>'Effectiveness Data'!C7/$C$14</f>
        <v>2.4779874213836477</v>
      </c>
      <c r="D5">
        <f>'Effectiveness Data'!D7/$D$14</f>
        <v>0.32032301480484521</v>
      </c>
      <c r="E5">
        <f>'Effectiveness Data'!E7/$E$14</f>
        <v>0.2345343303874915</v>
      </c>
      <c r="F5">
        <f>'Effectiveness Data'!F7/$F$14</f>
        <v>0.65966386554621848</v>
      </c>
      <c r="G5">
        <f>'Effectiveness Data'!G7/$G$14</f>
        <v>0.40565253532834578</v>
      </c>
      <c r="H5">
        <f>'Effectiveness Data'!H7/$H$14</f>
        <v>0.82926829268292679</v>
      </c>
      <c r="I5" t="e">
        <f>'Effectiveness Data'!I7/$I$14</f>
        <v>#N/A</v>
      </c>
      <c r="J5">
        <f>'Effectiveness Data'!J7/$J$14</f>
        <v>0</v>
      </c>
      <c r="K5">
        <f>'Effectiveness Data'!K7/$K$14</f>
        <v>1.1280487804878048</v>
      </c>
      <c r="L5">
        <f>'Effectiveness Data'!L7/$L$14</f>
        <v>6.0975609756097563E-3</v>
      </c>
      <c r="M5" t="e">
        <v>#N/A</v>
      </c>
      <c r="N5" t="e">
        <v>#N/A</v>
      </c>
      <c r="O5" t="e">
        <v>#N/A</v>
      </c>
      <c r="P5" t="e">
        <f ca="1">'Effectiveness Data'!P7/$P$14</f>
        <v>#N/A</v>
      </c>
      <c r="Q5" t="e">
        <f ca="1">'Effectiveness Data'!Q7/$Q$14</f>
        <v>#N/A</v>
      </c>
      <c r="R5" t="e">
        <f ca="1">'Effectiveness Data'!R7/$R$14</f>
        <v>#N/A</v>
      </c>
      <c r="S5" t="e">
        <f ca="1">'Effectiveness Data'!S7/$S$14</f>
        <v>#N/A</v>
      </c>
      <c r="T5" t="e">
        <f ca="1">'Effectiveness Data'!T7/$S$14</f>
        <v>#N/A</v>
      </c>
      <c r="U5" t="e">
        <f ca="1">'Effectiveness Data'!U7/$S$14</f>
        <v>#N/A</v>
      </c>
      <c r="V5" t="e">
        <f ca="1">'Effectiveness Data'!V7/$S$14</f>
        <v>#N/A</v>
      </c>
      <c r="W5">
        <f>'Effectiveness Data'!W7/$W$14</f>
        <v>3.3428258488499454</v>
      </c>
      <c r="X5" t="e">
        <f ca="1">'Effectiveness Data'!X7/$X$14</f>
        <v>#N/A</v>
      </c>
      <c r="Y5" t="e">
        <f ca="1">'Effectiveness Data'!Y7/$Y$14</f>
        <v>#N/A</v>
      </c>
      <c r="Z5" t="e">
        <f ca="1">'Effectiveness Data'!Z7/$Z$14</f>
        <v>#N/A</v>
      </c>
      <c r="AA5">
        <f>'Effectiveness Data'!AA7/$AA$14</f>
        <v>0.46005267778753295</v>
      </c>
    </row>
    <row r="6" spans="1:27" ht="16">
      <c r="A6" s="46" t="str">
        <f>'Effectiveness Data'!A8</f>
        <v>Elk</v>
      </c>
      <c r="B6">
        <f>'Effectiveness Data'!B8/$B$14</f>
        <v>8.8050314465408803E-3</v>
      </c>
      <c r="C6">
        <f>'Effectiveness Data'!C8/$C$14</f>
        <v>3.7421383647798741E-2</v>
      </c>
      <c r="D6">
        <f>'Effectiveness Data'!D8/$D$14</f>
        <v>5.652759084791386E-2</v>
      </c>
      <c r="E6">
        <f>'Effectiveness Data'!E8/$E$14</f>
        <v>0.13052345343303876</v>
      </c>
      <c r="F6">
        <f>'Effectiveness Data'!F8/$F$14</f>
        <v>9.4117647058823528E-2</v>
      </c>
      <c r="G6">
        <f>'Effectiveness Data'!G8/$G$14</f>
        <v>3.906899418121363E-2</v>
      </c>
      <c r="H6">
        <f>'Effectiveness Data'!H8/$H$14</f>
        <v>0</v>
      </c>
      <c r="I6" t="e">
        <f>'Effectiveness Data'!I8/$I$14</f>
        <v>#N/A</v>
      </c>
      <c r="J6">
        <f>'Effectiveness Data'!J8/$J$14</f>
        <v>4.2682926829268296E-2</v>
      </c>
      <c r="K6">
        <f>'Effectiveness Data'!K8/$K$14</f>
        <v>0</v>
      </c>
      <c r="L6">
        <f>'Effectiveness Data'!L8/$L$14</f>
        <v>6.0975609756097563E-3</v>
      </c>
      <c r="M6" t="e">
        <v>#N/A</v>
      </c>
      <c r="N6" t="e">
        <v>#N/A</v>
      </c>
      <c r="O6" t="e">
        <v>#N/A</v>
      </c>
      <c r="P6" t="e">
        <f ca="1">'Effectiveness Data'!P8/$P$14</f>
        <v>#N/A</v>
      </c>
      <c r="Q6" t="e">
        <f ca="1">'Effectiveness Data'!Q8/$Q$14</f>
        <v>#N/A</v>
      </c>
      <c r="R6" t="e">
        <f ca="1">'Effectiveness Data'!R8/$R$14</f>
        <v>#N/A</v>
      </c>
      <c r="S6" t="e">
        <f ca="1">'Effectiveness Data'!S8/$S$14</f>
        <v>#N/A</v>
      </c>
      <c r="T6" t="e">
        <f ca="1">'Effectiveness Data'!T8/$S$14</f>
        <v>#N/A</v>
      </c>
      <c r="U6" t="e">
        <f ca="1">'Effectiveness Data'!U8/$S$14</f>
        <v>#N/A</v>
      </c>
      <c r="V6" t="e">
        <f ca="1">'Effectiveness Data'!V8/$S$14</f>
        <v>#N/A</v>
      </c>
      <c r="W6">
        <f>'Effectiveness Data'!W8/$W$14</f>
        <v>1.3143483023001095E-2</v>
      </c>
      <c r="X6" t="e">
        <f ca="1">'Effectiveness Data'!X8/$X$14</f>
        <v>#N/A</v>
      </c>
      <c r="Y6" t="e">
        <f ca="1">'Effectiveness Data'!Y8/$Y$14</f>
        <v>#N/A</v>
      </c>
      <c r="Z6" t="e">
        <f ca="1">'Effectiveness Data'!Z8/$Z$14</f>
        <v>#N/A</v>
      </c>
      <c r="AA6">
        <f>'Effectiveness Data'!AA8/$AA$14</f>
        <v>1.1633011413520633</v>
      </c>
    </row>
    <row r="7" spans="1:27" ht="16">
      <c r="A7" s="46" t="str">
        <f>'Effectiveness Data'!A9</f>
        <v>Moose</v>
      </c>
      <c r="B7">
        <f>'Effectiveness Data'!B9/$B$14</f>
        <v>2.1383647798742137E-2</v>
      </c>
      <c r="C7">
        <f>'Effectiveness Data'!C9/$C$14</f>
        <v>2.9245283018867925E-2</v>
      </c>
      <c r="D7">
        <f>'Effectiveness Data'!D9/$D$14</f>
        <v>3.2974427994616418E-2</v>
      </c>
      <c r="E7">
        <f>'Effectiveness Data'!E9/$E$14</f>
        <v>2.0394289598912306E-3</v>
      </c>
      <c r="F7">
        <f>'Effectiveness Data'!F9/$F$14</f>
        <v>9.2436974789915968E-3</v>
      </c>
      <c r="G7">
        <f>'Effectiveness Data'!G9/$G$14</f>
        <v>4.1562759767248547E-3</v>
      </c>
      <c r="H7">
        <f>'Effectiveness Data'!H9/$H$14</f>
        <v>3.6585365853658534E-2</v>
      </c>
      <c r="I7" t="e">
        <f>'Effectiveness Data'!I9/$I$14</f>
        <v>#N/A</v>
      </c>
      <c r="J7">
        <f>'Effectiveness Data'!J9/$J$14</f>
        <v>0</v>
      </c>
      <c r="K7">
        <f>'Effectiveness Data'!K9/$K$14</f>
        <v>0</v>
      </c>
      <c r="L7">
        <f>'Effectiveness Data'!L9/$L$14</f>
        <v>0</v>
      </c>
      <c r="M7" t="e">
        <v>#N/A</v>
      </c>
      <c r="N7" t="e">
        <v>#N/A</v>
      </c>
      <c r="O7" t="e">
        <v>#N/A</v>
      </c>
      <c r="P7" t="e">
        <f ca="1">'Effectiveness Data'!P9/$P$14</f>
        <v>#N/A</v>
      </c>
      <c r="Q7" t="e">
        <f ca="1">'Effectiveness Data'!Q9/$Q$14</f>
        <v>#N/A</v>
      </c>
      <c r="R7" t="e">
        <f ca="1">'Effectiveness Data'!R9/$R$14</f>
        <v>#N/A</v>
      </c>
      <c r="S7" t="e">
        <f ca="1">'Effectiveness Data'!S9/$S$14</f>
        <v>#N/A</v>
      </c>
      <c r="T7" t="e">
        <f ca="1">'Effectiveness Data'!T9/$S$14</f>
        <v>#N/A</v>
      </c>
      <c r="U7" t="e">
        <f ca="1">'Effectiveness Data'!U9/$S$14</f>
        <v>#N/A</v>
      </c>
      <c r="V7" t="e">
        <f ca="1">'Effectiveness Data'!V9/$S$14</f>
        <v>#N/A</v>
      </c>
      <c r="W7">
        <f>'Effectiveness Data'!W9/$W$14</f>
        <v>1.6429353778751369E-3</v>
      </c>
      <c r="X7" t="e">
        <f ca="1">'Effectiveness Data'!X9/$X$14</f>
        <v>#N/A</v>
      </c>
      <c r="Y7" t="e">
        <f ca="1">'Effectiveness Data'!Y9/$Y$14</f>
        <v>#N/A</v>
      </c>
      <c r="Z7" t="e">
        <f ca="1">'Effectiveness Data'!Z9/$Z$14</f>
        <v>#N/A</v>
      </c>
      <c r="AA7" t="e">
        <f>'Effectiveness Data'!AA9/$AA$14</f>
        <v>#N/A</v>
      </c>
    </row>
    <row r="8" spans="1:27" ht="16">
      <c r="A8" s="46" t="str">
        <f>'Effectiveness Data'!A10</f>
        <v xml:space="preserve">Black Bear </v>
      </c>
      <c r="B8">
        <f>'Effectiveness Data'!B10/$B$14</f>
        <v>1.1320754716981131E-2</v>
      </c>
      <c r="C8">
        <f>'Effectiveness Data'!C10/$C$14</f>
        <v>1.1320754716981131E-2</v>
      </c>
      <c r="D8">
        <f>'Effectiveness Data'!D10/$D$14</f>
        <v>2.018842530282638E-3</v>
      </c>
      <c r="E8">
        <f>'Effectiveness Data'!E10/$E$14</f>
        <v>2.7872195785180149E-2</v>
      </c>
      <c r="F8">
        <f>'Effectiveness Data'!F10/$F$14</f>
        <v>7.5630252100840336E-3</v>
      </c>
      <c r="G8">
        <f>'Effectiveness Data'!G10/$G$14</f>
        <v>4.1562759767248547E-3</v>
      </c>
      <c r="H8" t="e">
        <f>'Effectiveness Data'!H10/$H$14</f>
        <v>#N/A</v>
      </c>
      <c r="I8" t="e">
        <f>'Effectiveness Data'!I10/$I$14</f>
        <v>#N/A</v>
      </c>
      <c r="J8" t="e">
        <f>'Effectiveness Data'!J10/$J$14</f>
        <v>#N/A</v>
      </c>
      <c r="K8" t="e">
        <f>'Effectiveness Data'!K10/$K$14</f>
        <v>#N/A</v>
      </c>
      <c r="L8" t="e">
        <f>'Effectiveness Data'!L10/$L$14</f>
        <v>#N/A</v>
      </c>
      <c r="M8" t="e">
        <v>#N/A</v>
      </c>
      <c r="N8" t="e">
        <v>#N/A</v>
      </c>
      <c r="O8" t="e">
        <v>#N/A</v>
      </c>
      <c r="P8" t="e">
        <f ca="1">'Effectiveness Data'!P10/$P$14</f>
        <v>#N/A</v>
      </c>
      <c r="Q8" t="e">
        <f ca="1">'Effectiveness Data'!Q10/$Q$14</f>
        <v>#N/A</v>
      </c>
      <c r="R8" t="e">
        <f ca="1">'Effectiveness Data'!R10/$R$14</f>
        <v>#N/A</v>
      </c>
      <c r="S8" t="e">
        <f ca="1">'Effectiveness Data'!S10/$S$14</f>
        <v>#N/A</v>
      </c>
      <c r="T8" t="e">
        <f ca="1">'Effectiveness Data'!T10/$S$14</f>
        <v>#N/A</v>
      </c>
      <c r="U8" t="e">
        <f ca="1">'Effectiveness Data'!U10/$S$14</f>
        <v>#N/A</v>
      </c>
      <c r="V8" t="e">
        <f ca="1">'Effectiveness Data'!V10/$S$14</f>
        <v>#N/A</v>
      </c>
      <c r="W8">
        <f>'Effectiveness Data'!W10/$W$14</f>
        <v>1.642935377875137E-2</v>
      </c>
      <c r="X8" t="e">
        <f ca="1">'Effectiveness Data'!X10/$X$14</f>
        <v>#N/A</v>
      </c>
      <c r="Y8" t="e">
        <f ca="1">'Effectiveness Data'!Y10/$Y$14</f>
        <v>#N/A</v>
      </c>
      <c r="Z8" t="e">
        <f ca="1">'Effectiveness Data'!Z10/$Z$14</f>
        <v>#N/A</v>
      </c>
      <c r="AA8">
        <f>'Effectiveness Data'!AA10/$AA$14</f>
        <v>0</v>
      </c>
    </row>
    <row r="9" spans="1:27" ht="16">
      <c r="A9" s="46" t="str">
        <f>'Effectiveness Data'!A11</f>
        <v xml:space="preserve">Grizzly Bear </v>
      </c>
      <c r="B9">
        <f>'Effectiveness Data'!B11/$B$14</f>
        <v>7.5786163522012576E-2</v>
      </c>
      <c r="C9">
        <f>'Effectiveness Data'!C11/$C$14</f>
        <v>6.2264150943396226E-2</v>
      </c>
      <c r="D9">
        <f>'Effectiveness Data'!D11/$D$14</f>
        <v>3.5666218034993272E-2</v>
      </c>
      <c r="E9">
        <f>'Effectiveness Data'!E11/$E$14</f>
        <v>1.9034670292318152E-2</v>
      </c>
      <c r="F9">
        <f>'Effectiveness Data'!F11/$F$14</f>
        <v>6.4705882352941183E-2</v>
      </c>
      <c r="G9">
        <f>'Effectiveness Data'!G11/$G$14</f>
        <v>1.6625103906899419E-2</v>
      </c>
      <c r="H9" t="e">
        <f>'Effectiveness Data'!H11/$H$14</f>
        <v>#N/A</v>
      </c>
      <c r="I9" t="e">
        <f>'Effectiveness Data'!I11/$I$14</f>
        <v>#N/A</v>
      </c>
      <c r="J9" t="e">
        <f>'Effectiveness Data'!J11/$J$14</f>
        <v>#N/A</v>
      </c>
      <c r="K9" t="e">
        <f>'Effectiveness Data'!K11/$K$14</f>
        <v>#N/A</v>
      </c>
      <c r="L9" t="e">
        <f>'Effectiveness Data'!L11/$L$14</f>
        <v>#N/A</v>
      </c>
      <c r="M9" t="e">
        <v>#N/A</v>
      </c>
      <c r="N9" t="e">
        <v>#N/A</v>
      </c>
      <c r="O9" t="e">
        <v>#N/A</v>
      </c>
      <c r="P9" t="e">
        <f ca="1">'Effectiveness Data'!P11/$P$14</f>
        <v>#N/A</v>
      </c>
      <c r="Q9" t="e">
        <f ca="1">'Effectiveness Data'!Q11/$Q$14</f>
        <v>#N/A</v>
      </c>
      <c r="R9" t="e">
        <f ca="1">'Effectiveness Data'!R11/$R$14</f>
        <v>#N/A</v>
      </c>
      <c r="S9" t="e">
        <f ca="1">'Effectiveness Data'!S11/$S$14</f>
        <v>#N/A</v>
      </c>
      <c r="T9" t="e">
        <f ca="1">'Effectiveness Data'!T11/$S$14</f>
        <v>#N/A</v>
      </c>
      <c r="U9" t="e">
        <f ca="1">'Effectiveness Data'!U11/$S$14</f>
        <v>#N/A</v>
      </c>
      <c r="V9" t="e">
        <f ca="1">'Effectiveness Data'!V11/$S$14</f>
        <v>#N/A</v>
      </c>
      <c r="W9" t="e">
        <f>'Effectiveness Data'!W11/$W$14</f>
        <v>#N/A</v>
      </c>
      <c r="X9" t="e">
        <f ca="1">'Effectiveness Data'!X11/$X$14</f>
        <v>#N/A</v>
      </c>
      <c r="Y9" t="e">
        <f ca="1">'Effectiveness Data'!Y11/$Y$14</f>
        <v>#N/A</v>
      </c>
      <c r="Z9" t="e">
        <f ca="1">'Effectiveness Data'!Z11/$Z$14</f>
        <v>#N/A</v>
      </c>
      <c r="AA9" t="e">
        <f>'Effectiveness Data'!AA11/$AA$14</f>
        <v>#N/A</v>
      </c>
    </row>
    <row r="10" spans="1:27" ht="16">
      <c r="A10" s="46" t="str">
        <f>'Effectiveness Data'!A12</f>
        <v>Cougar</v>
      </c>
      <c r="B10">
        <f>'Effectiveness Data'!B12/$B$14</f>
        <v>2.20125786163522E-2</v>
      </c>
      <c r="C10">
        <f>'Effectiveness Data'!C12/$C$14</f>
        <v>3.459119496855346E-3</v>
      </c>
      <c r="D10">
        <f>'Effectiveness Data'!D12/$D$14</f>
        <v>0</v>
      </c>
      <c r="E10">
        <f>'Effectiveness Data'!E12/$E$14</f>
        <v>0</v>
      </c>
      <c r="F10">
        <f>'Effectiveness Data'!F12/$F$14</f>
        <v>1.6806722689075631E-3</v>
      </c>
      <c r="G10">
        <f>'Effectiveness Data'!G12/$G$14</f>
        <v>0</v>
      </c>
      <c r="H10">
        <f>'Effectiveness Data'!H12/$H$14</f>
        <v>0</v>
      </c>
      <c r="I10" t="e">
        <f>'Effectiveness Data'!I12/$I$14</f>
        <v>#N/A</v>
      </c>
      <c r="J10">
        <f>'Effectiveness Data'!J12/$J$14</f>
        <v>0</v>
      </c>
      <c r="K10">
        <f>'Effectiveness Data'!K12/$K$14</f>
        <v>0.15853658536585366</v>
      </c>
      <c r="L10">
        <f>'Effectiveness Data'!L12/$L$14</f>
        <v>0</v>
      </c>
      <c r="M10" t="e">
        <v>#N/A</v>
      </c>
      <c r="N10" t="e">
        <v>#N/A</v>
      </c>
      <c r="O10" t="e">
        <v>#N/A</v>
      </c>
      <c r="P10" t="e">
        <f ca="1">'Effectiveness Data'!P12/$P$14</f>
        <v>#N/A</v>
      </c>
      <c r="Q10" t="e">
        <f ca="1">'Effectiveness Data'!Q12/$Q$14</f>
        <v>#N/A</v>
      </c>
      <c r="R10" t="e">
        <f ca="1">'Effectiveness Data'!R12/$R$14</f>
        <v>#N/A</v>
      </c>
      <c r="S10" t="e">
        <f ca="1">'Effectiveness Data'!S12/$S$14</f>
        <v>#N/A</v>
      </c>
      <c r="T10" t="e">
        <f ca="1">'Effectiveness Data'!T12/$S$14</f>
        <v>#N/A</v>
      </c>
      <c r="U10" t="e">
        <f ca="1">'Effectiveness Data'!U12/$S$14</f>
        <v>#N/A</v>
      </c>
      <c r="V10" t="e">
        <f ca="1">'Effectiveness Data'!V12/$S$14</f>
        <v>#N/A</v>
      </c>
      <c r="W10">
        <f>'Effectiveness Data'!W12/$W$14</f>
        <v>3.2858707557502738E-3</v>
      </c>
      <c r="X10" t="e">
        <f ca="1">'Effectiveness Data'!X12/$X$14</f>
        <v>#N/A</v>
      </c>
      <c r="Y10" t="e">
        <f ca="1">'Effectiveness Data'!Y12/$Y$14</f>
        <v>#N/A</v>
      </c>
      <c r="Z10" t="e">
        <f ca="1">'Effectiveness Data'!Z12/$Z$14</f>
        <v>#N/A</v>
      </c>
      <c r="AA10">
        <f>'Effectiveness Data'!AA12/$AA$14</f>
        <v>0</v>
      </c>
    </row>
    <row r="11" spans="1:27" ht="16">
      <c r="A11" s="46" t="str">
        <f>'Effectiveness Data'!A13</f>
        <v>Big-Horned Sheep</v>
      </c>
      <c r="B11">
        <f>'Effectiveness Data'!B13/$B$14</f>
        <v>0</v>
      </c>
      <c r="C11">
        <f>'Effectiveness Data'!C13/$C$14</f>
        <v>0</v>
      </c>
      <c r="D11">
        <f>'Effectiveness Data'!D13/$D$14</f>
        <v>0</v>
      </c>
      <c r="E11">
        <f>'Effectiveness Data'!E13/$E$14</f>
        <v>0</v>
      </c>
      <c r="F11">
        <f>'Effectiveness Data'!F13/$F$14</f>
        <v>0</v>
      </c>
      <c r="G11">
        <f>'Effectiveness Data'!G13/$G$14</f>
        <v>0</v>
      </c>
      <c r="H11">
        <f>'Effectiveness Data'!H13/$H$14</f>
        <v>0</v>
      </c>
      <c r="I11" t="e">
        <f>'Effectiveness Data'!I13/$I$14</f>
        <v>#N/A</v>
      </c>
      <c r="J11">
        <f>'Effectiveness Data'!J13/$J$14</f>
        <v>0</v>
      </c>
      <c r="K11">
        <f>'Effectiveness Data'!K13/$K$14</f>
        <v>0.40243902439024393</v>
      </c>
      <c r="L11">
        <f>'Effectiveness Data'!L13/$L$14</f>
        <v>0</v>
      </c>
      <c r="M11" t="e">
        <v>#N/A</v>
      </c>
      <c r="N11" t="e">
        <v>#N/A</v>
      </c>
      <c r="O11" t="e">
        <v>#N/A</v>
      </c>
      <c r="P11" t="e">
        <f ca="1">'Effectiveness Data'!P13/$P$14</f>
        <v>#N/A</v>
      </c>
      <c r="Q11" t="e">
        <f ca="1">'Effectiveness Data'!Q13/$Q$14</f>
        <v>#N/A</v>
      </c>
      <c r="R11" t="e">
        <f ca="1">'Effectiveness Data'!R13/$R$14</f>
        <v>#N/A</v>
      </c>
      <c r="S11" t="e">
        <f ca="1">'Effectiveness Data'!S13/$S$14</f>
        <v>#N/A</v>
      </c>
      <c r="T11" t="e">
        <f ca="1">'Effectiveness Data'!T13/$S$14</f>
        <v>#N/A</v>
      </c>
      <c r="U11" t="e">
        <f ca="1">'Effectiveness Data'!U13/$S$14</f>
        <v>#N/A</v>
      </c>
      <c r="V11" t="e">
        <f ca="1">'Effectiveness Data'!V13/$S$14</f>
        <v>#N/A</v>
      </c>
      <c r="W11" t="e">
        <f>'Effectiveness Data'!W13/$W$14</f>
        <v>#N/A</v>
      </c>
      <c r="X11" t="e">
        <f ca="1">'Effectiveness Data'!X13/$X$14</f>
        <v>#N/A</v>
      </c>
      <c r="Y11" t="e">
        <f ca="1">'Effectiveness Data'!Y13/$Y$14</f>
        <v>#N/A</v>
      </c>
      <c r="Z11" t="e">
        <f ca="1">'Effectiveness Data'!Z13/$Z$14</f>
        <v>#N/A</v>
      </c>
      <c r="AA11" t="e">
        <f>'Effectiveness Data'!AA13/$AA$14</f>
        <v>#N/A</v>
      </c>
    </row>
    <row r="12" spans="1:27" ht="16">
      <c r="A12" s="46" t="str">
        <f>'Effectiveness Data'!A14</f>
        <v>Wolf</v>
      </c>
      <c r="B12">
        <f>'Effectiveness Data'!B14/$B$14</f>
        <v>0.10440251572327044</v>
      </c>
      <c r="C12">
        <f>'Effectiveness Data'!C14/$C$14</f>
        <v>0.13584905660377358</v>
      </c>
      <c r="D12">
        <f>'Effectiveness Data'!D14/$D$14</f>
        <v>1.0094212651413189E-2</v>
      </c>
      <c r="E12">
        <f>'Effectiveness Data'!E14/$E$14</f>
        <v>9.5173351461590762E-3</v>
      </c>
      <c r="F12">
        <f>'Effectiveness Data'!F14/$F$14</f>
        <v>3.8655462184873951E-2</v>
      </c>
      <c r="G12">
        <f>'Effectiveness Data'!G14/$G$14</f>
        <v>4.9875311720698253E-3</v>
      </c>
      <c r="H12">
        <f>'Effectiveness Data'!H14/$H$14</f>
        <v>0</v>
      </c>
      <c r="I12" t="e">
        <f>'Effectiveness Data'!I14/$I$14</f>
        <v>#N/A</v>
      </c>
      <c r="J12">
        <f>'Effectiveness Data'!J14/$J$14</f>
        <v>0</v>
      </c>
      <c r="K12">
        <f>'Effectiveness Data'!K14/$K$14</f>
        <v>1.8292682926829267E-2</v>
      </c>
      <c r="L12">
        <f>'Effectiveness Data'!L14/$L$14</f>
        <v>6.097560975609756E-2</v>
      </c>
      <c r="M12" t="e">
        <v>#N/A</v>
      </c>
      <c r="N12" t="e">
        <v>#N/A</v>
      </c>
      <c r="O12" t="e">
        <v>#N/A</v>
      </c>
      <c r="P12" t="e">
        <f ca="1">'Effectiveness Data'!P14/$P$14</f>
        <v>#N/A</v>
      </c>
      <c r="Q12" t="e">
        <f ca="1">'Effectiveness Data'!Q14/$Q$14</f>
        <v>#N/A</v>
      </c>
      <c r="R12" t="e">
        <f ca="1">'Effectiveness Data'!R14/$R$14</f>
        <v>#N/A</v>
      </c>
      <c r="S12" t="e">
        <f ca="1">'Effectiveness Data'!S14/$S$14</f>
        <v>#N/A</v>
      </c>
      <c r="T12" t="e">
        <f ca="1">'Effectiveness Data'!T14/$S$14</f>
        <v>#N/A</v>
      </c>
      <c r="U12" t="e">
        <f ca="1">'Effectiveness Data'!U14/$S$14</f>
        <v>#N/A</v>
      </c>
      <c r="V12" t="e">
        <f ca="1">'Effectiveness Data'!V14/$S$14</f>
        <v>#N/A</v>
      </c>
      <c r="W12" t="e">
        <f>'Effectiveness Data'!W14/$W$14</f>
        <v>#N/A</v>
      </c>
      <c r="X12" t="e">
        <f ca="1">'Effectiveness Data'!X14/$X$14</f>
        <v>#N/A</v>
      </c>
      <c r="Y12" t="e">
        <f ca="1">'Effectiveness Data'!Y14/$Y$14</f>
        <v>#N/A</v>
      </c>
      <c r="Z12" t="e">
        <f ca="1">'Effectiveness Data'!Z14/$Z$14</f>
        <v>#N/A</v>
      </c>
      <c r="AA12" t="e">
        <f>'Effectiveness Data'!AA14/$AA$14</f>
        <v>#N/A</v>
      </c>
    </row>
    <row r="13" spans="1:27" ht="16">
      <c r="A13" s="46" t="str">
        <f>'Effectiveness Data'!A15</f>
        <v>Coyote</v>
      </c>
      <c r="B13">
        <f>'Effectiveness Data'!B15/$B$14</f>
        <v>3.2075471698113207E-2</v>
      </c>
      <c r="C13">
        <f>'Effectiveness Data'!C15/$C$14</f>
        <v>2.2955974842767294E-2</v>
      </c>
      <c r="D13">
        <f>'Effectiveness Data'!D15/$D$14</f>
        <v>2.9609690444145357E-2</v>
      </c>
      <c r="E13">
        <f>'Effectiveness Data'!E15/$E$14</f>
        <v>4.4867437117607073E-2</v>
      </c>
      <c r="F13">
        <f>'Effectiveness Data'!F15/$F$14</f>
        <v>3.1932773109243695E-2</v>
      </c>
      <c r="G13">
        <f>'Effectiveness Data'!G15/$G$14</f>
        <v>1.828761429758936E-2</v>
      </c>
      <c r="H13">
        <f>'Effectiveness Data'!H15/$H$14</f>
        <v>8.5365853658536592E-2</v>
      </c>
      <c r="I13" t="e">
        <f>'Effectiveness Data'!I15/$I$14</f>
        <v>#N/A</v>
      </c>
      <c r="J13">
        <f>'Effectiveness Data'!J15/$J$14</f>
        <v>0</v>
      </c>
      <c r="K13">
        <f>'Effectiveness Data'!K15/$K$14</f>
        <v>5.4878048780487805E-2</v>
      </c>
      <c r="L13">
        <f>'Effectiveness Data'!L15/$L$14</f>
        <v>0</v>
      </c>
      <c r="M13" t="e">
        <v>#N/A</v>
      </c>
      <c r="N13" t="e">
        <v>#N/A</v>
      </c>
      <c r="O13" t="e">
        <v>#N/A</v>
      </c>
      <c r="P13" t="e">
        <f ca="1">'Effectiveness Data'!P15/$P$14</f>
        <v>#N/A</v>
      </c>
      <c r="Q13" t="e">
        <f ca="1">'Effectiveness Data'!Q15/$Q$14</f>
        <v>#N/A</v>
      </c>
      <c r="R13" t="e">
        <f ca="1">'Effectiveness Data'!R15/$R$14</f>
        <v>#N/A</v>
      </c>
      <c r="S13" t="e">
        <f ca="1">'Effectiveness Data'!S15/$S$14</f>
        <v>#N/A</v>
      </c>
      <c r="T13" t="e">
        <f ca="1">'Effectiveness Data'!T15/$S$14</f>
        <v>#N/A</v>
      </c>
      <c r="U13" t="e">
        <f ca="1">'Effectiveness Data'!U15/$S$14</f>
        <v>#N/A</v>
      </c>
      <c r="V13" t="e">
        <f ca="1">'Effectiveness Data'!V15/$S$14</f>
        <v>#N/A</v>
      </c>
      <c r="W13">
        <f>'Effectiveness Data'!W15/$W$14</f>
        <v>3.2311062431544357E-2</v>
      </c>
      <c r="X13" t="e">
        <f ca="1">'Effectiveness Data'!X15/$X$14</f>
        <v>#N/A</v>
      </c>
      <c r="Y13" t="e">
        <f ca="1">'Effectiveness Data'!Y15/$Y$14</f>
        <v>#N/A</v>
      </c>
      <c r="Z13" t="e">
        <f ca="1">'Effectiveness Data'!Z15/$Z$14</f>
        <v>#N/A</v>
      </c>
      <c r="AA13">
        <f>'Effectiveness Data'!AA15/$AA$14</f>
        <v>0.27919227392449519</v>
      </c>
    </row>
    <row r="14" spans="1:27" s="45" customFormat="1" ht="16">
      <c r="A14" s="46" t="str">
        <f>'Effectiveness Data'!A16</f>
        <v>Approximate number of monitoring days</v>
      </c>
      <c r="B14" s="45">
        <f>'Effectiveness Data'!B16</f>
        <v>3180</v>
      </c>
      <c r="C14" s="45">
        <f>'Effectiveness Data'!C16</f>
        <v>3180</v>
      </c>
      <c r="D14" s="45">
        <f>'Effectiveness Data'!D16</f>
        <v>1486</v>
      </c>
      <c r="E14" s="45">
        <f>'Effectiveness Data'!E16</f>
        <v>1471</v>
      </c>
      <c r="F14" s="45">
        <f>'Effectiveness Data'!F16</f>
        <v>1190</v>
      </c>
      <c r="G14" s="45">
        <f>'Effectiveness Data'!G16</f>
        <v>1203</v>
      </c>
      <c r="H14" s="45">
        <f>'Effectiveness Data'!H16</f>
        <v>164</v>
      </c>
      <c r="I14" s="45">
        <f>'Effectiveness Data'!I16</f>
        <v>0</v>
      </c>
      <c r="J14" s="45">
        <f>'Effectiveness Data'!J16</f>
        <v>164</v>
      </c>
      <c r="K14" s="45">
        <f>'Effectiveness Data'!K16</f>
        <v>164</v>
      </c>
      <c r="L14" s="45">
        <f>'Effectiveness Data'!L16</f>
        <v>164</v>
      </c>
      <c r="M14" t="e">
        <v>#N/A</v>
      </c>
      <c r="N14" t="e">
        <v>#N/A</v>
      </c>
      <c r="O14" t="e">
        <v>#N/A</v>
      </c>
      <c r="P14" t="e">
        <f ca="1">'Effectiveness Data'!P16/$P$14</f>
        <v>#N/A</v>
      </c>
      <c r="Q14" t="e">
        <f ca="1">'Effectiveness Data'!Q16/$Q$14</f>
        <v>#N/A</v>
      </c>
      <c r="R14" t="e">
        <f ca="1">'Effectiveness Data'!R16/$R$14</f>
        <v>#N/A</v>
      </c>
      <c r="S14" t="e">
        <f ca="1">'Effectiveness Data'!S16/$S$14</f>
        <v>#N/A</v>
      </c>
      <c r="T14" t="e">
        <f ca="1">'Effectiveness Data'!T16/$S$14</f>
        <v>#N/A</v>
      </c>
      <c r="U14" t="e">
        <f ca="1">'Effectiveness Data'!U16/$S$14</f>
        <v>#N/A</v>
      </c>
      <c r="V14" t="e">
        <f ca="1">'Effectiveness Data'!V16/$S$14</f>
        <v>#N/A</v>
      </c>
      <c r="W14" s="45">
        <f>'Effectiveness Data'!W16</f>
        <v>1826</v>
      </c>
      <c r="X14" t="e">
        <f ca="1">'Effectiveness Data'!X16/$X$14</f>
        <v>#N/A</v>
      </c>
      <c r="Y14" t="e">
        <f ca="1">'Effectiveness Data'!Y16/$Y$14</f>
        <v>#N/A</v>
      </c>
      <c r="Z14" t="e">
        <f ca="1">'Effectiveness Data'!Z16/$Z$14</f>
        <v>#N/A</v>
      </c>
      <c r="AA14" s="45">
        <f>'Effectiveness Data'!AA16</f>
        <v>1139</v>
      </c>
    </row>
    <row r="15" spans="1:27" ht="16">
      <c r="A15" s="46" t="str">
        <f>'Effectiveness Data'!A17</f>
        <v>Period of Monitoring</v>
      </c>
      <c r="B15" t="str">
        <f>'Effectiveness Data'!B17</f>
        <v>2006-2014</v>
      </c>
      <c r="C15" t="str">
        <f>'Effectiveness Data'!C17</f>
        <v>2007-2015</v>
      </c>
      <c r="D15" t="str">
        <f>'Effectiveness Data'!D17</f>
        <v>2011-2015</v>
      </c>
      <c r="E15" t="str">
        <f>'Effectiveness Data'!E17</f>
        <v>2010-2015</v>
      </c>
      <c r="F15" t="str">
        <f>'Effectiveness Data'!F17</f>
        <v>2011-2015</v>
      </c>
      <c r="G15" t="str">
        <f>'Effectiveness Data'!G17</f>
        <v>2011-2015</v>
      </c>
      <c r="H15" t="str">
        <f>'Effectiveness Data'!H17</f>
        <v>November 27th 2017 to May 10th 2018</v>
      </c>
      <c r="I15">
        <f>'Effectiveness Data'!I17</f>
        <v>0</v>
      </c>
      <c r="J15" t="str">
        <f>'Effectiveness Data'!J17</f>
        <v>November 27th 2017 to May 10th 2018</v>
      </c>
      <c r="K15" t="str">
        <f>'Effectiveness Data'!K17</f>
        <v>November 27th 2017 to May 10th 2019</v>
      </c>
      <c r="L15" t="str">
        <f>'Effectiveness Data'!L17</f>
        <v>November 27th 2017 to May 10th 2020</v>
      </c>
      <c r="M15" t="e">
        <v>#N/A</v>
      </c>
      <c r="N15" t="e">
        <v>#N/A</v>
      </c>
      <c r="O15" t="e">
        <v>#N/A</v>
      </c>
      <c r="P15" t="e">
        <f ca="1">'Effectiveness Data'!P17/$P$14</f>
        <v>#N/A</v>
      </c>
      <c r="Q15" t="e">
        <f ca="1">'Effectiveness Data'!Q17/$Q$14</f>
        <v>#N/A</v>
      </c>
      <c r="R15" t="e">
        <f ca="1">'Effectiveness Data'!R17/$R$14</f>
        <v>#N/A</v>
      </c>
      <c r="S15" t="e">
        <f ca="1">'Effectiveness Data'!S17/$S$14</f>
        <v>#N/A</v>
      </c>
      <c r="T15" t="e">
        <f ca="1">'Effectiveness Data'!T17/$S$14</f>
        <v>#N/A</v>
      </c>
      <c r="U15" t="e">
        <f ca="1">'Effectiveness Data'!U17/$S$14</f>
        <v>#N/A</v>
      </c>
      <c r="V15" t="e">
        <f ca="1">'Effectiveness Data'!V17/$S$14</f>
        <v>#N/A</v>
      </c>
      <c r="W15" t="str">
        <f>'Effectiveness Data'!W17</f>
        <v>1 January 2011 to 31 December 2015</v>
      </c>
      <c r="X15" t="e">
        <f ca="1">'Effectiveness Data'!X17/$X$14</f>
        <v>#N/A</v>
      </c>
      <c r="Y15" t="e">
        <f ca="1">'Effectiveness Data'!Y17/$Y$14</f>
        <v>#N/A</v>
      </c>
      <c r="Z15" t="e">
        <f ca="1">'Effectiveness Data'!Z17/$Z$14</f>
        <v>#N/A</v>
      </c>
      <c r="AA15">
        <f>'Effectiveness Data'!AA17</f>
        <v>0</v>
      </c>
    </row>
    <row r="16" spans="1:27" ht="16">
      <c r="A16" s="46" t="str">
        <f>'Effectiveness Data'!A18</f>
        <v>Time between structure build and start of monitoring</v>
      </c>
      <c r="B16">
        <f>'Effectiveness Data'!B18</f>
        <v>0</v>
      </c>
      <c r="C16">
        <f>'Effectiveness Data'!C18</f>
        <v>0</v>
      </c>
      <c r="D16">
        <f>'Effectiveness Data'!D18</f>
        <v>0</v>
      </c>
      <c r="E16">
        <f>'Effectiveness Data'!E18</f>
        <v>0</v>
      </c>
      <c r="F16">
        <f>'Effectiveness Data'!F18</f>
        <v>0</v>
      </c>
      <c r="G16">
        <f>'Effectiveness Data'!G18</f>
        <v>0</v>
      </c>
      <c r="H16">
        <f>'Effectiveness Data'!H18</f>
        <v>0</v>
      </c>
      <c r="I16">
        <f>'Effectiveness Data'!I18</f>
        <v>0</v>
      </c>
      <c r="J16">
        <f>'Effectiveness Data'!J18</f>
        <v>0</v>
      </c>
      <c r="K16">
        <f>'Effectiveness Data'!K18</f>
        <v>0</v>
      </c>
      <c r="L16">
        <f>'Effectiveness Data'!L18</f>
        <v>0</v>
      </c>
      <c r="M16" t="e">
        <v>#N/A</v>
      </c>
      <c r="N16" t="e">
        <v>#N/A</v>
      </c>
      <c r="O16" t="e">
        <v>#N/A</v>
      </c>
      <c r="P16" t="e">
        <f ca="1">'Effectiveness Data'!P18/$P$14</f>
        <v>#N/A</v>
      </c>
      <c r="Q16" t="e">
        <f ca="1">'Effectiveness Data'!Q18/$Q$14</f>
        <v>#N/A</v>
      </c>
      <c r="R16" t="e">
        <f ca="1">'Effectiveness Data'!R18/$R$14</f>
        <v>#N/A</v>
      </c>
      <c r="S16" t="e">
        <f ca="1">'Effectiveness Data'!S18/$S$14</f>
        <v>#N/A</v>
      </c>
      <c r="T16" t="e">
        <f ca="1">'Effectiveness Data'!T18/$S$14</f>
        <v>#N/A</v>
      </c>
      <c r="U16" t="e">
        <f ca="1">'Effectiveness Data'!U18/$S$14</f>
        <v>#N/A</v>
      </c>
      <c r="V16" t="e">
        <f ca="1">'Effectiveness Data'!V18/$S$14</f>
        <v>#N/A</v>
      </c>
      <c r="W16">
        <f>'Effectiveness Data'!W18</f>
        <v>0</v>
      </c>
      <c r="X16" t="e">
        <f ca="1">'Effectiveness Data'!X18/$X$14</f>
        <v>#N/A</v>
      </c>
      <c r="Y16" t="e">
        <f ca="1">'Effectiveness Data'!Y18/$Y$14</f>
        <v>#N/A</v>
      </c>
      <c r="Z16" t="e">
        <f ca="1">'Effectiveness Data'!Z18/$Z$14</f>
        <v>#N/A</v>
      </c>
      <c r="AA16">
        <f>'Effectiveness Data'!AA18</f>
        <v>0</v>
      </c>
    </row>
    <row r="17" spans="1:27" ht="16">
      <c r="A17" s="46">
        <f>'Effectiveness Data'!A19</f>
        <v>0</v>
      </c>
      <c r="B17">
        <f>'Effectiveness Data'!B19</f>
        <v>0</v>
      </c>
      <c r="C17">
        <f>'Effectiveness Data'!C19</f>
        <v>0</v>
      </c>
      <c r="D17">
        <f>'Effectiveness Data'!D19</f>
        <v>0</v>
      </c>
      <c r="E17">
        <f>'Effectiveness Data'!E19</f>
        <v>0</v>
      </c>
      <c r="F17">
        <f>'Effectiveness Data'!F19</f>
        <v>0</v>
      </c>
      <c r="G17">
        <f>'Effectiveness Data'!G19</f>
        <v>0</v>
      </c>
      <c r="H17">
        <f>'Effectiveness Data'!H19</f>
        <v>0</v>
      </c>
      <c r="I17">
        <f>'Effectiveness Data'!I19</f>
        <v>0</v>
      </c>
      <c r="J17">
        <f>'Effectiveness Data'!J19</f>
        <v>0</v>
      </c>
      <c r="K17">
        <f>'Effectiveness Data'!K19</f>
        <v>0</v>
      </c>
      <c r="L17">
        <f>'Effectiveness Data'!L19</f>
        <v>0</v>
      </c>
      <c r="M17" t="e">
        <v>#N/A</v>
      </c>
      <c r="N17" t="e">
        <v>#N/A</v>
      </c>
      <c r="O17" t="e">
        <v>#N/A</v>
      </c>
      <c r="P17" t="e">
        <f ca="1">'Effectiveness Data'!P19/$P$14</f>
        <v>#N/A</v>
      </c>
      <c r="Q17" t="e">
        <f ca="1">'Effectiveness Data'!Q19/$Q$14</f>
        <v>#N/A</v>
      </c>
      <c r="R17" t="e">
        <f ca="1">'Effectiveness Data'!R19/$R$14</f>
        <v>#N/A</v>
      </c>
      <c r="S17" t="e">
        <f ca="1">'Effectiveness Data'!S19/$S$14</f>
        <v>#N/A</v>
      </c>
      <c r="T17" t="e">
        <f ca="1">'Effectiveness Data'!T19/$S$14</f>
        <v>#N/A</v>
      </c>
      <c r="U17" t="e">
        <f ca="1">'Effectiveness Data'!U19/$S$14</f>
        <v>#N/A</v>
      </c>
      <c r="V17" t="e">
        <f ca="1">'Effectiveness Data'!V19/$S$14</f>
        <v>#N/A</v>
      </c>
      <c r="W17">
        <f>'Effectiveness Data'!W19</f>
        <v>0</v>
      </c>
      <c r="X17" t="e">
        <f ca="1">'Effectiveness Data'!X19/$X$14</f>
        <v>#N/A</v>
      </c>
      <c r="Y17" t="e">
        <f ca="1">'Effectiveness Data'!Y19/$Y$14</f>
        <v>#N/A</v>
      </c>
      <c r="Z17" t="e">
        <f ca="1">'Effectiveness Data'!Z19/$Z$14</f>
        <v>#N/A</v>
      </c>
      <c r="AA17">
        <f>'Effectiveness Data'!AA19</f>
        <v>0</v>
      </c>
    </row>
    <row r="18" spans="1:27" s="1" customFormat="1" ht="56" customHeight="1">
      <c r="A18" s="48" t="str">
        <f>'Effectiveness Data'!A20</f>
        <v>Name (if applicable)</v>
      </c>
      <c r="B18" s="1" t="str">
        <f>'Effectiveness Data'!B20</f>
        <v>Banff National Park Wolverine Overpass</v>
      </c>
      <c r="C18" s="1" t="str">
        <f>'Effectiveness Data'!C20</f>
        <v>Banff National Park Red Earth Overpass</v>
      </c>
      <c r="D18" s="1" t="str">
        <f>'Effectiveness Data'!D20</f>
        <v>Banff National Park TOP</v>
      </c>
      <c r="E18" s="1" t="str">
        <f>'Effectiveness Data'!E20</f>
        <v>Banff National Park LLOP</v>
      </c>
      <c r="F18" s="1" t="str">
        <f>'Effectiveness Data'!F20</f>
        <v>Banff National Park COP</v>
      </c>
      <c r="G18" s="1" t="str">
        <f>'Effectiveness Data'!G20</f>
        <v>Banff National Park POP</v>
      </c>
      <c r="H18" s="1" t="str">
        <f>'Effectiveness Data'!H20</f>
        <v xml:space="preserve">Trepanier Creek </v>
      </c>
      <c r="I18" s="1" t="str">
        <f>'Effectiveness Data'!I20</f>
        <v>Yoho OP</v>
      </c>
      <c r="J18" s="1" t="str">
        <f>'Effectiveness Data'!J20</f>
        <v>Glenogle</v>
      </c>
      <c r="K18" s="1" t="str">
        <f>'Effectiveness Data'!K20</f>
        <v>Golden Hill</v>
      </c>
      <c r="L18" s="1" t="str">
        <f>'Effectiveness Data'!L20</f>
        <v>Palliser</v>
      </c>
      <c r="M18" t="e">
        <v>#N/A</v>
      </c>
      <c r="N18" t="e">
        <v>#N/A</v>
      </c>
      <c r="O18" t="e">
        <v>#N/A</v>
      </c>
      <c r="P18" t="e">
        <f ca="1">'Effectiveness Data'!P20/$P$14</f>
        <v>#N/A</v>
      </c>
      <c r="Q18" t="e">
        <f ca="1">'Effectiveness Data'!Q20/$Q$14</f>
        <v>#N/A</v>
      </c>
      <c r="R18" t="e">
        <f ca="1">'Effectiveness Data'!R20/$R$14</f>
        <v>#N/A</v>
      </c>
      <c r="S18" t="e">
        <f ca="1">'Effectiveness Data'!S20/$S$14</f>
        <v>#N/A</v>
      </c>
      <c r="T18" t="e">
        <f ca="1">'Effectiveness Data'!T20/$S$14</f>
        <v>#N/A</v>
      </c>
      <c r="U18" t="e">
        <f ca="1">'Effectiveness Data'!U20/$S$14</f>
        <v>#N/A</v>
      </c>
      <c r="V18" t="e">
        <f ca="1">'Effectiveness Data'!V20/$S$14</f>
        <v>#N/A</v>
      </c>
      <c r="W18" s="1" t="str">
        <f>'Effectiveness Data'!W20</f>
        <v>Highway 93 North</v>
      </c>
      <c r="X18" t="e">
        <f ca="1">'Effectiveness Data'!X20/$X$14</f>
        <v>#N/A</v>
      </c>
      <c r="Y18" t="e">
        <f ca="1">'Effectiveness Data'!Y20/$Y$14</f>
        <v>#N/A</v>
      </c>
      <c r="Z18" t="e">
        <f ca="1">'Effectiveness Data'!Z20/$Z$14</f>
        <v>#N/A</v>
      </c>
      <c r="AA18" s="1" t="str">
        <f>'Effectiveness Data'!AA20</f>
        <v>Washington OP</v>
      </c>
    </row>
    <row r="19" spans="1:27" ht="16">
      <c r="A19" s="46" t="str">
        <f>'Effectiveness Data'!A21</f>
        <v>Overpass or Underpass</v>
      </c>
      <c r="B19" t="str">
        <f>'Effectiveness Data'!B21</f>
        <v>Overpass</v>
      </c>
      <c r="C19" t="str">
        <f>'Effectiveness Data'!C21</f>
        <v>Overpass</v>
      </c>
      <c r="D19" t="str">
        <f>'Effectiveness Data'!D21</f>
        <v>Overpass</v>
      </c>
      <c r="E19" t="str">
        <f>'Effectiveness Data'!E21</f>
        <v>Overpass</v>
      </c>
      <c r="F19" t="str">
        <f>'Effectiveness Data'!F21</f>
        <v>Overpass</v>
      </c>
      <c r="G19" t="str">
        <f>'Effectiveness Data'!G21</f>
        <v>Overpass</v>
      </c>
      <c r="H19" t="str">
        <f>'Effectiveness Data'!H21</f>
        <v>Overpass</v>
      </c>
      <c r="I19" t="str">
        <f>'Effectiveness Data'!I21</f>
        <v>Overpass</v>
      </c>
      <c r="J19" t="str">
        <f>'Effectiveness Data'!J21</f>
        <v>Overpass</v>
      </c>
      <c r="K19" t="str">
        <f>'Effectiveness Data'!K21</f>
        <v>Overpass</v>
      </c>
      <c r="L19" t="str">
        <f>'Effectiveness Data'!L21</f>
        <v>Overpass</v>
      </c>
      <c r="M19" t="e">
        <v>#N/A</v>
      </c>
      <c r="N19" t="e">
        <v>#N/A</v>
      </c>
      <c r="O19" t="e">
        <v>#N/A</v>
      </c>
      <c r="P19" t="e">
        <f ca="1">'Effectiveness Data'!P21/$P$14</f>
        <v>#N/A</v>
      </c>
      <c r="Q19" t="e">
        <f ca="1">'Effectiveness Data'!Q21/$Q$14</f>
        <v>#N/A</v>
      </c>
      <c r="R19" t="e">
        <f ca="1">'Effectiveness Data'!R21/$R$14</f>
        <v>#N/A</v>
      </c>
      <c r="S19" t="e">
        <f ca="1">'Effectiveness Data'!S21/$S$14</f>
        <v>#N/A</v>
      </c>
      <c r="T19" t="e">
        <f ca="1">'Effectiveness Data'!T21/$S$14</f>
        <v>#N/A</v>
      </c>
      <c r="U19" t="e">
        <f ca="1">'Effectiveness Data'!U21/$S$14</f>
        <v>#N/A</v>
      </c>
      <c r="V19" t="e">
        <f ca="1">'Effectiveness Data'!V21/$S$14</f>
        <v>#N/A</v>
      </c>
      <c r="W19" t="str">
        <f>'Effectiveness Data'!W21</f>
        <v>Overpass</v>
      </c>
      <c r="X19" t="e">
        <f ca="1">'Effectiveness Data'!X21/$X$14</f>
        <v>#N/A</v>
      </c>
      <c r="Y19" t="e">
        <f ca="1">'Effectiveness Data'!Y21/$Y$14</f>
        <v>#N/A</v>
      </c>
      <c r="Z19" t="e">
        <f ca="1">'Effectiveness Data'!Z21/$Z$14</f>
        <v>#N/A</v>
      </c>
      <c r="AA19" t="str">
        <f>'Effectiveness Data'!AA21</f>
        <v>Overpass</v>
      </c>
    </row>
    <row r="20" spans="1:27" ht="16">
      <c r="A20" s="46" t="str">
        <f>'Effectiveness Data'!A22</f>
        <v>Targeted Species</v>
      </c>
      <c r="B20" t="str">
        <f>'Effectiveness Data'!B22</f>
        <v>Grizzly bear, elk, deer</v>
      </c>
      <c r="C20" t="str">
        <f>'Effectiveness Data'!C22</f>
        <v>Grizzly bear, elk, deer</v>
      </c>
      <c r="D20" t="str">
        <f>'Effectiveness Data'!D22</f>
        <v>Grizzly bear, elk, deer</v>
      </c>
      <c r="E20" t="str">
        <f>'Effectiveness Data'!E22</f>
        <v>Grizzly bear, elk, deer</v>
      </c>
      <c r="F20" t="str">
        <f>'Effectiveness Data'!F22</f>
        <v>Grizzly bear, elk, deer</v>
      </c>
      <c r="G20" t="str">
        <f>'Effectiveness Data'!G22</f>
        <v>Grizzly bear, elk, deer</v>
      </c>
      <c r="H20" t="str">
        <f>'Effectiveness Data'!H22</f>
        <v>mule deer</v>
      </c>
      <c r="I20">
        <f>'Effectiveness Data'!I22</f>
        <v>0</v>
      </c>
      <c r="J20">
        <f>'Effectiveness Data'!J22</f>
        <v>0</v>
      </c>
      <c r="K20">
        <f>'Effectiveness Data'!K22</f>
        <v>0</v>
      </c>
      <c r="L20">
        <f>'Effectiveness Data'!L22</f>
        <v>0</v>
      </c>
      <c r="M20" t="e">
        <v>#N/A</v>
      </c>
      <c r="N20" t="e">
        <v>#N/A</v>
      </c>
      <c r="O20" t="e">
        <v>#N/A</v>
      </c>
      <c r="P20" t="e">
        <f ca="1">'Effectiveness Data'!P22/$P$14</f>
        <v>#N/A</v>
      </c>
      <c r="Q20" t="e">
        <f ca="1">'Effectiveness Data'!Q22/$Q$14</f>
        <v>#N/A</v>
      </c>
      <c r="R20" t="e">
        <f ca="1">'Effectiveness Data'!R22/$R$14</f>
        <v>#N/A</v>
      </c>
      <c r="S20" t="e">
        <f ca="1">'Effectiveness Data'!S22/$S$14</f>
        <v>#N/A</v>
      </c>
      <c r="T20" t="e">
        <f ca="1">'Effectiveness Data'!T22/$S$14</f>
        <v>#N/A</v>
      </c>
      <c r="U20" t="e">
        <f ca="1">'Effectiveness Data'!U22/$S$14</f>
        <v>#N/A</v>
      </c>
      <c r="V20" t="e">
        <f ca="1">'Effectiveness Data'!V22/$S$14</f>
        <v>#N/A</v>
      </c>
      <c r="W20" t="str">
        <f>'Effectiveness Data'!W22</f>
        <v>White Tailed Deer, Mule Deer, Black Bear</v>
      </c>
      <c r="X20" t="e">
        <f ca="1">'Effectiveness Data'!X22/$X$14</f>
        <v>#N/A</v>
      </c>
      <c r="Y20" t="e">
        <f ca="1">'Effectiveness Data'!Y22/$Y$14</f>
        <v>#N/A</v>
      </c>
      <c r="Z20" t="e">
        <f ca="1">'Effectiveness Data'!Z22/$Z$14</f>
        <v>#N/A</v>
      </c>
      <c r="AA20">
        <f>'Effectiveness Data'!AA22</f>
        <v>0</v>
      </c>
    </row>
    <row r="21" spans="1:27" ht="16">
      <c r="A21" s="46" t="str">
        <f>'Effectiveness Data'!A23</f>
        <v>ApproxSize</v>
      </c>
      <c r="B21" t="str">
        <f>'Effectiveness Data'!B23</f>
        <v>Large (&gt;350 lbs)</v>
      </c>
      <c r="C21" t="str">
        <f>'Effectiveness Data'!C23</f>
        <v>Large (&gt;350 lbs)</v>
      </c>
      <c r="D21" t="str">
        <f>'Effectiveness Data'!D23</f>
        <v>Large (&gt;350 lbs)</v>
      </c>
      <c r="E21" t="str">
        <f>'Effectiveness Data'!E23</f>
        <v>Large (&gt;350 lbs)</v>
      </c>
      <c r="F21" t="str">
        <f>'Effectiveness Data'!F23</f>
        <v>Large (&gt;350 lbs)</v>
      </c>
      <c r="G21" t="str">
        <f>'Effectiveness Data'!G23</f>
        <v>Large (&gt;350 lbs)</v>
      </c>
      <c r="H21" t="str">
        <f>'Effectiveness Data'!H23</f>
        <v>Medium (50-350 lbs)</v>
      </c>
      <c r="I21">
        <f>'Effectiveness Data'!I23</f>
        <v>0</v>
      </c>
      <c r="J21">
        <f>'Effectiveness Data'!J23</f>
        <v>0</v>
      </c>
      <c r="K21">
        <f>'Effectiveness Data'!K23</f>
        <v>0</v>
      </c>
      <c r="L21">
        <f>'Effectiveness Data'!L23</f>
        <v>0</v>
      </c>
      <c r="M21" t="e">
        <v>#N/A</v>
      </c>
      <c r="N21" t="e">
        <v>#N/A</v>
      </c>
      <c r="O21" t="e">
        <v>#N/A</v>
      </c>
      <c r="P21" t="e">
        <f ca="1">'Effectiveness Data'!P23/$P$14</f>
        <v>#N/A</v>
      </c>
      <c r="Q21" t="e">
        <f ca="1">'Effectiveness Data'!Q23/$Q$14</f>
        <v>#N/A</v>
      </c>
      <c r="R21" t="e">
        <f ca="1">'Effectiveness Data'!R23/$R$14</f>
        <v>#N/A</v>
      </c>
      <c r="S21" t="e">
        <f ca="1">'Effectiveness Data'!S23/$S$14</f>
        <v>#N/A</v>
      </c>
      <c r="T21" t="e">
        <f ca="1">'Effectiveness Data'!T23/$S$14</f>
        <v>#N/A</v>
      </c>
      <c r="U21" t="e">
        <f ca="1">'Effectiveness Data'!U23/$S$14</f>
        <v>#N/A</v>
      </c>
      <c r="V21" t="e">
        <f ca="1">'Effectiveness Data'!V23/$S$14</f>
        <v>#N/A</v>
      </c>
      <c r="W21" t="str">
        <f>'Effectiveness Data'!W23</f>
        <v>Medium (50-350 lbs)</v>
      </c>
      <c r="X21" t="e">
        <f ca="1">'Effectiveness Data'!X23/$X$14</f>
        <v>#N/A</v>
      </c>
      <c r="Y21" t="e">
        <f ca="1">'Effectiveness Data'!Y23/$Y$14</f>
        <v>#N/A</v>
      </c>
      <c r="Z21" t="e">
        <f ca="1">'Effectiveness Data'!Z23/$Z$14</f>
        <v>#N/A</v>
      </c>
      <c r="AA21">
        <f>'Effectiveness Data'!AA23</f>
        <v>0</v>
      </c>
    </row>
    <row r="22" spans="1:27" ht="16">
      <c r="A22" s="46" t="str">
        <f>'Effectiveness Data'!A24</f>
        <v>Price</v>
      </c>
      <c r="B22" t="str">
        <f>'Effectiveness Data'!B24</f>
        <v>(1750000 per stucture USD)</v>
      </c>
      <c r="C22" t="str">
        <f>'Effectiveness Data'!C24</f>
        <v>(1750000 per stucture USD)</v>
      </c>
      <c r="D22" t="str">
        <f>'Effectiveness Data'!D24</f>
        <v>(1750000 per stucture USD)</v>
      </c>
      <c r="E22" t="str">
        <f>'Effectiveness Data'!E24</f>
        <v>(1750000 per stucture USD)</v>
      </c>
      <c r="F22" t="str">
        <f>'Effectiveness Data'!F24</f>
        <v>(1750000 per stucture USD)</v>
      </c>
      <c r="G22" t="str">
        <f>'Effectiveness Data'!G24</f>
        <v>(1750000 per stucture USD)</v>
      </c>
      <c r="H22">
        <f>'Effectiveness Data'!H24</f>
        <v>0</v>
      </c>
      <c r="I22">
        <f>'Effectiveness Data'!I24</f>
        <v>0</v>
      </c>
      <c r="J22">
        <f>'Effectiveness Data'!J24</f>
        <v>0</v>
      </c>
      <c r="K22">
        <f>'Effectiveness Data'!K24</f>
        <v>0</v>
      </c>
      <c r="L22">
        <f>'Effectiveness Data'!L24</f>
        <v>0</v>
      </c>
      <c r="M22" t="e">
        <v>#N/A</v>
      </c>
      <c r="N22" t="e">
        <v>#N/A</v>
      </c>
      <c r="O22" t="e">
        <v>#N/A</v>
      </c>
      <c r="P22" t="e">
        <f ca="1">'Effectiveness Data'!P24/$P$14</f>
        <v>#N/A</v>
      </c>
      <c r="Q22" t="e">
        <f ca="1">'Effectiveness Data'!Q24/$Q$14</f>
        <v>#N/A</v>
      </c>
      <c r="R22" t="e">
        <f ca="1">'Effectiveness Data'!R24/$R$14</f>
        <v>#N/A</v>
      </c>
      <c r="S22" t="e">
        <f ca="1">'Effectiveness Data'!S24/$S$14</f>
        <v>#N/A</v>
      </c>
      <c r="T22" t="e">
        <f ca="1">'Effectiveness Data'!T24/$S$14</f>
        <v>#N/A</v>
      </c>
      <c r="U22" t="e">
        <f ca="1">'Effectiveness Data'!U24/$S$14</f>
        <v>#N/A</v>
      </c>
      <c r="V22" t="e">
        <f ca="1">'Effectiveness Data'!V24/$S$14</f>
        <v>#N/A</v>
      </c>
      <c r="W22">
        <f>'Effectiveness Data'!W24</f>
        <v>0</v>
      </c>
      <c r="X22" t="e">
        <f ca="1">'Effectiveness Data'!X24/$X$14</f>
        <v>#N/A</v>
      </c>
      <c r="Y22" t="e">
        <f ca="1">'Effectiveness Data'!Y24/$Y$14</f>
        <v>#N/A</v>
      </c>
      <c r="Z22" t="e">
        <f ca="1">'Effectiveness Data'!Z24/$Z$14</f>
        <v>#N/A</v>
      </c>
      <c r="AA22">
        <f>'Effectiveness Data'!AA24</f>
        <v>0</v>
      </c>
    </row>
    <row r="23" spans="1:27" ht="16">
      <c r="A23" s="46" t="str">
        <f>'Effectiveness Data'!A25</f>
        <v>Year of build_clean</v>
      </c>
      <c r="B23">
        <f>'Effectiveness Data'!B25</f>
        <v>1996</v>
      </c>
      <c r="C23">
        <f>'Effectiveness Data'!C25</f>
        <v>1996</v>
      </c>
      <c r="D23">
        <f>'Effectiveness Data'!D25</f>
        <v>2010</v>
      </c>
      <c r="E23">
        <f>'Effectiveness Data'!E25</f>
        <v>2009</v>
      </c>
      <c r="F23">
        <f>'Effectiveness Data'!F25</f>
        <v>2011</v>
      </c>
      <c r="G23">
        <f>'Effectiveness Data'!G25</f>
        <v>2011</v>
      </c>
      <c r="H23">
        <f>'Effectiveness Data'!H25</f>
        <v>1990</v>
      </c>
      <c r="I23">
        <f>'Effectiveness Data'!I25</f>
        <v>0</v>
      </c>
      <c r="J23">
        <f>'Effectiveness Data'!J25</f>
        <v>0</v>
      </c>
      <c r="K23">
        <f>'Effectiveness Data'!K25</f>
        <v>0</v>
      </c>
      <c r="L23">
        <f>'Effectiveness Data'!L25</f>
        <v>0</v>
      </c>
      <c r="M23" t="e">
        <v>#N/A</v>
      </c>
      <c r="N23" t="e">
        <v>#N/A</v>
      </c>
      <c r="O23" t="e">
        <v>#N/A</v>
      </c>
      <c r="P23" t="e">
        <f ca="1">'Effectiveness Data'!P25/$P$14</f>
        <v>#N/A</v>
      </c>
      <c r="Q23" t="e">
        <f ca="1">'Effectiveness Data'!Q25/$Q$14</f>
        <v>#N/A</v>
      </c>
      <c r="R23" t="e">
        <f ca="1">'Effectiveness Data'!R25/$R$14</f>
        <v>#N/A</v>
      </c>
      <c r="S23" t="e">
        <f ca="1">'Effectiveness Data'!S25/$S$14</f>
        <v>#N/A</v>
      </c>
      <c r="T23" t="e">
        <f ca="1">'Effectiveness Data'!T25/$S$14</f>
        <v>#N/A</v>
      </c>
      <c r="U23" t="e">
        <f ca="1">'Effectiveness Data'!U25/$S$14</f>
        <v>#N/A</v>
      </c>
      <c r="V23" t="e">
        <f ca="1">'Effectiveness Data'!V25/$S$14</f>
        <v>#N/A</v>
      </c>
      <c r="W23">
        <f>'Effectiveness Data'!W25</f>
        <v>2013</v>
      </c>
      <c r="X23" t="e">
        <f ca="1">'Effectiveness Data'!X25/$X$14</f>
        <v>#N/A</v>
      </c>
      <c r="Y23" t="e">
        <f ca="1">'Effectiveness Data'!Y25/$Y$14</f>
        <v>#N/A</v>
      </c>
      <c r="Z23" t="e">
        <f ca="1">'Effectiveness Data'!Z25/$Z$14</f>
        <v>#N/A</v>
      </c>
      <c r="AA23">
        <f>'Effectiveness Data'!AA25</f>
        <v>0</v>
      </c>
    </row>
    <row r="24" spans="1:27" ht="16">
      <c r="A24" s="46" t="str">
        <f>'Effectiveness Data'!A26</f>
        <v>Known Width (m)</v>
      </c>
      <c r="B24">
        <f>'Effectiveness Data'!B26</f>
        <v>52</v>
      </c>
      <c r="C24">
        <f>'Effectiveness Data'!C26</f>
        <v>52</v>
      </c>
      <c r="D24">
        <f>'Effectiveness Data'!D26</f>
        <v>60</v>
      </c>
      <c r="E24">
        <f>'Effectiveness Data'!E26</f>
        <v>60</v>
      </c>
      <c r="F24">
        <f>'Effectiveness Data'!F26</f>
        <v>60</v>
      </c>
      <c r="G24">
        <f>'Effectiveness Data'!G26</f>
        <v>60</v>
      </c>
      <c r="H24">
        <f>'Effectiveness Data'!H26</f>
        <v>5.9</v>
      </c>
      <c r="I24">
        <f>'Effectiveness Data'!I26</f>
        <v>60</v>
      </c>
      <c r="J24">
        <f>'Effectiveness Data'!J26</f>
        <v>7.48</v>
      </c>
      <c r="K24">
        <f>'Effectiveness Data'!K26</f>
        <v>7.2</v>
      </c>
      <c r="L24">
        <f>'Effectiveness Data'!L26</f>
        <v>8.25</v>
      </c>
      <c r="M24" t="e">
        <v>#N/A</v>
      </c>
      <c r="N24" t="e">
        <v>#N/A</v>
      </c>
      <c r="O24" t="e">
        <v>#N/A</v>
      </c>
      <c r="P24" t="e">
        <f ca="1">'Effectiveness Data'!P26/$P$14</f>
        <v>#N/A</v>
      </c>
      <c r="Q24" t="e">
        <f ca="1">'Effectiveness Data'!Q26/$Q$14</f>
        <v>#N/A</v>
      </c>
      <c r="R24" t="e">
        <f ca="1">'Effectiveness Data'!R26/$R$14</f>
        <v>#N/A</v>
      </c>
      <c r="S24" t="e">
        <f ca="1">'Effectiveness Data'!S26/$S$14</f>
        <v>#N/A</v>
      </c>
      <c r="T24" t="e">
        <f ca="1">'Effectiveness Data'!T26/$S$14</f>
        <v>#N/A</v>
      </c>
      <c r="U24" t="e">
        <f ca="1">'Effectiveness Data'!U26/$S$14</f>
        <v>#N/A</v>
      </c>
      <c r="V24" t="e">
        <f ca="1">'Effectiveness Data'!V26/$S$14</f>
        <v>#N/A</v>
      </c>
      <c r="W24">
        <f>'Effectiveness Data'!W26</f>
        <v>60</v>
      </c>
      <c r="X24" t="e">
        <f ca="1">'Effectiveness Data'!X26/$X$14</f>
        <v>#N/A</v>
      </c>
      <c r="Y24" t="e">
        <f ca="1">'Effectiveness Data'!Y26/$Y$14</f>
        <v>#N/A</v>
      </c>
      <c r="Z24" t="e">
        <f ca="1">'Effectiveness Data'!Z26/$Z$14</f>
        <v>#N/A</v>
      </c>
      <c r="AA24">
        <f>'Effectiveness Data'!AA26</f>
        <v>45.72</v>
      </c>
    </row>
    <row r="25" spans="1:27" ht="16">
      <c r="A25" s="46" t="str">
        <f>'Effectiveness Data'!A27</f>
        <v>Estimated inner Width (m) ( from Google Earth)(in cases where fencing is visible - inner fence/rail where visible)</v>
      </c>
      <c r="B25">
        <f>'Effectiveness Data'!B27</f>
        <v>51.62</v>
      </c>
      <c r="C25" t="e">
        <f>'Effectiveness Data'!C27</f>
        <v>#N/A</v>
      </c>
      <c r="D25">
        <f>'Effectiveness Data'!D27</f>
        <v>58.51</v>
      </c>
      <c r="E25">
        <f>'Effectiveness Data'!E27</f>
        <v>59.5</v>
      </c>
      <c r="F25" t="e">
        <f>'Effectiveness Data'!F27</f>
        <v>#N/A</v>
      </c>
      <c r="G25">
        <f>'Effectiveness Data'!G27</f>
        <v>59.94</v>
      </c>
      <c r="H25">
        <f>'Effectiveness Data'!H27</f>
        <v>5.76</v>
      </c>
      <c r="I25">
        <f>'Effectiveness Data'!I27</f>
        <v>60.07</v>
      </c>
      <c r="J25">
        <f>'Effectiveness Data'!J27</f>
        <v>6.69</v>
      </c>
      <c r="K25" t="e">
        <f>'Effectiveness Data'!K27</f>
        <v>#N/A</v>
      </c>
      <c r="L25">
        <f>'Effectiveness Data'!L27</f>
        <v>6.97</v>
      </c>
      <c r="M25" t="e">
        <v>#N/A</v>
      </c>
      <c r="N25" t="e">
        <v>#N/A</v>
      </c>
      <c r="O25" t="e">
        <v>#N/A</v>
      </c>
      <c r="P25" t="e">
        <f ca="1">'Effectiveness Data'!P27/$P$14</f>
        <v>#N/A</v>
      </c>
      <c r="Q25" t="e">
        <f ca="1">'Effectiveness Data'!Q27/$Q$14</f>
        <v>#N/A</v>
      </c>
      <c r="R25" t="e">
        <f ca="1">'Effectiveness Data'!R27/$R$14</f>
        <v>#N/A</v>
      </c>
      <c r="S25" t="e">
        <f ca="1">'Effectiveness Data'!S27/$S$14</f>
        <v>#N/A</v>
      </c>
      <c r="T25" t="e">
        <f ca="1">'Effectiveness Data'!T27/$S$14</f>
        <v>#N/A</v>
      </c>
      <c r="U25" t="e">
        <f ca="1">'Effectiveness Data'!U27/$S$14</f>
        <v>#N/A</v>
      </c>
      <c r="V25" t="e">
        <f ca="1">'Effectiveness Data'!V27/$S$14</f>
        <v>#N/A</v>
      </c>
      <c r="W25">
        <f>'Effectiveness Data'!W27</f>
        <v>55.3</v>
      </c>
      <c r="X25" t="e">
        <f ca="1">'Effectiveness Data'!X27/$X$14</f>
        <v>#N/A</v>
      </c>
      <c r="Y25" t="e">
        <f ca="1">'Effectiveness Data'!Y27/$Y$14</f>
        <v>#N/A</v>
      </c>
      <c r="Z25" t="e">
        <f ca="1">'Effectiveness Data'!Z27/$Z$14</f>
        <v>#N/A</v>
      </c>
      <c r="AA25">
        <f>'Effectiveness Data'!AA27</f>
        <v>45.64</v>
      </c>
    </row>
    <row r="26" spans="1:27" ht="16">
      <c r="A26" s="46" t="str">
        <f>'Effectiveness Data'!A28</f>
        <v xml:space="preserve">Known Length (m) </v>
      </c>
      <c r="B26">
        <f>'Effectiveness Data'!B28</f>
        <v>54</v>
      </c>
      <c r="C26">
        <f>'Effectiveness Data'!C28</f>
        <v>57</v>
      </c>
      <c r="D26">
        <f>'Effectiveness Data'!D28</f>
        <v>49</v>
      </c>
      <c r="E26">
        <f>'Effectiveness Data'!E28</f>
        <v>57</v>
      </c>
      <c r="F26">
        <f>'Effectiveness Data'!F28</f>
        <v>67</v>
      </c>
      <c r="G26">
        <f>'Effectiveness Data'!G28</f>
        <v>67</v>
      </c>
      <c r="H26">
        <f>'Effectiveness Data'!H28</f>
        <v>54</v>
      </c>
      <c r="I26">
        <f>'Effectiveness Data'!I28</f>
        <v>55.3</v>
      </c>
      <c r="J26">
        <f>'Effectiveness Data'!J28</f>
        <v>37.4</v>
      </c>
      <c r="K26">
        <f>'Effectiveness Data'!K28</f>
        <v>27.5</v>
      </c>
      <c r="L26">
        <f>'Effectiveness Data'!L28</f>
        <v>30.6</v>
      </c>
      <c r="M26" t="e">
        <v>#N/A</v>
      </c>
      <c r="N26" t="e">
        <v>#N/A</v>
      </c>
      <c r="O26" t="e">
        <v>#N/A</v>
      </c>
      <c r="P26" t="e">
        <f ca="1">'Effectiveness Data'!P28/$P$14</f>
        <v>#N/A</v>
      </c>
      <c r="Q26" t="e">
        <f ca="1">'Effectiveness Data'!Q28/$Q$14</f>
        <v>#N/A</v>
      </c>
      <c r="R26" t="e">
        <f ca="1">'Effectiveness Data'!R28/$R$14</f>
        <v>#N/A</v>
      </c>
      <c r="S26" t="e">
        <f ca="1">'Effectiveness Data'!S28/$S$14</f>
        <v>#N/A</v>
      </c>
      <c r="T26" t="e">
        <f ca="1">'Effectiveness Data'!T28/$S$14</f>
        <v>#N/A</v>
      </c>
      <c r="U26" t="e">
        <f ca="1">'Effectiveness Data'!U28/$S$14</f>
        <v>#N/A</v>
      </c>
      <c r="V26" t="e">
        <f ca="1">'Effectiveness Data'!V28/$S$14</f>
        <v>#N/A</v>
      </c>
      <c r="W26">
        <f>'Effectiveness Data'!W28</f>
        <v>63</v>
      </c>
      <c r="X26" t="e">
        <f ca="1">'Effectiveness Data'!X28/$X$14</f>
        <v>#N/A</v>
      </c>
      <c r="Y26" t="e">
        <f ca="1">'Effectiveness Data'!Y28/$Y$14</f>
        <v>#N/A</v>
      </c>
      <c r="Z26" t="e">
        <f ca="1">'Effectiveness Data'!Z28/$Z$14</f>
        <v>#N/A</v>
      </c>
      <c r="AA26">
        <f>'Effectiveness Data'!AA28</f>
        <v>65.531999999999996</v>
      </c>
    </row>
    <row r="27" spans="1:27" ht="16">
      <c r="A27" s="46" t="str">
        <f>'Effectiveness Data'!A29</f>
        <v xml:space="preserve">Estimated Length (m) ( width of road/rail and median below) </v>
      </c>
      <c r="B27">
        <f>'Effectiveness Data'!B29</f>
        <v>46</v>
      </c>
      <c r="C27" t="e">
        <f>'Effectiveness Data'!C29</f>
        <v>#N/A</v>
      </c>
      <c r="D27">
        <f>'Effectiveness Data'!D29</f>
        <v>40.4</v>
      </c>
      <c r="E27">
        <f>'Effectiveness Data'!E29</f>
        <v>43.94</v>
      </c>
      <c r="F27" t="e">
        <f>'Effectiveness Data'!F29</f>
        <v>#N/A</v>
      </c>
      <c r="G27">
        <f>'Effectiveness Data'!G29</f>
        <v>55.83</v>
      </c>
      <c r="H27">
        <f>'Effectiveness Data'!H29</f>
        <v>29.63</v>
      </c>
      <c r="I27">
        <f>'Effectiveness Data'!I29</f>
        <v>35.07</v>
      </c>
      <c r="J27">
        <f>'Effectiveness Data'!J29</f>
        <v>31.92</v>
      </c>
      <c r="K27" t="e">
        <f>'Effectiveness Data'!K29</f>
        <v>#N/A</v>
      </c>
      <c r="L27">
        <f>'Effectiveness Data'!L29</f>
        <v>28.69</v>
      </c>
      <c r="M27" t="e">
        <v>#N/A</v>
      </c>
      <c r="N27" t="e">
        <v>#N/A</v>
      </c>
      <c r="O27" t="e">
        <v>#N/A</v>
      </c>
      <c r="P27" t="e">
        <f ca="1">'Effectiveness Data'!P29/$P$14</f>
        <v>#N/A</v>
      </c>
      <c r="Q27" t="e">
        <f ca="1">'Effectiveness Data'!Q29/$Q$14</f>
        <v>#N/A</v>
      </c>
      <c r="R27" t="e">
        <f ca="1">'Effectiveness Data'!R29/$R$14</f>
        <v>#N/A</v>
      </c>
      <c r="S27" t="e">
        <f ca="1">'Effectiveness Data'!S29/$S$14</f>
        <v>#N/A</v>
      </c>
      <c r="T27" t="e">
        <f ca="1">'Effectiveness Data'!T29/$S$14</f>
        <v>#N/A</v>
      </c>
      <c r="U27" t="e">
        <f ca="1">'Effectiveness Data'!U29/$S$14</f>
        <v>#N/A</v>
      </c>
      <c r="V27" t="e">
        <f ca="1">'Effectiveness Data'!V29/$S$14</f>
        <v>#N/A</v>
      </c>
      <c r="W27">
        <f>'Effectiveness Data'!W29</f>
        <v>10.54</v>
      </c>
      <c r="X27" t="e">
        <f ca="1">'Effectiveness Data'!X29/$X$14</f>
        <v>#N/A</v>
      </c>
      <c r="Y27" t="e">
        <f ca="1">'Effectiveness Data'!Y29/$Y$14</f>
        <v>#N/A</v>
      </c>
      <c r="Z27" t="e">
        <f ca="1">'Effectiveness Data'!Z29/$Z$14</f>
        <v>#N/A</v>
      </c>
      <c r="AA27">
        <f>'Effectiveness Data'!AA29</f>
        <v>53.64</v>
      </c>
    </row>
    <row r="28" spans="1:27" ht="16">
      <c r="A28" s="46" t="str">
        <f>'Effectiveness Data'!A30</f>
        <v>Estimated Length (m) ( Headwall)(end to end of physical structure, often indicated by start and stop of guard rail / concreate/metail edge of strcuture)</v>
      </c>
      <c r="B28">
        <f>'Effectiveness Data'!B30</f>
        <v>57.72</v>
      </c>
      <c r="C28" t="e">
        <f>'Effectiveness Data'!C30</f>
        <v>#N/A</v>
      </c>
      <c r="D28">
        <f>'Effectiveness Data'!D30</f>
        <v>73.16</v>
      </c>
      <c r="E28">
        <f>'Effectiveness Data'!E30</f>
        <v>69.599999999999994</v>
      </c>
      <c r="F28" t="e">
        <f>'Effectiveness Data'!F30</f>
        <v>#N/A</v>
      </c>
      <c r="G28">
        <f>'Effectiveness Data'!G30</f>
        <v>67.84</v>
      </c>
      <c r="H28">
        <f>'Effectiveness Data'!H30</f>
        <v>56.63</v>
      </c>
      <c r="I28">
        <f>'Effectiveness Data'!I30</f>
        <v>56.02</v>
      </c>
      <c r="J28">
        <f>'Effectiveness Data'!J30</f>
        <v>47.94</v>
      </c>
      <c r="K28" t="e">
        <f>'Effectiveness Data'!K30</f>
        <v>#N/A</v>
      </c>
      <c r="L28">
        <f>'Effectiveness Data'!L30</f>
        <v>35.86</v>
      </c>
      <c r="M28" t="e">
        <v>#N/A</v>
      </c>
      <c r="N28" t="e">
        <v>#N/A</v>
      </c>
      <c r="O28" t="e">
        <v>#N/A</v>
      </c>
      <c r="P28" t="e">
        <f ca="1">'Effectiveness Data'!P30/$P$14</f>
        <v>#N/A</v>
      </c>
      <c r="Q28" t="e">
        <f ca="1">'Effectiveness Data'!Q30/$Q$14</f>
        <v>#N/A</v>
      </c>
      <c r="R28" t="e">
        <f ca="1">'Effectiveness Data'!R30/$R$14</f>
        <v>#N/A</v>
      </c>
      <c r="S28" t="e">
        <f ca="1">'Effectiveness Data'!S30/$S$14</f>
        <v>#N/A</v>
      </c>
      <c r="T28" t="e">
        <f ca="1">'Effectiveness Data'!T30/$S$14</f>
        <v>#N/A</v>
      </c>
      <c r="U28" t="e">
        <f ca="1">'Effectiveness Data'!U30/$S$14</f>
        <v>#N/A</v>
      </c>
      <c r="V28" t="e">
        <f ca="1">'Effectiveness Data'!V30/$S$14</f>
        <v>#N/A</v>
      </c>
      <c r="W28">
        <f>'Effectiveness Data'!W30</f>
        <v>64.64</v>
      </c>
      <c r="X28" t="e">
        <f ca="1">'Effectiveness Data'!X30/$X$14</f>
        <v>#N/A</v>
      </c>
      <c r="Y28" t="e">
        <f ca="1">'Effectiveness Data'!Y30/$Y$14</f>
        <v>#N/A</v>
      </c>
      <c r="Z28" t="e">
        <f ca="1">'Effectiveness Data'!Z30/$Z$14</f>
        <v>#N/A</v>
      </c>
      <c r="AA28">
        <f>'Effectiveness Data'!AA30</f>
        <v>99.26</v>
      </c>
    </row>
    <row r="29" spans="1:27" ht="16">
      <c r="A29" s="46" t="str">
        <f>'Effectiveness Data'!A31</f>
        <v>Estimated Length (m) (including ramps)</v>
      </c>
      <c r="B29" t="e">
        <f>'Effectiveness Data'!B31</f>
        <v>#N/A</v>
      </c>
      <c r="C29" t="e">
        <f>'Effectiveness Data'!C31</f>
        <v>#N/A</v>
      </c>
      <c r="D29">
        <f>'Effectiveness Data'!D31</f>
        <v>124.09</v>
      </c>
      <c r="E29">
        <f>'Effectiveness Data'!E31</f>
        <v>126.6</v>
      </c>
      <c r="F29" t="e">
        <f>'Effectiveness Data'!F31</f>
        <v>#N/A</v>
      </c>
      <c r="G29">
        <f>'Effectiveness Data'!G31</f>
        <v>111.66</v>
      </c>
      <c r="H29" t="e">
        <f>'Effectiveness Data'!H31</f>
        <v>#N/A</v>
      </c>
      <c r="I29">
        <f>'Effectiveness Data'!I31</f>
        <v>84.25</v>
      </c>
      <c r="J29" t="e">
        <f>'Effectiveness Data'!J31</f>
        <v>#N/A</v>
      </c>
      <c r="K29" t="e">
        <f>'Effectiveness Data'!K31</f>
        <v>#N/A</v>
      </c>
      <c r="L29">
        <f>'Effectiveness Data'!L31</f>
        <v>56.32</v>
      </c>
      <c r="M29" t="e">
        <v>#N/A</v>
      </c>
      <c r="N29" t="e">
        <v>#N/A</v>
      </c>
      <c r="O29" t="e">
        <v>#N/A</v>
      </c>
      <c r="P29" t="e">
        <f ca="1">'Effectiveness Data'!P31/$P$14</f>
        <v>#N/A</v>
      </c>
      <c r="Q29" t="e">
        <f ca="1">'Effectiveness Data'!Q31/$Q$14</f>
        <v>#N/A</v>
      </c>
      <c r="R29" t="e">
        <f ca="1">'Effectiveness Data'!R31/$R$14</f>
        <v>#N/A</v>
      </c>
      <c r="S29" t="e">
        <f ca="1">'Effectiveness Data'!S31/$S$14</f>
        <v>#N/A</v>
      </c>
      <c r="T29" t="e">
        <f ca="1">'Effectiveness Data'!T31/$S$14</f>
        <v>#N/A</v>
      </c>
      <c r="U29" t="e">
        <f ca="1">'Effectiveness Data'!U31/$S$14</f>
        <v>#N/A</v>
      </c>
      <c r="V29" t="e">
        <f ca="1">'Effectiveness Data'!V31/$S$14</f>
        <v>#N/A</v>
      </c>
      <c r="W29" t="e">
        <f>'Effectiveness Data'!W31</f>
        <v>#N/A</v>
      </c>
      <c r="X29" t="e">
        <f ca="1">'Effectiveness Data'!X31/$X$14</f>
        <v>#N/A</v>
      </c>
      <c r="Y29" t="e">
        <f ca="1">'Effectiveness Data'!Y31/$Y$14</f>
        <v>#N/A</v>
      </c>
      <c r="Z29" t="e">
        <f ca="1">'Effectiveness Data'!Z31/$Z$14</f>
        <v>#N/A</v>
      </c>
      <c r="AA29" t="e">
        <f>'Effectiveness Data'!AA31</f>
        <v>#N/A</v>
      </c>
    </row>
    <row r="30" spans="1:27" ht="16">
      <c r="A30" s="46" t="str">
        <f>'Effectiveness Data'!A32</f>
        <v xml:space="preserve">W:L ratio known values </v>
      </c>
      <c r="B30">
        <f>'Effectiveness Data'!B32</f>
        <v>0.96296296296296291</v>
      </c>
      <c r="C30">
        <f>'Effectiveness Data'!C32</f>
        <v>0.91228070175438591</v>
      </c>
      <c r="D30">
        <f>'Effectiveness Data'!D32</f>
        <v>1.2244897959183674</v>
      </c>
      <c r="E30">
        <f>'Effectiveness Data'!E32</f>
        <v>1.0526315789473684</v>
      </c>
      <c r="F30">
        <f>'Effectiveness Data'!F32</f>
        <v>0.89552238805970152</v>
      </c>
      <c r="G30">
        <f>'Effectiveness Data'!G32</f>
        <v>0.89552238805970152</v>
      </c>
      <c r="H30">
        <f>'Effectiveness Data'!H32</f>
        <v>0.10925925925925926</v>
      </c>
      <c r="I30">
        <f>'Effectiveness Data'!I32</f>
        <v>1.0849909584086799</v>
      </c>
      <c r="J30">
        <f>'Effectiveness Data'!J32</f>
        <v>0.2</v>
      </c>
      <c r="K30">
        <f>'Effectiveness Data'!K32</f>
        <v>0.26181818181818184</v>
      </c>
      <c r="L30">
        <f>'Effectiveness Data'!L32</f>
        <v>0.26960784313725489</v>
      </c>
      <c r="M30" t="e">
        <v>#N/A</v>
      </c>
      <c r="N30" t="e">
        <v>#N/A</v>
      </c>
      <c r="O30" t="e">
        <v>#N/A</v>
      </c>
      <c r="P30" t="e">
        <f ca="1">'Effectiveness Data'!P32/$P$14</f>
        <v>#N/A</v>
      </c>
      <c r="Q30" t="e">
        <f ca="1">'Effectiveness Data'!Q32/$Q$14</f>
        <v>#N/A</v>
      </c>
      <c r="R30" t="e">
        <f ca="1">'Effectiveness Data'!R32/$R$14</f>
        <v>#N/A</v>
      </c>
      <c r="S30" t="e">
        <f ca="1">'Effectiveness Data'!S32/$S$14</f>
        <v>#N/A</v>
      </c>
      <c r="T30" t="e">
        <f ca="1">'Effectiveness Data'!T32/$S$14</f>
        <v>#N/A</v>
      </c>
      <c r="U30" t="e">
        <f ca="1">'Effectiveness Data'!U32/$S$14</f>
        <v>#N/A</v>
      </c>
      <c r="V30" t="e">
        <f ca="1">'Effectiveness Data'!V32/$S$14</f>
        <v>#N/A</v>
      </c>
      <c r="W30">
        <f>'Effectiveness Data'!W32</f>
        <v>0.95238095238095233</v>
      </c>
      <c r="X30" t="e">
        <f ca="1">'Effectiveness Data'!X32/$X$14</f>
        <v>#N/A</v>
      </c>
      <c r="Y30" t="e">
        <f ca="1">'Effectiveness Data'!Y32/$Y$14</f>
        <v>#N/A</v>
      </c>
      <c r="Z30" t="e">
        <f ca="1">'Effectiveness Data'!Z32/$Z$14</f>
        <v>#N/A</v>
      </c>
      <c r="AA30">
        <f>'Effectiveness Data'!AA32</f>
        <v>0.69767441860465118</v>
      </c>
    </row>
    <row r="31" spans="1:27" ht="16">
      <c r="A31" s="46" t="str">
        <f>'Effectiveness Data'!A33</f>
        <v>W:L ratio GE</v>
      </c>
      <c r="B31">
        <f>'Effectiveness Data'!B33</f>
        <v>0.89431739431739432</v>
      </c>
      <c r="C31" t="e">
        <f>'Effectiveness Data'!C33</f>
        <v>#N/A</v>
      </c>
      <c r="D31">
        <f>'Effectiveness Data'!D33</f>
        <v>0.79975396391470754</v>
      </c>
      <c r="E31">
        <f>'Effectiveness Data'!E33</f>
        <v>0.85488505747126442</v>
      </c>
      <c r="F31" t="e">
        <f>'Effectiveness Data'!F33</f>
        <v>#N/A</v>
      </c>
      <c r="G31">
        <f>'Effectiveness Data'!G33</f>
        <v>0.88354952830188671</v>
      </c>
      <c r="H31">
        <f>'Effectiveness Data'!H33</f>
        <v>0.10171287303549355</v>
      </c>
      <c r="I31">
        <f>'Effectiveness Data'!I33</f>
        <v>1.0722956087111746</v>
      </c>
      <c r="J31">
        <f>'Effectiveness Data'!J33</f>
        <v>0.13954943679599502</v>
      </c>
      <c r="K31" t="e">
        <f>'Effectiveness Data'!K33</f>
        <v>#N/A</v>
      </c>
      <c r="L31">
        <f>'Effectiveness Data'!L33</f>
        <v>0.19436698271054098</v>
      </c>
      <c r="M31" t="e">
        <v>#N/A</v>
      </c>
      <c r="N31" t="e">
        <v>#N/A</v>
      </c>
      <c r="O31" t="e">
        <v>#N/A</v>
      </c>
      <c r="P31" t="e">
        <f ca="1">'Effectiveness Data'!P33/$P$14</f>
        <v>#N/A</v>
      </c>
      <c r="Q31" t="e">
        <f ca="1">'Effectiveness Data'!Q33/$Q$14</f>
        <v>#N/A</v>
      </c>
      <c r="R31" t="e">
        <f ca="1">'Effectiveness Data'!R33/$R$14</f>
        <v>#N/A</v>
      </c>
      <c r="S31" t="e">
        <f ca="1">'Effectiveness Data'!S33/$S$14</f>
        <v>#N/A</v>
      </c>
      <c r="T31" t="e">
        <f ca="1">'Effectiveness Data'!T33/$S$14</f>
        <v>#N/A</v>
      </c>
      <c r="U31" t="e">
        <f ca="1">'Effectiveness Data'!U33/$S$14</f>
        <v>#N/A</v>
      </c>
      <c r="V31" t="e">
        <f ca="1">'Effectiveness Data'!V33/$S$14</f>
        <v>#N/A</v>
      </c>
      <c r="W31">
        <f>'Effectiveness Data'!W33</f>
        <v>0.64510347075118146</v>
      </c>
      <c r="X31" t="e">
        <f ca="1">'Effectiveness Data'!X33/$X$14</f>
        <v>#N/A</v>
      </c>
      <c r="Y31" t="e">
        <f ca="1">'Effectiveness Data'!Y33/$Y$14</f>
        <v>#N/A</v>
      </c>
      <c r="Z31" t="e">
        <f ca="1">'Effectiveness Data'!Z33/$Z$14</f>
        <v>#N/A</v>
      </c>
      <c r="AA31">
        <f>'Effectiveness Data'!AA33</f>
        <v>0.45980253878702398</v>
      </c>
    </row>
    <row r="32" spans="1:27" ht="16">
      <c r="A32" s="46" t="str">
        <f>'Effectiveness Data'!A34</f>
        <v xml:space="preserve"> </v>
      </c>
      <c r="B32">
        <f>'Effectiveness Data'!B34</f>
        <v>0</v>
      </c>
      <c r="C32">
        <f>'Effectiveness Data'!C34</f>
        <v>0</v>
      </c>
      <c r="D32">
        <f>'Effectiveness Data'!D34</f>
        <v>0</v>
      </c>
      <c r="E32">
        <f>'Effectiveness Data'!E34</f>
        <v>0</v>
      </c>
      <c r="F32">
        <f>'Effectiveness Data'!F34</f>
        <v>0</v>
      </c>
      <c r="G32">
        <f>'Effectiveness Data'!G34</f>
        <v>0</v>
      </c>
      <c r="H32">
        <f>'Effectiveness Data'!H34</f>
        <v>0</v>
      </c>
      <c r="I32">
        <f>'Effectiveness Data'!I34</f>
        <v>0</v>
      </c>
      <c r="J32">
        <f>'Effectiveness Data'!J34</f>
        <v>0</v>
      </c>
      <c r="K32">
        <f>'Effectiveness Data'!K34</f>
        <v>0</v>
      </c>
      <c r="L32">
        <f>'Effectiveness Data'!L34</f>
        <v>0</v>
      </c>
      <c r="M32" t="e">
        <v>#N/A</v>
      </c>
      <c r="N32" t="e">
        <v>#N/A</v>
      </c>
      <c r="O32" t="e">
        <v>#N/A</v>
      </c>
      <c r="P32" t="e">
        <f ca="1">'Effectiveness Data'!P34/$P$14</f>
        <v>#N/A</v>
      </c>
      <c r="Q32" t="e">
        <f ca="1">'Effectiveness Data'!Q34/$Q$14</f>
        <v>#N/A</v>
      </c>
      <c r="R32" t="e">
        <f ca="1">'Effectiveness Data'!R34/$R$14</f>
        <v>#N/A</v>
      </c>
      <c r="S32" t="e">
        <f ca="1">'Effectiveness Data'!S34/$S$14</f>
        <v>#N/A</v>
      </c>
      <c r="T32" t="e">
        <f ca="1">'Effectiveness Data'!T34/$S$14</f>
        <v>#N/A</v>
      </c>
      <c r="U32" t="e">
        <f ca="1">'Effectiveness Data'!U34/$S$14</f>
        <v>#N/A</v>
      </c>
      <c r="V32" t="e">
        <f ca="1">'Effectiveness Data'!V34/$S$14</f>
        <v>#N/A</v>
      </c>
      <c r="W32">
        <f>'Effectiveness Data'!W34</f>
        <v>0</v>
      </c>
      <c r="X32" t="e">
        <f ca="1">'Effectiveness Data'!X34/$X$14</f>
        <v>#N/A</v>
      </c>
      <c r="Y32" t="e">
        <f ca="1">'Effectiveness Data'!Y34/$Y$14</f>
        <v>#N/A</v>
      </c>
      <c r="Z32" t="e">
        <f ca="1">'Effectiveness Data'!Z34/$Z$14</f>
        <v>#N/A</v>
      </c>
      <c r="AA32">
        <f>'Effectiveness Data'!AA34</f>
        <v>0</v>
      </c>
    </row>
    <row r="33" spans="1:27" ht="16">
      <c r="A33" s="46">
        <f>'Effectiveness Data'!A35</f>
        <v>0</v>
      </c>
      <c r="B33">
        <f>'Effectiveness Data'!B35</f>
        <v>0</v>
      </c>
      <c r="C33">
        <f>'Effectiveness Data'!C35</f>
        <v>0</v>
      </c>
      <c r="D33">
        <f>'Effectiveness Data'!D35</f>
        <v>0</v>
      </c>
      <c r="E33">
        <f>'Effectiveness Data'!E35</f>
        <v>0</v>
      </c>
      <c r="F33">
        <f>'Effectiveness Data'!F35</f>
        <v>0</v>
      </c>
      <c r="G33">
        <f>'Effectiveness Data'!G35</f>
        <v>0</v>
      </c>
      <c r="H33">
        <f>'Effectiveness Data'!H35</f>
        <v>0</v>
      </c>
      <c r="I33">
        <f>'Effectiveness Data'!I35</f>
        <v>0</v>
      </c>
      <c r="J33">
        <f>'Effectiveness Data'!J35</f>
        <v>0</v>
      </c>
      <c r="K33">
        <f>'Effectiveness Data'!K35</f>
        <v>0</v>
      </c>
      <c r="L33">
        <f>'Effectiveness Data'!L35</f>
        <v>0</v>
      </c>
      <c r="M33" t="e">
        <v>#N/A</v>
      </c>
      <c r="N33" t="e">
        <v>#N/A</v>
      </c>
      <c r="O33" t="e">
        <v>#N/A</v>
      </c>
      <c r="P33" t="e">
        <f ca="1">'Effectiveness Data'!P35/$P$14</f>
        <v>#N/A</v>
      </c>
      <c r="Q33" t="e">
        <f ca="1">'Effectiveness Data'!Q35/$Q$14</f>
        <v>#N/A</v>
      </c>
      <c r="R33" t="e">
        <f ca="1">'Effectiveness Data'!R35/$R$14</f>
        <v>#N/A</v>
      </c>
      <c r="S33" t="e">
        <f ca="1">'Effectiveness Data'!S35/$S$14</f>
        <v>#N/A</v>
      </c>
      <c r="T33" t="e">
        <f ca="1">'Effectiveness Data'!T35/$S$14</f>
        <v>#N/A</v>
      </c>
      <c r="U33" t="e">
        <f ca="1">'Effectiveness Data'!U35/$S$14</f>
        <v>#N/A</v>
      </c>
      <c r="V33" t="e">
        <f ca="1">'Effectiveness Data'!V35/$S$14</f>
        <v>#N/A</v>
      </c>
      <c r="W33">
        <f>'Effectiveness Data'!W35</f>
        <v>0</v>
      </c>
      <c r="X33" t="e">
        <f ca="1">'Effectiveness Data'!X35/$X$14</f>
        <v>#N/A</v>
      </c>
      <c r="Y33" t="e">
        <f ca="1">'Effectiveness Data'!Y35/$Y$14</f>
        <v>#N/A</v>
      </c>
      <c r="Z33" t="e">
        <f ca="1">'Effectiveness Data'!Z35/$Z$14</f>
        <v>#N/A</v>
      </c>
      <c r="AA33">
        <f>'Effectiveness Data'!AA35</f>
        <v>0</v>
      </c>
    </row>
    <row r="34" spans="1:27" ht="16">
      <c r="A34" s="46" t="str">
        <f>'Effectiveness Data'!A36</f>
        <v>UTM</v>
      </c>
      <c r="B34" t="str">
        <f>'Effectiveness Data'!B36</f>
        <v>589883, 5668519, 11, U</v>
      </c>
      <c r="C34" t="str">
        <f>'Effectiveness Data'!C36</f>
        <v>583771, 5674970, 11, U</v>
      </c>
      <c r="D34" t="str">
        <f>'Effectiveness Data'!D36</f>
        <v>561916, 5691745, 11, U</v>
      </c>
      <c r="E34" t="str">
        <f>'Effectiveness Data'!E36</f>
        <v>556010, 5698656, 11, U</v>
      </c>
      <c r="F34" t="str">
        <f>'Effectiveness Data'!F36</f>
        <v>572650, 5680799, 11, U</v>
      </c>
      <c r="G34" t="str">
        <f>'Effectiveness Data'!G36</f>
        <v>568794, 5683729, 11, U</v>
      </c>
      <c r="H34" t="str">
        <f>'Effectiveness Data'!H36</f>
        <v>301644, 5521329, 11, U</v>
      </c>
      <c r="I34" t="str">
        <f>'Effectiveness Data'!I36</f>
        <v>547020, 5699905, 11, U</v>
      </c>
      <c r="J34">
        <f>'Effectiveness Data'!J36</f>
        <v>0</v>
      </c>
      <c r="K34">
        <f>'Effectiveness Data'!K36</f>
        <v>0</v>
      </c>
      <c r="L34">
        <f>'Effectiveness Data'!L36</f>
        <v>0</v>
      </c>
      <c r="M34" t="e">
        <v>#N/A</v>
      </c>
      <c r="N34" t="e">
        <v>#N/A</v>
      </c>
      <c r="O34" t="e">
        <v>#N/A</v>
      </c>
      <c r="P34" t="e">
        <f ca="1">'Effectiveness Data'!P36/$P$14</f>
        <v>#N/A</v>
      </c>
      <c r="Q34" t="e">
        <f ca="1">'Effectiveness Data'!Q36/$Q$14</f>
        <v>#N/A</v>
      </c>
      <c r="R34" t="e">
        <f ca="1">'Effectiveness Data'!R36/$R$14</f>
        <v>#N/A</v>
      </c>
      <c r="S34" t="e">
        <f ca="1">'Effectiveness Data'!S36/$S$14</f>
        <v>#N/A</v>
      </c>
      <c r="T34" t="e">
        <f ca="1">'Effectiveness Data'!T36/$S$14</f>
        <v>#N/A</v>
      </c>
      <c r="U34" t="e">
        <f ca="1">'Effectiveness Data'!U36/$S$14</f>
        <v>#N/A</v>
      </c>
      <c r="V34" t="e">
        <f ca="1">'Effectiveness Data'!V36/$S$14</f>
        <v>#N/A</v>
      </c>
      <c r="W34" t="str">
        <f>'Effectiveness Data'!W36</f>
        <v>723669, 5217625, 11, T</v>
      </c>
      <c r="X34" t="e">
        <f ca="1">'Effectiveness Data'!X36/$X$14</f>
        <v>#N/A</v>
      </c>
      <c r="Y34" t="e">
        <f ca="1">'Effectiveness Data'!Y36/$Y$14</f>
        <v>#N/A</v>
      </c>
      <c r="Z34" t="e">
        <f ca="1">'Effectiveness Data'!Z36/$Z$14</f>
        <v>#N/A</v>
      </c>
      <c r="AA34" t="str">
        <f>'Effectiveness Data'!AA36</f>
        <v>626613, 5242339, 10, T</v>
      </c>
    </row>
    <row r="35" spans="1:27" ht="16">
      <c r="A35" s="46">
        <f>'Effectiveness Data'!A37</f>
        <v>0</v>
      </c>
      <c r="B35">
        <f>'Effectiveness Data'!B37</f>
        <v>0</v>
      </c>
      <c r="C35">
        <f>'Effectiveness Data'!C37</f>
        <v>0</v>
      </c>
      <c r="D35">
        <f>'Effectiveness Data'!D37</f>
        <v>0</v>
      </c>
      <c r="E35">
        <f>'Effectiveness Data'!E37</f>
        <v>0</v>
      </c>
      <c r="F35">
        <f>'Effectiveness Data'!F37</f>
        <v>0</v>
      </c>
      <c r="G35">
        <f>'Effectiveness Data'!G37</f>
        <v>0</v>
      </c>
      <c r="H35">
        <f>'Effectiveness Data'!H37</f>
        <v>0</v>
      </c>
      <c r="I35">
        <f>'Effectiveness Data'!I37</f>
        <v>0</v>
      </c>
      <c r="J35">
        <f>'Effectiveness Data'!J37</f>
        <v>0</v>
      </c>
      <c r="K35">
        <f>'Effectiveness Data'!K37</f>
        <v>0</v>
      </c>
      <c r="L35">
        <f>'Effectiveness Data'!L37</f>
        <v>0</v>
      </c>
      <c r="M35" t="e">
        <v>#N/A</v>
      </c>
      <c r="N35" t="e">
        <v>#N/A</v>
      </c>
      <c r="O35" t="e">
        <v>#N/A</v>
      </c>
      <c r="P35" t="e">
        <f ca="1">'Effectiveness Data'!P37/$P$14</f>
        <v>#N/A</v>
      </c>
      <c r="Q35" t="e">
        <f ca="1">'Effectiveness Data'!Q37/$Q$14</f>
        <v>#N/A</v>
      </c>
      <c r="R35" t="e">
        <f ca="1">'Effectiveness Data'!R37/$R$14</f>
        <v>#N/A</v>
      </c>
      <c r="S35" t="e">
        <f ca="1">'Effectiveness Data'!S37/$S$14</f>
        <v>#N/A</v>
      </c>
      <c r="T35" t="e">
        <f ca="1">'Effectiveness Data'!T37/$S$14</f>
        <v>#N/A</v>
      </c>
      <c r="U35" t="e">
        <f ca="1">'Effectiveness Data'!U37/$S$14</f>
        <v>#N/A</v>
      </c>
      <c r="V35" t="e">
        <f ca="1">'Effectiveness Data'!V37/$S$14</f>
        <v>#N/A</v>
      </c>
      <c r="W35">
        <f>'Effectiveness Data'!W37</f>
        <v>0</v>
      </c>
      <c r="X35" t="e">
        <f ca="1">'Effectiveness Data'!X37/$X$14</f>
        <v>#N/A</v>
      </c>
      <c r="Y35" t="e">
        <f ca="1">'Effectiveness Data'!Y37/$Y$14</f>
        <v>#N/A</v>
      </c>
      <c r="Z35" t="e">
        <f ca="1">'Effectiveness Data'!Z37/$Z$14</f>
        <v>#N/A</v>
      </c>
      <c r="AA35">
        <f>'Effectiveness Data'!AA37</f>
        <v>0</v>
      </c>
    </row>
    <row r="36" spans="1:27" ht="16">
      <c r="A36" s="46" t="str">
        <f>'Effectiveness Data'!A38</f>
        <v xml:space="preserve"> </v>
      </c>
      <c r="B36">
        <f>'Effectiveness Data'!B38</f>
        <v>0</v>
      </c>
      <c r="C36">
        <f>'Effectiveness Data'!C38</f>
        <v>0</v>
      </c>
      <c r="D36">
        <f>'Effectiveness Data'!D38</f>
        <v>0</v>
      </c>
      <c r="E36">
        <f>'Effectiveness Data'!E38</f>
        <v>0</v>
      </c>
      <c r="F36">
        <f>'Effectiveness Data'!F38</f>
        <v>0</v>
      </c>
      <c r="G36">
        <f>'Effectiveness Data'!G38</f>
        <v>0</v>
      </c>
      <c r="H36">
        <f>'Effectiveness Data'!H38</f>
        <v>0</v>
      </c>
      <c r="I36">
        <f>'Effectiveness Data'!I38</f>
        <v>0</v>
      </c>
      <c r="J36">
        <f>'Effectiveness Data'!J38</f>
        <v>0</v>
      </c>
      <c r="K36">
        <f>'Effectiveness Data'!K38</f>
        <v>0</v>
      </c>
      <c r="L36">
        <f>'Effectiveness Data'!L38</f>
        <v>0</v>
      </c>
      <c r="M36" t="e">
        <v>#N/A</v>
      </c>
      <c r="N36" t="e">
        <v>#N/A</v>
      </c>
      <c r="O36" t="e">
        <v>#N/A</v>
      </c>
      <c r="P36" t="e">
        <f ca="1">'Effectiveness Data'!P38/$P$14</f>
        <v>#N/A</v>
      </c>
      <c r="Q36" t="e">
        <f ca="1">'Effectiveness Data'!Q38/$Q$14</f>
        <v>#N/A</v>
      </c>
      <c r="R36" t="e">
        <f ca="1">'Effectiveness Data'!R38/$R$14</f>
        <v>#N/A</v>
      </c>
      <c r="S36" t="e">
        <f ca="1">'Effectiveness Data'!S38/$S$14</f>
        <v>#N/A</v>
      </c>
      <c r="T36" t="e">
        <f ca="1">'Effectiveness Data'!T38/$S$14</f>
        <v>#N/A</v>
      </c>
      <c r="U36" t="e">
        <f ca="1">'Effectiveness Data'!U38/$S$14</f>
        <v>#N/A</v>
      </c>
      <c r="V36" t="e">
        <f ca="1">'Effectiveness Data'!V38/$S$14</f>
        <v>#N/A</v>
      </c>
      <c r="W36">
        <f>'Effectiveness Data'!W38</f>
        <v>0</v>
      </c>
      <c r="X36" t="e">
        <f ca="1">'Effectiveness Data'!X38/$X$14</f>
        <v>#N/A</v>
      </c>
      <c r="Y36" t="e">
        <f ca="1">'Effectiveness Data'!Y38/$Y$14</f>
        <v>#N/A</v>
      </c>
      <c r="Z36" t="e">
        <f ca="1">'Effectiveness Data'!Z38/$Z$14</f>
        <v>#N/A</v>
      </c>
      <c r="AA36">
        <f>'Effectiveness Data'!AA38</f>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DED99-22E1-1242-8390-75DCF33F0849}">
  <dimension ref="A3:AA36"/>
  <sheetViews>
    <sheetView topLeftCell="T104" zoomScale="107" workbookViewId="0">
      <selection activeCell="AC181" sqref="AC181"/>
    </sheetView>
  </sheetViews>
  <sheetFormatPr baseColWidth="10" defaultRowHeight="15"/>
  <cols>
    <col min="1" max="1" width="41" customWidth="1"/>
    <col min="2" max="2" width="14.6640625" customWidth="1"/>
  </cols>
  <sheetData>
    <row r="3" spans="1:27" ht="16">
      <c r="A3" s="46"/>
    </row>
    <row r="4" spans="1:27" ht="16">
      <c r="A4" s="46" t="s">
        <v>421</v>
      </c>
      <c r="B4">
        <f>'Effectiveness Data'!B6/$B$14</f>
        <v>2.1506289308176099</v>
      </c>
      <c r="C4">
        <f>'Effectiveness Data'!C6/$C$14</f>
        <v>2.7805031446540882</v>
      </c>
      <c r="D4">
        <f>'Effectiveness Data'!D6/$D$14</f>
        <v>0.48721399730820997</v>
      </c>
      <c r="E4">
        <f>'Effectiveness Data'!E6/$E$14</f>
        <v>0.46838885112168593</v>
      </c>
      <c r="F4">
        <f>'Effectiveness Data'!F6/$F$14</f>
        <v>0.90756302521008403</v>
      </c>
      <c r="G4">
        <f>'Effectiveness Data'!G6/$G$14</f>
        <v>0.49293433083956772</v>
      </c>
      <c r="H4">
        <f>'Effectiveness Data'!H6/$H$14</f>
        <v>0.95121951219512191</v>
      </c>
      <c r="I4" t="e">
        <f>'Effectiveness Data'!I6/$I$14</f>
        <v>#N/A</v>
      </c>
      <c r="J4">
        <f>'Effectiveness Data'!J6/$J$14</f>
        <v>4.2682926829268296E-2</v>
      </c>
      <c r="K4">
        <f>'Effectiveness Data'!K6/$K$14</f>
        <v>1.7621951219512195</v>
      </c>
      <c r="L4">
        <f>'Effectiveness Data'!L6/$L$14</f>
        <v>7.3170731707317069E-2</v>
      </c>
      <c r="M4">
        <f>'Effectiveness Data'!M6/$M$14</f>
        <v>18.467459324155193</v>
      </c>
      <c r="N4">
        <f>'Effectiveness Data'!N6/$N$14</f>
        <v>17</v>
      </c>
      <c r="O4">
        <f>'Effectiveness Data'!O6/$O$14</f>
        <v>3.4756756756756757</v>
      </c>
      <c r="P4" t="e">
        <f>'Effectiveness Data'!P6/$P$14</f>
        <v>#N/A</v>
      </c>
      <c r="Q4" t="e">
        <f>'Effectiveness Data'!Q6/$Q$14</f>
        <v>#N/A</v>
      </c>
      <c r="R4" t="e">
        <f>'Effectiveness Data'!R6/$R$14</f>
        <v>#N/A</v>
      </c>
      <c r="S4" t="e">
        <f>'Effectiveness Data'!S6/$S$14</f>
        <v>#N/A</v>
      </c>
      <c r="T4">
        <f>'Effectiveness Data'!T6/$T$14</f>
        <v>1.5304585900068446</v>
      </c>
      <c r="U4">
        <f>'Effectiveness Data'!U6/$U$14</f>
        <v>1.5667351129363449</v>
      </c>
      <c r="V4">
        <f>'Effectiveness Data'!V6/$V$14</f>
        <v>1.0143737166324436</v>
      </c>
      <c r="W4">
        <f>'Effectiveness Data'!W6/$W$14</f>
        <v>3.4096385542168677</v>
      </c>
      <c r="X4" t="e">
        <f>'Effectiveness Data'!X6/$X$14</f>
        <v>#N/A</v>
      </c>
      <c r="Y4" t="e">
        <f>'Effectiveness Data'!Y6/$Y$14</f>
        <v>#N/A</v>
      </c>
      <c r="Z4" t="e">
        <f>'Effectiveness Data'!Z6/$Z$14</f>
        <v>#N/A</v>
      </c>
      <c r="AA4">
        <f>'Effectiveness Data'!AA6/$AA$14</f>
        <v>1.9025460930640914</v>
      </c>
    </row>
    <row r="5" spans="1:27" ht="16">
      <c r="A5" s="46" t="str">
        <f>'Effectiveness Data'!A7</f>
        <v>Deer</v>
      </c>
      <c r="B5">
        <f>'Effectiveness Data'!B7/$B$14</f>
        <v>1.8748427672955974</v>
      </c>
      <c r="C5">
        <f>'Effectiveness Data'!C7/$C$14</f>
        <v>2.4779874213836477</v>
      </c>
      <c r="D5">
        <f>'Effectiveness Data'!D7/$D$14</f>
        <v>0.32032301480484521</v>
      </c>
      <c r="E5">
        <f>'Effectiveness Data'!E7/$E$14</f>
        <v>0.2345343303874915</v>
      </c>
      <c r="F5">
        <f>'Effectiveness Data'!F7/$F$14</f>
        <v>0.65966386554621848</v>
      </c>
      <c r="G5">
        <f>'Effectiveness Data'!G7/$G$14</f>
        <v>0.40565253532834578</v>
      </c>
      <c r="H5">
        <f>'Effectiveness Data'!H7/$H$14</f>
        <v>0.82926829268292679</v>
      </c>
      <c r="I5" t="e">
        <f>'Effectiveness Data'!I7/$I$14</f>
        <v>#N/A</v>
      </c>
      <c r="J5">
        <f>'Effectiveness Data'!J7/$J$14</f>
        <v>0</v>
      </c>
      <c r="K5">
        <f>'Effectiveness Data'!K7/$K$14</f>
        <v>1.1280487804878048</v>
      </c>
      <c r="L5">
        <f>'Effectiveness Data'!L7/$L$14</f>
        <v>6.0975609756097563E-3</v>
      </c>
      <c r="M5">
        <f>'Effectiveness Data'!M7/$M$14</f>
        <v>18.099499374217771</v>
      </c>
      <c r="N5">
        <f>'Effectiveness Data'!N7/$N$14</f>
        <v>16.080994386527667</v>
      </c>
      <c r="O5">
        <f>'Effectiveness Data'!O7/$O$14</f>
        <v>3.1297297297297297</v>
      </c>
      <c r="P5" t="e">
        <f>'Effectiveness Data'!P7/$P$14</f>
        <v>#N/A</v>
      </c>
      <c r="Q5" t="e">
        <f>'Effectiveness Data'!Q7/$Q$14</f>
        <v>#N/A</v>
      </c>
      <c r="R5" t="e">
        <f>'Effectiveness Data'!R7/$R$14</f>
        <v>#N/A</v>
      </c>
      <c r="S5" t="e">
        <f>'Effectiveness Data'!S7/$S$14</f>
        <v>#N/A</v>
      </c>
      <c r="T5">
        <f>'Effectiveness Data'!T7/$T$14</f>
        <v>1.3689253935660506E-3</v>
      </c>
      <c r="U5">
        <f>'Effectiveness Data'!U7/$U$14</f>
        <v>0</v>
      </c>
      <c r="V5">
        <f>'Effectiveness Data'!V7/$V$14</f>
        <v>0</v>
      </c>
      <c r="W5">
        <f>'Effectiveness Data'!W7/$W$14</f>
        <v>3.3428258488499454</v>
      </c>
      <c r="X5" t="e">
        <f>'Effectiveness Data'!X7/$X$14</f>
        <v>#N/A</v>
      </c>
      <c r="Y5" t="e">
        <f>'Effectiveness Data'!Y7/$Y$14</f>
        <v>#N/A</v>
      </c>
      <c r="Z5" t="e">
        <f>'Effectiveness Data'!Z7/$Z$14</f>
        <v>#N/A</v>
      </c>
      <c r="AA5">
        <f>'Effectiveness Data'!AA7/$AA$14</f>
        <v>0.46005267778753295</v>
      </c>
    </row>
    <row r="6" spans="1:27" ht="16">
      <c r="A6" s="46" t="str">
        <f>'Effectiveness Data'!A8</f>
        <v>Elk</v>
      </c>
      <c r="B6">
        <f>'Effectiveness Data'!B8/$B$14</f>
        <v>8.8050314465408803E-3</v>
      </c>
      <c r="C6">
        <f>'Effectiveness Data'!C8/$C$14</f>
        <v>3.7421383647798741E-2</v>
      </c>
      <c r="D6">
        <f>'Effectiveness Data'!D8/$D$14</f>
        <v>5.652759084791386E-2</v>
      </c>
      <c r="E6">
        <f>'Effectiveness Data'!E8/$E$14</f>
        <v>0.13052345343303876</v>
      </c>
      <c r="F6">
        <f>'Effectiveness Data'!F8/$F$14</f>
        <v>9.4117647058823528E-2</v>
      </c>
      <c r="G6">
        <f>'Effectiveness Data'!G8/$G$14</f>
        <v>3.906899418121363E-2</v>
      </c>
      <c r="H6">
        <f>'Effectiveness Data'!H8/$H$14</f>
        <v>0</v>
      </c>
      <c r="I6" t="e">
        <f>'Effectiveness Data'!I8/$I$14</f>
        <v>#N/A</v>
      </c>
      <c r="J6">
        <f>'Effectiveness Data'!J8/$J$14</f>
        <v>4.2682926829268296E-2</v>
      </c>
      <c r="K6">
        <f>'Effectiveness Data'!K8/$K$14</f>
        <v>0</v>
      </c>
      <c r="L6">
        <f>'Effectiveness Data'!L8/$L$14</f>
        <v>6.0975609756097563E-3</v>
      </c>
      <c r="M6">
        <f>'Effectiveness Data'!M8/$M$14</f>
        <v>3.8798498122653319E-2</v>
      </c>
      <c r="N6">
        <f>'Effectiveness Data'!N8/$N$14</f>
        <v>2.165196471531676E-2</v>
      </c>
      <c r="O6" t="e">
        <f>'Effectiveness Data'!O8/$O$14</f>
        <v>#N/A</v>
      </c>
      <c r="P6" t="e">
        <f>'Effectiveness Data'!P8/$P$14</f>
        <v>#N/A</v>
      </c>
      <c r="Q6" t="e">
        <f>'Effectiveness Data'!Q8/$Q$14</f>
        <v>#N/A</v>
      </c>
      <c r="R6" t="e">
        <f>'Effectiveness Data'!R8/$R$14</f>
        <v>#N/A</v>
      </c>
      <c r="S6" t="e">
        <f>'Effectiveness Data'!S8/$S$14</f>
        <v>#N/A</v>
      </c>
      <c r="T6" t="e">
        <f>'Effectiveness Data'!T8/$T$14</f>
        <v>#N/A</v>
      </c>
      <c r="U6" t="e">
        <f>'Effectiveness Data'!U8/$U$14</f>
        <v>#N/A</v>
      </c>
      <c r="V6" t="e">
        <f>'Effectiveness Data'!V8/$V$14</f>
        <v>#N/A</v>
      </c>
      <c r="W6">
        <f>'Effectiveness Data'!W8/$W$14</f>
        <v>1.3143483023001095E-2</v>
      </c>
      <c r="X6" t="e">
        <f>'Effectiveness Data'!X8/$X$14</f>
        <v>#N/A</v>
      </c>
      <c r="Y6" t="e">
        <f>'Effectiveness Data'!Y8/$Y$14</f>
        <v>#N/A</v>
      </c>
      <c r="Z6" t="e">
        <f>'Effectiveness Data'!Z8/$Z$14</f>
        <v>#N/A</v>
      </c>
      <c r="AA6">
        <f>'Effectiveness Data'!AA8/$AA$14</f>
        <v>1.1633011413520633</v>
      </c>
    </row>
    <row r="7" spans="1:27" ht="16">
      <c r="A7" s="46" t="str">
        <f>'Effectiveness Data'!A9</f>
        <v>Moose</v>
      </c>
      <c r="B7">
        <f>'Effectiveness Data'!B9/$B$14</f>
        <v>2.1383647798742137E-2</v>
      </c>
      <c r="C7">
        <f>'Effectiveness Data'!C9/$C$14</f>
        <v>2.9245283018867925E-2</v>
      </c>
      <c r="D7">
        <f>'Effectiveness Data'!D9/$D$14</f>
        <v>3.2974427994616418E-2</v>
      </c>
      <c r="E7">
        <f>'Effectiveness Data'!E9/$E$14</f>
        <v>2.0394289598912306E-3</v>
      </c>
      <c r="F7">
        <f>'Effectiveness Data'!F9/$F$14</f>
        <v>9.2436974789915968E-3</v>
      </c>
      <c r="G7">
        <f>'Effectiveness Data'!G9/$G$14</f>
        <v>4.1562759767248547E-3</v>
      </c>
      <c r="H7">
        <f>'Effectiveness Data'!H9/$H$14</f>
        <v>3.6585365853658534E-2</v>
      </c>
      <c r="I7" t="e">
        <f>'Effectiveness Data'!I9/$I$14</f>
        <v>#N/A</v>
      </c>
      <c r="J7">
        <f>'Effectiveness Data'!J9/$J$14</f>
        <v>0</v>
      </c>
      <c r="K7">
        <f>'Effectiveness Data'!K9/$K$14</f>
        <v>0</v>
      </c>
      <c r="L7">
        <f>'Effectiveness Data'!L9/$L$14</f>
        <v>0</v>
      </c>
      <c r="M7">
        <f>'Effectiveness Data'!M9/$M$14</f>
        <v>8.135168961201502E-3</v>
      </c>
      <c r="N7">
        <f>'Effectiveness Data'!N9/$N$14</f>
        <v>0</v>
      </c>
      <c r="O7" t="e">
        <f>'Effectiveness Data'!O9/$O$14</f>
        <v>#N/A</v>
      </c>
      <c r="P7" t="e">
        <f>'Effectiveness Data'!P9/$P$14</f>
        <v>#N/A</v>
      </c>
      <c r="Q7" t="e">
        <f>'Effectiveness Data'!Q9/$Q$14</f>
        <v>#N/A</v>
      </c>
      <c r="R7" t="e">
        <f>'Effectiveness Data'!R9/$R$14</f>
        <v>#N/A</v>
      </c>
      <c r="S7" t="e">
        <f>'Effectiveness Data'!S9/$S$14</f>
        <v>#N/A</v>
      </c>
      <c r="T7" t="e">
        <f>'Effectiveness Data'!T9/$T$14</f>
        <v>#N/A</v>
      </c>
      <c r="U7" t="e">
        <f>'Effectiveness Data'!U9/$U$14</f>
        <v>#N/A</v>
      </c>
      <c r="V7" t="e">
        <f>'Effectiveness Data'!V9/$V$14</f>
        <v>#N/A</v>
      </c>
      <c r="W7">
        <f>'Effectiveness Data'!W9/$W$14</f>
        <v>1.6429353778751369E-3</v>
      </c>
      <c r="X7" t="e">
        <f>'Effectiveness Data'!X9/$X$14</f>
        <v>#N/A</v>
      </c>
      <c r="Y7" t="e">
        <f>'Effectiveness Data'!Y9/$Y$14</f>
        <v>#N/A</v>
      </c>
      <c r="Z7" t="e">
        <f>'Effectiveness Data'!Z9/$Z$14</f>
        <v>#N/A</v>
      </c>
      <c r="AA7" t="e">
        <f>'Effectiveness Data'!AA9/$AA$14</f>
        <v>#N/A</v>
      </c>
    </row>
    <row r="8" spans="1:27" ht="16">
      <c r="A8" s="46" t="str">
        <f>'Effectiveness Data'!A10</f>
        <v xml:space="preserve">Black Bear </v>
      </c>
      <c r="B8">
        <f>'Effectiveness Data'!B10/$B$14</f>
        <v>1.1320754716981131E-2</v>
      </c>
      <c r="C8">
        <f>'Effectiveness Data'!C10/$C$14</f>
        <v>1.1320754716981131E-2</v>
      </c>
      <c r="D8">
        <f>'Effectiveness Data'!D10/$D$14</f>
        <v>2.018842530282638E-3</v>
      </c>
      <c r="E8">
        <f>'Effectiveness Data'!E10/$E$14</f>
        <v>2.7872195785180149E-2</v>
      </c>
      <c r="F8">
        <f>'Effectiveness Data'!F10/$F$14</f>
        <v>7.5630252100840336E-3</v>
      </c>
      <c r="G8">
        <f>'Effectiveness Data'!G10/$G$14</f>
        <v>4.1562759767248547E-3</v>
      </c>
      <c r="H8" t="e">
        <f>'Effectiveness Data'!H10/$H$14</f>
        <v>#N/A</v>
      </c>
      <c r="I8" t="e">
        <f>'Effectiveness Data'!I10/$I$14</f>
        <v>#N/A</v>
      </c>
      <c r="J8" t="e">
        <f>'Effectiveness Data'!J10/$J$14</f>
        <v>#N/A</v>
      </c>
      <c r="K8" t="e">
        <f>'Effectiveness Data'!K10/$K$14</f>
        <v>#N/A</v>
      </c>
      <c r="L8" t="e">
        <f>'Effectiveness Data'!L10/$L$14</f>
        <v>#N/A</v>
      </c>
      <c r="M8">
        <f>'Effectiveness Data'!M10/$M$14</f>
        <v>1.8773466833541927E-3</v>
      </c>
      <c r="N8">
        <f>'Effectiveness Data'!N10/$N$14</f>
        <v>8.0192461908580592E-4</v>
      </c>
      <c r="O8" t="e">
        <f>'Effectiveness Data'!O10/$O$14</f>
        <v>#N/A</v>
      </c>
      <c r="P8" t="e">
        <f>'Effectiveness Data'!P10/$P$14</f>
        <v>#N/A</v>
      </c>
      <c r="Q8" t="e">
        <f>'Effectiveness Data'!Q10/$Q$14</f>
        <v>#N/A</v>
      </c>
      <c r="R8" t="e">
        <f>'Effectiveness Data'!R10/$R$14</f>
        <v>#N/A</v>
      </c>
      <c r="S8" t="e">
        <f>'Effectiveness Data'!S10/$S$14</f>
        <v>#N/A</v>
      </c>
      <c r="T8" t="e">
        <f>'Effectiveness Data'!T10/$T$14</f>
        <v>#N/A</v>
      </c>
      <c r="U8" t="e">
        <f>'Effectiveness Data'!U10/$U$14</f>
        <v>#N/A</v>
      </c>
      <c r="V8" t="e">
        <f>'Effectiveness Data'!V10/$V$14</f>
        <v>#N/A</v>
      </c>
      <c r="W8">
        <f>'Effectiveness Data'!W10/$W$14</f>
        <v>1.642935377875137E-2</v>
      </c>
      <c r="X8" t="e">
        <f>'Effectiveness Data'!X10/$X$14</f>
        <v>#N/A</v>
      </c>
      <c r="Y8" t="e">
        <f>'Effectiveness Data'!Y10/$Y$14</f>
        <v>#N/A</v>
      </c>
      <c r="Z8" t="e">
        <f>'Effectiveness Data'!Z10/$Z$14</f>
        <v>#N/A</v>
      </c>
      <c r="AA8">
        <f>'Effectiveness Data'!AA10/$AA$14</f>
        <v>0</v>
      </c>
    </row>
    <row r="9" spans="1:27" ht="16">
      <c r="A9" s="46" t="str">
        <f>'Effectiveness Data'!A11</f>
        <v xml:space="preserve">Grizzly Bear </v>
      </c>
      <c r="B9">
        <f>'Effectiveness Data'!B11/$B$14</f>
        <v>7.5786163522012576E-2</v>
      </c>
      <c r="C9">
        <f>'Effectiveness Data'!C11/$C$14</f>
        <v>6.2264150943396226E-2</v>
      </c>
      <c r="D9">
        <f>'Effectiveness Data'!D11/$D$14</f>
        <v>3.5666218034993272E-2</v>
      </c>
      <c r="E9">
        <f>'Effectiveness Data'!E11/$E$14</f>
        <v>1.9034670292318152E-2</v>
      </c>
      <c r="F9">
        <f>'Effectiveness Data'!F11/$F$14</f>
        <v>6.4705882352941183E-2</v>
      </c>
      <c r="G9">
        <f>'Effectiveness Data'!G11/$G$14</f>
        <v>1.6625103906899419E-2</v>
      </c>
      <c r="H9" t="e">
        <f>'Effectiveness Data'!H11/$H$14</f>
        <v>#N/A</v>
      </c>
      <c r="I9" t="e">
        <f>'Effectiveness Data'!I11/$I$14</f>
        <v>#N/A</v>
      </c>
      <c r="J9" t="e">
        <f>'Effectiveness Data'!J11/$J$14</f>
        <v>#N/A</v>
      </c>
      <c r="K9" t="e">
        <f>'Effectiveness Data'!K11/$K$14</f>
        <v>#N/A</v>
      </c>
      <c r="L9" t="e">
        <f>'Effectiveness Data'!L11/$L$14</f>
        <v>#N/A</v>
      </c>
      <c r="M9" t="e">
        <f>'Effectiveness Data'!M11/$M$14</f>
        <v>#N/A</v>
      </c>
      <c r="N9" t="e">
        <f>'Effectiveness Data'!N11/$N$14</f>
        <v>#N/A</v>
      </c>
      <c r="O9" t="e">
        <f>'Effectiveness Data'!O11/$O$14</f>
        <v>#N/A</v>
      </c>
      <c r="P9" t="e">
        <f>'Effectiveness Data'!P11/$P$14</f>
        <v>#N/A</v>
      </c>
      <c r="Q9" t="e">
        <f>'Effectiveness Data'!Q11/$Q$14</f>
        <v>#N/A</v>
      </c>
      <c r="R9" t="e">
        <f>'Effectiveness Data'!R11/$R$14</f>
        <v>#N/A</v>
      </c>
      <c r="S9" t="e">
        <f>'Effectiveness Data'!S11/$S$14</f>
        <v>#N/A</v>
      </c>
      <c r="T9" t="e">
        <f>'Effectiveness Data'!T11/$T$14</f>
        <v>#N/A</v>
      </c>
      <c r="U9" t="e">
        <f>'Effectiveness Data'!U11/$U$14</f>
        <v>#N/A</v>
      </c>
      <c r="V9" t="e">
        <f>'Effectiveness Data'!V11/$V$14</f>
        <v>#N/A</v>
      </c>
      <c r="W9" t="e">
        <f>'Effectiveness Data'!W11/$W$14</f>
        <v>#N/A</v>
      </c>
      <c r="X9" t="e">
        <f>'Effectiveness Data'!X11/$X$14</f>
        <v>#N/A</v>
      </c>
      <c r="Y9" t="e">
        <f>'Effectiveness Data'!Y11/$Y$14</f>
        <v>#N/A</v>
      </c>
      <c r="Z9" t="e">
        <f>'Effectiveness Data'!Z11/$Z$14</f>
        <v>#N/A</v>
      </c>
      <c r="AA9" t="e">
        <f>'Effectiveness Data'!AA11/$AA$14</f>
        <v>#N/A</v>
      </c>
    </row>
    <row r="10" spans="1:27" ht="16">
      <c r="A10" s="46" t="str">
        <f>'Effectiveness Data'!A12</f>
        <v>Cougar</v>
      </c>
      <c r="B10">
        <f>'Effectiveness Data'!B12/$B$14</f>
        <v>2.20125786163522E-2</v>
      </c>
      <c r="C10">
        <f>'Effectiveness Data'!C12/$C$14</f>
        <v>3.459119496855346E-3</v>
      </c>
      <c r="D10">
        <f>'Effectiveness Data'!D12/$D$14</f>
        <v>0</v>
      </c>
      <c r="E10">
        <f>'Effectiveness Data'!E12/$E$14</f>
        <v>0</v>
      </c>
      <c r="F10">
        <f>'Effectiveness Data'!F12/$F$14</f>
        <v>1.6806722689075631E-3</v>
      </c>
      <c r="G10">
        <f>'Effectiveness Data'!G12/$G$14</f>
        <v>0</v>
      </c>
      <c r="H10">
        <f>'Effectiveness Data'!H12/$H$14</f>
        <v>0</v>
      </c>
      <c r="I10" t="e">
        <f>'Effectiveness Data'!I12/$I$14</f>
        <v>#N/A</v>
      </c>
      <c r="J10">
        <f>'Effectiveness Data'!J12/$J$14</f>
        <v>0</v>
      </c>
      <c r="K10">
        <f>'Effectiveness Data'!K12/$K$14</f>
        <v>0.15853658536585366</v>
      </c>
      <c r="L10">
        <f>'Effectiveness Data'!L12/$L$14</f>
        <v>0</v>
      </c>
      <c r="M10">
        <f>'Effectiveness Data'!M12/$M$14</f>
        <v>4.3804755944931162E-3</v>
      </c>
      <c r="N10">
        <f>'Effectiveness Data'!N12/$N$14</f>
        <v>0</v>
      </c>
      <c r="O10" t="e">
        <f>'Effectiveness Data'!O12/$O$14</f>
        <v>#N/A</v>
      </c>
      <c r="P10" t="e">
        <f>'Effectiveness Data'!P12/$P$14</f>
        <v>#N/A</v>
      </c>
      <c r="Q10" t="e">
        <f>'Effectiveness Data'!Q12/$Q$14</f>
        <v>#N/A</v>
      </c>
      <c r="R10" t="e">
        <f>'Effectiveness Data'!R12/$R$14</f>
        <v>#N/A</v>
      </c>
      <c r="S10" t="e">
        <f>'Effectiveness Data'!S12/$S$14</f>
        <v>#N/A</v>
      </c>
      <c r="T10" t="e">
        <f>'Effectiveness Data'!T12/$T$14</f>
        <v>#N/A</v>
      </c>
      <c r="U10" t="e">
        <f>'Effectiveness Data'!U12/$U$14</f>
        <v>#N/A</v>
      </c>
      <c r="V10" t="e">
        <f>'Effectiveness Data'!V12/$V$14</f>
        <v>#N/A</v>
      </c>
      <c r="W10">
        <f>'Effectiveness Data'!W12/$W$14</f>
        <v>3.2858707557502738E-3</v>
      </c>
      <c r="X10" t="e">
        <f>'Effectiveness Data'!X12/$X$14</f>
        <v>#N/A</v>
      </c>
      <c r="Y10" t="e">
        <f>'Effectiveness Data'!Y12/$Y$14</f>
        <v>#N/A</v>
      </c>
      <c r="Z10" t="e">
        <f>'Effectiveness Data'!Z12/$Z$14</f>
        <v>#N/A</v>
      </c>
      <c r="AA10">
        <f>'Effectiveness Data'!AA12/$AA$14</f>
        <v>0</v>
      </c>
    </row>
    <row r="11" spans="1:27" ht="16">
      <c r="A11" s="46" t="str">
        <f>'Effectiveness Data'!A13</f>
        <v>Big-Horned Sheep</v>
      </c>
      <c r="B11">
        <f>'Effectiveness Data'!B13/$B$14</f>
        <v>0</v>
      </c>
      <c r="C11">
        <f>'Effectiveness Data'!C13/$C$14</f>
        <v>0</v>
      </c>
      <c r="D11">
        <f>'Effectiveness Data'!D13/$D$14</f>
        <v>0</v>
      </c>
      <c r="E11">
        <f>'Effectiveness Data'!E13/$E$14</f>
        <v>0</v>
      </c>
      <c r="F11">
        <f>'Effectiveness Data'!F13/$F$14</f>
        <v>0</v>
      </c>
      <c r="G11">
        <f>'Effectiveness Data'!G13/$G$14</f>
        <v>0</v>
      </c>
      <c r="H11">
        <f>'Effectiveness Data'!H13/$H$14</f>
        <v>0</v>
      </c>
      <c r="I11" t="e">
        <f>'Effectiveness Data'!I13/$I$14</f>
        <v>#N/A</v>
      </c>
      <c r="J11">
        <f>'Effectiveness Data'!J13/$J$14</f>
        <v>0</v>
      </c>
      <c r="K11">
        <f>'Effectiveness Data'!K13/$K$14</f>
        <v>0.40243902439024393</v>
      </c>
      <c r="L11">
        <f>'Effectiveness Data'!L13/$L$14</f>
        <v>0</v>
      </c>
      <c r="M11">
        <f>'Effectiveness Data'!M13/$M$14</f>
        <v>5.0062578222778474E-3</v>
      </c>
      <c r="N11">
        <f>'Effectiveness Data'!N13/$N$14</f>
        <v>8.0192461908580592E-3</v>
      </c>
      <c r="O11" t="e">
        <f>'Effectiveness Data'!O13/$O$14</f>
        <v>#N/A</v>
      </c>
      <c r="P11" t="e">
        <f>'Effectiveness Data'!P13/$P$14</f>
        <v>#N/A</v>
      </c>
      <c r="Q11" t="e">
        <f>'Effectiveness Data'!Q13/$Q$14</f>
        <v>#N/A</v>
      </c>
      <c r="R11" t="e">
        <f>'Effectiveness Data'!R13/$R$14</f>
        <v>#N/A</v>
      </c>
      <c r="S11" t="e">
        <f>'Effectiveness Data'!S13/$S$14</f>
        <v>#N/A</v>
      </c>
      <c r="T11">
        <f>'Effectiveness Data'!T13/$T$14</f>
        <v>1.5065023956194388</v>
      </c>
      <c r="U11">
        <f>'Effectiveness Data'!U13/$U$14</f>
        <v>1.5646817248459959</v>
      </c>
      <c r="V11">
        <f>'Effectiveness Data'!V13/$V$14</f>
        <v>0.96303901437371664</v>
      </c>
      <c r="W11" t="e">
        <f>'Effectiveness Data'!W13/$W$14</f>
        <v>#N/A</v>
      </c>
      <c r="X11" t="e">
        <f>'Effectiveness Data'!X13/$X$14</f>
        <v>#N/A</v>
      </c>
      <c r="Y11" t="e">
        <f>'Effectiveness Data'!Y13/$Y$14</f>
        <v>#N/A</v>
      </c>
      <c r="Z11" t="e">
        <f>'Effectiveness Data'!Z13/$Z$14</f>
        <v>#N/A</v>
      </c>
      <c r="AA11" t="e">
        <f>'Effectiveness Data'!AA13/$AA$14</f>
        <v>#N/A</v>
      </c>
    </row>
    <row r="12" spans="1:27" ht="16">
      <c r="A12" s="46" t="str">
        <f>'Effectiveness Data'!A14</f>
        <v>Wolf</v>
      </c>
      <c r="B12">
        <f>'Effectiveness Data'!B14/$B$14</f>
        <v>0.10440251572327044</v>
      </c>
      <c r="C12">
        <f>'Effectiveness Data'!C14/$C$14</f>
        <v>0.13584905660377358</v>
      </c>
      <c r="D12">
        <f>'Effectiveness Data'!D14/$D$14</f>
        <v>1.0094212651413189E-2</v>
      </c>
      <c r="E12">
        <f>'Effectiveness Data'!E14/$E$14</f>
        <v>9.5173351461590762E-3</v>
      </c>
      <c r="F12">
        <f>'Effectiveness Data'!F14/$F$14</f>
        <v>3.8655462184873951E-2</v>
      </c>
      <c r="G12">
        <f>'Effectiveness Data'!G14/$G$14</f>
        <v>4.9875311720698253E-3</v>
      </c>
      <c r="H12">
        <f>'Effectiveness Data'!H14/$H$14</f>
        <v>0</v>
      </c>
      <c r="I12" t="e">
        <f>'Effectiveness Data'!I14/$I$14</f>
        <v>#N/A</v>
      </c>
      <c r="J12">
        <f>'Effectiveness Data'!J14/$J$14</f>
        <v>0</v>
      </c>
      <c r="K12">
        <f>'Effectiveness Data'!K14/$K$14</f>
        <v>1.8292682926829267E-2</v>
      </c>
      <c r="L12">
        <f>'Effectiveness Data'!L14/$L$14</f>
        <v>6.097560975609756E-2</v>
      </c>
      <c r="M12" t="e">
        <f>'Effectiveness Data'!M14/$M$14</f>
        <v>#N/A</v>
      </c>
      <c r="N12" t="e">
        <f>'Effectiveness Data'!N14/$N$14</f>
        <v>#N/A</v>
      </c>
      <c r="O12" t="e">
        <f>'Effectiveness Data'!O14/$O$14</f>
        <v>#N/A</v>
      </c>
      <c r="P12" t="e">
        <f>'Effectiveness Data'!P14/$P$14</f>
        <v>#N/A</v>
      </c>
      <c r="Q12" t="e">
        <f>'Effectiveness Data'!Q14/$Q$14</f>
        <v>#N/A</v>
      </c>
      <c r="R12" t="e">
        <f>'Effectiveness Data'!R14/$R$14</f>
        <v>#N/A</v>
      </c>
      <c r="S12" t="e">
        <f>'Effectiveness Data'!S14/$S$14</f>
        <v>#N/A</v>
      </c>
      <c r="T12" t="e">
        <f>'Effectiveness Data'!T14/$T$14</f>
        <v>#N/A</v>
      </c>
      <c r="U12" t="e">
        <f>'Effectiveness Data'!U14/$U$14</f>
        <v>#N/A</v>
      </c>
      <c r="V12" t="e">
        <f>'Effectiveness Data'!V14/$V$14</f>
        <v>#N/A</v>
      </c>
      <c r="W12" t="e">
        <f>'Effectiveness Data'!W14/$W$14</f>
        <v>#N/A</v>
      </c>
      <c r="X12" t="e">
        <f>'Effectiveness Data'!X14/$X$14</f>
        <v>#N/A</v>
      </c>
      <c r="Y12" t="e">
        <f>'Effectiveness Data'!Y14/$Y$14</f>
        <v>#N/A</v>
      </c>
      <c r="Z12" t="e">
        <f>'Effectiveness Data'!Z14/$Z$14</f>
        <v>#N/A</v>
      </c>
      <c r="AA12" t="e">
        <f>'Effectiveness Data'!AA14/$AA$14</f>
        <v>#N/A</v>
      </c>
    </row>
    <row r="13" spans="1:27" ht="16">
      <c r="A13" s="46" t="str">
        <f>'Effectiveness Data'!A15</f>
        <v>Coyote</v>
      </c>
      <c r="B13">
        <f>'Effectiveness Data'!B15/$B$14</f>
        <v>3.2075471698113207E-2</v>
      </c>
      <c r="C13">
        <f>'Effectiveness Data'!C15/$C$14</f>
        <v>2.2955974842767294E-2</v>
      </c>
      <c r="D13">
        <f>'Effectiveness Data'!D15/$D$14</f>
        <v>2.9609690444145357E-2</v>
      </c>
      <c r="E13">
        <f>'Effectiveness Data'!E15/$E$14</f>
        <v>4.4867437117607073E-2</v>
      </c>
      <c r="F13">
        <f>'Effectiveness Data'!F15/$F$14</f>
        <v>3.1932773109243695E-2</v>
      </c>
      <c r="G13">
        <f>'Effectiveness Data'!G15/$G$14</f>
        <v>1.828761429758936E-2</v>
      </c>
      <c r="H13">
        <f>'Effectiveness Data'!H15/$H$14</f>
        <v>8.5365853658536592E-2</v>
      </c>
      <c r="I13" t="e">
        <f>'Effectiveness Data'!I15/$I$14</f>
        <v>#N/A</v>
      </c>
      <c r="J13">
        <f>'Effectiveness Data'!J15/$J$14</f>
        <v>0</v>
      </c>
      <c r="K13">
        <f>'Effectiveness Data'!K15/$K$14</f>
        <v>5.4878048780487805E-2</v>
      </c>
      <c r="L13">
        <f>'Effectiveness Data'!L15/$L$14</f>
        <v>0</v>
      </c>
      <c r="M13">
        <f>'Effectiveness Data'!M15/$M$14</f>
        <v>0.3097622027534418</v>
      </c>
      <c r="N13">
        <f>'Effectiveness Data'!N15/$N$14</f>
        <v>0.88853247794707302</v>
      </c>
      <c r="O13">
        <f>'Effectiveness Data'!O15/$O$14</f>
        <v>0.34594594594594597</v>
      </c>
      <c r="P13" t="e">
        <f>'Effectiveness Data'!P15/$P$14</f>
        <v>#N/A</v>
      </c>
      <c r="Q13" t="e">
        <f>'Effectiveness Data'!Q15/$Q$14</f>
        <v>#N/A</v>
      </c>
      <c r="R13" t="e">
        <f>'Effectiveness Data'!R15/$R$14</f>
        <v>#N/A</v>
      </c>
      <c r="S13" t="e">
        <f>'Effectiveness Data'!S15/$S$14</f>
        <v>#N/A</v>
      </c>
      <c r="T13">
        <f>'Effectiveness Data'!T15/$T$14</f>
        <v>2.2587268993839837E-2</v>
      </c>
      <c r="U13">
        <f>'Effectiveness Data'!U15/$U$14</f>
        <v>2.0533880903490761E-3</v>
      </c>
      <c r="V13">
        <f>'Effectiveness Data'!V15/$V$14</f>
        <v>5.1334702258726897E-2</v>
      </c>
      <c r="W13">
        <f>'Effectiveness Data'!W15/$W$14</f>
        <v>3.2311062431544357E-2</v>
      </c>
      <c r="X13" t="e">
        <f>'Effectiveness Data'!X15/$X$14</f>
        <v>#N/A</v>
      </c>
      <c r="Y13" t="e">
        <f>'Effectiveness Data'!Y15/$Y$14</f>
        <v>#N/A</v>
      </c>
      <c r="Z13" t="e">
        <f>'Effectiveness Data'!Z15/$Z$14</f>
        <v>#N/A</v>
      </c>
      <c r="AA13">
        <f>'Effectiveness Data'!AA15/$AA$14</f>
        <v>0.27919227392449519</v>
      </c>
    </row>
    <row r="14" spans="1:27" s="45" customFormat="1" ht="16">
      <c r="A14" s="46" t="str">
        <f>'Effectiveness Data'!A16</f>
        <v>Approximate number of monitoring days</v>
      </c>
      <c r="B14" s="45">
        <f>'Effectiveness Data'!B16</f>
        <v>3180</v>
      </c>
      <c r="C14" s="45">
        <f>'Effectiveness Data'!C16</f>
        <v>3180</v>
      </c>
      <c r="D14" s="45">
        <f>'Effectiveness Data'!D16</f>
        <v>1486</v>
      </c>
      <c r="E14" s="45">
        <f>'Effectiveness Data'!E16</f>
        <v>1471</v>
      </c>
      <c r="F14" s="45">
        <f>'Effectiveness Data'!F16</f>
        <v>1190</v>
      </c>
      <c r="G14" s="45">
        <f>'Effectiveness Data'!G16</f>
        <v>1203</v>
      </c>
      <c r="H14" s="45">
        <f>'Effectiveness Data'!H16</f>
        <v>164</v>
      </c>
      <c r="I14" s="45">
        <f>'Effectiveness Data'!I16</f>
        <v>0</v>
      </c>
      <c r="J14" s="45">
        <f>'Effectiveness Data'!J16</f>
        <v>164</v>
      </c>
      <c r="K14" s="45">
        <f>'Effectiveness Data'!K16</f>
        <v>164</v>
      </c>
      <c r="L14" s="45">
        <f>'Effectiveness Data'!L16</f>
        <v>164</v>
      </c>
      <c r="M14" s="45">
        <f>'Effectiveness Data'!M16</f>
        <v>1598</v>
      </c>
      <c r="N14" s="45">
        <f>'Effectiveness Data'!N16</f>
        <v>1247</v>
      </c>
      <c r="O14" s="45">
        <f>'Effectiveness Data'!O16</f>
        <v>1665</v>
      </c>
      <c r="P14" s="45">
        <f>'Effectiveness Data'!P16</f>
        <v>0</v>
      </c>
      <c r="Q14" s="45">
        <f>'Effectiveness Data'!Q16</f>
        <v>738</v>
      </c>
      <c r="R14" s="45">
        <f>'Effectiveness Data'!R16</f>
        <v>0</v>
      </c>
      <c r="S14" s="45">
        <f>'Effectiveness Data'!S16</f>
        <v>0</v>
      </c>
      <c r="T14" s="45">
        <f>'Effectiveness Data'!T16</f>
        <v>1461</v>
      </c>
      <c r="U14" s="45">
        <f>'Effectiveness Data'!U16</f>
        <v>1461</v>
      </c>
      <c r="V14" s="45">
        <f>'Effectiveness Data'!V16</f>
        <v>1461</v>
      </c>
      <c r="W14" s="45">
        <f>'Effectiveness Data'!W16</f>
        <v>1826</v>
      </c>
      <c r="X14" s="45">
        <f>'Effectiveness Data'!X16</f>
        <v>0</v>
      </c>
      <c r="Y14" s="45">
        <f>'Effectiveness Data'!Y16</f>
        <v>0</v>
      </c>
      <c r="Z14" s="45">
        <f>'Effectiveness Data'!Z16</f>
        <v>0</v>
      </c>
      <c r="AA14" s="45">
        <f>'Effectiveness Data'!AA16</f>
        <v>1139</v>
      </c>
    </row>
    <row r="15" spans="1:27" ht="16">
      <c r="A15" s="46" t="str">
        <f>'Effectiveness Data'!A17</f>
        <v>Period of Monitoring</v>
      </c>
      <c r="B15" t="str">
        <f>'Effectiveness Data'!B17</f>
        <v>2006-2014</v>
      </c>
      <c r="C15" t="str">
        <f>'Effectiveness Data'!C17</f>
        <v>2007-2015</v>
      </c>
      <c r="D15" t="str">
        <f>'Effectiveness Data'!D17</f>
        <v>2011-2015</v>
      </c>
      <c r="E15" t="str">
        <f>'Effectiveness Data'!E17</f>
        <v>2010-2015</v>
      </c>
      <c r="F15" t="str">
        <f>'Effectiveness Data'!F17</f>
        <v>2011-2015</v>
      </c>
      <c r="G15" t="str">
        <f>'Effectiveness Data'!G17</f>
        <v>2011-2015</v>
      </c>
      <c r="H15" t="str">
        <f>'Effectiveness Data'!H17</f>
        <v>November 27th 2017 to May 10th 2018</v>
      </c>
      <c r="I15">
        <f>'Effectiveness Data'!I17</f>
        <v>0</v>
      </c>
      <c r="J15" t="str">
        <f>'Effectiveness Data'!J17</f>
        <v>November 27th 2017 to May 10th 2018</v>
      </c>
      <c r="K15" t="str">
        <f>'Effectiveness Data'!K17</f>
        <v>November 27th 2017 to May 10th 2019</v>
      </c>
      <c r="L15" t="str">
        <f>'Effectiveness Data'!L17</f>
        <v>November 27th 2017 to May 10th 2020</v>
      </c>
      <c r="M15" t="str">
        <f>'Effectiveness Data'!M17</f>
        <v>April 2016-April 2020</v>
      </c>
      <c r="N15" t="str">
        <f>'Effectiveness Data'!N17</f>
        <v>April 2016-April 2021</v>
      </c>
      <c r="O15" t="str">
        <f>'Effectiveness Data'!O17</f>
        <v>April 8th 2016 to October 29th, 2020</v>
      </c>
      <c r="P15">
        <f>'Effectiveness Data'!P17</f>
        <v>0</v>
      </c>
      <c r="Q15" t="str">
        <f>'Effectiveness Data'!Q17</f>
        <v>could't readily find</v>
      </c>
      <c r="R15">
        <f>'Effectiveness Data'!R17</f>
        <v>0</v>
      </c>
      <c r="S15">
        <f>'Effectiveness Data'!S17</f>
        <v>0</v>
      </c>
      <c r="T15" t="str">
        <f>'Effectiveness Data'!T17</f>
        <v>March 2011-March 2015</v>
      </c>
      <c r="U15" t="str">
        <f>'Effectiveness Data'!U17</f>
        <v>March 2011-March 2016</v>
      </c>
      <c r="V15" t="str">
        <f>'Effectiveness Data'!V17</f>
        <v>March 2011-March 2017</v>
      </c>
      <c r="W15" t="str">
        <f>'Effectiveness Data'!W17</f>
        <v>1 January 2011 to 31 December 2015</v>
      </c>
      <c r="X15">
        <f>'Effectiveness Data'!X17</f>
        <v>0</v>
      </c>
      <c r="Y15">
        <f>'Effectiveness Data'!Y17</f>
        <v>0</v>
      </c>
      <c r="Z15">
        <f>'Effectiveness Data'!Z17</f>
        <v>0</v>
      </c>
      <c r="AA15">
        <f>'Effectiveness Data'!AA17</f>
        <v>0</v>
      </c>
    </row>
    <row r="16" spans="1:27" ht="16">
      <c r="A16" s="46" t="str">
        <f>'Effectiveness Data'!A18</f>
        <v>Time between structure build and start of monitoring</v>
      </c>
      <c r="B16">
        <f>'Effectiveness Data'!B18</f>
        <v>0</v>
      </c>
      <c r="C16">
        <f>'Effectiveness Data'!C18</f>
        <v>0</v>
      </c>
      <c r="D16">
        <f>'Effectiveness Data'!D18</f>
        <v>0</v>
      </c>
      <c r="E16">
        <f>'Effectiveness Data'!E18</f>
        <v>0</v>
      </c>
      <c r="F16">
        <f>'Effectiveness Data'!F18</f>
        <v>0</v>
      </c>
      <c r="G16">
        <f>'Effectiveness Data'!G18</f>
        <v>0</v>
      </c>
      <c r="H16">
        <f>'Effectiveness Data'!H18</f>
        <v>0</v>
      </c>
      <c r="I16">
        <f>'Effectiveness Data'!I18</f>
        <v>0</v>
      </c>
      <c r="J16">
        <f>'Effectiveness Data'!J18</f>
        <v>0</v>
      </c>
      <c r="K16">
        <f>'Effectiveness Data'!K18</f>
        <v>0</v>
      </c>
      <c r="L16">
        <f>'Effectiveness Data'!L18</f>
        <v>0</v>
      </c>
      <c r="M16">
        <f>'Effectiveness Data'!M18</f>
        <v>0</v>
      </c>
      <c r="N16">
        <f>'Effectiveness Data'!N18</f>
        <v>0</v>
      </c>
      <c r="O16">
        <f>'Effectiveness Data'!O18</f>
        <v>0</v>
      </c>
      <c r="P16">
        <f>'Effectiveness Data'!P18</f>
        <v>0</v>
      </c>
      <c r="Q16">
        <f>'Effectiveness Data'!Q18</f>
        <v>0</v>
      </c>
      <c r="R16">
        <f>'Effectiveness Data'!R18</f>
        <v>0</v>
      </c>
      <c r="S16">
        <f>'Effectiveness Data'!S18</f>
        <v>0</v>
      </c>
      <c r="T16">
        <f>'Effectiveness Data'!T18</f>
        <v>0</v>
      </c>
      <c r="U16">
        <f>'Effectiveness Data'!U18</f>
        <v>0</v>
      </c>
      <c r="V16">
        <f>'Effectiveness Data'!V18</f>
        <v>0</v>
      </c>
      <c r="W16">
        <f>'Effectiveness Data'!W18</f>
        <v>0</v>
      </c>
      <c r="X16">
        <f>'Effectiveness Data'!X18</f>
        <v>0</v>
      </c>
      <c r="Y16">
        <f>'Effectiveness Data'!Y18</f>
        <v>0</v>
      </c>
      <c r="Z16">
        <f>'Effectiveness Data'!Z18</f>
        <v>0</v>
      </c>
      <c r="AA16">
        <f>'Effectiveness Data'!AA18</f>
        <v>0</v>
      </c>
    </row>
    <row r="17" spans="1:27" ht="16">
      <c r="A17" s="46">
        <f>'Effectiveness Data'!A19</f>
        <v>0</v>
      </c>
      <c r="B17">
        <f>'Effectiveness Data'!B19</f>
        <v>0</v>
      </c>
      <c r="C17">
        <f>'Effectiveness Data'!C19</f>
        <v>0</v>
      </c>
      <c r="D17">
        <f>'Effectiveness Data'!D19</f>
        <v>0</v>
      </c>
      <c r="E17">
        <f>'Effectiveness Data'!E19</f>
        <v>0</v>
      </c>
      <c r="F17">
        <f>'Effectiveness Data'!F19</f>
        <v>0</v>
      </c>
      <c r="G17">
        <f>'Effectiveness Data'!G19</f>
        <v>0</v>
      </c>
      <c r="H17">
        <f>'Effectiveness Data'!H19</f>
        <v>0</v>
      </c>
      <c r="I17">
        <f>'Effectiveness Data'!I19</f>
        <v>0</v>
      </c>
      <c r="J17">
        <f>'Effectiveness Data'!J19</f>
        <v>0</v>
      </c>
      <c r="K17">
        <f>'Effectiveness Data'!K19</f>
        <v>0</v>
      </c>
      <c r="L17">
        <f>'Effectiveness Data'!L19</f>
        <v>0</v>
      </c>
      <c r="M17">
        <f>'Effectiveness Data'!M19</f>
        <v>0</v>
      </c>
      <c r="N17">
        <f>'Effectiveness Data'!N19</f>
        <v>0</v>
      </c>
      <c r="O17">
        <f>'Effectiveness Data'!O19</f>
        <v>0</v>
      </c>
      <c r="P17">
        <f>'Effectiveness Data'!P19</f>
        <v>0</v>
      </c>
      <c r="Q17">
        <f>'Effectiveness Data'!Q19</f>
        <v>0</v>
      </c>
      <c r="R17">
        <f>'Effectiveness Data'!R19</f>
        <v>0</v>
      </c>
      <c r="S17">
        <f>'Effectiveness Data'!S19</f>
        <v>0</v>
      </c>
      <c r="T17">
        <f>'Effectiveness Data'!T19</f>
        <v>0</v>
      </c>
      <c r="U17">
        <f>'Effectiveness Data'!U19</f>
        <v>0</v>
      </c>
      <c r="V17">
        <f>'Effectiveness Data'!V19</f>
        <v>0</v>
      </c>
      <c r="W17">
        <f>'Effectiveness Data'!W19</f>
        <v>0</v>
      </c>
      <c r="X17">
        <f>'Effectiveness Data'!X19</f>
        <v>0</v>
      </c>
      <c r="Y17">
        <f>'Effectiveness Data'!Y19</f>
        <v>0</v>
      </c>
      <c r="Z17">
        <f>'Effectiveness Data'!Z19</f>
        <v>0</v>
      </c>
      <c r="AA17">
        <f>'Effectiveness Data'!AA19</f>
        <v>0</v>
      </c>
    </row>
    <row r="18" spans="1:27" s="1" customFormat="1" ht="56" customHeight="1">
      <c r="A18" s="48" t="str">
        <f>'Effectiveness Data'!A20</f>
        <v>Name (if applicable)</v>
      </c>
      <c r="B18" s="1" t="str">
        <f>'Effectiveness Data'!B20</f>
        <v>Banff National Park Wolverine Overpass</v>
      </c>
      <c r="C18" s="1" t="str">
        <f>'Effectiveness Data'!C20</f>
        <v>Banff National Park Red Earth Overpass</v>
      </c>
      <c r="D18" s="1" t="str">
        <f>'Effectiveness Data'!D20</f>
        <v>Banff National Park TOP</v>
      </c>
      <c r="E18" s="1" t="str">
        <f>'Effectiveness Data'!E20</f>
        <v>Banff National Park LLOP</v>
      </c>
      <c r="F18" s="1" t="str">
        <f>'Effectiveness Data'!F20</f>
        <v>Banff National Park COP</v>
      </c>
      <c r="G18" s="1" t="str">
        <f>'Effectiveness Data'!G20</f>
        <v>Banff National Park POP</v>
      </c>
      <c r="H18" s="1" t="str">
        <f>'Effectiveness Data'!H20</f>
        <v xml:space="preserve">Trepanier Creek </v>
      </c>
      <c r="I18" s="1" t="str">
        <f>'Effectiveness Data'!I20</f>
        <v>Yoho OP</v>
      </c>
      <c r="J18" s="1" t="str">
        <f>'Effectiveness Data'!J20</f>
        <v>Glenogle</v>
      </c>
      <c r="K18" s="1" t="str">
        <f>'Effectiveness Data'!K20</f>
        <v>Golden Hill</v>
      </c>
      <c r="L18" s="1" t="str">
        <f>'Effectiveness Data'!L20</f>
        <v>Palliser</v>
      </c>
      <c r="M18" s="1" t="str">
        <f>'Effectiveness Data'!M20</f>
        <v>State Highway 9 Wildlife Crossings North OP</v>
      </c>
      <c r="N18" s="1" t="str">
        <f>'Effectiveness Data'!N20</f>
        <v>State Highway 9 Wildlife Crossings South OP</v>
      </c>
      <c r="O18" s="1" t="str">
        <f>'Effectiveness Data'!O20</f>
        <v>Oracle Rd Wildlife Corsing</v>
      </c>
      <c r="P18" s="1" t="str">
        <f>'Effectiveness Data'!P20</f>
        <v>Parely Canyon Wildlife Crossing</v>
      </c>
      <c r="Q18" s="1" t="str">
        <f>'Effectiveness Data'!Q20</f>
        <v>I-15 A***</v>
      </c>
      <c r="R18" s="1" t="str">
        <f>'Effectiveness Data'!R20</f>
        <v>I-15 B***</v>
      </c>
      <c r="S18" s="1" t="str">
        <f>'Effectiveness Data'!S20</f>
        <v>Trapper's point U.S. Highway 191</v>
      </c>
      <c r="T18" s="1" t="str">
        <f>'Effectiveness Data'!T20</f>
        <v>Highway 93 desert Big Horn Sheep 1</v>
      </c>
      <c r="U18" s="1" t="str">
        <f>'Effectiveness Data'!U20</f>
        <v>Highway 93 desert Big Horn Sheep 2</v>
      </c>
      <c r="V18" s="1" t="str">
        <f>'Effectiveness Data'!V20</f>
        <v>Highway 93 desert Big Horn Sheep 3</v>
      </c>
      <c r="W18" s="1" t="str">
        <f>'Effectiveness Data'!W20</f>
        <v>Highway 93 North</v>
      </c>
      <c r="X18" s="1" t="str">
        <f>'Effectiveness Data'!X20</f>
        <v>INTERSTATE 80 AND HIGHWAY 93 PEQUOP CROSSINGS NETWORK</v>
      </c>
      <c r="Y18" s="1" t="str">
        <f>'Effectiveness Data'!Y20</f>
        <v>INTERSTATE 80 AND HIGHWAY 93 PEQUOP CROSSINGS NETWORK</v>
      </c>
      <c r="Z18" s="1" t="str">
        <f>'Effectiveness Data'!Z20</f>
        <v>INTERSTATE 80 AND HIGHWAY 93 PEQUOP CROSSINGS NETWORK</v>
      </c>
      <c r="AA18" s="1" t="str">
        <f>'Effectiveness Data'!AA20</f>
        <v>Washington OP</v>
      </c>
    </row>
    <row r="19" spans="1:27" ht="16">
      <c r="A19" s="46" t="str">
        <f>'Effectiveness Data'!A21</f>
        <v>Overpass or Underpass</v>
      </c>
      <c r="B19" t="str">
        <f>'Effectiveness Data'!B21</f>
        <v>Overpass</v>
      </c>
      <c r="C19" t="str">
        <f>'Effectiveness Data'!C21</f>
        <v>Overpass</v>
      </c>
      <c r="D19" t="str">
        <f>'Effectiveness Data'!D21</f>
        <v>Overpass</v>
      </c>
      <c r="E19" t="str">
        <f>'Effectiveness Data'!E21</f>
        <v>Overpass</v>
      </c>
      <c r="F19" t="str">
        <f>'Effectiveness Data'!F21</f>
        <v>Overpass</v>
      </c>
      <c r="G19" t="str">
        <f>'Effectiveness Data'!G21</f>
        <v>Overpass</v>
      </c>
      <c r="H19" t="str">
        <f>'Effectiveness Data'!H21</f>
        <v>Overpass</v>
      </c>
      <c r="I19" t="str">
        <f>'Effectiveness Data'!I21</f>
        <v>Overpass</v>
      </c>
      <c r="J19" t="str">
        <f>'Effectiveness Data'!J21</f>
        <v>Overpass</v>
      </c>
      <c r="K19" t="str">
        <f>'Effectiveness Data'!K21</f>
        <v>Overpass</v>
      </c>
      <c r="L19" t="str">
        <f>'Effectiveness Data'!L21</f>
        <v>Overpass</v>
      </c>
      <c r="M19" t="str">
        <f>'Effectiveness Data'!M21</f>
        <v>Overpasses</v>
      </c>
      <c r="N19" t="str">
        <f>'Effectiveness Data'!N21</f>
        <v>Overpasses</v>
      </c>
      <c r="O19" t="str">
        <f>'Effectiveness Data'!O21</f>
        <v>Overpass</v>
      </c>
      <c r="P19" t="str">
        <f>'Effectiveness Data'!P21</f>
        <v>Overpass</v>
      </c>
      <c r="Q19" t="str">
        <f>'Effectiveness Data'!Q21</f>
        <v>Overpass</v>
      </c>
      <c r="R19" t="str">
        <f>'Effectiveness Data'!R21</f>
        <v>Overpass</v>
      </c>
      <c r="S19" t="str">
        <f>'Effectiveness Data'!S21</f>
        <v>Overpass</v>
      </c>
      <c r="T19" t="str">
        <f>'Effectiveness Data'!T21</f>
        <v>Overpass</v>
      </c>
      <c r="U19" t="str">
        <f>'Effectiveness Data'!U21</f>
        <v>Overpass</v>
      </c>
      <c r="V19" t="str">
        <f>'Effectiveness Data'!V21</f>
        <v>Overpass</v>
      </c>
      <c r="W19" t="str">
        <f>'Effectiveness Data'!W21</f>
        <v>Overpass</v>
      </c>
      <c r="X19" t="str">
        <f>'Effectiveness Data'!X21</f>
        <v>Overpass</v>
      </c>
      <c r="Y19" t="str">
        <f>'Effectiveness Data'!Y21</f>
        <v>Overpass</v>
      </c>
      <c r="Z19" t="str">
        <f>'Effectiveness Data'!Z21</f>
        <v>Overpass</v>
      </c>
      <c r="AA19" t="str">
        <f>'Effectiveness Data'!AA21</f>
        <v>Overpass</v>
      </c>
    </row>
    <row r="20" spans="1:27" ht="16">
      <c r="A20" s="46" t="str">
        <f>'Effectiveness Data'!A22</f>
        <v>Targeted Species</v>
      </c>
      <c r="B20" t="str">
        <f>'Effectiveness Data'!B22</f>
        <v>Grizzly bear, elk, deer</v>
      </c>
      <c r="C20" t="str">
        <f>'Effectiveness Data'!C22</f>
        <v>Grizzly bear, elk, deer</v>
      </c>
      <c r="D20" t="str">
        <f>'Effectiveness Data'!D22</f>
        <v>Grizzly bear, elk, deer</v>
      </c>
      <c r="E20" t="str">
        <f>'Effectiveness Data'!E22</f>
        <v>Grizzly bear, elk, deer</v>
      </c>
      <c r="F20" t="str">
        <f>'Effectiveness Data'!F22</f>
        <v>Grizzly bear, elk, deer</v>
      </c>
      <c r="G20" t="str">
        <f>'Effectiveness Data'!G22</f>
        <v>Grizzly bear, elk, deer</v>
      </c>
      <c r="H20" t="str">
        <f>'Effectiveness Data'!H22</f>
        <v>mule deer</v>
      </c>
      <c r="I20">
        <f>'Effectiveness Data'!I22</f>
        <v>0</v>
      </c>
      <c r="J20">
        <f>'Effectiveness Data'!J22</f>
        <v>0</v>
      </c>
      <c r="K20">
        <f>'Effectiveness Data'!K22</f>
        <v>0</v>
      </c>
      <c r="L20">
        <f>'Effectiveness Data'!L22</f>
        <v>0</v>
      </c>
      <c r="M20" t="str">
        <f>'Effectiveness Data'!M22</f>
        <v>Mule deer, elk, coyote, bobcat, cougar, black bear</v>
      </c>
      <c r="N20" t="str">
        <f>'Effectiveness Data'!N22</f>
        <v>Mule deer, elk, coyote, bobcat, cougar, black bear</v>
      </c>
      <c r="O20" t="str">
        <f>'Effectiveness Data'!O22</f>
        <v>Mule deer</v>
      </c>
      <c r="P20" t="str">
        <f>'Effectiveness Data'!P22</f>
        <v>Mule deer, elk, moose</v>
      </c>
      <c r="Q20" t="str">
        <f>'Effectiveness Data'!Q22</f>
        <v>mule deer</v>
      </c>
      <c r="R20" t="str">
        <f>'Effectiveness Data'!R22</f>
        <v>mule deer</v>
      </c>
      <c r="S20" t="str">
        <f>'Effectiveness Data'!S22</f>
        <v>Pronghorn, mule deer, elk</v>
      </c>
      <c r="T20" t="str">
        <f>'Effectiveness Data'!T22</f>
        <v>Desert Bighron Sheep</v>
      </c>
      <c r="U20" t="str">
        <f>'Effectiveness Data'!U22</f>
        <v>Desert Bighron Sheep</v>
      </c>
      <c r="V20" t="str">
        <f>'Effectiveness Data'!V22</f>
        <v>Desert Bighron Sheep</v>
      </c>
      <c r="W20" t="str">
        <f>'Effectiveness Data'!W22</f>
        <v>White Tailed Deer, Mule Deer, Black Bear</v>
      </c>
      <c r="X20" t="str">
        <f>'Effectiveness Data'!X22</f>
        <v>Mule Deer</v>
      </c>
      <c r="Y20" t="str">
        <f>'Effectiveness Data'!Y22</f>
        <v>Mule Deer</v>
      </c>
      <c r="Z20" t="str">
        <f>'Effectiveness Data'!Z22</f>
        <v>Mule Deer</v>
      </c>
      <c r="AA20">
        <f>'Effectiveness Data'!AA22</f>
        <v>0</v>
      </c>
    </row>
    <row r="21" spans="1:27" ht="16">
      <c r="A21" s="46" t="str">
        <f>'Effectiveness Data'!A23</f>
        <v>ApproxSize</v>
      </c>
      <c r="B21" t="str">
        <f>'Effectiveness Data'!B23</f>
        <v>Large (&gt;350 lbs)</v>
      </c>
      <c r="C21" t="str">
        <f>'Effectiveness Data'!C23</f>
        <v>Large (&gt;350 lbs)</v>
      </c>
      <c r="D21" t="str">
        <f>'Effectiveness Data'!D23</f>
        <v>Large (&gt;350 lbs)</v>
      </c>
      <c r="E21" t="str">
        <f>'Effectiveness Data'!E23</f>
        <v>Large (&gt;350 lbs)</v>
      </c>
      <c r="F21" t="str">
        <f>'Effectiveness Data'!F23</f>
        <v>Large (&gt;350 lbs)</v>
      </c>
      <c r="G21" t="str">
        <f>'Effectiveness Data'!G23</f>
        <v>Large (&gt;350 lbs)</v>
      </c>
      <c r="H21" t="str">
        <f>'Effectiveness Data'!H23</f>
        <v>Medium (50-350 lbs)</v>
      </c>
      <c r="I21">
        <f>'Effectiveness Data'!I23</f>
        <v>0</v>
      </c>
      <c r="J21">
        <f>'Effectiveness Data'!J23</f>
        <v>0</v>
      </c>
      <c r="K21">
        <f>'Effectiveness Data'!K23</f>
        <v>0</v>
      </c>
      <c r="L21">
        <f>'Effectiveness Data'!L23</f>
        <v>0</v>
      </c>
      <c r="M21" t="str">
        <f>'Effectiveness Data'!M23</f>
        <v>Medium (50-350 lbs)</v>
      </c>
      <c r="N21" t="str">
        <f>'Effectiveness Data'!N23</f>
        <v>Medium (50-350 lbs)</v>
      </c>
      <c r="O21" t="str">
        <f>'Effectiveness Data'!O23</f>
        <v>Medium (50-350 lbs)</v>
      </c>
      <c r="P21" t="str">
        <f>'Effectiveness Data'!P23</f>
        <v>Medium (50-350 lbs)</v>
      </c>
      <c r="Q21">
        <f>'Effectiveness Data'!Q23</f>
        <v>0</v>
      </c>
      <c r="R21">
        <f>'Effectiveness Data'!R23</f>
        <v>0</v>
      </c>
      <c r="S21" t="str">
        <f>'Effectiveness Data'!S23</f>
        <v>Medium (50-350 lbs)</v>
      </c>
      <c r="T21" t="str">
        <f>'Effectiveness Data'!T23</f>
        <v>Medium (50-350 lbs)</v>
      </c>
      <c r="U21" t="str">
        <f>'Effectiveness Data'!U23</f>
        <v>Medium (50-350 lbs)</v>
      </c>
      <c r="V21" t="str">
        <f>'Effectiveness Data'!V23</f>
        <v>Medium (50-350 lbs)</v>
      </c>
      <c r="W21" t="str">
        <f>'Effectiveness Data'!W23</f>
        <v>Medium (50-350 lbs)</v>
      </c>
      <c r="X21" t="str">
        <f>'Effectiveness Data'!X23</f>
        <v>Medium (50-350 lbs)</v>
      </c>
      <c r="Y21" t="str">
        <f>'Effectiveness Data'!Y23</f>
        <v>Medium (50-350 lbs)</v>
      </c>
      <c r="Z21" t="str">
        <f>'Effectiveness Data'!Z23</f>
        <v>Medium (50-350 lbs)</v>
      </c>
      <c r="AA21">
        <f>'Effectiveness Data'!AA23</f>
        <v>0</v>
      </c>
    </row>
    <row r="22" spans="1:27" ht="16">
      <c r="A22" s="46" t="str">
        <f>'Effectiveness Data'!A24</f>
        <v>Price</v>
      </c>
      <c r="B22" t="str">
        <f>'Effectiveness Data'!B24</f>
        <v>(1750000 per stucture USD)</v>
      </c>
      <c r="C22" t="str">
        <f>'Effectiveness Data'!C24</f>
        <v>(1750000 per stucture USD)</v>
      </c>
      <c r="D22" t="str">
        <f>'Effectiveness Data'!D24</f>
        <v>(1750000 per stucture USD)</v>
      </c>
      <c r="E22" t="str">
        <f>'Effectiveness Data'!E24</f>
        <v>(1750000 per stucture USD)</v>
      </c>
      <c r="F22" t="str">
        <f>'Effectiveness Data'!F24</f>
        <v>(1750000 per stucture USD)</v>
      </c>
      <c r="G22" t="str">
        <f>'Effectiveness Data'!G24</f>
        <v>(1750000 per stucture USD)</v>
      </c>
      <c r="H22">
        <f>'Effectiveness Data'!H24</f>
        <v>0</v>
      </c>
      <c r="I22">
        <f>'Effectiveness Data'!I24</f>
        <v>0</v>
      </c>
      <c r="J22">
        <f>'Effectiveness Data'!J24</f>
        <v>0</v>
      </c>
      <c r="K22">
        <f>'Effectiveness Data'!K24</f>
        <v>0</v>
      </c>
      <c r="L22">
        <f>'Effectiveness Data'!L24</f>
        <v>0</v>
      </c>
      <c r="M22" t="str">
        <f>'Effectiveness Data'!M24</f>
        <v>Total project: $157551444 (2016 USD)</v>
      </c>
      <c r="N22" t="str">
        <f>'Effectiveness Data'!N24</f>
        <v>Total project: $157551444 (2016 USD)</v>
      </c>
      <c r="O22">
        <f>'Effectiveness Data'!O24</f>
        <v>0</v>
      </c>
      <c r="P22">
        <f>'Effectiveness Data'!P24</f>
        <v>0</v>
      </c>
      <c r="Q22">
        <f>'Effectiveness Data'!Q24</f>
        <v>0</v>
      </c>
      <c r="R22">
        <f>'Effectiveness Data'!R24</f>
        <v>0</v>
      </c>
      <c r="S22" t="str">
        <f>'Effectiveness Data'!S24</f>
        <v>Total project: 11M USD</v>
      </c>
      <c r="T22">
        <f>'Effectiveness Data'!T24</f>
        <v>0</v>
      </c>
      <c r="U22">
        <f>'Effectiveness Data'!U24</f>
        <v>0</v>
      </c>
      <c r="V22">
        <f>'Effectiveness Data'!V24</f>
        <v>0</v>
      </c>
      <c r="W22">
        <f>'Effectiveness Data'!W24</f>
        <v>0</v>
      </c>
      <c r="X22">
        <f>'Effectiveness Data'!X24</f>
        <v>0</v>
      </c>
      <c r="Y22">
        <f>'Effectiveness Data'!Y24</f>
        <v>0</v>
      </c>
      <c r="Z22">
        <f>'Effectiveness Data'!Z24</f>
        <v>0</v>
      </c>
      <c r="AA22">
        <f>'Effectiveness Data'!AA24</f>
        <v>0</v>
      </c>
    </row>
    <row r="23" spans="1:27" ht="16">
      <c r="A23" s="46" t="str">
        <f>'Effectiveness Data'!A25</f>
        <v>Year of build_clean</v>
      </c>
      <c r="B23">
        <f>'Effectiveness Data'!B25</f>
        <v>1996</v>
      </c>
      <c r="C23">
        <f>'Effectiveness Data'!C25</f>
        <v>1996</v>
      </c>
      <c r="D23">
        <f>'Effectiveness Data'!D25</f>
        <v>2010</v>
      </c>
      <c r="E23">
        <f>'Effectiveness Data'!E25</f>
        <v>2009</v>
      </c>
      <c r="F23">
        <f>'Effectiveness Data'!F25</f>
        <v>2011</v>
      </c>
      <c r="G23">
        <f>'Effectiveness Data'!G25</f>
        <v>2011</v>
      </c>
      <c r="H23">
        <f>'Effectiveness Data'!H25</f>
        <v>1990</v>
      </c>
      <c r="I23">
        <f>'Effectiveness Data'!I25</f>
        <v>0</v>
      </c>
      <c r="J23">
        <f>'Effectiveness Data'!J25</f>
        <v>0</v>
      </c>
      <c r="K23">
        <f>'Effectiveness Data'!K25</f>
        <v>0</v>
      </c>
      <c r="L23">
        <f>'Effectiveness Data'!L25</f>
        <v>0</v>
      </c>
      <c r="M23">
        <f>'Effectiveness Data'!M25</f>
        <v>2015</v>
      </c>
      <c r="N23">
        <f>'Effectiveness Data'!N25</f>
        <v>2015</v>
      </c>
      <c r="O23">
        <f>'Effectiveness Data'!O25</f>
        <v>2016</v>
      </c>
      <c r="P23">
        <f>'Effectiveness Data'!P25</f>
        <v>2019</v>
      </c>
      <c r="Q23">
        <f>'Effectiveness Data'!Q25</f>
        <v>0</v>
      </c>
      <c r="R23">
        <f>'Effectiveness Data'!R25</f>
        <v>0</v>
      </c>
      <c r="S23">
        <f>'Effectiveness Data'!S25</f>
        <v>2011</v>
      </c>
      <c r="T23">
        <f>'Effectiveness Data'!T25</f>
        <v>2007</v>
      </c>
      <c r="U23">
        <f>'Effectiveness Data'!U25</f>
        <v>2007</v>
      </c>
      <c r="V23">
        <f>'Effectiveness Data'!V25</f>
        <v>2007</v>
      </c>
      <c r="W23">
        <f>'Effectiveness Data'!W25</f>
        <v>2013</v>
      </c>
      <c r="X23">
        <f>'Effectiveness Data'!X25</f>
        <v>2011</v>
      </c>
      <c r="Y23">
        <f>'Effectiveness Data'!Y25</f>
        <v>2010</v>
      </c>
      <c r="Z23">
        <f>'Effectiveness Data'!Z25</f>
        <v>2013</v>
      </c>
      <c r="AA23">
        <f>'Effectiveness Data'!AA25</f>
        <v>0</v>
      </c>
    </row>
    <row r="24" spans="1:27" ht="16">
      <c r="A24" s="46" t="str">
        <f>'Effectiveness Data'!A26</f>
        <v>Known Width (m)</v>
      </c>
      <c r="B24">
        <f>'Effectiveness Data'!B26</f>
        <v>52</v>
      </c>
      <c r="C24">
        <f>'Effectiveness Data'!C26</f>
        <v>52</v>
      </c>
      <c r="D24">
        <f>'Effectiveness Data'!D26</f>
        <v>60</v>
      </c>
      <c r="E24">
        <f>'Effectiveness Data'!E26</f>
        <v>60</v>
      </c>
      <c r="F24">
        <f>'Effectiveness Data'!F26</f>
        <v>60</v>
      </c>
      <c r="G24">
        <f>'Effectiveness Data'!G26</f>
        <v>60</v>
      </c>
      <c r="H24">
        <f>'Effectiveness Data'!H26</f>
        <v>5.9</v>
      </c>
      <c r="I24">
        <f>'Effectiveness Data'!I26</f>
        <v>60</v>
      </c>
      <c r="J24">
        <f>'Effectiveness Data'!J26</f>
        <v>7.48</v>
      </c>
      <c r="K24">
        <f>'Effectiveness Data'!K26</f>
        <v>7.2</v>
      </c>
      <c r="L24">
        <f>'Effectiveness Data'!L26</f>
        <v>8.25</v>
      </c>
      <c r="M24">
        <f>'Effectiveness Data'!M26</f>
        <v>30.5</v>
      </c>
      <c r="N24">
        <f>'Effectiveness Data'!N26</f>
        <v>30.5</v>
      </c>
      <c r="O24">
        <f>'Effectiveness Data'!O26</f>
        <v>45.72</v>
      </c>
      <c r="P24" t="e">
        <f>'Effectiveness Data'!P26</f>
        <v>#N/A</v>
      </c>
      <c r="Q24" t="e">
        <f>'Effectiveness Data'!Q26</f>
        <v>#N/A</v>
      </c>
      <c r="R24" t="e">
        <f>'Effectiveness Data'!R26</f>
        <v>#N/A</v>
      </c>
      <c r="S24" t="e">
        <f>'Effectiveness Data'!S26</f>
        <v>#N/A</v>
      </c>
      <c r="T24">
        <f>'Effectiveness Data'!T26</f>
        <v>15.24</v>
      </c>
      <c r="U24">
        <f>'Effectiveness Data'!U26</f>
        <v>15.24</v>
      </c>
      <c r="V24">
        <f>'Effectiveness Data'!V26</f>
        <v>30.48</v>
      </c>
      <c r="W24">
        <f>'Effectiveness Data'!W26</f>
        <v>60</v>
      </c>
      <c r="X24" t="e">
        <f>'Effectiveness Data'!X26</f>
        <v>#N/A</v>
      </c>
      <c r="Y24" t="e">
        <f>'Effectiveness Data'!Y26</f>
        <v>#N/A</v>
      </c>
      <c r="Z24" t="e">
        <f>'Effectiveness Data'!Z26</f>
        <v>#N/A</v>
      </c>
      <c r="AA24">
        <f>'Effectiveness Data'!AA26</f>
        <v>45.72</v>
      </c>
    </row>
    <row r="25" spans="1:27" ht="16">
      <c r="A25" s="46" t="str">
        <f>'Effectiveness Data'!A27</f>
        <v>Estimated inner Width (m) ( from Google Earth)(in cases where fencing is visible - inner fence/rail where visible)</v>
      </c>
      <c r="B25">
        <f>'Effectiveness Data'!B27</f>
        <v>51.62</v>
      </c>
      <c r="C25" t="e">
        <f>'Effectiveness Data'!C27</f>
        <v>#N/A</v>
      </c>
      <c r="D25">
        <f>'Effectiveness Data'!D27</f>
        <v>58.51</v>
      </c>
      <c r="E25">
        <f>'Effectiveness Data'!E27</f>
        <v>59.5</v>
      </c>
      <c r="F25" t="e">
        <f>'Effectiveness Data'!F27</f>
        <v>#N/A</v>
      </c>
      <c r="G25">
        <f>'Effectiveness Data'!G27</f>
        <v>59.94</v>
      </c>
      <c r="H25">
        <f>'Effectiveness Data'!H27</f>
        <v>5.76</v>
      </c>
      <c r="I25">
        <f>'Effectiveness Data'!I27</f>
        <v>60.07</v>
      </c>
      <c r="J25">
        <f>'Effectiveness Data'!J27</f>
        <v>6.69</v>
      </c>
      <c r="K25" t="e">
        <f>'Effectiveness Data'!K27</f>
        <v>#N/A</v>
      </c>
      <c r="L25">
        <f>'Effectiveness Data'!L27</f>
        <v>6.97</v>
      </c>
      <c r="M25">
        <f>'Effectiveness Data'!M27</f>
        <v>21.51</v>
      </c>
      <c r="N25">
        <f>'Effectiveness Data'!N27</f>
        <v>20.25</v>
      </c>
      <c r="O25">
        <f>'Effectiveness Data'!O27</f>
        <v>42.63</v>
      </c>
      <c r="P25">
        <f>'Effectiveness Data'!P27</f>
        <v>12.25</v>
      </c>
      <c r="Q25">
        <f>'Effectiveness Data'!Q27</f>
        <v>5.75</v>
      </c>
      <c r="R25">
        <f>'Effectiveness Data'!R27</f>
        <v>5.6</v>
      </c>
      <c r="S25">
        <f>'Effectiveness Data'!S27</f>
        <v>36.6</v>
      </c>
      <c r="T25">
        <f>'Effectiveness Data'!T27</f>
        <v>14.37</v>
      </c>
      <c r="U25">
        <f>'Effectiveness Data'!U27</f>
        <v>14.03</v>
      </c>
      <c r="V25">
        <f>'Effectiveness Data'!V27</f>
        <v>30.03</v>
      </c>
      <c r="W25">
        <f>'Effectiveness Data'!W27</f>
        <v>55.3</v>
      </c>
      <c r="X25">
        <f>'Effectiveness Data'!X27</f>
        <v>28.51</v>
      </c>
      <c r="Y25">
        <f>'Effectiveness Data'!Y27</f>
        <v>48.21</v>
      </c>
      <c r="Z25" t="e">
        <f>'Effectiveness Data'!Z27</f>
        <v>#N/A</v>
      </c>
      <c r="AA25">
        <f>'Effectiveness Data'!AA27</f>
        <v>45.64</v>
      </c>
    </row>
    <row r="26" spans="1:27" ht="16">
      <c r="A26" s="46" t="str">
        <f>'Effectiveness Data'!A28</f>
        <v xml:space="preserve">Known Length (m) </v>
      </c>
      <c r="B26">
        <f>'Effectiveness Data'!B28</f>
        <v>54</v>
      </c>
      <c r="C26">
        <f>'Effectiveness Data'!C28</f>
        <v>57</v>
      </c>
      <c r="D26">
        <f>'Effectiveness Data'!D28</f>
        <v>49</v>
      </c>
      <c r="E26">
        <f>'Effectiveness Data'!E28</f>
        <v>57</v>
      </c>
      <c r="F26">
        <f>'Effectiveness Data'!F28</f>
        <v>67</v>
      </c>
      <c r="G26">
        <f>'Effectiveness Data'!G28</f>
        <v>67</v>
      </c>
      <c r="H26">
        <f>'Effectiveness Data'!H28</f>
        <v>54</v>
      </c>
      <c r="I26">
        <f>'Effectiveness Data'!I28</f>
        <v>55.3</v>
      </c>
      <c r="J26">
        <f>'Effectiveness Data'!J28</f>
        <v>37.4</v>
      </c>
      <c r="K26">
        <f>'Effectiveness Data'!K28</f>
        <v>27.5</v>
      </c>
      <c r="L26">
        <f>'Effectiveness Data'!L28</f>
        <v>30.6</v>
      </c>
      <c r="M26">
        <f>'Effectiveness Data'!M28</f>
        <v>20.100000000000001</v>
      </c>
      <c r="N26">
        <f>'Effectiveness Data'!N28</f>
        <v>20.100000000000001</v>
      </c>
      <c r="O26">
        <f>'Effectiveness Data'!O28</f>
        <v>0</v>
      </c>
      <c r="P26">
        <f>'Effectiveness Data'!P28</f>
        <v>0</v>
      </c>
      <c r="Q26">
        <f>'Effectiveness Data'!Q28</f>
        <v>0</v>
      </c>
      <c r="R26">
        <f>'Effectiveness Data'!R28</f>
        <v>0</v>
      </c>
      <c r="S26">
        <f>'Effectiveness Data'!S28</f>
        <v>0</v>
      </c>
      <c r="T26">
        <f>'Effectiveness Data'!T28</f>
        <v>61.874400000000001</v>
      </c>
      <c r="U26">
        <f>'Effectiveness Data'!U28</f>
        <v>61.874400000000001</v>
      </c>
      <c r="V26">
        <f>'Effectiveness Data'!V28</f>
        <v>61.874400000000001</v>
      </c>
      <c r="W26">
        <f>'Effectiveness Data'!W28</f>
        <v>63</v>
      </c>
      <c r="X26">
        <f>'Effectiveness Data'!X28</f>
        <v>0</v>
      </c>
      <c r="Y26">
        <f>'Effectiveness Data'!Y28</f>
        <v>0</v>
      </c>
      <c r="Z26">
        <f>'Effectiveness Data'!Z28</f>
        <v>0</v>
      </c>
      <c r="AA26">
        <f>'Effectiveness Data'!AA28</f>
        <v>65.531999999999996</v>
      </c>
    </row>
    <row r="27" spans="1:27" ht="16">
      <c r="A27" s="46" t="str">
        <f>'Effectiveness Data'!A29</f>
        <v xml:space="preserve">Estimated Length (m) ( width of road/rail and median below) </v>
      </c>
      <c r="B27">
        <f>'Effectiveness Data'!B29</f>
        <v>46</v>
      </c>
      <c r="C27" t="e">
        <f>'Effectiveness Data'!C29</f>
        <v>#N/A</v>
      </c>
      <c r="D27">
        <f>'Effectiveness Data'!D29</f>
        <v>40.4</v>
      </c>
      <c r="E27">
        <f>'Effectiveness Data'!E29</f>
        <v>43.94</v>
      </c>
      <c r="F27" t="e">
        <f>'Effectiveness Data'!F29</f>
        <v>#N/A</v>
      </c>
      <c r="G27">
        <f>'Effectiveness Data'!G29</f>
        <v>55.83</v>
      </c>
      <c r="H27">
        <f>'Effectiveness Data'!H29</f>
        <v>29.63</v>
      </c>
      <c r="I27">
        <f>'Effectiveness Data'!I29</f>
        <v>35.07</v>
      </c>
      <c r="J27">
        <f>'Effectiveness Data'!J29</f>
        <v>31.92</v>
      </c>
      <c r="K27" t="e">
        <f>'Effectiveness Data'!K29</f>
        <v>#N/A</v>
      </c>
      <c r="L27">
        <f>'Effectiveness Data'!L29</f>
        <v>28.69</v>
      </c>
      <c r="M27">
        <f>'Effectiveness Data'!M29</f>
        <v>11.78</v>
      </c>
      <c r="N27">
        <f>'Effectiveness Data'!N29</f>
        <v>12.31</v>
      </c>
      <c r="O27">
        <f>'Effectiveness Data'!O29</f>
        <v>38.799999999999997</v>
      </c>
      <c r="P27">
        <f>'Effectiveness Data'!P29</f>
        <v>62.09</v>
      </c>
      <c r="Q27">
        <f>'Effectiveness Data'!Q29</f>
        <v>13.59</v>
      </c>
      <c r="R27">
        <f>'Effectiveness Data'!R29</f>
        <v>12.74</v>
      </c>
      <c r="S27">
        <f>'Effectiveness Data'!S29</f>
        <v>17.059999999999999</v>
      </c>
      <c r="T27">
        <f>'Effectiveness Data'!T29</f>
        <v>47.91</v>
      </c>
      <c r="U27">
        <f>'Effectiveness Data'!U29</f>
        <v>47.69</v>
      </c>
      <c r="V27">
        <f>'Effectiveness Data'!V29</f>
        <v>41.42</v>
      </c>
      <c r="W27">
        <f>'Effectiveness Data'!W29</f>
        <v>10.54</v>
      </c>
      <c r="X27">
        <f>'Effectiveness Data'!X29</f>
        <v>16.89</v>
      </c>
      <c r="Y27">
        <f>'Effectiveness Data'!Y29</f>
        <v>9.5</v>
      </c>
      <c r="Z27" t="e">
        <f>'Effectiveness Data'!Z29</f>
        <v>#N/A</v>
      </c>
      <c r="AA27">
        <f>'Effectiveness Data'!AA29</f>
        <v>53.64</v>
      </c>
    </row>
    <row r="28" spans="1:27" ht="16">
      <c r="A28" s="46" t="str">
        <f>'Effectiveness Data'!A30</f>
        <v>Estimated Length (m) ( Headwall)(end to end of physical structure, often indicated by start and stop of guard rail / concreate/metail edge of strcuture)</v>
      </c>
      <c r="B28">
        <f>'Effectiveness Data'!B30</f>
        <v>57.72</v>
      </c>
      <c r="C28" t="e">
        <f>'Effectiveness Data'!C30</f>
        <v>#N/A</v>
      </c>
      <c r="D28">
        <f>'Effectiveness Data'!D30</f>
        <v>73.16</v>
      </c>
      <c r="E28">
        <f>'Effectiveness Data'!E30</f>
        <v>69.599999999999994</v>
      </c>
      <c r="F28" t="e">
        <f>'Effectiveness Data'!F30</f>
        <v>#N/A</v>
      </c>
      <c r="G28">
        <f>'Effectiveness Data'!G30</f>
        <v>67.84</v>
      </c>
      <c r="H28">
        <f>'Effectiveness Data'!H30</f>
        <v>56.63</v>
      </c>
      <c r="I28">
        <f>'Effectiveness Data'!I30</f>
        <v>56.02</v>
      </c>
      <c r="J28">
        <f>'Effectiveness Data'!J30</f>
        <v>47.94</v>
      </c>
      <c r="K28" t="e">
        <f>'Effectiveness Data'!K30</f>
        <v>#N/A</v>
      </c>
      <c r="L28">
        <f>'Effectiveness Data'!L30</f>
        <v>35.86</v>
      </c>
      <c r="M28">
        <f>'Effectiveness Data'!M30</f>
        <v>38.700000000000003</v>
      </c>
      <c r="N28">
        <f>'Effectiveness Data'!N30</f>
        <v>37.950000000000003</v>
      </c>
      <c r="O28">
        <f>'Effectiveness Data'!O30</f>
        <v>51.28</v>
      </c>
      <c r="P28">
        <f>'Effectiveness Data'!P30</f>
        <v>109.29</v>
      </c>
      <c r="Q28">
        <f>'Effectiveness Data'!Q30</f>
        <v>60.43</v>
      </c>
      <c r="R28">
        <f>'Effectiveness Data'!R30</f>
        <v>63.17</v>
      </c>
      <c r="S28">
        <f>'Effectiveness Data'!S30</f>
        <v>93.47</v>
      </c>
      <c r="T28">
        <f>'Effectiveness Data'!T30</f>
        <v>72.53</v>
      </c>
      <c r="U28">
        <f>'Effectiveness Data'!U30</f>
        <v>73.760000000000005</v>
      </c>
      <c r="V28">
        <f>'Effectiveness Data'!V30</f>
        <v>73.88</v>
      </c>
      <c r="W28">
        <f>'Effectiveness Data'!W30</f>
        <v>64.64</v>
      </c>
      <c r="X28">
        <f>'Effectiveness Data'!X30</f>
        <v>34.15</v>
      </c>
      <c r="Y28">
        <f>'Effectiveness Data'!Y30</f>
        <v>43.75</v>
      </c>
      <c r="Z28" t="e">
        <f>'Effectiveness Data'!Z30</f>
        <v>#N/A</v>
      </c>
      <c r="AA28">
        <f>'Effectiveness Data'!AA30</f>
        <v>99.26</v>
      </c>
    </row>
    <row r="29" spans="1:27" ht="16">
      <c r="A29" s="46" t="str">
        <f>'Effectiveness Data'!A31</f>
        <v>Estimated Length (m) (including ramps)</v>
      </c>
      <c r="B29" t="e">
        <f>'Effectiveness Data'!B31</f>
        <v>#N/A</v>
      </c>
      <c r="C29" t="e">
        <f>'Effectiveness Data'!C31</f>
        <v>#N/A</v>
      </c>
      <c r="D29">
        <f>'Effectiveness Data'!D31</f>
        <v>124.09</v>
      </c>
      <c r="E29">
        <f>'Effectiveness Data'!E31</f>
        <v>126.6</v>
      </c>
      <c r="F29" t="e">
        <f>'Effectiveness Data'!F31</f>
        <v>#N/A</v>
      </c>
      <c r="G29">
        <f>'Effectiveness Data'!G31</f>
        <v>111.66</v>
      </c>
      <c r="H29" t="e">
        <f>'Effectiveness Data'!H31</f>
        <v>#N/A</v>
      </c>
      <c r="I29">
        <f>'Effectiveness Data'!I31</f>
        <v>84.25</v>
      </c>
      <c r="J29" t="e">
        <f>'Effectiveness Data'!J31</f>
        <v>#N/A</v>
      </c>
      <c r="K29" t="e">
        <f>'Effectiveness Data'!K31</f>
        <v>#N/A</v>
      </c>
      <c r="L29">
        <f>'Effectiveness Data'!L31</f>
        <v>56.32</v>
      </c>
      <c r="M29" t="e">
        <f>'Effectiveness Data'!M31</f>
        <v>#N/A</v>
      </c>
      <c r="N29" t="e">
        <f>'Effectiveness Data'!N31</f>
        <v>#N/A</v>
      </c>
      <c r="O29" t="e">
        <f>'Effectiveness Data'!O31</f>
        <v>#N/A</v>
      </c>
      <c r="P29" t="e">
        <f>'Effectiveness Data'!P31</f>
        <v>#N/A</v>
      </c>
      <c r="Q29" t="e">
        <f>'Effectiveness Data'!Q31</f>
        <v>#N/A</v>
      </c>
      <c r="R29" t="e">
        <f>'Effectiveness Data'!R31</f>
        <v>#N/A</v>
      </c>
      <c r="S29">
        <f>'Effectiveness Data'!S31</f>
        <v>123.25</v>
      </c>
      <c r="T29" t="e">
        <f>'Effectiveness Data'!T31</f>
        <v>#N/A</v>
      </c>
      <c r="U29" t="e">
        <f>'Effectiveness Data'!U31</f>
        <v>#N/A</v>
      </c>
      <c r="V29" t="e">
        <f>'Effectiveness Data'!V31</f>
        <v>#N/A</v>
      </c>
      <c r="W29" t="e">
        <f>'Effectiveness Data'!W31</f>
        <v>#N/A</v>
      </c>
      <c r="X29">
        <f>'Effectiveness Data'!X31</f>
        <v>45.66</v>
      </c>
      <c r="Y29">
        <f>'Effectiveness Data'!Y31</f>
        <v>115.7</v>
      </c>
      <c r="Z29" t="e">
        <f>'Effectiveness Data'!Z31</f>
        <v>#N/A</v>
      </c>
      <c r="AA29" t="e">
        <f>'Effectiveness Data'!AA31</f>
        <v>#N/A</v>
      </c>
    </row>
    <row r="30" spans="1:27" ht="16">
      <c r="A30" s="46" t="str">
        <f>'Effectiveness Data'!A32</f>
        <v xml:space="preserve">W:L ratio known values </v>
      </c>
      <c r="B30">
        <f>'Effectiveness Data'!B32</f>
        <v>0.96296296296296291</v>
      </c>
      <c r="C30">
        <f>'Effectiveness Data'!C32</f>
        <v>0.91228070175438591</v>
      </c>
      <c r="D30">
        <f>'Effectiveness Data'!D32</f>
        <v>1.2244897959183674</v>
      </c>
      <c r="E30">
        <f>'Effectiveness Data'!E32</f>
        <v>1.0526315789473684</v>
      </c>
      <c r="F30">
        <f>'Effectiveness Data'!F32</f>
        <v>0.89552238805970152</v>
      </c>
      <c r="G30">
        <f>'Effectiveness Data'!G32</f>
        <v>0.89552238805970152</v>
      </c>
      <c r="H30">
        <f>'Effectiveness Data'!H32</f>
        <v>0.10925925925925926</v>
      </c>
      <c r="I30">
        <f>'Effectiveness Data'!I32</f>
        <v>1.0849909584086799</v>
      </c>
      <c r="J30">
        <f>'Effectiveness Data'!J32</f>
        <v>0.2</v>
      </c>
      <c r="K30">
        <f>'Effectiveness Data'!K32</f>
        <v>0.26181818181818184</v>
      </c>
      <c r="L30">
        <f>'Effectiveness Data'!L32</f>
        <v>0.26960784313725489</v>
      </c>
      <c r="M30">
        <f>'Effectiveness Data'!M32</f>
        <v>1.5174129353233829</v>
      </c>
      <c r="N30">
        <f>'Effectiveness Data'!N32</f>
        <v>1.5174129353233829</v>
      </c>
      <c r="O30" t="e">
        <f>'Effectiveness Data'!O32</f>
        <v>#DIV/0!</v>
      </c>
      <c r="P30" t="e">
        <f>'Effectiveness Data'!P32</f>
        <v>#N/A</v>
      </c>
      <c r="Q30" t="e">
        <f>'Effectiveness Data'!Q32</f>
        <v>#N/A</v>
      </c>
      <c r="R30" t="e">
        <f>'Effectiveness Data'!R32</f>
        <v>#N/A</v>
      </c>
      <c r="S30" t="e">
        <f>'Effectiveness Data'!S32</f>
        <v>#N/A</v>
      </c>
      <c r="T30">
        <f>'Effectiveness Data'!T32</f>
        <v>0.24630541871921183</v>
      </c>
      <c r="U30">
        <f>'Effectiveness Data'!U32</f>
        <v>0.24630541871921183</v>
      </c>
      <c r="V30">
        <f>'Effectiveness Data'!V32</f>
        <v>0.49261083743842365</v>
      </c>
      <c r="W30">
        <f>'Effectiveness Data'!W32</f>
        <v>0.95238095238095233</v>
      </c>
      <c r="X30" t="e">
        <f>'Effectiveness Data'!X32</f>
        <v>#N/A</v>
      </c>
      <c r="Y30" t="e">
        <f>'Effectiveness Data'!Y32</f>
        <v>#N/A</v>
      </c>
      <c r="Z30" t="e">
        <f>'Effectiveness Data'!Z32</f>
        <v>#N/A</v>
      </c>
      <c r="AA30">
        <f>'Effectiveness Data'!AA32</f>
        <v>0.69767441860465118</v>
      </c>
    </row>
    <row r="31" spans="1:27" ht="16">
      <c r="A31" s="46" t="str">
        <f>'Effectiveness Data'!A33</f>
        <v>W:L ratio GE</v>
      </c>
      <c r="B31">
        <f>'Effectiveness Data'!B33</f>
        <v>0.89431739431739432</v>
      </c>
      <c r="C31" t="e">
        <f>'Effectiveness Data'!C33</f>
        <v>#N/A</v>
      </c>
      <c r="D31">
        <f>'Effectiveness Data'!D33</f>
        <v>0.79975396391470754</v>
      </c>
      <c r="E31">
        <f>'Effectiveness Data'!E33</f>
        <v>0.85488505747126442</v>
      </c>
      <c r="F31" t="e">
        <f>'Effectiveness Data'!F33</f>
        <v>#N/A</v>
      </c>
      <c r="G31">
        <f>'Effectiveness Data'!G33</f>
        <v>0.88354952830188671</v>
      </c>
      <c r="H31">
        <f>'Effectiveness Data'!H33</f>
        <v>0.10171287303549355</v>
      </c>
      <c r="I31">
        <f>'Effectiveness Data'!I33</f>
        <v>1.0722956087111746</v>
      </c>
      <c r="J31">
        <f>'Effectiveness Data'!J33</f>
        <v>0.13954943679599502</v>
      </c>
      <c r="K31" t="e">
        <f>'Effectiveness Data'!K33</f>
        <v>#N/A</v>
      </c>
      <c r="L31">
        <f>'Effectiveness Data'!L33</f>
        <v>0.19436698271054098</v>
      </c>
      <c r="M31">
        <f>'Effectiveness Data'!M33</f>
        <v>0.55581395348837215</v>
      </c>
      <c r="N31">
        <f>'Effectiveness Data'!N33</f>
        <v>0.53359683794466395</v>
      </c>
      <c r="O31">
        <f>'Effectiveness Data'!O33</f>
        <v>0.83131825273010929</v>
      </c>
      <c r="P31">
        <f>'Effectiveness Data'!P33</f>
        <v>0.11208710769512306</v>
      </c>
      <c r="Q31">
        <f>'Effectiveness Data'!Q33</f>
        <v>9.5151414860168787E-2</v>
      </c>
      <c r="R31">
        <f>'Effectiveness Data'!R33</f>
        <v>8.8649675478866541E-2</v>
      </c>
      <c r="S31">
        <f>'Effectiveness Data'!S33</f>
        <v>0.39156948753610787</v>
      </c>
      <c r="T31">
        <f>'Effectiveness Data'!T33</f>
        <v>0.19812491382876049</v>
      </c>
      <c r="U31">
        <f>'Effectiveness Data'!U33</f>
        <v>0.19021149674620388</v>
      </c>
      <c r="V31">
        <f>'Effectiveness Data'!V33</f>
        <v>0.40646995127233354</v>
      </c>
      <c r="W31">
        <f>'Effectiveness Data'!W33</f>
        <v>0.64510347075118146</v>
      </c>
      <c r="X31">
        <f>'Effectiveness Data'!X33</f>
        <v>0.83484626647144955</v>
      </c>
      <c r="Y31">
        <f>'Effectiveness Data'!Y33</f>
        <v>1.1019428571428571</v>
      </c>
      <c r="Z31" t="e">
        <f>'Effectiveness Data'!Z33</f>
        <v>#N/A</v>
      </c>
      <c r="AA31">
        <f>'Effectiveness Data'!AA33</f>
        <v>0.45980253878702398</v>
      </c>
    </row>
    <row r="32" spans="1:27" ht="16">
      <c r="A32" s="46" t="str">
        <f>'Effectiveness Data'!A34</f>
        <v xml:space="preserve"> </v>
      </c>
      <c r="B32">
        <f>'Effectiveness Data'!B34</f>
        <v>0</v>
      </c>
      <c r="C32">
        <f>'Effectiveness Data'!C34</f>
        <v>0</v>
      </c>
      <c r="D32">
        <f>'Effectiveness Data'!D34</f>
        <v>0</v>
      </c>
      <c r="E32">
        <f>'Effectiveness Data'!E34</f>
        <v>0</v>
      </c>
      <c r="F32">
        <f>'Effectiveness Data'!F34</f>
        <v>0</v>
      </c>
      <c r="G32">
        <f>'Effectiveness Data'!G34</f>
        <v>0</v>
      </c>
      <c r="H32">
        <f>'Effectiveness Data'!H34</f>
        <v>0</v>
      </c>
      <c r="I32">
        <f>'Effectiveness Data'!I34</f>
        <v>0</v>
      </c>
      <c r="J32">
        <f>'Effectiveness Data'!J34</f>
        <v>0</v>
      </c>
      <c r="K32">
        <f>'Effectiveness Data'!K34</f>
        <v>0</v>
      </c>
      <c r="L32">
        <f>'Effectiveness Data'!L34</f>
        <v>0</v>
      </c>
      <c r="M32">
        <f>'Effectiveness Data'!M34</f>
        <v>0</v>
      </c>
      <c r="N32">
        <f>'Effectiveness Data'!N34</f>
        <v>0</v>
      </c>
      <c r="O32">
        <f>'Effectiveness Data'!O34</f>
        <v>0</v>
      </c>
      <c r="P32">
        <f>'Effectiveness Data'!P34</f>
        <v>0</v>
      </c>
      <c r="Q32">
        <f>'Effectiveness Data'!Q34</f>
        <v>0</v>
      </c>
      <c r="R32">
        <f>'Effectiveness Data'!R34</f>
        <v>0</v>
      </c>
      <c r="S32">
        <f>'Effectiveness Data'!S34</f>
        <v>0</v>
      </c>
      <c r="T32">
        <f>'Effectiveness Data'!T34</f>
        <v>0</v>
      </c>
      <c r="U32">
        <f>'Effectiveness Data'!U34</f>
        <v>0</v>
      </c>
      <c r="V32">
        <f>'Effectiveness Data'!V34</f>
        <v>0</v>
      </c>
      <c r="W32">
        <f>'Effectiveness Data'!W34</f>
        <v>0</v>
      </c>
      <c r="X32">
        <f>'Effectiveness Data'!X34</f>
        <v>0</v>
      </c>
      <c r="Y32">
        <f>'Effectiveness Data'!Y34</f>
        <v>0</v>
      </c>
      <c r="Z32">
        <f>'Effectiveness Data'!Z34</f>
        <v>0</v>
      </c>
      <c r="AA32">
        <f>'Effectiveness Data'!AA34</f>
        <v>0</v>
      </c>
    </row>
    <row r="33" spans="1:27" ht="16">
      <c r="A33" s="46">
        <f>'Effectiveness Data'!A35</f>
        <v>0</v>
      </c>
      <c r="B33">
        <f>'Effectiveness Data'!B35</f>
        <v>0</v>
      </c>
      <c r="C33">
        <f>'Effectiveness Data'!C35</f>
        <v>0</v>
      </c>
      <c r="D33">
        <f>'Effectiveness Data'!D35</f>
        <v>0</v>
      </c>
      <c r="E33">
        <f>'Effectiveness Data'!E35</f>
        <v>0</v>
      </c>
      <c r="F33">
        <f>'Effectiveness Data'!F35</f>
        <v>0</v>
      </c>
      <c r="G33">
        <f>'Effectiveness Data'!G35</f>
        <v>0</v>
      </c>
      <c r="H33">
        <f>'Effectiveness Data'!H35</f>
        <v>0</v>
      </c>
      <c r="I33">
        <f>'Effectiveness Data'!I35</f>
        <v>0</v>
      </c>
      <c r="J33">
        <f>'Effectiveness Data'!J35</f>
        <v>0</v>
      </c>
      <c r="K33">
        <f>'Effectiveness Data'!K35</f>
        <v>0</v>
      </c>
      <c r="L33">
        <f>'Effectiveness Data'!L35</f>
        <v>0</v>
      </c>
      <c r="M33">
        <f>'Effectiveness Data'!M35</f>
        <v>0</v>
      </c>
      <c r="N33">
        <f>'Effectiveness Data'!N35</f>
        <v>0</v>
      </c>
      <c r="O33">
        <f>'Effectiveness Data'!O35</f>
        <v>0</v>
      </c>
      <c r="P33">
        <f>'Effectiveness Data'!P35</f>
        <v>0</v>
      </c>
      <c r="Q33">
        <f>'Effectiveness Data'!Q35</f>
        <v>0</v>
      </c>
      <c r="R33">
        <f>'Effectiveness Data'!R35</f>
        <v>0</v>
      </c>
      <c r="S33">
        <f>'Effectiveness Data'!S35</f>
        <v>0</v>
      </c>
      <c r="T33">
        <f>'Effectiveness Data'!T35</f>
        <v>0</v>
      </c>
      <c r="U33">
        <f>'Effectiveness Data'!U35</f>
        <v>0</v>
      </c>
      <c r="V33">
        <f>'Effectiveness Data'!V35</f>
        <v>0</v>
      </c>
      <c r="W33">
        <f>'Effectiveness Data'!W35</f>
        <v>0</v>
      </c>
      <c r="X33">
        <f>'Effectiveness Data'!X35</f>
        <v>0</v>
      </c>
      <c r="Y33">
        <f>'Effectiveness Data'!Y35</f>
        <v>0</v>
      </c>
      <c r="Z33">
        <f>'Effectiveness Data'!Z35</f>
        <v>0</v>
      </c>
      <c r="AA33">
        <f>'Effectiveness Data'!AA35</f>
        <v>0</v>
      </c>
    </row>
    <row r="34" spans="1:27" ht="16">
      <c r="A34" s="46" t="str">
        <f>'Effectiveness Data'!A36</f>
        <v>UTM</v>
      </c>
      <c r="B34" t="str">
        <f>'Effectiveness Data'!B36</f>
        <v>589883, 5668519, 11, U</v>
      </c>
      <c r="C34" t="str">
        <f>'Effectiveness Data'!C36</f>
        <v>583771, 5674970, 11, U</v>
      </c>
      <c r="D34" t="str">
        <f>'Effectiveness Data'!D36</f>
        <v>561916, 5691745, 11, U</v>
      </c>
      <c r="E34" t="str">
        <f>'Effectiveness Data'!E36</f>
        <v>556010, 5698656, 11, U</v>
      </c>
      <c r="F34" t="str">
        <f>'Effectiveness Data'!F36</f>
        <v>572650, 5680799, 11, U</v>
      </c>
      <c r="G34" t="str">
        <f>'Effectiveness Data'!G36</f>
        <v>568794, 5683729, 11, U</v>
      </c>
      <c r="H34" t="str">
        <f>'Effectiveness Data'!H36</f>
        <v>301644, 5521329, 11, U</v>
      </c>
      <c r="I34" t="str">
        <f>'Effectiveness Data'!I36</f>
        <v>547020, 5699905, 11, U</v>
      </c>
      <c r="J34">
        <f>'Effectiveness Data'!J36</f>
        <v>0</v>
      </c>
      <c r="K34">
        <f>'Effectiveness Data'!K36</f>
        <v>0</v>
      </c>
      <c r="L34">
        <f>'Effectiveness Data'!L36</f>
        <v>0</v>
      </c>
      <c r="M34" t="str">
        <f>'Effectiveness Data'!M36</f>
        <v>382710, 4429218, 13, T</v>
      </c>
      <c r="N34" t="str">
        <f>'Effectiveness Data'!N36</f>
        <v>385126, 4421909, 13, S</v>
      </c>
      <c r="O34" t="str">
        <f>'Effectiveness Data'!O36</f>
        <v>507021, 3592335, 12, S</v>
      </c>
      <c r="P34" t="str">
        <f>'Effectiveness Data'!P36</f>
        <v>447311, 4511576, 12, T</v>
      </c>
      <c r="Q34">
        <f>'Effectiveness Data'!Q36</f>
        <v>0</v>
      </c>
      <c r="R34">
        <f>'Effectiveness Data'!R36</f>
        <v>0</v>
      </c>
      <c r="S34" t="str">
        <f>'Effectiveness Data'!S36</f>
        <v>583379, 4748177, 12, T</v>
      </c>
      <c r="T34" t="str">
        <f>'Effectiveness Data'!T36</f>
        <v>714740, 3974166, 11, S</v>
      </c>
      <c r="U34" t="str">
        <f>'Effectiveness Data'!U36</f>
        <v>708873, 3983169, 11, S</v>
      </c>
      <c r="V34" t="str">
        <f>'Effectiveness Data'!V36</f>
        <v>706290, 3984723, 11, S</v>
      </c>
      <c r="W34" t="str">
        <f>'Effectiveness Data'!W36</f>
        <v>723669, 5217625, 11, T</v>
      </c>
      <c r="X34" t="str">
        <f>'Effectiveness Data'!X36</f>
        <v>683577, 4579754, 11, T</v>
      </c>
      <c r="Y34" t="str">
        <f>'Effectiveness Data'!Y36</f>
        <v>680167, 4564039, 11, T</v>
      </c>
      <c r="Z34" t="str">
        <f>'Effectiveness Data'!Z36</f>
        <v>726973, 4531985, 11, T</v>
      </c>
      <c r="AA34" t="str">
        <f>'Effectiveness Data'!AA36</f>
        <v>626613, 5242339, 10, T</v>
      </c>
    </row>
    <row r="35" spans="1:27" ht="16">
      <c r="A35" s="46">
        <f>'Effectiveness Data'!A37</f>
        <v>0</v>
      </c>
      <c r="B35">
        <f>'Effectiveness Data'!B37</f>
        <v>0</v>
      </c>
      <c r="C35">
        <f>'Effectiveness Data'!C37</f>
        <v>0</v>
      </c>
      <c r="D35">
        <f>'Effectiveness Data'!D37</f>
        <v>0</v>
      </c>
      <c r="E35">
        <f>'Effectiveness Data'!E37</f>
        <v>0</v>
      </c>
      <c r="F35">
        <f>'Effectiveness Data'!F37</f>
        <v>0</v>
      </c>
      <c r="G35">
        <f>'Effectiveness Data'!G37</f>
        <v>0</v>
      </c>
      <c r="H35">
        <f>'Effectiveness Data'!H37</f>
        <v>0</v>
      </c>
      <c r="I35">
        <f>'Effectiveness Data'!I37</f>
        <v>0</v>
      </c>
      <c r="J35">
        <f>'Effectiveness Data'!J37</f>
        <v>0</v>
      </c>
      <c r="K35">
        <f>'Effectiveness Data'!K37</f>
        <v>0</v>
      </c>
      <c r="L35">
        <f>'Effectiveness Data'!L37</f>
        <v>0</v>
      </c>
      <c r="M35">
        <f>'Effectiveness Data'!M37</f>
        <v>0</v>
      </c>
      <c r="N35">
        <f>'Effectiveness Data'!N37</f>
        <v>0</v>
      </c>
      <c r="O35">
        <f>'Effectiveness Data'!O37</f>
        <v>0</v>
      </c>
      <c r="P35">
        <f>'Effectiveness Data'!P37</f>
        <v>0</v>
      </c>
      <c r="Q35">
        <f>'Effectiveness Data'!Q37</f>
        <v>0</v>
      </c>
      <c r="R35">
        <f>'Effectiveness Data'!R37</f>
        <v>0</v>
      </c>
      <c r="S35">
        <f>'Effectiveness Data'!S37</f>
        <v>0</v>
      </c>
      <c r="T35">
        <f>'Effectiveness Data'!T37</f>
        <v>0</v>
      </c>
      <c r="U35">
        <f>'Effectiveness Data'!U37</f>
        <v>0</v>
      </c>
      <c r="V35">
        <f>'Effectiveness Data'!V37</f>
        <v>0</v>
      </c>
      <c r="W35">
        <f>'Effectiveness Data'!W37</f>
        <v>0</v>
      </c>
      <c r="X35">
        <f>'Effectiveness Data'!X37</f>
        <v>0</v>
      </c>
      <c r="Y35">
        <f>'Effectiveness Data'!Y37</f>
        <v>0</v>
      </c>
      <c r="Z35">
        <f>'Effectiveness Data'!Z37</f>
        <v>0</v>
      </c>
      <c r="AA35">
        <f>'Effectiveness Data'!AA37</f>
        <v>0</v>
      </c>
    </row>
    <row r="36" spans="1:27" ht="16">
      <c r="A36" s="46" t="str">
        <f>'Effectiveness Data'!A38</f>
        <v xml:space="preserve"> </v>
      </c>
      <c r="B36">
        <f>'Effectiveness Data'!B38</f>
        <v>0</v>
      </c>
      <c r="C36">
        <f>'Effectiveness Data'!C38</f>
        <v>0</v>
      </c>
      <c r="D36">
        <f>'Effectiveness Data'!D38</f>
        <v>0</v>
      </c>
      <c r="E36">
        <f>'Effectiveness Data'!E38</f>
        <v>0</v>
      </c>
      <c r="F36">
        <f>'Effectiveness Data'!F38</f>
        <v>0</v>
      </c>
      <c r="G36">
        <f>'Effectiveness Data'!G38</f>
        <v>0</v>
      </c>
      <c r="H36">
        <f>'Effectiveness Data'!H38</f>
        <v>0</v>
      </c>
      <c r="I36">
        <f>'Effectiveness Data'!I38</f>
        <v>0</v>
      </c>
      <c r="J36">
        <f>'Effectiveness Data'!J38</f>
        <v>0</v>
      </c>
      <c r="K36">
        <f>'Effectiveness Data'!K38</f>
        <v>0</v>
      </c>
      <c r="L36">
        <f>'Effectiveness Data'!L38</f>
        <v>0</v>
      </c>
      <c r="M36">
        <f>'Effectiveness Data'!M38</f>
        <v>0</v>
      </c>
      <c r="N36">
        <f>'Effectiveness Data'!N38</f>
        <v>0</v>
      </c>
      <c r="O36" t="str">
        <f>'Effectiveness Data'!O38</f>
        <v>Yes, species specific data</v>
      </c>
      <c r="P36">
        <f>'Effectiveness Data'!P38</f>
        <v>0</v>
      </c>
      <c r="Q36">
        <f>'Effectiveness Data'!Q38</f>
        <v>0</v>
      </c>
      <c r="R36">
        <f>'Effectiveness Data'!R38</f>
        <v>0</v>
      </c>
      <c r="S36">
        <f>'Effectiveness Data'!S38</f>
        <v>0</v>
      </c>
      <c r="T36">
        <f>'Effectiveness Data'!T38</f>
        <v>0</v>
      </c>
      <c r="U36">
        <f>'Effectiveness Data'!U38</f>
        <v>0</v>
      </c>
      <c r="V36">
        <f>'Effectiveness Data'!V38</f>
        <v>0</v>
      </c>
      <c r="W36">
        <f>'Effectiveness Data'!W38</f>
        <v>0</v>
      </c>
      <c r="X36">
        <f>'Effectiveness Data'!X38</f>
        <v>0</v>
      </c>
      <c r="Y36">
        <f>'Effectiveness Data'!Y38</f>
        <v>0</v>
      </c>
      <c r="Z36">
        <f>'Effectiveness Data'!Z38</f>
        <v>0</v>
      </c>
      <c r="AA36">
        <f>'Effectiveness Data'!AA38</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CA4EC-0584-CB48-80EA-ED79B79E78D0}">
  <dimension ref="A3:AA36"/>
  <sheetViews>
    <sheetView topLeftCell="A16" zoomScale="143" workbookViewId="0">
      <selection activeCell="A24" sqref="A24:XFD31"/>
    </sheetView>
  </sheetViews>
  <sheetFormatPr baseColWidth="10" defaultRowHeight="15"/>
  <cols>
    <col min="1" max="1" width="41" customWidth="1"/>
    <col min="2" max="2" width="14.6640625" customWidth="1"/>
    <col min="23" max="23" width="19" customWidth="1"/>
  </cols>
  <sheetData>
    <row r="3" spans="1:27" ht="16">
      <c r="A3" s="46"/>
    </row>
    <row r="4" spans="1:27" ht="16">
      <c r="A4" s="46" t="s">
        <v>421</v>
      </c>
      <c r="B4">
        <f>'Effectiveness Data'!B6/$B$14</f>
        <v>2.1506289308176099</v>
      </c>
      <c r="C4">
        <f>'Effectiveness Data'!C6/$C$14</f>
        <v>2.7805031446540882</v>
      </c>
      <c r="D4">
        <f>'Effectiveness Data'!D6/$D$14</f>
        <v>0.48721399730820997</v>
      </c>
      <c r="E4">
        <f>'Effectiveness Data'!E6/$E$14</f>
        <v>0.46838885112168593</v>
      </c>
      <c r="F4">
        <f>'Effectiveness Data'!F6/$F$14</f>
        <v>0.90756302521008403</v>
      </c>
      <c r="G4">
        <f>'Effectiveness Data'!G6/$G$14</f>
        <v>0.49293433083956772</v>
      </c>
      <c r="H4">
        <f>'Effectiveness Data'!H6/$H$14</f>
        <v>0.95121951219512191</v>
      </c>
      <c r="I4" t="e">
        <f>'Effectiveness Data'!I6/$I$14</f>
        <v>#N/A</v>
      </c>
      <c r="J4">
        <f>'Effectiveness Data'!J6/$J$14</f>
        <v>4.2682926829268296E-2</v>
      </c>
      <c r="K4">
        <f>'Effectiveness Data'!K6/$K$14</f>
        <v>1.7621951219512195</v>
      </c>
      <c r="L4">
        <f>'Effectiveness Data'!L6/$L$14</f>
        <v>7.3170731707317069E-2</v>
      </c>
      <c r="M4" t="e">
        <v>#N/A</v>
      </c>
      <c r="N4" t="e">
        <v>#N/A</v>
      </c>
      <c r="O4" t="e">
        <v>#N/A</v>
      </c>
      <c r="P4" t="e">
        <f ca="1">'Effectiveness Data'!P6/$P$14</f>
        <v>#N/A</v>
      </c>
      <c r="Q4" t="e">
        <f ca="1">'Effectiveness Data'!Q6/$Q$14</f>
        <v>#N/A</v>
      </c>
      <c r="R4" t="e">
        <f ca="1">'Effectiveness Data'!R6/$R$14</f>
        <v>#N/A</v>
      </c>
      <c r="S4" t="e">
        <f ca="1">'Effectiveness Data'!S6/$S$14</f>
        <v>#N/A</v>
      </c>
      <c r="T4" t="e">
        <f ca="1">'Effectiveness Data'!T6/$S$14</f>
        <v>#N/A</v>
      </c>
      <c r="U4" t="e">
        <f ca="1">'Effectiveness Data'!U6/$S$14</f>
        <v>#N/A</v>
      </c>
      <c r="V4" t="e">
        <f ca="1">'Effectiveness Data'!V6/$S$14</f>
        <v>#N/A</v>
      </c>
      <c r="W4">
        <f>'Effectiveness Data'!W6/$W$14</f>
        <v>3.4096385542168677</v>
      </c>
      <c r="X4" t="e">
        <f ca="1">'Effectiveness Data'!X6/$X$14</f>
        <v>#N/A</v>
      </c>
      <c r="Y4" t="e">
        <f ca="1">'Effectiveness Data'!Y6/$Y$14</f>
        <v>#N/A</v>
      </c>
      <c r="Z4" t="e">
        <f ca="1">'Effectiveness Data'!Z6/$Z$14</f>
        <v>#N/A</v>
      </c>
      <c r="AA4">
        <f>'Effectiveness Data'!AA6/$AA$14</f>
        <v>1.9025460930640914</v>
      </c>
    </row>
    <row r="5" spans="1:27" ht="16">
      <c r="A5" s="46" t="str">
        <f>'Effectiveness Data'!A7</f>
        <v>Deer</v>
      </c>
      <c r="B5">
        <f>'Effectiveness Data'!B7/$B$14</f>
        <v>1.8748427672955974</v>
      </c>
      <c r="C5">
        <f>'Effectiveness Data'!C7/$C$14</f>
        <v>2.4779874213836477</v>
      </c>
      <c r="D5">
        <f>'Effectiveness Data'!D7/$D$14</f>
        <v>0.32032301480484521</v>
      </c>
      <c r="E5">
        <f>'Effectiveness Data'!E7/$E$14</f>
        <v>0.2345343303874915</v>
      </c>
      <c r="F5">
        <f>'Effectiveness Data'!F7/$F$14</f>
        <v>0.65966386554621848</v>
      </c>
      <c r="G5">
        <f>'Effectiveness Data'!G7/$G$14</f>
        <v>0.40565253532834578</v>
      </c>
      <c r="H5">
        <f>'Effectiveness Data'!H7/$H$14</f>
        <v>0.82926829268292679</v>
      </c>
      <c r="I5" t="e">
        <f>'Effectiveness Data'!I7/$I$14</f>
        <v>#N/A</v>
      </c>
      <c r="J5">
        <f>'Effectiveness Data'!J7/$J$14</f>
        <v>0</v>
      </c>
      <c r="K5">
        <f>'Effectiveness Data'!K7/$K$14</f>
        <v>1.1280487804878048</v>
      </c>
      <c r="L5">
        <f>'Effectiveness Data'!L7/$L$14</f>
        <v>6.0975609756097563E-3</v>
      </c>
      <c r="M5" t="e">
        <v>#N/A</v>
      </c>
      <c r="N5" t="e">
        <v>#N/A</v>
      </c>
      <c r="O5" t="e">
        <v>#N/A</v>
      </c>
      <c r="P5" t="e">
        <f ca="1">'Effectiveness Data'!P7/$P$14</f>
        <v>#N/A</v>
      </c>
      <c r="Q5" t="e">
        <f ca="1">'Effectiveness Data'!Q7/$Q$14</f>
        <v>#N/A</v>
      </c>
      <c r="R5" t="e">
        <f ca="1">'Effectiveness Data'!R7/$R$14</f>
        <v>#N/A</v>
      </c>
      <c r="S5" t="e">
        <f ca="1">'Effectiveness Data'!S7/$S$14</f>
        <v>#N/A</v>
      </c>
      <c r="T5" t="e">
        <f ca="1">'Effectiveness Data'!T7/$S$14</f>
        <v>#N/A</v>
      </c>
      <c r="U5" t="e">
        <f ca="1">'Effectiveness Data'!U7/$S$14</f>
        <v>#N/A</v>
      </c>
      <c r="V5" t="e">
        <f ca="1">'Effectiveness Data'!V7/$S$14</f>
        <v>#N/A</v>
      </c>
      <c r="W5">
        <f>'Effectiveness Data'!W7/$W$14</f>
        <v>3.3428258488499454</v>
      </c>
      <c r="X5" t="e">
        <f ca="1">'Effectiveness Data'!X7/$X$14</f>
        <v>#N/A</v>
      </c>
      <c r="Y5" t="e">
        <f ca="1">'Effectiveness Data'!Y7/$Y$14</f>
        <v>#N/A</v>
      </c>
      <c r="Z5" t="e">
        <f ca="1">'Effectiveness Data'!Z7/$Z$14</f>
        <v>#N/A</v>
      </c>
      <c r="AA5">
        <f>'Effectiveness Data'!AA7/$AA$14</f>
        <v>0.46005267778753295</v>
      </c>
    </row>
    <row r="6" spans="1:27" ht="16">
      <c r="A6" s="46" t="str">
        <f>'Effectiveness Data'!A8</f>
        <v>Elk</v>
      </c>
      <c r="B6">
        <f>'Effectiveness Data'!B8/$B$14</f>
        <v>8.8050314465408803E-3</v>
      </c>
      <c r="C6">
        <f>'Effectiveness Data'!C8/$C$14</f>
        <v>3.7421383647798741E-2</v>
      </c>
      <c r="D6">
        <f>'Effectiveness Data'!D8/$D$14</f>
        <v>5.652759084791386E-2</v>
      </c>
      <c r="E6">
        <f>'Effectiveness Data'!E8/$E$14</f>
        <v>0.13052345343303876</v>
      </c>
      <c r="F6">
        <f>'Effectiveness Data'!F8/$F$14</f>
        <v>9.4117647058823528E-2</v>
      </c>
      <c r="G6">
        <f>'Effectiveness Data'!G8/$G$14</f>
        <v>3.906899418121363E-2</v>
      </c>
      <c r="H6">
        <f>'Effectiveness Data'!H8/$H$14</f>
        <v>0</v>
      </c>
      <c r="I6" t="e">
        <f>'Effectiveness Data'!I8/$I$14</f>
        <v>#N/A</v>
      </c>
      <c r="J6">
        <f>'Effectiveness Data'!J8/$J$14</f>
        <v>4.2682926829268296E-2</v>
      </c>
      <c r="K6">
        <f>'Effectiveness Data'!K8/$K$14</f>
        <v>0</v>
      </c>
      <c r="L6">
        <f>'Effectiveness Data'!L8/$L$14</f>
        <v>6.0975609756097563E-3</v>
      </c>
      <c r="M6" t="e">
        <v>#N/A</v>
      </c>
      <c r="N6" t="e">
        <v>#N/A</v>
      </c>
      <c r="O6" t="e">
        <v>#N/A</v>
      </c>
      <c r="P6" t="e">
        <f ca="1">'Effectiveness Data'!P8/$P$14</f>
        <v>#N/A</v>
      </c>
      <c r="Q6" t="e">
        <f ca="1">'Effectiveness Data'!Q8/$Q$14</f>
        <v>#N/A</v>
      </c>
      <c r="R6" t="e">
        <f ca="1">'Effectiveness Data'!R8/$R$14</f>
        <v>#N/A</v>
      </c>
      <c r="S6" t="e">
        <f ca="1">'Effectiveness Data'!S8/$S$14</f>
        <v>#N/A</v>
      </c>
      <c r="T6" t="e">
        <f ca="1">'Effectiveness Data'!T8/$S$14</f>
        <v>#N/A</v>
      </c>
      <c r="U6" t="e">
        <f ca="1">'Effectiveness Data'!U8/$S$14</f>
        <v>#N/A</v>
      </c>
      <c r="V6" t="e">
        <f ca="1">'Effectiveness Data'!V8/$S$14</f>
        <v>#N/A</v>
      </c>
      <c r="W6">
        <f>'Effectiveness Data'!W8/$W$14</f>
        <v>1.3143483023001095E-2</v>
      </c>
      <c r="X6" t="e">
        <f ca="1">'Effectiveness Data'!X8/$X$14</f>
        <v>#N/A</v>
      </c>
      <c r="Y6" t="e">
        <f ca="1">'Effectiveness Data'!Y8/$Y$14</f>
        <v>#N/A</v>
      </c>
      <c r="Z6" t="e">
        <f ca="1">'Effectiveness Data'!Z8/$Z$14</f>
        <v>#N/A</v>
      </c>
      <c r="AA6">
        <f>'Effectiveness Data'!AA8/$AA$14</f>
        <v>1.1633011413520633</v>
      </c>
    </row>
    <row r="7" spans="1:27" ht="16">
      <c r="A7" s="46" t="str">
        <f>'Effectiveness Data'!A9</f>
        <v>Moose</v>
      </c>
      <c r="B7">
        <f>'Effectiveness Data'!B9/$B$14</f>
        <v>2.1383647798742137E-2</v>
      </c>
      <c r="C7">
        <f>'Effectiveness Data'!C9/$C$14</f>
        <v>2.9245283018867925E-2</v>
      </c>
      <c r="D7">
        <f>'Effectiveness Data'!D9/$D$14</f>
        <v>3.2974427994616418E-2</v>
      </c>
      <c r="E7">
        <f>'Effectiveness Data'!E9/$E$14</f>
        <v>2.0394289598912306E-3</v>
      </c>
      <c r="F7">
        <f>'Effectiveness Data'!F9/$F$14</f>
        <v>9.2436974789915968E-3</v>
      </c>
      <c r="G7">
        <f>'Effectiveness Data'!G9/$G$14</f>
        <v>4.1562759767248547E-3</v>
      </c>
      <c r="H7">
        <f>'Effectiveness Data'!H9/$H$14</f>
        <v>3.6585365853658534E-2</v>
      </c>
      <c r="I7" t="e">
        <f>'Effectiveness Data'!I9/$I$14</f>
        <v>#N/A</v>
      </c>
      <c r="J7">
        <f>'Effectiveness Data'!J9/$J$14</f>
        <v>0</v>
      </c>
      <c r="K7">
        <f>'Effectiveness Data'!K9/$K$14</f>
        <v>0</v>
      </c>
      <c r="L7">
        <f>'Effectiveness Data'!L9/$L$14</f>
        <v>0</v>
      </c>
      <c r="M7" t="e">
        <v>#N/A</v>
      </c>
      <c r="N7" t="e">
        <v>#N/A</v>
      </c>
      <c r="O7" t="e">
        <v>#N/A</v>
      </c>
      <c r="P7" t="e">
        <f ca="1">'Effectiveness Data'!P9/$P$14</f>
        <v>#N/A</v>
      </c>
      <c r="Q7" t="e">
        <f ca="1">'Effectiveness Data'!Q9/$Q$14</f>
        <v>#N/A</v>
      </c>
      <c r="R7" t="e">
        <f ca="1">'Effectiveness Data'!R9/$R$14</f>
        <v>#N/A</v>
      </c>
      <c r="S7" t="e">
        <f ca="1">'Effectiveness Data'!S9/$S$14</f>
        <v>#N/A</v>
      </c>
      <c r="T7" t="e">
        <f ca="1">'Effectiveness Data'!T9/$S$14</f>
        <v>#N/A</v>
      </c>
      <c r="U7" t="e">
        <f ca="1">'Effectiveness Data'!U9/$S$14</f>
        <v>#N/A</v>
      </c>
      <c r="V7" t="e">
        <f ca="1">'Effectiveness Data'!V9/$S$14</f>
        <v>#N/A</v>
      </c>
      <c r="W7">
        <f>'Effectiveness Data'!W9/$W$14</f>
        <v>1.6429353778751369E-3</v>
      </c>
      <c r="X7" t="e">
        <f ca="1">'Effectiveness Data'!X9/$X$14</f>
        <v>#N/A</v>
      </c>
      <c r="Y7" t="e">
        <f ca="1">'Effectiveness Data'!Y9/$Y$14</f>
        <v>#N/A</v>
      </c>
      <c r="Z7" t="e">
        <f ca="1">'Effectiveness Data'!Z9/$Z$14</f>
        <v>#N/A</v>
      </c>
      <c r="AA7" t="e">
        <f>'Effectiveness Data'!AA9/$AA$14</f>
        <v>#N/A</v>
      </c>
    </row>
    <row r="8" spans="1:27" ht="16">
      <c r="A8" s="46" t="str">
        <f>'Effectiveness Data'!A10</f>
        <v xml:space="preserve">Black Bear </v>
      </c>
      <c r="B8">
        <f>'Effectiveness Data'!B10/$B$14</f>
        <v>1.1320754716981131E-2</v>
      </c>
      <c r="C8">
        <f>'Effectiveness Data'!C10/$C$14</f>
        <v>1.1320754716981131E-2</v>
      </c>
      <c r="D8">
        <f>'Effectiveness Data'!D10/$D$14</f>
        <v>2.018842530282638E-3</v>
      </c>
      <c r="E8">
        <f>'Effectiveness Data'!E10/$E$14</f>
        <v>2.7872195785180149E-2</v>
      </c>
      <c r="F8">
        <f>'Effectiveness Data'!F10/$F$14</f>
        <v>7.5630252100840336E-3</v>
      </c>
      <c r="G8">
        <f>'Effectiveness Data'!G10/$G$14</f>
        <v>4.1562759767248547E-3</v>
      </c>
      <c r="H8" t="e">
        <f>'Effectiveness Data'!H10/$H$14</f>
        <v>#N/A</v>
      </c>
      <c r="I8" t="e">
        <f>'Effectiveness Data'!I10/$I$14</f>
        <v>#N/A</v>
      </c>
      <c r="J8" t="e">
        <f>'Effectiveness Data'!J10/$J$14</f>
        <v>#N/A</v>
      </c>
      <c r="K8" t="e">
        <f>'Effectiveness Data'!K10/$K$14</f>
        <v>#N/A</v>
      </c>
      <c r="L8" t="e">
        <f>'Effectiveness Data'!L10/$L$14</f>
        <v>#N/A</v>
      </c>
      <c r="M8" t="e">
        <v>#N/A</v>
      </c>
      <c r="N8" t="e">
        <v>#N/A</v>
      </c>
      <c r="O8" t="e">
        <v>#N/A</v>
      </c>
      <c r="P8" t="e">
        <f ca="1">'Effectiveness Data'!P10/$P$14</f>
        <v>#N/A</v>
      </c>
      <c r="Q8" t="e">
        <f ca="1">'Effectiveness Data'!Q10/$Q$14</f>
        <v>#N/A</v>
      </c>
      <c r="R8" t="e">
        <f ca="1">'Effectiveness Data'!R10/$R$14</f>
        <v>#N/A</v>
      </c>
      <c r="S8" t="e">
        <f ca="1">'Effectiveness Data'!S10/$S$14</f>
        <v>#N/A</v>
      </c>
      <c r="T8" t="e">
        <f ca="1">'Effectiveness Data'!T10/$S$14</f>
        <v>#N/A</v>
      </c>
      <c r="U8" t="e">
        <f ca="1">'Effectiveness Data'!U10/$S$14</f>
        <v>#N/A</v>
      </c>
      <c r="V8" t="e">
        <f ca="1">'Effectiveness Data'!V10/$S$14</f>
        <v>#N/A</v>
      </c>
      <c r="W8">
        <f>'Effectiveness Data'!W10/$W$14</f>
        <v>1.642935377875137E-2</v>
      </c>
      <c r="X8" t="e">
        <f ca="1">'Effectiveness Data'!X10/$X$14</f>
        <v>#N/A</v>
      </c>
      <c r="Y8" t="e">
        <f ca="1">'Effectiveness Data'!Y10/$Y$14</f>
        <v>#N/A</v>
      </c>
      <c r="Z8" t="e">
        <f ca="1">'Effectiveness Data'!Z10/$Z$14</f>
        <v>#N/A</v>
      </c>
      <c r="AA8">
        <f>'Effectiveness Data'!AA10/$AA$14</f>
        <v>0</v>
      </c>
    </row>
    <row r="9" spans="1:27" ht="16">
      <c r="A9" s="46" t="str">
        <f>'Effectiveness Data'!A11</f>
        <v xml:space="preserve">Grizzly Bear </v>
      </c>
      <c r="B9">
        <f>'Effectiveness Data'!B11/$B$14</f>
        <v>7.5786163522012576E-2</v>
      </c>
      <c r="C9">
        <f>'Effectiveness Data'!C11/$C$14</f>
        <v>6.2264150943396226E-2</v>
      </c>
      <c r="D9">
        <f>'Effectiveness Data'!D11/$D$14</f>
        <v>3.5666218034993272E-2</v>
      </c>
      <c r="E9">
        <f>'Effectiveness Data'!E11/$E$14</f>
        <v>1.9034670292318152E-2</v>
      </c>
      <c r="F9">
        <f>'Effectiveness Data'!F11/$F$14</f>
        <v>6.4705882352941183E-2</v>
      </c>
      <c r="G9">
        <f>'Effectiveness Data'!G11/$G$14</f>
        <v>1.6625103906899419E-2</v>
      </c>
      <c r="H9" t="e">
        <f>'Effectiveness Data'!H11/$H$14</f>
        <v>#N/A</v>
      </c>
      <c r="I9" t="e">
        <f>'Effectiveness Data'!I11/$I$14</f>
        <v>#N/A</v>
      </c>
      <c r="J9" t="e">
        <f>'Effectiveness Data'!J11/$J$14</f>
        <v>#N/A</v>
      </c>
      <c r="K9" t="e">
        <f>'Effectiveness Data'!K11/$K$14</f>
        <v>#N/A</v>
      </c>
      <c r="L9" t="e">
        <f>'Effectiveness Data'!L11/$L$14</f>
        <v>#N/A</v>
      </c>
      <c r="M9" t="e">
        <v>#N/A</v>
      </c>
      <c r="N9" t="e">
        <v>#N/A</v>
      </c>
      <c r="O9" t="e">
        <v>#N/A</v>
      </c>
      <c r="P9" t="e">
        <f ca="1">'Effectiveness Data'!P11/$P$14</f>
        <v>#N/A</v>
      </c>
      <c r="Q9" t="e">
        <f ca="1">'Effectiveness Data'!Q11/$Q$14</f>
        <v>#N/A</v>
      </c>
      <c r="R9" t="e">
        <f ca="1">'Effectiveness Data'!R11/$R$14</f>
        <v>#N/A</v>
      </c>
      <c r="S9" t="e">
        <f ca="1">'Effectiveness Data'!S11/$S$14</f>
        <v>#N/A</v>
      </c>
      <c r="T9" t="e">
        <f ca="1">'Effectiveness Data'!T11/$S$14</f>
        <v>#N/A</v>
      </c>
      <c r="U9" t="e">
        <f ca="1">'Effectiveness Data'!U11/$S$14</f>
        <v>#N/A</v>
      </c>
      <c r="V9" t="e">
        <f ca="1">'Effectiveness Data'!V11/$S$14</f>
        <v>#N/A</v>
      </c>
      <c r="W9" t="e">
        <f>'Effectiveness Data'!W11/$W$14</f>
        <v>#N/A</v>
      </c>
      <c r="X9" t="e">
        <f ca="1">'Effectiveness Data'!X11/$X$14</f>
        <v>#N/A</v>
      </c>
      <c r="Y9" t="e">
        <f ca="1">'Effectiveness Data'!Y11/$Y$14</f>
        <v>#N/A</v>
      </c>
      <c r="Z9" t="e">
        <f ca="1">'Effectiveness Data'!Z11/$Z$14</f>
        <v>#N/A</v>
      </c>
      <c r="AA9" t="e">
        <f>'Effectiveness Data'!AA11/$AA$14</f>
        <v>#N/A</v>
      </c>
    </row>
    <row r="10" spans="1:27" ht="16">
      <c r="A10" s="46" t="str">
        <f>'Effectiveness Data'!A12</f>
        <v>Cougar</v>
      </c>
      <c r="B10">
        <f>'Effectiveness Data'!B12/$B$14</f>
        <v>2.20125786163522E-2</v>
      </c>
      <c r="C10">
        <f>'Effectiveness Data'!C12/$C$14</f>
        <v>3.459119496855346E-3</v>
      </c>
      <c r="D10">
        <f>'Effectiveness Data'!D12/$D$14</f>
        <v>0</v>
      </c>
      <c r="E10">
        <f>'Effectiveness Data'!E12/$E$14</f>
        <v>0</v>
      </c>
      <c r="F10">
        <f>'Effectiveness Data'!F12/$F$14</f>
        <v>1.6806722689075631E-3</v>
      </c>
      <c r="G10">
        <f>'Effectiveness Data'!G12/$G$14</f>
        <v>0</v>
      </c>
      <c r="H10">
        <f>'Effectiveness Data'!H12/$H$14</f>
        <v>0</v>
      </c>
      <c r="I10" t="e">
        <f>'Effectiveness Data'!I12/$I$14</f>
        <v>#N/A</v>
      </c>
      <c r="J10">
        <f>'Effectiveness Data'!J12/$J$14</f>
        <v>0</v>
      </c>
      <c r="K10">
        <f>'Effectiveness Data'!K12/$K$14</f>
        <v>0.15853658536585366</v>
      </c>
      <c r="L10">
        <f>'Effectiveness Data'!L12/$L$14</f>
        <v>0</v>
      </c>
      <c r="M10" t="e">
        <v>#N/A</v>
      </c>
      <c r="N10" t="e">
        <v>#N/A</v>
      </c>
      <c r="O10" t="e">
        <v>#N/A</v>
      </c>
      <c r="P10" t="e">
        <f ca="1">'Effectiveness Data'!P12/$P$14</f>
        <v>#N/A</v>
      </c>
      <c r="Q10" t="e">
        <f ca="1">'Effectiveness Data'!Q12/$Q$14</f>
        <v>#N/A</v>
      </c>
      <c r="R10" t="e">
        <f ca="1">'Effectiveness Data'!R12/$R$14</f>
        <v>#N/A</v>
      </c>
      <c r="S10" t="e">
        <f ca="1">'Effectiveness Data'!S12/$S$14</f>
        <v>#N/A</v>
      </c>
      <c r="T10" t="e">
        <f ca="1">'Effectiveness Data'!T12/$S$14</f>
        <v>#N/A</v>
      </c>
      <c r="U10" t="e">
        <f ca="1">'Effectiveness Data'!U12/$S$14</f>
        <v>#N/A</v>
      </c>
      <c r="V10" t="e">
        <f ca="1">'Effectiveness Data'!V12/$S$14</f>
        <v>#N/A</v>
      </c>
      <c r="W10">
        <f>'Effectiveness Data'!W12/$W$14</f>
        <v>3.2858707557502738E-3</v>
      </c>
      <c r="X10" t="e">
        <f ca="1">'Effectiveness Data'!X12/$X$14</f>
        <v>#N/A</v>
      </c>
      <c r="Y10" t="e">
        <f ca="1">'Effectiveness Data'!Y12/$Y$14</f>
        <v>#N/A</v>
      </c>
      <c r="Z10" t="e">
        <f ca="1">'Effectiveness Data'!Z12/$Z$14</f>
        <v>#N/A</v>
      </c>
      <c r="AA10">
        <f>'Effectiveness Data'!AA12/$AA$14</f>
        <v>0</v>
      </c>
    </row>
    <row r="11" spans="1:27" ht="16">
      <c r="A11" s="46" t="str">
        <f>'Effectiveness Data'!A13</f>
        <v>Big-Horned Sheep</v>
      </c>
      <c r="B11">
        <f>'Effectiveness Data'!B13/$B$14</f>
        <v>0</v>
      </c>
      <c r="C11">
        <f>'Effectiveness Data'!C13/$C$14</f>
        <v>0</v>
      </c>
      <c r="D11">
        <f>'Effectiveness Data'!D13/$D$14</f>
        <v>0</v>
      </c>
      <c r="E11">
        <f>'Effectiveness Data'!E13/$E$14</f>
        <v>0</v>
      </c>
      <c r="F11">
        <f>'Effectiveness Data'!F13/$F$14</f>
        <v>0</v>
      </c>
      <c r="G11">
        <f>'Effectiveness Data'!G13/$G$14</f>
        <v>0</v>
      </c>
      <c r="H11">
        <f>'Effectiveness Data'!H13/$H$14</f>
        <v>0</v>
      </c>
      <c r="I11" t="e">
        <f>'Effectiveness Data'!I13/$I$14</f>
        <v>#N/A</v>
      </c>
      <c r="J11">
        <f>'Effectiveness Data'!J13/$J$14</f>
        <v>0</v>
      </c>
      <c r="K11">
        <f>'Effectiveness Data'!K13/$K$14</f>
        <v>0.40243902439024393</v>
      </c>
      <c r="L11">
        <f>'Effectiveness Data'!L13/$L$14</f>
        <v>0</v>
      </c>
      <c r="M11" t="e">
        <v>#N/A</v>
      </c>
      <c r="N11" t="e">
        <v>#N/A</v>
      </c>
      <c r="O11" t="e">
        <v>#N/A</v>
      </c>
      <c r="P11" t="e">
        <f ca="1">'Effectiveness Data'!P13/$P$14</f>
        <v>#N/A</v>
      </c>
      <c r="Q11" t="e">
        <f ca="1">'Effectiveness Data'!Q13/$Q$14</f>
        <v>#N/A</v>
      </c>
      <c r="R11" t="e">
        <f ca="1">'Effectiveness Data'!R13/$R$14</f>
        <v>#N/A</v>
      </c>
      <c r="S11" t="e">
        <f ca="1">'Effectiveness Data'!S13/$S$14</f>
        <v>#N/A</v>
      </c>
      <c r="T11" t="e">
        <f ca="1">'Effectiveness Data'!T13/$S$14</f>
        <v>#N/A</v>
      </c>
      <c r="U11" t="e">
        <f ca="1">'Effectiveness Data'!U13/$S$14</f>
        <v>#N/A</v>
      </c>
      <c r="V11" t="e">
        <f ca="1">'Effectiveness Data'!V13/$S$14</f>
        <v>#N/A</v>
      </c>
      <c r="W11" t="e">
        <f>'Effectiveness Data'!W13/$W$14</f>
        <v>#N/A</v>
      </c>
      <c r="X11" t="e">
        <f ca="1">'Effectiveness Data'!X13/$X$14</f>
        <v>#N/A</v>
      </c>
      <c r="Y11" t="e">
        <f ca="1">'Effectiveness Data'!Y13/$Y$14</f>
        <v>#N/A</v>
      </c>
      <c r="Z11" t="e">
        <f ca="1">'Effectiveness Data'!Z13/$Z$14</f>
        <v>#N/A</v>
      </c>
      <c r="AA11" t="e">
        <f>'Effectiveness Data'!AA13/$AA$14</f>
        <v>#N/A</v>
      </c>
    </row>
    <row r="12" spans="1:27" ht="16">
      <c r="A12" s="46" t="str">
        <f>'Effectiveness Data'!A14</f>
        <v>Wolf</v>
      </c>
      <c r="B12">
        <f>'Effectiveness Data'!B14/$B$14</f>
        <v>0.10440251572327044</v>
      </c>
      <c r="C12">
        <f>'Effectiveness Data'!C14/$C$14</f>
        <v>0.13584905660377358</v>
      </c>
      <c r="D12">
        <f>'Effectiveness Data'!D14/$D$14</f>
        <v>1.0094212651413189E-2</v>
      </c>
      <c r="E12">
        <f>'Effectiveness Data'!E14/$E$14</f>
        <v>9.5173351461590762E-3</v>
      </c>
      <c r="F12">
        <f>'Effectiveness Data'!F14/$F$14</f>
        <v>3.8655462184873951E-2</v>
      </c>
      <c r="G12">
        <f>'Effectiveness Data'!G14/$G$14</f>
        <v>4.9875311720698253E-3</v>
      </c>
      <c r="H12">
        <f>'Effectiveness Data'!H14/$H$14</f>
        <v>0</v>
      </c>
      <c r="I12" t="e">
        <f>'Effectiveness Data'!I14/$I$14</f>
        <v>#N/A</v>
      </c>
      <c r="J12">
        <f>'Effectiveness Data'!J14/$J$14</f>
        <v>0</v>
      </c>
      <c r="K12">
        <f>'Effectiveness Data'!K14/$K$14</f>
        <v>1.8292682926829267E-2</v>
      </c>
      <c r="L12">
        <f>'Effectiveness Data'!L14/$L$14</f>
        <v>6.097560975609756E-2</v>
      </c>
      <c r="M12" t="e">
        <v>#N/A</v>
      </c>
      <c r="N12" t="e">
        <v>#N/A</v>
      </c>
      <c r="O12" t="e">
        <v>#N/A</v>
      </c>
      <c r="P12" t="e">
        <f ca="1">'Effectiveness Data'!P14/$P$14</f>
        <v>#N/A</v>
      </c>
      <c r="Q12" t="e">
        <f ca="1">'Effectiveness Data'!Q14/$Q$14</f>
        <v>#N/A</v>
      </c>
      <c r="R12" t="e">
        <f ca="1">'Effectiveness Data'!R14/$R$14</f>
        <v>#N/A</v>
      </c>
      <c r="S12" t="e">
        <f ca="1">'Effectiveness Data'!S14/$S$14</f>
        <v>#N/A</v>
      </c>
      <c r="T12" t="e">
        <f ca="1">'Effectiveness Data'!T14/$S$14</f>
        <v>#N/A</v>
      </c>
      <c r="U12" t="e">
        <f ca="1">'Effectiveness Data'!U14/$S$14</f>
        <v>#N/A</v>
      </c>
      <c r="V12" t="e">
        <f ca="1">'Effectiveness Data'!V14/$S$14</f>
        <v>#N/A</v>
      </c>
      <c r="W12" t="e">
        <f>'Effectiveness Data'!W14/$W$14</f>
        <v>#N/A</v>
      </c>
      <c r="X12" t="e">
        <f ca="1">'Effectiveness Data'!X14/$X$14</f>
        <v>#N/A</v>
      </c>
      <c r="Y12" t="e">
        <f ca="1">'Effectiveness Data'!Y14/$Y$14</f>
        <v>#N/A</v>
      </c>
      <c r="Z12" t="e">
        <f ca="1">'Effectiveness Data'!Z14/$Z$14</f>
        <v>#N/A</v>
      </c>
      <c r="AA12" t="e">
        <f>'Effectiveness Data'!AA14/$AA$14</f>
        <v>#N/A</v>
      </c>
    </row>
    <row r="13" spans="1:27" ht="16">
      <c r="A13" s="46" t="str">
        <f>'Effectiveness Data'!A15</f>
        <v>Coyote</v>
      </c>
      <c r="B13">
        <f>'Effectiveness Data'!B15/$B$14</f>
        <v>3.2075471698113207E-2</v>
      </c>
      <c r="C13">
        <f>'Effectiveness Data'!C15/$C$14</f>
        <v>2.2955974842767294E-2</v>
      </c>
      <c r="D13">
        <f>'Effectiveness Data'!D15/$D$14</f>
        <v>2.9609690444145357E-2</v>
      </c>
      <c r="E13">
        <f>'Effectiveness Data'!E15/$E$14</f>
        <v>4.4867437117607073E-2</v>
      </c>
      <c r="F13">
        <f>'Effectiveness Data'!F15/$F$14</f>
        <v>3.1932773109243695E-2</v>
      </c>
      <c r="G13">
        <f>'Effectiveness Data'!G15/$G$14</f>
        <v>1.828761429758936E-2</v>
      </c>
      <c r="H13">
        <f>'Effectiveness Data'!H15/$H$14</f>
        <v>8.5365853658536592E-2</v>
      </c>
      <c r="I13" t="e">
        <f>'Effectiveness Data'!I15/$I$14</f>
        <v>#N/A</v>
      </c>
      <c r="J13">
        <f>'Effectiveness Data'!J15/$J$14</f>
        <v>0</v>
      </c>
      <c r="K13">
        <f>'Effectiveness Data'!K15/$K$14</f>
        <v>5.4878048780487805E-2</v>
      </c>
      <c r="L13">
        <f>'Effectiveness Data'!L15/$L$14</f>
        <v>0</v>
      </c>
      <c r="M13" t="e">
        <v>#N/A</v>
      </c>
      <c r="N13" t="e">
        <v>#N/A</v>
      </c>
      <c r="O13" t="e">
        <v>#N/A</v>
      </c>
      <c r="P13" t="e">
        <f ca="1">'Effectiveness Data'!P15/$P$14</f>
        <v>#N/A</v>
      </c>
      <c r="Q13" t="e">
        <f ca="1">'Effectiveness Data'!Q15/$Q$14</f>
        <v>#N/A</v>
      </c>
      <c r="R13" t="e">
        <f ca="1">'Effectiveness Data'!R15/$R$14</f>
        <v>#N/A</v>
      </c>
      <c r="S13" t="e">
        <f ca="1">'Effectiveness Data'!S15/$S$14</f>
        <v>#N/A</v>
      </c>
      <c r="T13" t="e">
        <f ca="1">'Effectiveness Data'!T15/$S$14</f>
        <v>#N/A</v>
      </c>
      <c r="U13" t="e">
        <f ca="1">'Effectiveness Data'!U15/$S$14</f>
        <v>#N/A</v>
      </c>
      <c r="V13" t="e">
        <f ca="1">'Effectiveness Data'!V15/$S$14</f>
        <v>#N/A</v>
      </c>
      <c r="W13">
        <f>'Effectiveness Data'!W15/$W$14</f>
        <v>3.2311062431544357E-2</v>
      </c>
      <c r="X13" t="e">
        <f ca="1">'Effectiveness Data'!X15/$X$14</f>
        <v>#N/A</v>
      </c>
      <c r="Y13" t="e">
        <f ca="1">'Effectiveness Data'!Y15/$Y$14</f>
        <v>#N/A</v>
      </c>
      <c r="Z13" t="e">
        <f ca="1">'Effectiveness Data'!Z15/$Z$14</f>
        <v>#N/A</v>
      </c>
      <c r="AA13">
        <f>'Effectiveness Data'!AA15/$AA$14</f>
        <v>0.27919227392449519</v>
      </c>
    </row>
    <row r="14" spans="1:27" s="45" customFormat="1" ht="16">
      <c r="A14" s="46" t="str">
        <f>'Effectiveness Data'!A16</f>
        <v>Approximate number of monitoring days</v>
      </c>
      <c r="B14" s="45">
        <f>'Effectiveness Data'!B16</f>
        <v>3180</v>
      </c>
      <c r="C14" s="45">
        <f>'Effectiveness Data'!C16</f>
        <v>3180</v>
      </c>
      <c r="D14" s="45">
        <f>'Effectiveness Data'!D16</f>
        <v>1486</v>
      </c>
      <c r="E14" s="45">
        <f>'Effectiveness Data'!E16</f>
        <v>1471</v>
      </c>
      <c r="F14" s="45">
        <f>'Effectiveness Data'!F16</f>
        <v>1190</v>
      </c>
      <c r="G14" s="45">
        <f>'Effectiveness Data'!G16</f>
        <v>1203</v>
      </c>
      <c r="H14" s="45">
        <f>'Effectiveness Data'!H16</f>
        <v>164</v>
      </c>
      <c r="I14" s="45">
        <f>'Effectiveness Data'!I16</f>
        <v>0</v>
      </c>
      <c r="J14" s="45">
        <f>'Effectiveness Data'!J16</f>
        <v>164</v>
      </c>
      <c r="K14" s="45">
        <f>'Effectiveness Data'!K16</f>
        <v>164</v>
      </c>
      <c r="L14" s="45">
        <f>'Effectiveness Data'!L16</f>
        <v>164</v>
      </c>
      <c r="M14" t="e">
        <v>#N/A</v>
      </c>
      <c r="N14" t="e">
        <v>#N/A</v>
      </c>
      <c r="O14" t="e">
        <v>#N/A</v>
      </c>
      <c r="P14" t="e">
        <f ca="1">'Effectiveness Data'!P16/$P$14</f>
        <v>#N/A</v>
      </c>
      <c r="Q14" t="e">
        <f ca="1">'Effectiveness Data'!Q16/$Q$14</f>
        <v>#N/A</v>
      </c>
      <c r="R14" t="e">
        <f ca="1">'Effectiveness Data'!R16/$R$14</f>
        <v>#N/A</v>
      </c>
      <c r="S14" t="e">
        <f ca="1">'Effectiveness Data'!S16/$S$14</f>
        <v>#N/A</v>
      </c>
      <c r="T14" t="e">
        <f ca="1">'Effectiveness Data'!T16/$S$14</f>
        <v>#N/A</v>
      </c>
      <c r="U14" t="e">
        <f ca="1">'Effectiveness Data'!U16/$S$14</f>
        <v>#N/A</v>
      </c>
      <c r="V14" t="e">
        <f ca="1">'Effectiveness Data'!V16/$S$14</f>
        <v>#N/A</v>
      </c>
      <c r="W14" s="45">
        <f>'Effectiveness Data'!W16</f>
        <v>1826</v>
      </c>
      <c r="X14" t="e">
        <f ca="1">'Effectiveness Data'!X16/$X$14</f>
        <v>#N/A</v>
      </c>
      <c r="Y14" t="e">
        <f ca="1">'Effectiveness Data'!Y16/$Y$14</f>
        <v>#N/A</v>
      </c>
      <c r="Z14" t="e">
        <f ca="1">'Effectiveness Data'!Z16/$Z$14</f>
        <v>#N/A</v>
      </c>
      <c r="AA14" s="45">
        <f>'Effectiveness Data'!AA16</f>
        <v>1139</v>
      </c>
    </row>
    <row r="15" spans="1:27" ht="16">
      <c r="A15" s="46" t="str">
        <f>'Effectiveness Data'!A17</f>
        <v>Period of Monitoring</v>
      </c>
      <c r="B15" t="str">
        <f>'Effectiveness Data'!B17</f>
        <v>2006-2014</v>
      </c>
      <c r="C15" t="str">
        <f>'Effectiveness Data'!C17</f>
        <v>2007-2015</v>
      </c>
      <c r="D15" t="str">
        <f>'Effectiveness Data'!D17</f>
        <v>2011-2015</v>
      </c>
      <c r="E15" t="str">
        <f>'Effectiveness Data'!E17</f>
        <v>2010-2015</v>
      </c>
      <c r="F15" t="str">
        <f>'Effectiveness Data'!F17</f>
        <v>2011-2015</v>
      </c>
      <c r="G15" t="str">
        <f>'Effectiveness Data'!G17</f>
        <v>2011-2015</v>
      </c>
      <c r="H15" t="str">
        <f>'Effectiveness Data'!H17</f>
        <v>November 27th 2017 to May 10th 2018</v>
      </c>
      <c r="I15">
        <f>'Effectiveness Data'!I17</f>
        <v>0</v>
      </c>
      <c r="J15" t="str">
        <f>'Effectiveness Data'!J17</f>
        <v>November 27th 2017 to May 10th 2018</v>
      </c>
      <c r="K15" t="str">
        <f>'Effectiveness Data'!K17</f>
        <v>November 27th 2017 to May 10th 2019</v>
      </c>
      <c r="L15" t="str">
        <f>'Effectiveness Data'!L17</f>
        <v>November 27th 2017 to May 10th 2020</v>
      </c>
      <c r="M15" t="e">
        <v>#N/A</v>
      </c>
      <c r="N15" t="e">
        <v>#N/A</v>
      </c>
      <c r="O15" t="e">
        <v>#N/A</v>
      </c>
      <c r="P15" t="e">
        <f ca="1">'Effectiveness Data'!P17/$P$14</f>
        <v>#N/A</v>
      </c>
      <c r="Q15" t="e">
        <f ca="1">'Effectiveness Data'!Q17/$Q$14</f>
        <v>#N/A</v>
      </c>
      <c r="R15" t="e">
        <f ca="1">'Effectiveness Data'!R17/$R$14</f>
        <v>#N/A</v>
      </c>
      <c r="S15" t="e">
        <f ca="1">'Effectiveness Data'!S17/$S$14</f>
        <v>#N/A</v>
      </c>
      <c r="T15" t="e">
        <f ca="1">'Effectiveness Data'!T17/$S$14</f>
        <v>#N/A</v>
      </c>
      <c r="U15" t="e">
        <f ca="1">'Effectiveness Data'!U17/$S$14</f>
        <v>#N/A</v>
      </c>
      <c r="V15" t="e">
        <f ca="1">'Effectiveness Data'!V17/$S$14</f>
        <v>#N/A</v>
      </c>
      <c r="W15" t="str">
        <f>'Effectiveness Data'!W17</f>
        <v>1 January 2011 to 31 December 2015</v>
      </c>
      <c r="X15" t="e">
        <f ca="1">'Effectiveness Data'!X17/$X$14</f>
        <v>#N/A</v>
      </c>
      <c r="Y15" t="e">
        <f ca="1">'Effectiveness Data'!Y17/$Y$14</f>
        <v>#N/A</v>
      </c>
      <c r="Z15" t="e">
        <f ca="1">'Effectiveness Data'!Z17/$Z$14</f>
        <v>#N/A</v>
      </c>
      <c r="AA15">
        <f>'Effectiveness Data'!AA17</f>
        <v>0</v>
      </c>
    </row>
    <row r="16" spans="1:27" ht="16">
      <c r="A16" s="46" t="str">
        <f>'Effectiveness Data'!A18</f>
        <v>Time between structure build and start of monitoring</v>
      </c>
      <c r="B16">
        <f>'Effectiveness Data'!B18</f>
        <v>0</v>
      </c>
      <c r="C16">
        <f>'Effectiveness Data'!C18</f>
        <v>0</v>
      </c>
      <c r="D16">
        <f>'Effectiveness Data'!D18</f>
        <v>0</v>
      </c>
      <c r="E16">
        <f>'Effectiveness Data'!E18</f>
        <v>0</v>
      </c>
      <c r="F16">
        <f>'Effectiveness Data'!F18</f>
        <v>0</v>
      </c>
      <c r="G16">
        <f>'Effectiveness Data'!G18</f>
        <v>0</v>
      </c>
      <c r="H16">
        <f>'Effectiveness Data'!H18</f>
        <v>0</v>
      </c>
      <c r="I16">
        <f>'Effectiveness Data'!I18</f>
        <v>0</v>
      </c>
      <c r="J16">
        <f>'Effectiveness Data'!J18</f>
        <v>0</v>
      </c>
      <c r="K16">
        <f>'Effectiveness Data'!K18</f>
        <v>0</v>
      </c>
      <c r="L16">
        <f>'Effectiveness Data'!L18</f>
        <v>0</v>
      </c>
      <c r="M16" t="e">
        <v>#N/A</v>
      </c>
      <c r="N16" t="e">
        <v>#N/A</v>
      </c>
      <c r="O16" t="e">
        <v>#N/A</v>
      </c>
      <c r="P16" t="e">
        <f ca="1">'Effectiveness Data'!P18/$P$14</f>
        <v>#N/A</v>
      </c>
      <c r="Q16" t="e">
        <f ca="1">'Effectiveness Data'!Q18/$Q$14</f>
        <v>#N/A</v>
      </c>
      <c r="R16" t="e">
        <f ca="1">'Effectiveness Data'!R18/$R$14</f>
        <v>#N/A</v>
      </c>
      <c r="S16" t="e">
        <f ca="1">'Effectiveness Data'!S18/$S$14</f>
        <v>#N/A</v>
      </c>
      <c r="T16" t="e">
        <f ca="1">'Effectiveness Data'!T18/$S$14</f>
        <v>#N/A</v>
      </c>
      <c r="U16" t="e">
        <f ca="1">'Effectiveness Data'!U18/$S$14</f>
        <v>#N/A</v>
      </c>
      <c r="V16" t="e">
        <f ca="1">'Effectiveness Data'!V18/$S$14</f>
        <v>#N/A</v>
      </c>
      <c r="W16">
        <f>'Effectiveness Data'!W18</f>
        <v>0</v>
      </c>
      <c r="X16" t="e">
        <f ca="1">'Effectiveness Data'!X18/$X$14</f>
        <v>#N/A</v>
      </c>
      <c r="Y16" t="e">
        <f ca="1">'Effectiveness Data'!Y18/$Y$14</f>
        <v>#N/A</v>
      </c>
      <c r="Z16" t="e">
        <f ca="1">'Effectiveness Data'!Z18/$Z$14</f>
        <v>#N/A</v>
      </c>
      <c r="AA16">
        <f>'Effectiveness Data'!AA18</f>
        <v>0</v>
      </c>
    </row>
    <row r="17" spans="1:27" ht="16">
      <c r="A17" s="46">
        <f>'Effectiveness Data'!A19</f>
        <v>0</v>
      </c>
      <c r="B17">
        <f>'Effectiveness Data'!B19</f>
        <v>0</v>
      </c>
      <c r="C17">
        <f>'Effectiveness Data'!C19</f>
        <v>0</v>
      </c>
      <c r="D17">
        <f>'Effectiveness Data'!D19</f>
        <v>0</v>
      </c>
      <c r="E17">
        <f>'Effectiveness Data'!E19</f>
        <v>0</v>
      </c>
      <c r="F17">
        <f>'Effectiveness Data'!F19</f>
        <v>0</v>
      </c>
      <c r="G17">
        <f>'Effectiveness Data'!G19</f>
        <v>0</v>
      </c>
      <c r="H17">
        <f>'Effectiveness Data'!H19</f>
        <v>0</v>
      </c>
      <c r="I17">
        <f>'Effectiveness Data'!I19</f>
        <v>0</v>
      </c>
      <c r="J17">
        <f>'Effectiveness Data'!J19</f>
        <v>0</v>
      </c>
      <c r="K17">
        <f>'Effectiveness Data'!K19</f>
        <v>0</v>
      </c>
      <c r="L17">
        <f>'Effectiveness Data'!L19</f>
        <v>0</v>
      </c>
      <c r="M17" t="e">
        <v>#N/A</v>
      </c>
      <c r="N17" t="e">
        <v>#N/A</v>
      </c>
      <c r="O17" t="e">
        <v>#N/A</v>
      </c>
      <c r="P17" t="e">
        <f ca="1">'Effectiveness Data'!P19/$P$14</f>
        <v>#N/A</v>
      </c>
      <c r="Q17" t="e">
        <f ca="1">'Effectiveness Data'!Q19/$Q$14</f>
        <v>#N/A</v>
      </c>
      <c r="R17" t="e">
        <f ca="1">'Effectiveness Data'!R19/$R$14</f>
        <v>#N/A</v>
      </c>
      <c r="S17" t="e">
        <f ca="1">'Effectiveness Data'!S19/$S$14</f>
        <v>#N/A</v>
      </c>
      <c r="T17" t="e">
        <f ca="1">'Effectiveness Data'!T19/$S$14</f>
        <v>#N/A</v>
      </c>
      <c r="U17" t="e">
        <f ca="1">'Effectiveness Data'!U19/$S$14</f>
        <v>#N/A</v>
      </c>
      <c r="V17" t="e">
        <f ca="1">'Effectiveness Data'!V19/$S$14</f>
        <v>#N/A</v>
      </c>
      <c r="W17">
        <f>'Effectiveness Data'!W19</f>
        <v>0</v>
      </c>
      <c r="X17" t="e">
        <f ca="1">'Effectiveness Data'!X19/$X$14</f>
        <v>#N/A</v>
      </c>
      <c r="Y17" t="e">
        <f ca="1">'Effectiveness Data'!Y19/$Y$14</f>
        <v>#N/A</v>
      </c>
      <c r="Z17" t="e">
        <f ca="1">'Effectiveness Data'!Z19/$Z$14</f>
        <v>#N/A</v>
      </c>
      <c r="AA17">
        <f>'Effectiveness Data'!AA19</f>
        <v>0</v>
      </c>
    </row>
    <row r="18" spans="1:27" s="1" customFormat="1" ht="56" customHeight="1">
      <c r="A18" s="48" t="str">
        <f>'Effectiveness Data'!A20</f>
        <v>Name (if applicable)</v>
      </c>
      <c r="B18" s="1" t="str">
        <f>'Effectiveness Data'!B20</f>
        <v>Banff National Park Wolverine Overpass</v>
      </c>
      <c r="C18" s="1" t="str">
        <f>'Effectiveness Data'!C20</f>
        <v>Banff National Park Red Earth Overpass</v>
      </c>
      <c r="D18" s="1" t="str">
        <f>'Effectiveness Data'!D20</f>
        <v>Banff National Park TOP</v>
      </c>
      <c r="E18" s="1" t="str">
        <f>'Effectiveness Data'!E20</f>
        <v>Banff National Park LLOP</v>
      </c>
      <c r="F18" s="1" t="str">
        <f>'Effectiveness Data'!F20</f>
        <v>Banff National Park COP</v>
      </c>
      <c r="G18" s="1" t="str">
        <f>'Effectiveness Data'!G20</f>
        <v>Banff National Park POP</v>
      </c>
      <c r="H18" s="1" t="str">
        <f>'Effectiveness Data'!H20</f>
        <v xml:space="preserve">Trepanier Creek </v>
      </c>
      <c r="I18" s="1" t="str">
        <f>'Effectiveness Data'!I20</f>
        <v>Yoho OP</v>
      </c>
      <c r="J18" s="1" t="str">
        <f>'Effectiveness Data'!J20</f>
        <v>Glenogle</v>
      </c>
      <c r="K18" s="1" t="str">
        <f>'Effectiveness Data'!K20</f>
        <v>Golden Hill</v>
      </c>
      <c r="L18" s="1" t="str">
        <f>'Effectiveness Data'!L20</f>
        <v>Palliser</v>
      </c>
      <c r="M18" t="e">
        <v>#N/A</v>
      </c>
      <c r="N18" t="e">
        <v>#N/A</v>
      </c>
      <c r="O18" t="e">
        <v>#N/A</v>
      </c>
      <c r="P18" t="e">
        <f ca="1">'Effectiveness Data'!P20/$P$14</f>
        <v>#N/A</v>
      </c>
      <c r="Q18" t="e">
        <f ca="1">'Effectiveness Data'!Q20/$Q$14</f>
        <v>#N/A</v>
      </c>
      <c r="R18" t="e">
        <f ca="1">'Effectiveness Data'!R20/$R$14</f>
        <v>#N/A</v>
      </c>
      <c r="S18" t="e">
        <f ca="1">'Effectiveness Data'!S20/$S$14</f>
        <v>#N/A</v>
      </c>
      <c r="T18" t="e">
        <f ca="1">'Effectiveness Data'!T20/$S$14</f>
        <v>#N/A</v>
      </c>
      <c r="U18" t="e">
        <f ca="1">'Effectiveness Data'!U20/$S$14</f>
        <v>#N/A</v>
      </c>
      <c r="V18" t="e">
        <f ca="1">'Effectiveness Data'!V20/$S$14</f>
        <v>#N/A</v>
      </c>
      <c r="W18" s="1" t="str">
        <f>'Effectiveness Data'!W20</f>
        <v>Highway 93 North</v>
      </c>
      <c r="X18" t="e">
        <f ca="1">'Effectiveness Data'!X20/$X$14</f>
        <v>#N/A</v>
      </c>
      <c r="Y18" t="e">
        <f ca="1">'Effectiveness Data'!Y20/$Y$14</f>
        <v>#N/A</v>
      </c>
      <c r="Z18" t="e">
        <f ca="1">'Effectiveness Data'!Z20/$Z$14</f>
        <v>#N/A</v>
      </c>
      <c r="AA18" s="1" t="str">
        <f>'Effectiveness Data'!AA20</f>
        <v>Washington OP</v>
      </c>
    </row>
    <row r="19" spans="1:27" ht="16">
      <c r="A19" s="46" t="str">
        <f>'Effectiveness Data'!A21</f>
        <v>Overpass or Underpass</v>
      </c>
      <c r="B19" t="str">
        <f>'Effectiveness Data'!B21</f>
        <v>Overpass</v>
      </c>
      <c r="C19" t="str">
        <f>'Effectiveness Data'!C21</f>
        <v>Overpass</v>
      </c>
      <c r="D19" t="str">
        <f>'Effectiveness Data'!D21</f>
        <v>Overpass</v>
      </c>
      <c r="E19" t="str">
        <f>'Effectiveness Data'!E21</f>
        <v>Overpass</v>
      </c>
      <c r="F19" t="str">
        <f>'Effectiveness Data'!F21</f>
        <v>Overpass</v>
      </c>
      <c r="G19" t="str">
        <f>'Effectiveness Data'!G21</f>
        <v>Overpass</v>
      </c>
      <c r="H19" t="str">
        <f>'Effectiveness Data'!H21</f>
        <v>Overpass</v>
      </c>
      <c r="I19" t="str">
        <f>'Effectiveness Data'!I21</f>
        <v>Overpass</v>
      </c>
      <c r="J19" t="str">
        <f>'Effectiveness Data'!J21</f>
        <v>Overpass</v>
      </c>
      <c r="K19" t="str">
        <f>'Effectiveness Data'!K21</f>
        <v>Overpass</v>
      </c>
      <c r="L19" t="str">
        <f>'Effectiveness Data'!L21</f>
        <v>Overpass</v>
      </c>
      <c r="M19" t="e">
        <v>#N/A</v>
      </c>
      <c r="N19" t="e">
        <v>#N/A</v>
      </c>
      <c r="O19" t="e">
        <v>#N/A</v>
      </c>
      <c r="P19" t="e">
        <f ca="1">'Effectiveness Data'!P21/$P$14</f>
        <v>#N/A</v>
      </c>
      <c r="Q19" t="e">
        <f ca="1">'Effectiveness Data'!Q21/$Q$14</f>
        <v>#N/A</v>
      </c>
      <c r="R19" t="e">
        <f ca="1">'Effectiveness Data'!R21/$R$14</f>
        <v>#N/A</v>
      </c>
      <c r="S19" t="e">
        <f ca="1">'Effectiveness Data'!S21/$S$14</f>
        <v>#N/A</v>
      </c>
      <c r="T19" t="e">
        <f ca="1">'Effectiveness Data'!T21/$S$14</f>
        <v>#N/A</v>
      </c>
      <c r="U19" t="e">
        <f ca="1">'Effectiveness Data'!U21/$S$14</f>
        <v>#N/A</v>
      </c>
      <c r="V19" t="e">
        <f ca="1">'Effectiveness Data'!V21/$S$14</f>
        <v>#N/A</v>
      </c>
      <c r="W19" t="str">
        <f>'Effectiveness Data'!W21</f>
        <v>Overpass</v>
      </c>
      <c r="X19" t="e">
        <f ca="1">'Effectiveness Data'!X21/$X$14</f>
        <v>#N/A</v>
      </c>
      <c r="Y19" t="e">
        <f ca="1">'Effectiveness Data'!Y21/$Y$14</f>
        <v>#N/A</v>
      </c>
      <c r="Z19" t="e">
        <f ca="1">'Effectiveness Data'!Z21/$Z$14</f>
        <v>#N/A</v>
      </c>
      <c r="AA19" t="str">
        <f>'Effectiveness Data'!AA21</f>
        <v>Overpass</v>
      </c>
    </row>
    <row r="20" spans="1:27" ht="16">
      <c r="A20" s="46" t="str">
        <f>'Effectiveness Data'!A22</f>
        <v>Targeted Species</v>
      </c>
      <c r="B20" t="str">
        <f>'Effectiveness Data'!B22</f>
        <v>Grizzly bear, elk, deer</v>
      </c>
      <c r="C20" t="str">
        <f>'Effectiveness Data'!C22</f>
        <v>Grizzly bear, elk, deer</v>
      </c>
      <c r="D20" t="str">
        <f>'Effectiveness Data'!D22</f>
        <v>Grizzly bear, elk, deer</v>
      </c>
      <c r="E20" t="str">
        <f>'Effectiveness Data'!E22</f>
        <v>Grizzly bear, elk, deer</v>
      </c>
      <c r="F20" t="str">
        <f>'Effectiveness Data'!F22</f>
        <v>Grizzly bear, elk, deer</v>
      </c>
      <c r="G20" t="str">
        <f>'Effectiveness Data'!G22</f>
        <v>Grizzly bear, elk, deer</v>
      </c>
      <c r="H20" t="str">
        <f>'Effectiveness Data'!H22</f>
        <v>mule deer</v>
      </c>
      <c r="I20">
        <f>'Effectiveness Data'!I22</f>
        <v>0</v>
      </c>
      <c r="J20">
        <f>'Effectiveness Data'!J22</f>
        <v>0</v>
      </c>
      <c r="K20">
        <f>'Effectiveness Data'!K22</f>
        <v>0</v>
      </c>
      <c r="L20">
        <f>'Effectiveness Data'!L22</f>
        <v>0</v>
      </c>
      <c r="M20" t="e">
        <v>#N/A</v>
      </c>
      <c r="N20" t="e">
        <v>#N/A</v>
      </c>
      <c r="O20" t="e">
        <v>#N/A</v>
      </c>
      <c r="P20" t="e">
        <f ca="1">'Effectiveness Data'!P22/$P$14</f>
        <v>#N/A</v>
      </c>
      <c r="Q20" t="e">
        <f ca="1">'Effectiveness Data'!Q22/$Q$14</f>
        <v>#N/A</v>
      </c>
      <c r="R20" t="e">
        <f ca="1">'Effectiveness Data'!R22/$R$14</f>
        <v>#N/A</v>
      </c>
      <c r="S20" t="e">
        <f ca="1">'Effectiveness Data'!S22/$S$14</f>
        <v>#N/A</v>
      </c>
      <c r="T20" t="e">
        <f ca="1">'Effectiveness Data'!T22/$S$14</f>
        <v>#N/A</v>
      </c>
      <c r="U20" t="e">
        <f ca="1">'Effectiveness Data'!U22/$S$14</f>
        <v>#N/A</v>
      </c>
      <c r="V20" t="e">
        <f ca="1">'Effectiveness Data'!V22/$S$14</f>
        <v>#N/A</v>
      </c>
      <c r="W20" t="str">
        <f>'Effectiveness Data'!W22</f>
        <v>White Tailed Deer, Mule Deer, Black Bear</v>
      </c>
      <c r="X20" t="e">
        <f ca="1">'Effectiveness Data'!X22/$X$14</f>
        <v>#N/A</v>
      </c>
      <c r="Y20" t="e">
        <f ca="1">'Effectiveness Data'!Y22/$Y$14</f>
        <v>#N/A</v>
      </c>
      <c r="Z20" t="e">
        <f ca="1">'Effectiveness Data'!Z22/$Z$14</f>
        <v>#N/A</v>
      </c>
      <c r="AA20">
        <f>'Effectiveness Data'!AA22</f>
        <v>0</v>
      </c>
    </row>
    <row r="21" spans="1:27" ht="16">
      <c r="A21" s="46" t="str">
        <f>'Effectiveness Data'!A23</f>
        <v>ApproxSize</v>
      </c>
      <c r="B21" t="str">
        <f>'Effectiveness Data'!B23</f>
        <v>Large (&gt;350 lbs)</v>
      </c>
      <c r="C21" t="str">
        <f>'Effectiveness Data'!C23</f>
        <v>Large (&gt;350 lbs)</v>
      </c>
      <c r="D21" t="str">
        <f>'Effectiveness Data'!D23</f>
        <v>Large (&gt;350 lbs)</v>
      </c>
      <c r="E21" t="str">
        <f>'Effectiveness Data'!E23</f>
        <v>Large (&gt;350 lbs)</v>
      </c>
      <c r="F21" t="str">
        <f>'Effectiveness Data'!F23</f>
        <v>Large (&gt;350 lbs)</v>
      </c>
      <c r="G21" t="str">
        <f>'Effectiveness Data'!G23</f>
        <v>Large (&gt;350 lbs)</v>
      </c>
      <c r="H21" t="str">
        <f>'Effectiveness Data'!H23</f>
        <v>Medium (50-350 lbs)</v>
      </c>
      <c r="I21">
        <f>'Effectiveness Data'!I23</f>
        <v>0</v>
      </c>
      <c r="J21">
        <f>'Effectiveness Data'!J23</f>
        <v>0</v>
      </c>
      <c r="K21">
        <f>'Effectiveness Data'!K23</f>
        <v>0</v>
      </c>
      <c r="L21">
        <f>'Effectiveness Data'!L23</f>
        <v>0</v>
      </c>
      <c r="M21" t="e">
        <v>#N/A</v>
      </c>
      <c r="N21" t="e">
        <v>#N/A</v>
      </c>
      <c r="O21" t="e">
        <v>#N/A</v>
      </c>
      <c r="P21" t="e">
        <f ca="1">'Effectiveness Data'!P23/$P$14</f>
        <v>#N/A</v>
      </c>
      <c r="Q21" t="e">
        <f ca="1">'Effectiveness Data'!Q23/$Q$14</f>
        <v>#N/A</v>
      </c>
      <c r="R21" t="e">
        <f ca="1">'Effectiveness Data'!R23/$R$14</f>
        <v>#N/A</v>
      </c>
      <c r="S21" t="e">
        <f ca="1">'Effectiveness Data'!S23/$S$14</f>
        <v>#N/A</v>
      </c>
      <c r="T21" t="e">
        <f ca="1">'Effectiveness Data'!T23/$S$14</f>
        <v>#N/A</v>
      </c>
      <c r="U21" t="e">
        <f ca="1">'Effectiveness Data'!U23/$S$14</f>
        <v>#N/A</v>
      </c>
      <c r="V21" t="e">
        <f ca="1">'Effectiveness Data'!V23/$S$14</f>
        <v>#N/A</v>
      </c>
      <c r="W21" t="str">
        <f>'Effectiveness Data'!W23</f>
        <v>Medium (50-350 lbs)</v>
      </c>
      <c r="X21" t="e">
        <f ca="1">'Effectiveness Data'!X23/$X$14</f>
        <v>#N/A</v>
      </c>
      <c r="Y21" t="e">
        <f ca="1">'Effectiveness Data'!Y23/$Y$14</f>
        <v>#N/A</v>
      </c>
      <c r="Z21" t="e">
        <f ca="1">'Effectiveness Data'!Z23/$Z$14</f>
        <v>#N/A</v>
      </c>
      <c r="AA21">
        <f>'Effectiveness Data'!AA23</f>
        <v>0</v>
      </c>
    </row>
    <row r="22" spans="1:27" ht="16">
      <c r="A22" s="46" t="str">
        <f>'Effectiveness Data'!A24</f>
        <v>Price</v>
      </c>
      <c r="B22" t="str">
        <f>'Effectiveness Data'!B24</f>
        <v>(1750000 per stucture USD)</v>
      </c>
      <c r="C22" t="str">
        <f>'Effectiveness Data'!C24</f>
        <v>(1750000 per stucture USD)</v>
      </c>
      <c r="D22" t="str">
        <f>'Effectiveness Data'!D24</f>
        <v>(1750000 per stucture USD)</v>
      </c>
      <c r="E22" t="str">
        <f>'Effectiveness Data'!E24</f>
        <v>(1750000 per stucture USD)</v>
      </c>
      <c r="F22" t="str">
        <f>'Effectiveness Data'!F24</f>
        <v>(1750000 per stucture USD)</v>
      </c>
      <c r="G22" t="str">
        <f>'Effectiveness Data'!G24</f>
        <v>(1750000 per stucture USD)</v>
      </c>
      <c r="H22">
        <f>'Effectiveness Data'!H24</f>
        <v>0</v>
      </c>
      <c r="I22">
        <f>'Effectiveness Data'!I24</f>
        <v>0</v>
      </c>
      <c r="J22">
        <f>'Effectiveness Data'!J24</f>
        <v>0</v>
      </c>
      <c r="K22">
        <f>'Effectiveness Data'!K24</f>
        <v>0</v>
      </c>
      <c r="L22">
        <f>'Effectiveness Data'!L24</f>
        <v>0</v>
      </c>
      <c r="M22" t="e">
        <v>#N/A</v>
      </c>
      <c r="N22" t="e">
        <v>#N/A</v>
      </c>
      <c r="O22" t="e">
        <v>#N/A</v>
      </c>
      <c r="P22" t="e">
        <f ca="1">'Effectiveness Data'!P24/$P$14</f>
        <v>#N/A</v>
      </c>
      <c r="Q22" t="e">
        <f ca="1">'Effectiveness Data'!Q24/$Q$14</f>
        <v>#N/A</v>
      </c>
      <c r="R22" t="e">
        <f ca="1">'Effectiveness Data'!R24/$R$14</f>
        <v>#N/A</v>
      </c>
      <c r="S22" t="e">
        <f ca="1">'Effectiveness Data'!S24/$S$14</f>
        <v>#N/A</v>
      </c>
      <c r="T22" t="e">
        <f ca="1">'Effectiveness Data'!T24/$S$14</f>
        <v>#N/A</v>
      </c>
      <c r="U22" t="e">
        <f ca="1">'Effectiveness Data'!U24/$S$14</f>
        <v>#N/A</v>
      </c>
      <c r="V22" t="e">
        <f ca="1">'Effectiveness Data'!V24/$S$14</f>
        <v>#N/A</v>
      </c>
      <c r="W22">
        <f>'Effectiveness Data'!W24</f>
        <v>0</v>
      </c>
      <c r="X22" t="e">
        <f ca="1">'Effectiveness Data'!X24/$X$14</f>
        <v>#N/A</v>
      </c>
      <c r="Y22" t="e">
        <f ca="1">'Effectiveness Data'!Y24/$Y$14</f>
        <v>#N/A</v>
      </c>
      <c r="Z22" t="e">
        <f ca="1">'Effectiveness Data'!Z24/$Z$14</f>
        <v>#N/A</v>
      </c>
      <c r="AA22">
        <f>'Effectiveness Data'!AA24</f>
        <v>0</v>
      </c>
    </row>
    <row r="23" spans="1:27" ht="16">
      <c r="A23" s="46" t="str">
        <f>'Effectiveness Data'!A25</f>
        <v>Year of build_clean</v>
      </c>
      <c r="B23">
        <f>'Effectiveness Data'!B25</f>
        <v>1996</v>
      </c>
      <c r="C23">
        <f>'Effectiveness Data'!C25</f>
        <v>1996</v>
      </c>
      <c r="D23">
        <f>'Effectiveness Data'!D25</f>
        <v>2010</v>
      </c>
      <c r="E23">
        <f>'Effectiveness Data'!E25</f>
        <v>2009</v>
      </c>
      <c r="F23">
        <f>'Effectiveness Data'!F25</f>
        <v>2011</v>
      </c>
      <c r="G23">
        <f>'Effectiveness Data'!G25</f>
        <v>2011</v>
      </c>
      <c r="H23">
        <f>'Effectiveness Data'!H25</f>
        <v>1990</v>
      </c>
      <c r="I23">
        <f>'Effectiveness Data'!I25</f>
        <v>0</v>
      </c>
      <c r="J23">
        <f>'Effectiveness Data'!J25</f>
        <v>0</v>
      </c>
      <c r="K23">
        <f>'Effectiveness Data'!K25</f>
        <v>0</v>
      </c>
      <c r="L23">
        <f>'Effectiveness Data'!L25</f>
        <v>0</v>
      </c>
      <c r="M23" t="e">
        <v>#N/A</v>
      </c>
      <c r="N23" t="e">
        <v>#N/A</v>
      </c>
      <c r="O23" t="e">
        <v>#N/A</v>
      </c>
      <c r="P23" t="e">
        <f ca="1">'Effectiveness Data'!P25/$P$14</f>
        <v>#N/A</v>
      </c>
      <c r="Q23" t="e">
        <f ca="1">'Effectiveness Data'!Q25/$Q$14</f>
        <v>#N/A</v>
      </c>
      <c r="R23" t="e">
        <f ca="1">'Effectiveness Data'!R25/$R$14</f>
        <v>#N/A</v>
      </c>
      <c r="S23" t="e">
        <f ca="1">'Effectiveness Data'!S25/$S$14</f>
        <v>#N/A</v>
      </c>
      <c r="T23" t="e">
        <f ca="1">'Effectiveness Data'!T25/$S$14</f>
        <v>#N/A</v>
      </c>
      <c r="U23" t="e">
        <f ca="1">'Effectiveness Data'!U25/$S$14</f>
        <v>#N/A</v>
      </c>
      <c r="V23" t="e">
        <f ca="1">'Effectiveness Data'!V25/$S$14</f>
        <v>#N/A</v>
      </c>
      <c r="W23">
        <f>'Effectiveness Data'!W25</f>
        <v>2013</v>
      </c>
      <c r="X23" t="e">
        <f ca="1">'Effectiveness Data'!X25/$X$14</f>
        <v>#N/A</v>
      </c>
      <c r="Y23" t="e">
        <f ca="1">'Effectiveness Data'!Y25/$Y$14</f>
        <v>#N/A</v>
      </c>
      <c r="Z23" t="e">
        <f ca="1">'Effectiveness Data'!Z25/$Z$14</f>
        <v>#N/A</v>
      </c>
      <c r="AA23">
        <f>'Effectiveness Data'!AA25</f>
        <v>0</v>
      </c>
    </row>
    <row r="24" spans="1:27" ht="16">
      <c r="A24" s="46" t="str">
        <f>'Effectiveness Data'!A26</f>
        <v>Known Width (m)</v>
      </c>
      <c r="B24">
        <f>'Effectiveness Data'!B26</f>
        <v>52</v>
      </c>
      <c r="C24">
        <f>'Effectiveness Data'!C26</f>
        <v>52</v>
      </c>
      <c r="D24">
        <f>'Effectiveness Data'!D26</f>
        <v>60</v>
      </c>
      <c r="E24">
        <f>'Effectiveness Data'!E26</f>
        <v>60</v>
      </c>
      <c r="F24">
        <f>'Effectiveness Data'!F26</f>
        <v>60</v>
      </c>
      <c r="G24">
        <f>'Effectiveness Data'!G26</f>
        <v>60</v>
      </c>
      <c r="H24">
        <f>'Effectiveness Data'!H26</f>
        <v>5.9</v>
      </c>
      <c r="I24">
        <f>'Effectiveness Data'!I26</f>
        <v>60</v>
      </c>
      <c r="J24">
        <f>'Effectiveness Data'!J26</f>
        <v>7.48</v>
      </c>
      <c r="K24">
        <f>'Effectiveness Data'!K26</f>
        <v>7.2</v>
      </c>
      <c r="L24">
        <f>'Effectiveness Data'!L26</f>
        <v>8.25</v>
      </c>
      <c r="M24" t="e">
        <v>#N/A</v>
      </c>
      <c r="N24" t="e">
        <v>#N/A</v>
      </c>
      <c r="O24" t="e">
        <v>#N/A</v>
      </c>
      <c r="P24" t="e">
        <f ca="1">'Effectiveness Data'!P26/$P$14</f>
        <v>#N/A</v>
      </c>
      <c r="Q24" t="e">
        <f ca="1">'Effectiveness Data'!Q26/$Q$14</f>
        <v>#N/A</v>
      </c>
      <c r="R24" t="e">
        <f ca="1">'Effectiveness Data'!R26/$R$14</f>
        <v>#N/A</v>
      </c>
      <c r="S24" t="e">
        <f ca="1">'Effectiveness Data'!S26/$S$14</f>
        <v>#N/A</v>
      </c>
      <c r="T24" t="e">
        <f ca="1">'Effectiveness Data'!T26/$S$14</f>
        <v>#N/A</v>
      </c>
      <c r="U24" t="e">
        <f ca="1">'Effectiveness Data'!U26/$S$14</f>
        <v>#N/A</v>
      </c>
      <c r="V24" t="e">
        <f ca="1">'Effectiveness Data'!V26/$S$14</f>
        <v>#N/A</v>
      </c>
      <c r="W24">
        <f>'Effectiveness Data'!W26</f>
        <v>60</v>
      </c>
      <c r="X24" t="e">
        <f ca="1">'Effectiveness Data'!X26/$X$14</f>
        <v>#N/A</v>
      </c>
      <c r="Y24" t="e">
        <f ca="1">'Effectiveness Data'!Y26/$Y$14</f>
        <v>#N/A</v>
      </c>
      <c r="Z24" t="e">
        <f ca="1">'Effectiveness Data'!Z26/$Z$14</f>
        <v>#N/A</v>
      </c>
      <c r="AA24">
        <f>'Effectiveness Data'!AA26</f>
        <v>45.72</v>
      </c>
    </row>
    <row r="25" spans="1:27" ht="16">
      <c r="A25" s="46" t="str">
        <f>'Effectiveness Data'!A27</f>
        <v>Estimated inner Width (m) ( from Google Earth)(in cases where fencing is visible - inner fence/rail where visible)</v>
      </c>
      <c r="B25">
        <f>'Effectiveness Data'!B27</f>
        <v>51.62</v>
      </c>
      <c r="C25" t="e">
        <f>'Effectiveness Data'!C27</f>
        <v>#N/A</v>
      </c>
      <c r="D25">
        <f>'Effectiveness Data'!D27</f>
        <v>58.51</v>
      </c>
      <c r="E25">
        <f>'Effectiveness Data'!E27</f>
        <v>59.5</v>
      </c>
      <c r="F25" t="e">
        <f>'Effectiveness Data'!F27</f>
        <v>#N/A</v>
      </c>
      <c r="G25">
        <f>'Effectiveness Data'!G27</f>
        <v>59.94</v>
      </c>
      <c r="H25">
        <f>'Effectiveness Data'!H27</f>
        <v>5.76</v>
      </c>
      <c r="I25">
        <f>'Effectiveness Data'!I27</f>
        <v>60.07</v>
      </c>
      <c r="J25">
        <f>'Effectiveness Data'!J27</f>
        <v>6.69</v>
      </c>
      <c r="K25" t="e">
        <f>'Effectiveness Data'!K27</f>
        <v>#N/A</v>
      </c>
      <c r="L25">
        <f>'Effectiveness Data'!L27</f>
        <v>6.97</v>
      </c>
      <c r="M25" t="e">
        <v>#N/A</v>
      </c>
      <c r="N25" t="e">
        <v>#N/A</v>
      </c>
      <c r="O25" t="e">
        <v>#N/A</v>
      </c>
      <c r="P25" t="e">
        <f ca="1">'Effectiveness Data'!P27/$P$14</f>
        <v>#N/A</v>
      </c>
      <c r="Q25" t="e">
        <f ca="1">'Effectiveness Data'!Q27/$Q$14</f>
        <v>#N/A</v>
      </c>
      <c r="R25" t="e">
        <f ca="1">'Effectiveness Data'!R27/$R$14</f>
        <v>#N/A</v>
      </c>
      <c r="S25" t="e">
        <f ca="1">'Effectiveness Data'!S27/$S$14</f>
        <v>#N/A</v>
      </c>
      <c r="T25" t="e">
        <f ca="1">'Effectiveness Data'!T27/$S$14</f>
        <v>#N/A</v>
      </c>
      <c r="U25" t="e">
        <f ca="1">'Effectiveness Data'!U27/$S$14</f>
        <v>#N/A</v>
      </c>
      <c r="V25" t="e">
        <f ca="1">'Effectiveness Data'!V27/$S$14</f>
        <v>#N/A</v>
      </c>
      <c r="W25">
        <f>'Effectiveness Data'!W27</f>
        <v>55.3</v>
      </c>
      <c r="X25" t="e">
        <f ca="1">'Effectiveness Data'!X27/$X$14</f>
        <v>#N/A</v>
      </c>
      <c r="Y25" t="e">
        <f ca="1">'Effectiveness Data'!Y27/$Y$14</f>
        <v>#N/A</v>
      </c>
      <c r="Z25" t="e">
        <f ca="1">'Effectiveness Data'!Z27/$Z$14</f>
        <v>#N/A</v>
      </c>
      <c r="AA25">
        <f>'Effectiveness Data'!AA27</f>
        <v>45.64</v>
      </c>
    </row>
    <row r="26" spans="1:27" ht="16">
      <c r="A26" s="46" t="str">
        <f>'Effectiveness Data'!A28</f>
        <v xml:space="preserve">Known Length (m) </v>
      </c>
      <c r="B26">
        <f>'Effectiveness Data'!B28</f>
        <v>54</v>
      </c>
      <c r="C26">
        <f>'Effectiveness Data'!C28</f>
        <v>57</v>
      </c>
      <c r="D26">
        <f>'Effectiveness Data'!D28</f>
        <v>49</v>
      </c>
      <c r="E26">
        <f>'Effectiveness Data'!E28</f>
        <v>57</v>
      </c>
      <c r="F26">
        <f>'Effectiveness Data'!F28</f>
        <v>67</v>
      </c>
      <c r="G26">
        <f>'Effectiveness Data'!G28</f>
        <v>67</v>
      </c>
      <c r="H26">
        <f>'Effectiveness Data'!H28</f>
        <v>54</v>
      </c>
      <c r="I26">
        <f>'Effectiveness Data'!I28</f>
        <v>55.3</v>
      </c>
      <c r="J26">
        <f>'Effectiveness Data'!J28</f>
        <v>37.4</v>
      </c>
      <c r="K26">
        <f>'Effectiveness Data'!K28</f>
        <v>27.5</v>
      </c>
      <c r="L26">
        <f>'Effectiveness Data'!L28</f>
        <v>30.6</v>
      </c>
      <c r="M26" t="e">
        <v>#N/A</v>
      </c>
      <c r="N26" t="e">
        <v>#N/A</v>
      </c>
      <c r="O26" t="e">
        <v>#N/A</v>
      </c>
      <c r="P26" t="e">
        <f ca="1">'Effectiveness Data'!P28/$P$14</f>
        <v>#N/A</v>
      </c>
      <c r="Q26" t="e">
        <f ca="1">'Effectiveness Data'!Q28/$Q$14</f>
        <v>#N/A</v>
      </c>
      <c r="R26" t="e">
        <f ca="1">'Effectiveness Data'!R28/$R$14</f>
        <v>#N/A</v>
      </c>
      <c r="S26" t="e">
        <f ca="1">'Effectiveness Data'!S28/$S$14</f>
        <v>#N/A</v>
      </c>
      <c r="T26" t="e">
        <f ca="1">'Effectiveness Data'!T28/$S$14</f>
        <v>#N/A</v>
      </c>
      <c r="U26" t="e">
        <f ca="1">'Effectiveness Data'!U28/$S$14</f>
        <v>#N/A</v>
      </c>
      <c r="V26" t="e">
        <f ca="1">'Effectiveness Data'!V28/$S$14</f>
        <v>#N/A</v>
      </c>
      <c r="W26">
        <f>'Effectiveness Data'!W28</f>
        <v>63</v>
      </c>
      <c r="X26" t="e">
        <f ca="1">'Effectiveness Data'!X28/$X$14</f>
        <v>#N/A</v>
      </c>
      <c r="Y26" t="e">
        <f ca="1">'Effectiveness Data'!Y28/$Y$14</f>
        <v>#N/A</v>
      </c>
      <c r="Z26" t="e">
        <f ca="1">'Effectiveness Data'!Z28/$Z$14</f>
        <v>#N/A</v>
      </c>
      <c r="AA26">
        <f>'Effectiveness Data'!AA28</f>
        <v>65.531999999999996</v>
      </c>
    </row>
    <row r="27" spans="1:27" ht="16">
      <c r="A27" s="46" t="str">
        <f>'Effectiveness Data'!A29</f>
        <v xml:space="preserve">Estimated Length (m) ( width of road/rail and median below) </v>
      </c>
      <c r="B27">
        <f>'Effectiveness Data'!B29</f>
        <v>46</v>
      </c>
      <c r="C27" t="e">
        <f>'Effectiveness Data'!C29</f>
        <v>#N/A</v>
      </c>
      <c r="D27">
        <f>'Effectiveness Data'!D29</f>
        <v>40.4</v>
      </c>
      <c r="E27">
        <f>'Effectiveness Data'!E29</f>
        <v>43.94</v>
      </c>
      <c r="F27" t="e">
        <f>'Effectiveness Data'!F29</f>
        <v>#N/A</v>
      </c>
      <c r="G27">
        <f>'Effectiveness Data'!G29</f>
        <v>55.83</v>
      </c>
      <c r="H27">
        <f>'Effectiveness Data'!H29</f>
        <v>29.63</v>
      </c>
      <c r="I27">
        <f>'Effectiveness Data'!I29</f>
        <v>35.07</v>
      </c>
      <c r="J27">
        <f>'Effectiveness Data'!J29</f>
        <v>31.92</v>
      </c>
      <c r="K27" t="e">
        <f>'Effectiveness Data'!K29</f>
        <v>#N/A</v>
      </c>
      <c r="L27">
        <f>'Effectiveness Data'!L29</f>
        <v>28.69</v>
      </c>
      <c r="M27" t="e">
        <v>#N/A</v>
      </c>
      <c r="N27" t="e">
        <v>#N/A</v>
      </c>
      <c r="O27" t="e">
        <v>#N/A</v>
      </c>
      <c r="P27" t="e">
        <f ca="1">'Effectiveness Data'!P29/$P$14</f>
        <v>#N/A</v>
      </c>
      <c r="Q27" t="e">
        <f ca="1">'Effectiveness Data'!Q29/$Q$14</f>
        <v>#N/A</v>
      </c>
      <c r="R27" t="e">
        <f ca="1">'Effectiveness Data'!R29/$R$14</f>
        <v>#N/A</v>
      </c>
      <c r="S27" t="e">
        <f ca="1">'Effectiveness Data'!S29/$S$14</f>
        <v>#N/A</v>
      </c>
      <c r="T27" t="e">
        <f ca="1">'Effectiveness Data'!T29/$S$14</f>
        <v>#N/A</v>
      </c>
      <c r="U27" t="e">
        <f ca="1">'Effectiveness Data'!U29/$S$14</f>
        <v>#N/A</v>
      </c>
      <c r="V27" t="e">
        <f ca="1">'Effectiveness Data'!V29/$S$14</f>
        <v>#N/A</v>
      </c>
      <c r="W27">
        <f>'Effectiveness Data'!W29</f>
        <v>10.54</v>
      </c>
      <c r="X27" t="e">
        <f ca="1">'Effectiveness Data'!X29/$X$14</f>
        <v>#N/A</v>
      </c>
      <c r="Y27" t="e">
        <f ca="1">'Effectiveness Data'!Y29/$Y$14</f>
        <v>#N/A</v>
      </c>
      <c r="Z27" t="e">
        <f ca="1">'Effectiveness Data'!Z29/$Z$14</f>
        <v>#N/A</v>
      </c>
      <c r="AA27">
        <f>'Effectiveness Data'!AA29</f>
        <v>53.64</v>
      </c>
    </row>
    <row r="28" spans="1:27" ht="16">
      <c r="A28" s="46" t="str">
        <f>'Effectiveness Data'!A30</f>
        <v>Estimated Length (m) ( Headwall)(end to end of physical structure, often indicated by start and stop of guard rail / concreate/metail edge of strcuture)</v>
      </c>
      <c r="B28">
        <f>'Effectiveness Data'!B30</f>
        <v>57.72</v>
      </c>
      <c r="C28" t="e">
        <f>'Effectiveness Data'!C30</f>
        <v>#N/A</v>
      </c>
      <c r="D28">
        <f>'Effectiveness Data'!D30</f>
        <v>73.16</v>
      </c>
      <c r="E28">
        <f>'Effectiveness Data'!E30</f>
        <v>69.599999999999994</v>
      </c>
      <c r="F28" t="e">
        <f>'Effectiveness Data'!F30</f>
        <v>#N/A</v>
      </c>
      <c r="G28">
        <f>'Effectiveness Data'!G30</f>
        <v>67.84</v>
      </c>
      <c r="H28">
        <f>'Effectiveness Data'!H30</f>
        <v>56.63</v>
      </c>
      <c r="I28">
        <f>'Effectiveness Data'!I30</f>
        <v>56.02</v>
      </c>
      <c r="J28">
        <f>'Effectiveness Data'!J30</f>
        <v>47.94</v>
      </c>
      <c r="K28" t="e">
        <f>'Effectiveness Data'!K30</f>
        <v>#N/A</v>
      </c>
      <c r="L28">
        <f>'Effectiveness Data'!L30</f>
        <v>35.86</v>
      </c>
      <c r="M28" t="e">
        <v>#N/A</v>
      </c>
      <c r="N28" t="e">
        <v>#N/A</v>
      </c>
      <c r="O28" t="e">
        <v>#N/A</v>
      </c>
      <c r="P28" t="e">
        <f ca="1">'Effectiveness Data'!P30/$P$14</f>
        <v>#N/A</v>
      </c>
      <c r="Q28" t="e">
        <f ca="1">'Effectiveness Data'!Q30/$Q$14</f>
        <v>#N/A</v>
      </c>
      <c r="R28" t="e">
        <f ca="1">'Effectiveness Data'!R30/$R$14</f>
        <v>#N/A</v>
      </c>
      <c r="S28" t="e">
        <f ca="1">'Effectiveness Data'!S30/$S$14</f>
        <v>#N/A</v>
      </c>
      <c r="T28" t="e">
        <f ca="1">'Effectiveness Data'!T30/$S$14</f>
        <v>#N/A</v>
      </c>
      <c r="U28" t="e">
        <f ca="1">'Effectiveness Data'!U30/$S$14</f>
        <v>#N/A</v>
      </c>
      <c r="V28" t="e">
        <f ca="1">'Effectiveness Data'!V30/$S$14</f>
        <v>#N/A</v>
      </c>
      <c r="W28">
        <f>'Effectiveness Data'!W30</f>
        <v>64.64</v>
      </c>
      <c r="X28" t="e">
        <f ca="1">'Effectiveness Data'!X30/$X$14</f>
        <v>#N/A</v>
      </c>
      <c r="Y28" t="e">
        <f ca="1">'Effectiveness Data'!Y30/$Y$14</f>
        <v>#N/A</v>
      </c>
      <c r="Z28" t="e">
        <f ca="1">'Effectiveness Data'!Z30/$Z$14</f>
        <v>#N/A</v>
      </c>
      <c r="AA28">
        <f>'Effectiveness Data'!AA30</f>
        <v>99.26</v>
      </c>
    </row>
    <row r="29" spans="1:27" ht="16">
      <c r="A29" s="46" t="str">
        <f>'Effectiveness Data'!A31</f>
        <v>Estimated Length (m) (including ramps)</v>
      </c>
      <c r="B29" t="e">
        <f>'Effectiveness Data'!B31</f>
        <v>#N/A</v>
      </c>
      <c r="C29" t="e">
        <f>'Effectiveness Data'!C31</f>
        <v>#N/A</v>
      </c>
      <c r="D29">
        <f>'Effectiveness Data'!D31</f>
        <v>124.09</v>
      </c>
      <c r="E29">
        <f>'Effectiveness Data'!E31</f>
        <v>126.6</v>
      </c>
      <c r="F29" t="e">
        <f>'Effectiveness Data'!F31</f>
        <v>#N/A</v>
      </c>
      <c r="G29">
        <f>'Effectiveness Data'!G31</f>
        <v>111.66</v>
      </c>
      <c r="H29" t="e">
        <f>'Effectiveness Data'!H31</f>
        <v>#N/A</v>
      </c>
      <c r="I29">
        <f>'Effectiveness Data'!I31</f>
        <v>84.25</v>
      </c>
      <c r="J29" t="e">
        <f>'Effectiveness Data'!J31</f>
        <v>#N/A</v>
      </c>
      <c r="K29" t="e">
        <f>'Effectiveness Data'!K31</f>
        <v>#N/A</v>
      </c>
      <c r="L29">
        <f>'Effectiveness Data'!L31</f>
        <v>56.32</v>
      </c>
      <c r="M29" t="e">
        <v>#N/A</v>
      </c>
      <c r="N29" t="e">
        <v>#N/A</v>
      </c>
      <c r="O29" t="e">
        <v>#N/A</v>
      </c>
      <c r="P29" t="e">
        <f ca="1">'Effectiveness Data'!P31/$P$14</f>
        <v>#N/A</v>
      </c>
      <c r="Q29" t="e">
        <f ca="1">'Effectiveness Data'!Q31/$Q$14</f>
        <v>#N/A</v>
      </c>
      <c r="R29" t="e">
        <f ca="1">'Effectiveness Data'!R31/$R$14</f>
        <v>#N/A</v>
      </c>
      <c r="S29" t="e">
        <f ca="1">'Effectiveness Data'!S31/$S$14</f>
        <v>#N/A</v>
      </c>
      <c r="T29" t="e">
        <f ca="1">'Effectiveness Data'!T31/$S$14</f>
        <v>#N/A</v>
      </c>
      <c r="U29" t="e">
        <f ca="1">'Effectiveness Data'!U31/$S$14</f>
        <v>#N/A</v>
      </c>
      <c r="V29" t="e">
        <f ca="1">'Effectiveness Data'!V31/$S$14</f>
        <v>#N/A</v>
      </c>
      <c r="W29" t="e">
        <f>'Effectiveness Data'!W31</f>
        <v>#N/A</v>
      </c>
      <c r="X29" t="e">
        <f ca="1">'Effectiveness Data'!X31/$X$14</f>
        <v>#N/A</v>
      </c>
      <c r="Y29" t="e">
        <f ca="1">'Effectiveness Data'!Y31/$Y$14</f>
        <v>#N/A</v>
      </c>
      <c r="Z29" t="e">
        <f ca="1">'Effectiveness Data'!Z31/$Z$14</f>
        <v>#N/A</v>
      </c>
      <c r="AA29" t="e">
        <f>'Effectiveness Data'!AA31</f>
        <v>#N/A</v>
      </c>
    </row>
    <row r="30" spans="1:27" ht="16">
      <c r="A30" s="46" t="str">
        <f>'Effectiveness Data'!A32</f>
        <v xml:space="preserve">W:L ratio known values </v>
      </c>
      <c r="B30">
        <f>'Effectiveness Data'!B32</f>
        <v>0.96296296296296291</v>
      </c>
      <c r="C30">
        <f>'Effectiveness Data'!C32</f>
        <v>0.91228070175438591</v>
      </c>
      <c r="D30">
        <f>'Effectiveness Data'!D32</f>
        <v>1.2244897959183674</v>
      </c>
      <c r="E30">
        <f>'Effectiveness Data'!E32</f>
        <v>1.0526315789473684</v>
      </c>
      <c r="F30">
        <f>'Effectiveness Data'!F32</f>
        <v>0.89552238805970152</v>
      </c>
      <c r="G30">
        <f>'Effectiveness Data'!G32</f>
        <v>0.89552238805970152</v>
      </c>
      <c r="H30">
        <f>'Effectiveness Data'!H32</f>
        <v>0.10925925925925926</v>
      </c>
      <c r="I30">
        <f>'Effectiveness Data'!I32</f>
        <v>1.0849909584086799</v>
      </c>
      <c r="J30">
        <f>'Effectiveness Data'!J32</f>
        <v>0.2</v>
      </c>
      <c r="K30">
        <f>'Effectiveness Data'!K32</f>
        <v>0.26181818181818184</v>
      </c>
      <c r="L30">
        <f>'Effectiveness Data'!L32</f>
        <v>0.26960784313725489</v>
      </c>
      <c r="M30" t="e">
        <v>#N/A</v>
      </c>
      <c r="N30" t="e">
        <v>#N/A</v>
      </c>
      <c r="O30" t="e">
        <v>#N/A</v>
      </c>
      <c r="P30" t="e">
        <f ca="1">'Effectiveness Data'!P32/$P$14</f>
        <v>#N/A</v>
      </c>
      <c r="Q30" t="e">
        <f ca="1">'Effectiveness Data'!Q32/$Q$14</f>
        <v>#N/A</v>
      </c>
      <c r="R30" t="e">
        <f ca="1">'Effectiveness Data'!R32/$R$14</f>
        <v>#N/A</v>
      </c>
      <c r="S30" t="e">
        <f ca="1">'Effectiveness Data'!S32/$S$14</f>
        <v>#N/A</v>
      </c>
      <c r="T30" t="e">
        <f ca="1">'Effectiveness Data'!T32/$S$14</f>
        <v>#N/A</v>
      </c>
      <c r="U30" t="e">
        <f ca="1">'Effectiveness Data'!U32/$S$14</f>
        <v>#N/A</v>
      </c>
      <c r="V30" t="e">
        <f ca="1">'Effectiveness Data'!V32/$S$14</f>
        <v>#N/A</v>
      </c>
      <c r="W30">
        <f>'Effectiveness Data'!W32</f>
        <v>0.95238095238095233</v>
      </c>
      <c r="X30" t="e">
        <f ca="1">'Effectiveness Data'!X32/$X$14</f>
        <v>#N/A</v>
      </c>
      <c r="Y30" t="e">
        <f ca="1">'Effectiveness Data'!Y32/$Y$14</f>
        <v>#N/A</v>
      </c>
      <c r="Z30" t="e">
        <f ca="1">'Effectiveness Data'!Z32/$Z$14</f>
        <v>#N/A</v>
      </c>
      <c r="AA30">
        <f>'Effectiveness Data'!AA32</f>
        <v>0.69767441860465118</v>
      </c>
    </row>
    <row r="31" spans="1:27" ht="16">
      <c r="A31" s="46" t="str">
        <f>'Effectiveness Data'!A33</f>
        <v>W:L ratio GE</v>
      </c>
      <c r="B31">
        <f>'Effectiveness Data'!B33</f>
        <v>0.89431739431739432</v>
      </c>
      <c r="C31" t="e">
        <f>'Effectiveness Data'!C33</f>
        <v>#N/A</v>
      </c>
      <c r="D31">
        <f>'Effectiveness Data'!D33</f>
        <v>0.79975396391470754</v>
      </c>
      <c r="E31">
        <f>'Effectiveness Data'!E33</f>
        <v>0.85488505747126442</v>
      </c>
      <c r="F31" t="e">
        <f>'Effectiveness Data'!F33</f>
        <v>#N/A</v>
      </c>
      <c r="G31">
        <f>'Effectiveness Data'!G33</f>
        <v>0.88354952830188671</v>
      </c>
      <c r="H31">
        <f>'Effectiveness Data'!H33</f>
        <v>0.10171287303549355</v>
      </c>
      <c r="I31">
        <f>'Effectiveness Data'!I33</f>
        <v>1.0722956087111746</v>
      </c>
      <c r="J31">
        <f>'Effectiveness Data'!J33</f>
        <v>0.13954943679599502</v>
      </c>
      <c r="K31" t="e">
        <f>'Effectiveness Data'!K33</f>
        <v>#N/A</v>
      </c>
      <c r="L31">
        <f>'Effectiveness Data'!L33</f>
        <v>0.19436698271054098</v>
      </c>
      <c r="M31" t="e">
        <v>#N/A</v>
      </c>
      <c r="N31" t="e">
        <v>#N/A</v>
      </c>
      <c r="O31" t="e">
        <v>#N/A</v>
      </c>
      <c r="P31" t="e">
        <f ca="1">'Effectiveness Data'!P33/$P$14</f>
        <v>#N/A</v>
      </c>
      <c r="Q31" t="e">
        <f ca="1">'Effectiveness Data'!Q33/$Q$14</f>
        <v>#N/A</v>
      </c>
      <c r="R31" t="e">
        <f ca="1">'Effectiveness Data'!R33/$R$14</f>
        <v>#N/A</v>
      </c>
      <c r="S31" t="e">
        <f ca="1">'Effectiveness Data'!S33/$S$14</f>
        <v>#N/A</v>
      </c>
      <c r="T31" t="e">
        <f ca="1">'Effectiveness Data'!T33/$S$14</f>
        <v>#N/A</v>
      </c>
      <c r="U31" t="e">
        <f ca="1">'Effectiveness Data'!U33/$S$14</f>
        <v>#N/A</v>
      </c>
      <c r="V31" t="e">
        <f ca="1">'Effectiveness Data'!V33/$S$14</f>
        <v>#N/A</v>
      </c>
      <c r="W31">
        <f>'Effectiveness Data'!W33</f>
        <v>0.64510347075118146</v>
      </c>
      <c r="X31" t="e">
        <f ca="1">'Effectiveness Data'!X33/$X$14</f>
        <v>#N/A</v>
      </c>
      <c r="Y31" t="e">
        <f ca="1">'Effectiveness Data'!Y33/$Y$14</f>
        <v>#N/A</v>
      </c>
      <c r="Z31" t="e">
        <f ca="1">'Effectiveness Data'!Z33/$Z$14</f>
        <v>#N/A</v>
      </c>
      <c r="AA31">
        <f>'Effectiveness Data'!AA33</f>
        <v>0.45980253878702398</v>
      </c>
    </row>
    <row r="32" spans="1:27" ht="16">
      <c r="A32" s="46" t="str">
        <f>'Effectiveness Data'!A34</f>
        <v xml:space="preserve"> </v>
      </c>
      <c r="B32">
        <f>'Effectiveness Data'!B34</f>
        <v>0</v>
      </c>
      <c r="C32">
        <f>'Effectiveness Data'!C34</f>
        <v>0</v>
      </c>
      <c r="D32">
        <f>'Effectiveness Data'!D34</f>
        <v>0</v>
      </c>
      <c r="E32">
        <f>'Effectiveness Data'!E34</f>
        <v>0</v>
      </c>
      <c r="F32">
        <f>'Effectiveness Data'!F34</f>
        <v>0</v>
      </c>
      <c r="G32">
        <f>'Effectiveness Data'!G34</f>
        <v>0</v>
      </c>
      <c r="H32">
        <f>'Effectiveness Data'!H34</f>
        <v>0</v>
      </c>
      <c r="I32">
        <f>'Effectiveness Data'!I34</f>
        <v>0</v>
      </c>
      <c r="J32">
        <f>'Effectiveness Data'!J34</f>
        <v>0</v>
      </c>
      <c r="K32">
        <f>'Effectiveness Data'!K34</f>
        <v>0</v>
      </c>
      <c r="L32">
        <f>'Effectiveness Data'!L34</f>
        <v>0</v>
      </c>
      <c r="M32" t="e">
        <v>#N/A</v>
      </c>
      <c r="N32" t="e">
        <v>#N/A</v>
      </c>
      <c r="O32" t="e">
        <v>#N/A</v>
      </c>
      <c r="P32" t="e">
        <f ca="1">'Effectiveness Data'!P34/$P$14</f>
        <v>#N/A</v>
      </c>
      <c r="Q32" t="e">
        <f ca="1">'Effectiveness Data'!Q34/$Q$14</f>
        <v>#N/A</v>
      </c>
      <c r="R32" t="e">
        <f ca="1">'Effectiveness Data'!R34/$R$14</f>
        <v>#N/A</v>
      </c>
      <c r="S32" t="e">
        <f ca="1">'Effectiveness Data'!S34/$S$14</f>
        <v>#N/A</v>
      </c>
      <c r="T32" t="e">
        <f ca="1">'Effectiveness Data'!T34/$S$14</f>
        <v>#N/A</v>
      </c>
      <c r="U32" t="e">
        <f ca="1">'Effectiveness Data'!U34/$S$14</f>
        <v>#N/A</v>
      </c>
      <c r="V32" t="e">
        <f ca="1">'Effectiveness Data'!V34/$S$14</f>
        <v>#N/A</v>
      </c>
      <c r="W32">
        <f>'Effectiveness Data'!W34</f>
        <v>0</v>
      </c>
      <c r="X32" t="e">
        <f ca="1">'Effectiveness Data'!X34/$X$14</f>
        <v>#N/A</v>
      </c>
      <c r="Y32" t="e">
        <f ca="1">'Effectiveness Data'!Y34/$Y$14</f>
        <v>#N/A</v>
      </c>
      <c r="Z32" t="e">
        <f ca="1">'Effectiveness Data'!Z34/$Z$14</f>
        <v>#N/A</v>
      </c>
      <c r="AA32">
        <f>'Effectiveness Data'!AA34</f>
        <v>0</v>
      </c>
    </row>
    <row r="33" spans="1:27" ht="16">
      <c r="A33" s="46">
        <f>'Effectiveness Data'!A35</f>
        <v>0</v>
      </c>
      <c r="B33">
        <f>'Effectiveness Data'!B35</f>
        <v>0</v>
      </c>
      <c r="C33">
        <f>'Effectiveness Data'!C35</f>
        <v>0</v>
      </c>
      <c r="D33">
        <f>'Effectiveness Data'!D35</f>
        <v>0</v>
      </c>
      <c r="E33">
        <f>'Effectiveness Data'!E35</f>
        <v>0</v>
      </c>
      <c r="F33">
        <f>'Effectiveness Data'!F35</f>
        <v>0</v>
      </c>
      <c r="G33">
        <f>'Effectiveness Data'!G35</f>
        <v>0</v>
      </c>
      <c r="H33">
        <f>'Effectiveness Data'!H35</f>
        <v>0</v>
      </c>
      <c r="I33">
        <f>'Effectiveness Data'!I35</f>
        <v>0</v>
      </c>
      <c r="J33">
        <f>'Effectiveness Data'!J35</f>
        <v>0</v>
      </c>
      <c r="K33">
        <f>'Effectiveness Data'!K35</f>
        <v>0</v>
      </c>
      <c r="L33">
        <f>'Effectiveness Data'!L35</f>
        <v>0</v>
      </c>
      <c r="M33" t="e">
        <v>#N/A</v>
      </c>
      <c r="N33" t="e">
        <v>#N/A</v>
      </c>
      <c r="O33" t="e">
        <v>#N/A</v>
      </c>
      <c r="P33" t="e">
        <f ca="1">'Effectiveness Data'!P35/$P$14</f>
        <v>#N/A</v>
      </c>
      <c r="Q33" t="e">
        <f ca="1">'Effectiveness Data'!Q35/$Q$14</f>
        <v>#N/A</v>
      </c>
      <c r="R33" t="e">
        <f ca="1">'Effectiveness Data'!R35/$R$14</f>
        <v>#N/A</v>
      </c>
      <c r="S33" t="e">
        <f ca="1">'Effectiveness Data'!S35/$S$14</f>
        <v>#N/A</v>
      </c>
      <c r="T33" t="e">
        <f ca="1">'Effectiveness Data'!T35/$S$14</f>
        <v>#N/A</v>
      </c>
      <c r="U33" t="e">
        <f ca="1">'Effectiveness Data'!U35/$S$14</f>
        <v>#N/A</v>
      </c>
      <c r="V33" t="e">
        <f ca="1">'Effectiveness Data'!V35/$S$14</f>
        <v>#N/A</v>
      </c>
      <c r="W33">
        <f>'Effectiveness Data'!W35</f>
        <v>0</v>
      </c>
      <c r="X33" t="e">
        <f ca="1">'Effectiveness Data'!X35/$X$14</f>
        <v>#N/A</v>
      </c>
      <c r="Y33" t="e">
        <f ca="1">'Effectiveness Data'!Y35/$Y$14</f>
        <v>#N/A</v>
      </c>
      <c r="Z33" t="e">
        <f ca="1">'Effectiveness Data'!Z35/$Z$14</f>
        <v>#N/A</v>
      </c>
      <c r="AA33">
        <f>'Effectiveness Data'!AA35</f>
        <v>0</v>
      </c>
    </row>
    <row r="34" spans="1:27" ht="16">
      <c r="A34" s="46" t="str">
        <f>'Effectiveness Data'!A36</f>
        <v>UTM</v>
      </c>
      <c r="B34" t="str">
        <f>'Effectiveness Data'!B36</f>
        <v>589883, 5668519, 11, U</v>
      </c>
      <c r="C34" t="str">
        <f>'Effectiveness Data'!C36</f>
        <v>583771, 5674970, 11, U</v>
      </c>
      <c r="D34" t="str">
        <f>'Effectiveness Data'!D36</f>
        <v>561916, 5691745, 11, U</v>
      </c>
      <c r="E34" t="str">
        <f>'Effectiveness Data'!E36</f>
        <v>556010, 5698656, 11, U</v>
      </c>
      <c r="F34" t="str">
        <f>'Effectiveness Data'!F36</f>
        <v>572650, 5680799, 11, U</v>
      </c>
      <c r="G34" t="str">
        <f>'Effectiveness Data'!G36</f>
        <v>568794, 5683729, 11, U</v>
      </c>
      <c r="H34" t="str">
        <f>'Effectiveness Data'!H36</f>
        <v>301644, 5521329, 11, U</v>
      </c>
      <c r="I34" t="str">
        <f>'Effectiveness Data'!I36</f>
        <v>547020, 5699905, 11, U</v>
      </c>
      <c r="J34">
        <f>'Effectiveness Data'!J36</f>
        <v>0</v>
      </c>
      <c r="K34">
        <f>'Effectiveness Data'!K36</f>
        <v>0</v>
      </c>
      <c r="L34">
        <f>'Effectiveness Data'!L36</f>
        <v>0</v>
      </c>
      <c r="M34" t="e">
        <v>#N/A</v>
      </c>
      <c r="N34" t="e">
        <v>#N/A</v>
      </c>
      <c r="O34" t="e">
        <v>#N/A</v>
      </c>
      <c r="P34" t="e">
        <f ca="1">'Effectiveness Data'!P36/$P$14</f>
        <v>#N/A</v>
      </c>
      <c r="Q34" t="e">
        <f ca="1">'Effectiveness Data'!Q36/$Q$14</f>
        <v>#N/A</v>
      </c>
      <c r="R34" t="e">
        <f ca="1">'Effectiveness Data'!R36/$R$14</f>
        <v>#N/A</v>
      </c>
      <c r="S34" t="e">
        <f ca="1">'Effectiveness Data'!S36/$S$14</f>
        <v>#N/A</v>
      </c>
      <c r="T34" t="e">
        <f ca="1">'Effectiveness Data'!T36/$S$14</f>
        <v>#N/A</v>
      </c>
      <c r="U34" t="e">
        <f ca="1">'Effectiveness Data'!U36/$S$14</f>
        <v>#N/A</v>
      </c>
      <c r="V34" t="e">
        <f ca="1">'Effectiveness Data'!V36/$S$14</f>
        <v>#N/A</v>
      </c>
      <c r="W34" t="str">
        <f>'Effectiveness Data'!W36</f>
        <v>723669, 5217625, 11, T</v>
      </c>
      <c r="X34" t="e">
        <f ca="1">'Effectiveness Data'!X36/$X$14</f>
        <v>#N/A</v>
      </c>
      <c r="Y34" t="e">
        <f ca="1">'Effectiveness Data'!Y36/$Y$14</f>
        <v>#N/A</v>
      </c>
      <c r="Z34" t="e">
        <f ca="1">'Effectiveness Data'!Z36/$Z$14</f>
        <v>#N/A</v>
      </c>
      <c r="AA34" t="str">
        <f>'Effectiveness Data'!AA36</f>
        <v>626613, 5242339, 10, T</v>
      </c>
    </row>
    <row r="35" spans="1:27" ht="16">
      <c r="A35" s="46">
        <f>'Effectiveness Data'!A37</f>
        <v>0</v>
      </c>
      <c r="B35">
        <f>'Effectiveness Data'!B37</f>
        <v>0</v>
      </c>
      <c r="C35">
        <f>'Effectiveness Data'!C37</f>
        <v>0</v>
      </c>
      <c r="D35">
        <f>'Effectiveness Data'!D37</f>
        <v>0</v>
      </c>
      <c r="E35">
        <f>'Effectiveness Data'!E37</f>
        <v>0</v>
      </c>
      <c r="F35">
        <f>'Effectiveness Data'!F37</f>
        <v>0</v>
      </c>
      <c r="G35">
        <f>'Effectiveness Data'!G37</f>
        <v>0</v>
      </c>
      <c r="H35">
        <f>'Effectiveness Data'!H37</f>
        <v>0</v>
      </c>
      <c r="I35">
        <f>'Effectiveness Data'!I37</f>
        <v>0</v>
      </c>
      <c r="J35">
        <f>'Effectiveness Data'!J37</f>
        <v>0</v>
      </c>
      <c r="K35">
        <f>'Effectiveness Data'!K37</f>
        <v>0</v>
      </c>
      <c r="L35">
        <f>'Effectiveness Data'!L37</f>
        <v>0</v>
      </c>
      <c r="M35" t="e">
        <v>#N/A</v>
      </c>
      <c r="N35" t="e">
        <v>#N/A</v>
      </c>
      <c r="O35" t="e">
        <v>#N/A</v>
      </c>
      <c r="P35" t="e">
        <f ca="1">'Effectiveness Data'!P37/$P$14</f>
        <v>#N/A</v>
      </c>
      <c r="Q35" t="e">
        <f ca="1">'Effectiveness Data'!Q37/$Q$14</f>
        <v>#N/A</v>
      </c>
      <c r="R35" t="e">
        <f ca="1">'Effectiveness Data'!R37/$R$14</f>
        <v>#N/A</v>
      </c>
      <c r="S35" t="e">
        <f ca="1">'Effectiveness Data'!S37/$S$14</f>
        <v>#N/A</v>
      </c>
      <c r="T35" t="e">
        <f ca="1">'Effectiveness Data'!T37/$S$14</f>
        <v>#N/A</v>
      </c>
      <c r="U35" t="e">
        <f ca="1">'Effectiveness Data'!U37/$S$14</f>
        <v>#N/A</v>
      </c>
      <c r="V35" t="e">
        <f ca="1">'Effectiveness Data'!V37/$S$14</f>
        <v>#N/A</v>
      </c>
      <c r="W35">
        <f>'Effectiveness Data'!W37</f>
        <v>0</v>
      </c>
      <c r="X35" t="e">
        <f ca="1">'Effectiveness Data'!X37/$X$14</f>
        <v>#N/A</v>
      </c>
      <c r="Y35" t="e">
        <f ca="1">'Effectiveness Data'!Y37/$Y$14</f>
        <v>#N/A</v>
      </c>
      <c r="Z35" t="e">
        <f ca="1">'Effectiveness Data'!Z37/$Z$14</f>
        <v>#N/A</v>
      </c>
      <c r="AA35">
        <f>'Effectiveness Data'!AA37</f>
        <v>0</v>
      </c>
    </row>
    <row r="36" spans="1:27" ht="16">
      <c r="A36" s="46" t="str">
        <f>'Effectiveness Data'!A38</f>
        <v xml:space="preserve"> </v>
      </c>
      <c r="B36">
        <f>'Effectiveness Data'!B38</f>
        <v>0</v>
      </c>
      <c r="C36">
        <f>'Effectiveness Data'!C38</f>
        <v>0</v>
      </c>
      <c r="D36">
        <f>'Effectiveness Data'!D38</f>
        <v>0</v>
      </c>
      <c r="E36">
        <f>'Effectiveness Data'!E38</f>
        <v>0</v>
      </c>
      <c r="F36">
        <f>'Effectiveness Data'!F38</f>
        <v>0</v>
      </c>
      <c r="G36">
        <f>'Effectiveness Data'!G38</f>
        <v>0</v>
      </c>
      <c r="H36">
        <f>'Effectiveness Data'!H38</f>
        <v>0</v>
      </c>
      <c r="I36">
        <f>'Effectiveness Data'!I38</f>
        <v>0</v>
      </c>
      <c r="J36">
        <f>'Effectiveness Data'!J38</f>
        <v>0</v>
      </c>
      <c r="K36">
        <f>'Effectiveness Data'!K38</f>
        <v>0</v>
      </c>
      <c r="L36">
        <f>'Effectiveness Data'!L38</f>
        <v>0</v>
      </c>
      <c r="M36" t="e">
        <v>#N/A</v>
      </c>
      <c r="N36" t="e">
        <v>#N/A</v>
      </c>
      <c r="O36" t="e">
        <v>#N/A</v>
      </c>
      <c r="P36" t="e">
        <f ca="1">'Effectiveness Data'!P38/$P$14</f>
        <v>#N/A</v>
      </c>
      <c r="Q36" t="e">
        <f ca="1">'Effectiveness Data'!Q38/$Q$14</f>
        <v>#N/A</v>
      </c>
      <c r="R36" t="e">
        <f ca="1">'Effectiveness Data'!R38/$R$14</f>
        <v>#N/A</v>
      </c>
      <c r="S36" t="e">
        <f ca="1">'Effectiveness Data'!S38/$S$14</f>
        <v>#N/A</v>
      </c>
      <c r="T36" t="e">
        <f ca="1">'Effectiveness Data'!T38/$S$14</f>
        <v>#N/A</v>
      </c>
      <c r="U36" t="e">
        <f ca="1">'Effectiveness Data'!U38/$S$14</f>
        <v>#N/A</v>
      </c>
      <c r="V36" t="e">
        <f ca="1">'Effectiveness Data'!V38/$S$14</f>
        <v>#N/A</v>
      </c>
      <c r="W36">
        <f>'Effectiveness Data'!W38</f>
        <v>0</v>
      </c>
      <c r="X36" t="e">
        <f ca="1">'Effectiveness Data'!X38/$X$14</f>
        <v>#N/A</v>
      </c>
      <c r="Y36" t="e">
        <f ca="1">'Effectiveness Data'!Y38/$Y$14</f>
        <v>#N/A</v>
      </c>
      <c r="Z36" t="e">
        <f ca="1">'Effectiveness Data'!Z38/$Z$14</f>
        <v>#N/A</v>
      </c>
      <c r="AA36">
        <f>'Effectiveness Data'!AA38</f>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E5AA-586D-1C43-8007-72D4219C10AC}">
  <dimension ref="B4:G14"/>
  <sheetViews>
    <sheetView zoomScale="69" workbookViewId="0">
      <selection activeCell="G21" sqref="G21"/>
    </sheetView>
  </sheetViews>
  <sheetFormatPr baseColWidth="10" defaultRowHeight="15"/>
  <cols>
    <col min="2" max="2" width="29" customWidth="1"/>
    <col min="3" max="3" width="23.5" customWidth="1"/>
    <col min="4" max="4" width="28.33203125" customWidth="1"/>
    <col min="5" max="5" width="26.33203125" customWidth="1"/>
    <col min="6" max="6" width="28.33203125" customWidth="1"/>
  </cols>
  <sheetData>
    <row r="4" spans="2:7" ht="26">
      <c r="B4" s="59" t="s">
        <v>435</v>
      </c>
      <c r="C4" s="33"/>
    </row>
    <row r="6" spans="2:7" ht="26">
      <c r="B6" s="60" t="s">
        <v>417</v>
      </c>
      <c r="C6" s="61" t="s">
        <v>418</v>
      </c>
      <c r="D6" s="61" t="s">
        <v>420</v>
      </c>
      <c r="E6" s="61" t="s">
        <v>426</v>
      </c>
      <c r="F6" s="62" t="s">
        <v>419</v>
      </c>
      <c r="G6" s="76"/>
    </row>
    <row r="7" spans="2:7" ht="204" customHeight="1">
      <c r="B7" s="63" t="s">
        <v>425</v>
      </c>
      <c r="C7" s="64" t="s">
        <v>424</v>
      </c>
      <c r="D7" s="65" t="s">
        <v>423</v>
      </c>
      <c r="E7" s="66" t="s">
        <v>427</v>
      </c>
      <c r="F7" s="67" t="s">
        <v>433</v>
      </c>
      <c r="G7" s="58"/>
    </row>
    <row r="8" spans="2:7" ht="190" customHeight="1">
      <c r="B8" s="63" t="s">
        <v>430</v>
      </c>
      <c r="C8" s="64" t="s">
        <v>29</v>
      </c>
      <c r="D8" s="65" t="s">
        <v>428</v>
      </c>
      <c r="E8" s="64"/>
      <c r="F8" s="67" t="s">
        <v>433</v>
      </c>
    </row>
    <row r="9" spans="2:7" ht="201" customHeight="1">
      <c r="B9" s="63" t="s">
        <v>432</v>
      </c>
      <c r="C9" s="64" t="s">
        <v>431</v>
      </c>
      <c r="D9" s="65" t="s">
        <v>429</v>
      </c>
      <c r="E9" s="64"/>
      <c r="F9" s="67" t="s">
        <v>433</v>
      </c>
    </row>
    <row r="10" spans="2:7" ht="140" customHeight="1">
      <c r="B10" s="68" t="s">
        <v>437</v>
      </c>
      <c r="C10" s="64" t="s">
        <v>436</v>
      </c>
      <c r="D10" s="69" t="s">
        <v>440</v>
      </c>
      <c r="E10" s="70"/>
      <c r="F10" s="67" t="s">
        <v>433</v>
      </c>
    </row>
    <row r="11" spans="2:7" ht="170" customHeight="1">
      <c r="B11" s="71" t="s">
        <v>439</v>
      </c>
      <c r="C11" s="72" t="s">
        <v>55</v>
      </c>
      <c r="D11" s="73" t="s">
        <v>438</v>
      </c>
      <c r="E11" s="74"/>
      <c r="F11" s="75" t="s">
        <v>433</v>
      </c>
    </row>
    <row r="12" spans="2:7">
      <c r="F12" s="1"/>
    </row>
    <row r="13" spans="2:7">
      <c r="F13" s="1"/>
    </row>
    <row r="14" spans="2:7">
      <c r="F1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D3949-AB23-4340-94BC-ABE0023DCAD5}">
  <dimension ref="A1:J27"/>
  <sheetViews>
    <sheetView tabSelected="1" workbookViewId="0">
      <selection activeCell="N24" sqref="N24"/>
    </sheetView>
  </sheetViews>
  <sheetFormatPr baseColWidth="10" defaultRowHeight="15"/>
  <sheetData>
    <row r="1" spans="1:10">
      <c r="A1" t="s">
        <v>2</v>
      </c>
      <c r="B1" t="s">
        <v>421</v>
      </c>
      <c r="C1" t="s">
        <v>348</v>
      </c>
      <c r="D1" t="s">
        <v>446</v>
      </c>
      <c r="E1" t="s">
        <v>347</v>
      </c>
      <c r="F1" t="s">
        <v>445</v>
      </c>
      <c r="G1" t="s">
        <v>453</v>
      </c>
      <c r="H1" t="s">
        <v>442</v>
      </c>
      <c r="I1" t="s">
        <v>422</v>
      </c>
      <c r="J1" t="s">
        <v>452</v>
      </c>
    </row>
    <row r="2" spans="1:10">
      <c r="A2" t="s">
        <v>41</v>
      </c>
      <c r="B2">
        <v>2.1506289308176099</v>
      </c>
      <c r="C2">
        <v>52</v>
      </c>
      <c r="D2">
        <v>51.62</v>
      </c>
      <c r="E2">
        <v>54</v>
      </c>
      <c r="F2">
        <v>46</v>
      </c>
      <c r="G2">
        <v>57.72</v>
      </c>
      <c r="H2" t="e">
        <v>#N/A</v>
      </c>
      <c r="I2">
        <v>0.96296296296296291</v>
      </c>
      <c r="J2">
        <v>0.89431739431739432</v>
      </c>
    </row>
    <row r="3" spans="1:10">
      <c r="A3" t="s">
        <v>42</v>
      </c>
      <c r="B3">
        <v>2.7805031446540882</v>
      </c>
      <c r="C3">
        <v>52</v>
      </c>
      <c r="D3" t="e">
        <v>#N/A</v>
      </c>
      <c r="E3">
        <v>57</v>
      </c>
      <c r="F3" t="e">
        <v>#N/A</v>
      </c>
      <c r="G3" t="e">
        <v>#N/A</v>
      </c>
      <c r="H3" t="e">
        <v>#N/A</v>
      </c>
      <c r="I3">
        <v>0.91228070175438591</v>
      </c>
      <c r="J3" t="e">
        <v>#N/A</v>
      </c>
    </row>
    <row r="4" spans="1:10">
      <c r="A4" t="s">
        <v>44</v>
      </c>
      <c r="B4">
        <v>0.48721399730820997</v>
      </c>
      <c r="C4">
        <v>60</v>
      </c>
      <c r="D4">
        <v>58.51</v>
      </c>
      <c r="E4">
        <v>49</v>
      </c>
      <c r="F4">
        <v>40.4</v>
      </c>
      <c r="G4">
        <v>73.16</v>
      </c>
      <c r="H4">
        <v>124.09</v>
      </c>
      <c r="I4">
        <v>1.2244897959183674</v>
      </c>
      <c r="J4">
        <v>0.79975396391470754</v>
      </c>
    </row>
    <row r="5" spans="1:10">
      <c r="A5" t="s">
        <v>43</v>
      </c>
      <c r="B5">
        <v>0.46838885112168593</v>
      </c>
      <c r="C5">
        <v>60</v>
      </c>
      <c r="D5">
        <v>59.5</v>
      </c>
      <c r="E5">
        <v>57</v>
      </c>
      <c r="F5">
        <v>43.94</v>
      </c>
      <c r="G5">
        <v>69.599999999999994</v>
      </c>
      <c r="H5">
        <v>126.6</v>
      </c>
      <c r="I5">
        <v>1.0526315789473684</v>
      </c>
      <c r="J5">
        <v>0.85488505747126442</v>
      </c>
    </row>
    <row r="6" spans="1:10">
      <c r="A6" t="s">
        <v>399</v>
      </c>
      <c r="B6">
        <v>0.90756302521008403</v>
      </c>
      <c r="C6">
        <v>60</v>
      </c>
      <c r="D6" t="e">
        <v>#N/A</v>
      </c>
      <c r="E6">
        <v>67</v>
      </c>
      <c r="F6" t="e">
        <v>#N/A</v>
      </c>
      <c r="G6" t="e">
        <v>#N/A</v>
      </c>
      <c r="H6" t="e">
        <v>#N/A</v>
      </c>
      <c r="I6">
        <v>0.89552238805970152</v>
      </c>
      <c r="J6" t="e">
        <v>#N/A</v>
      </c>
    </row>
    <row r="7" spans="1:10">
      <c r="A7" t="s">
        <v>398</v>
      </c>
      <c r="B7">
        <v>0.49293433083956772</v>
      </c>
      <c r="C7">
        <v>60</v>
      </c>
      <c r="D7">
        <v>59.94</v>
      </c>
      <c r="E7">
        <v>67</v>
      </c>
      <c r="F7">
        <v>55.83</v>
      </c>
      <c r="G7">
        <v>67.84</v>
      </c>
      <c r="H7">
        <v>111.66</v>
      </c>
      <c r="I7">
        <v>0.89552238805970152</v>
      </c>
      <c r="J7">
        <v>0.88354952830188671</v>
      </c>
    </row>
    <row r="8" spans="1:10">
      <c r="A8" t="s">
        <v>184</v>
      </c>
      <c r="B8">
        <v>0.95121951219512191</v>
      </c>
      <c r="C8">
        <v>5.9</v>
      </c>
      <c r="D8">
        <v>5.76</v>
      </c>
      <c r="E8">
        <v>54</v>
      </c>
      <c r="F8">
        <v>29.63</v>
      </c>
      <c r="G8">
        <v>56.63</v>
      </c>
      <c r="H8" t="e">
        <v>#N/A</v>
      </c>
      <c r="I8">
        <v>0.10925925925925926</v>
      </c>
      <c r="J8">
        <v>0.10171287303549355</v>
      </c>
    </row>
    <row r="9" spans="1:10">
      <c r="A9" t="s">
        <v>185</v>
      </c>
      <c r="B9" t="e">
        <v>#N/A</v>
      </c>
      <c r="C9">
        <v>60</v>
      </c>
      <c r="D9">
        <v>60.07</v>
      </c>
      <c r="E9">
        <v>55.3</v>
      </c>
      <c r="F9">
        <v>35.07</v>
      </c>
      <c r="G9">
        <v>56.02</v>
      </c>
      <c r="H9">
        <v>84.25</v>
      </c>
      <c r="I9">
        <v>1.0849909584086799</v>
      </c>
      <c r="J9">
        <v>1.0722956087111746</v>
      </c>
    </row>
    <row r="10" spans="1:10">
      <c r="A10" t="s">
        <v>343</v>
      </c>
      <c r="B10">
        <v>4.2682926829268296E-2</v>
      </c>
      <c r="C10">
        <v>7.48</v>
      </c>
      <c r="D10">
        <v>6.69</v>
      </c>
      <c r="E10">
        <v>37.4</v>
      </c>
      <c r="F10">
        <v>31.92</v>
      </c>
      <c r="G10">
        <v>47.94</v>
      </c>
      <c r="H10" t="e">
        <v>#N/A</v>
      </c>
      <c r="I10">
        <v>0.2</v>
      </c>
      <c r="J10">
        <v>0.13954943679599502</v>
      </c>
    </row>
    <row r="11" spans="1:10">
      <c r="A11" t="s">
        <v>344</v>
      </c>
      <c r="B11">
        <v>1.7621951219512195</v>
      </c>
      <c r="C11">
        <v>7.2</v>
      </c>
      <c r="D11" t="e">
        <v>#N/A</v>
      </c>
      <c r="E11">
        <v>27.5</v>
      </c>
      <c r="F11" t="e">
        <v>#N/A</v>
      </c>
      <c r="G11" t="e">
        <v>#N/A</v>
      </c>
      <c r="H11" t="e">
        <v>#N/A</v>
      </c>
      <c r="I11">
        <v>0.26181818181818184</v>
      </c>
      <c r="J11" t="e">
        <v>#N/A</v>
      </c>
    </row>
    <row r="12" spans="1:10">
      <c r="A12" t="s">
        <v>345</v>
      </c>
      <c r="B12">
        <v>7.3170731707317069E-2</v>
      </c>
      <c r="C12">
        <v>8.25</v>
      </c>
      <c r="D12">
        <v>6.97</v>
      </c>
      <c r="E12">
        <v>30.6</v>
      </c>
      <c r="F12">
        <v>28.69</v>
      </c>
      <c r="G12">
        <v>35.86</v>
      </c>
      <c r="H12">
        <v>56.32</v>
      </c>
      <c r="I12">
        <v>0.26960784313725489</v>
      </c>
      <c r="J12">
        <v>0.19436698271054098</v>
      </c>
    </row>
    <row r="13" spans="1:10">
      <c r="A13" t="e">
        <v>#N/A</v>
      </c>
      <c r="B13" t="e">
        <v>#N/A</v>
      </c>
      <c r="C13" t="e">
        <v>#N/A</v>
      </c>
      <c r="D13" t="e">
        <v>#N/A</v>
      </c>
      <c r="E13" t="e">
        <v>#N/A</v>
      </c>
      <c r="F13" t="e">
        <v>#N/A</v>
      </c>
      <c r="G13" t="e">
        <v>#N/A</v>
      </c>
      <c r="H13" t="e">
        <v>#N/A</v>
      </c>
      <c r="I13" t="e">
        <v>#N/A</v>
      </c>
      <c r="J13" t="e">
        <v>#N/A</v>
      </c>
    </row>
    <row r="14" spans="1:10">
      <c r="A14" t="e">
        <v>#N/A</v>
      </c>
      <c r="B14" t="e">
        <v>#N/A</v>
      </c>
      <c r="C14" t="e">
        <v>#N/A</v>
      </c>
      <c r="D14" t="e">
        <v>#N/A</v>
      </c>
      <c r="E14" t="e">
        <v>#N/A</v>
      </c>
      <c r="F14" t="e">
        <v>#N/A</v>
      </c>
      <c r="G14" t="e">
        <v>#N/A</v>
      </c>
      <c r="H14" t="e">
        <v>#N/A</v>
      </c>
      <c r="I14" t="e">
        <v>#N/A</v>
      </c>
      <c r="J14" t="e">
        <v>#N/A</v>
      </c>
    </row>
    <row r="15" spans="1:10">
      <c r="A15" t="e">
        <v>#N/A</v>
      </c>
      <c r="B15" t="e">
        <v>#N/A</v>
      </c>
      <c r="C15" t="e">
        <v>#N/A</v>
      </c>
      <c r="D15" t="e">
        <v>#N/A</v>
      </c>
      <c r="E15" t="e">
        <v>#N/A</v>
      </c>
      <c r="F15" t="e">
        <v>#N/A</v>
      </c>
      <c r="G15" t="e">
        <v>#N/A</v>
      </c>
      <c r="H15" t="e">
        <v>#N/A</v>
      </c>
      <c r="I15" t="e">
        <v>#N/A</v>
      </c>
      <c r="J15" t="e">
        <v>#N/A</v>
      </c>
    </row>
    <row r="16" spans="1:10">
      <c r="A16" t="e">
        <v>#N/A</v>
      </c>
      <c r="B16" t="e">
        <v>#N/A</v>
      </c>
      <c r="C16" t="e">
        <v>#N/A</v>
      </c>
      <c r="D16" t="e">
        <v>#N/A</v>
      </c>
      <c r="E16" t="e">
        <v>#N/A</v>
      </c>
      <c r="F16" t="e">
        <v>#N/A</v>
      </c>
      <c r="G16" t="e">
        <v>#N/A</v>
      </c>
      <c r="H16" t="e">
        <v>#N/A</v>
      </c>
      <c r="I16" t="e">
        <v>#N/A</v>
      </c>
      <c r="J16" t="e">
        <v>#N/A</v>
      </c>
    </row>
    <row r="17" spans="1:10">
      <c r="A17" t="e">
        <v>#N/A</v>
      </c>
      <c r="B17" t="e">
        <v>#N/A</v>
      </c>
      <c r="C17" t="e">
        <v>#N/A</v>
      </c>
      <c r="D17" t="e">
        <v>#N/A</v>
      </c>
      <c r="E17" t="e">
        <v>#N/A</v>
      </c>
      <c r="F17" t="e">
        <v>#N/A</v>
      </c>
      <c r="G17" t="e">
        <v>#N/A</v>
      </c>
      <c r="H17" t="e">
        <v>#N/A</v>
      </c>
      <c r="I17" t="e">
        <v>#N/A</v>
      </c>
      <c r="J17" t="e">
        <v>#N/A</v>
      </c>
    </row>
    <row r="18" spans="1:10">
      <c r="A18" t="e">
        <v>#N/A</v>
      </c>
      <c r="B18" t="e">
        <v>#N/A</v>
      </c>
      <c r="C18" t="e">
        <v>#N/A</v>
      </c>
      <c r="D18" t="e">
        <v>#N/A</v>
      </c>
      <c r="E18" t="e">
        <v>#N/A</v>
      </c>
      <c r="F18" t="e">
        <v>#N/A</v>
      </c>
      <c r="G18" t="e">
        <v>#N/A</v>
      </c>
      <c r="H18" t="e">
        <v>#N/A</v>
      </c>
      <c r="I18" t="e">
        <v>#N/A</v>
      </c>
      <c r="J18" t="e">
        <v>#N/A</v>
      </c>
    </row>
    <row r="19" spans="1:10">
      <c r="A19" t="e">
        <v>#N/A</v>
      </c>
      <c r="B19" t="e">
        <v>#N/A</v>
      </c>
      <c r="C19" t="e">
        <v>#N/A</v>
      </c>
      <c r="D19" t="e">
        <v>#N/A</v>
      </c>
      <c r="E19" t="e">
        <v>#N/A</v>
      </c>
      <c r="F19" t="e">
        <v>#N/A</v>
      </c>
      <c r="G19" t="e">
        <v>#N/A</v>
      </c>
      <c r="H19" t="e">
        <v>#N/A</v>
      </c>
      <c r="I19" t="e">
        <v>#N/A</v>
      </c>
      <c r="J19" t="e">
        <v>#N/A</v>
      </c>
    </row>
    <row r="20" spans="1:10">
      <c r="A20" t="e">
        <v>#N/A</v>
      </c>
      <c r="B20" t="e">
        <v>#N/A</v>
      </c>
      <c r="C20" t="e">
        <v>#N/A</v>
      </c>
      <c r="D20" t="e">
        <v>#N/A</v>
      </c>
      <c r="E20" t="e">
        <v>#N/A</v>
      </c>
      <c r="F20" t="e">
        <v>#N/A</v>
      </c>
      <c r="G20" t="e">
        <v>#N/A</v>
      </c>
      <c r="H20" t="e">
        <v>#N/A</v>
      </c>
      <c r="I20" t="e">
        <v>#N/A</v>
      </c>
      <c r="J20" t="e">
        <v>#N/A</v>
      </c>
    </row>
    <row r="21" spans="1:10">
      <c r="A21" t="e">
        <v>#N/A</v>
      </c>
      <c r="B21" t="e">
        <v>#N/A</v>
      </c>
      <c r="C21" t="e">
        <v>#N/A</v>
      </c>
      <c r="D21" t="e">
        <v>#N/A</v>
      </c>
      <c r="E21" t="e">
        <v>#N/A</v>
      </c>
      <c r="F21" t="e">
        <v>#N/A</v>
      </c>
      <c r="G21" t="e">
        <v>#N/A</v>
      </c>
      <c r="H21" t="e">
        <v>#N/A</v>
      </c>
      <c r="I21" t="e">
        <v>#N/A</v>
      </c>
      <c r="J21" t="e">
        <v>#N/A</v>
      </c>
    </row>
    <row r="22" spans="1:10">
      <c r="A22" t="e">
        <v>#N/A</v>
      </c>
      <c r="B22" t="e">
        <v>#N/A</v>
      </c>
      <c r="C22" t="e">
        <v>#N/A</v>
      </c>
      <c r="D22" t="e">
        <v>#N/A</v>
      </c>
      <c r="E22" t="e">
        <v>#N/A</v>
      </c>
      <c r="F22" t="e">
        <v>#N/A</v>
      </c>
      <c r="G22" t="e">
        <v>#N/A</v>
      </c>
      <c r="H22" t="e">
        <v>#N/A</v>
      </c>
      <c r="I22" t="e">
        <v>#N/A</v>
      </c>
      <c r="J22" t="e">
        <v>#N/A</v>
      </c>
    </row>
    <row r="23" spans="1:10">
      <c r="A23" t="s">
        <v>77</v>
      </c>
      <c r="B23">
        <v>3.4096385542168677</v>
      </c>
      <c r="C23">
        <v>60</v>
      </c>
      <c r="D23">
        <v>55.3</v>
      </c>
      <c r="E23">
        <v>63</v>
      </c>
      <c r="F23">
        <v>10.54</v>
      </c>
      <c r="G23">
        <v>64.64</v>
      </c>
      <c r="H23" t="e">
        <v>#N/A</v>
      </c>
      <c r="I23">
        <v>0.95238095238095233</v>
      </c>
      <c r="J23">
        <v>0.64510347075118146</v>
      </c>
    </row>
    <row r="24" spans="1:10">
      <c r="A24" t="e">
        <v>#N/A</v>
      </c>
      <c r="B24" t="e">
        <v>#N/A</v>
      </c>
      <c r="C24" t="e">
        <v>#N/A</v>
      </c>
      <c r="D24" t="e">
        <v>#N/A</v>
      </c>
      <c r="E24" t="e">
        <v>#N/A</v>
      </c>
      <c r="F24" t="e">
        <v>#N/A</v>
      </c>
      <c r="G24" t="e">
        <v>#N/A</v>
      </c>
      <c r="H24" t="e">
        <v>#N/A</v>
      </c>
      <c r="I24" t="e">
        <v>#N/A</v>
      </c>
      <c r="J24" t="e">
        <v>#N/A</v>
      </c>
    </row>
    <row r="25" spans="1:10">
      <c r="A25" t="e">
        <v>#N/A</v>
      </c>
      <c r="B25" t="e">
        <v>#N/A</v>
      </c>
      <c r="C25" t="e">
        <v>#N/A</v>
      </c>
      <c r="D25" t="e">
        <v>#N/A</v>
      </c>
      <c r="E25" t="e">
        <v>#N/A</v>
      </c>
      <c r="F25" t="e">
        <v>#N/A</v>
      </c>
      <c r="G25" t="e">
        <v>#N/A</v>
      </c>
      <c r="H25" t="e">
        <v>#N/A</v>
      </c>
      <c r="I25" t="e">
        <v>#N/A</v>
      </c>
      <c r="J25" t="e">
        <v>#N/A</v>
      </c>
    </row>
    <row r="26" spans="1:10">
      <c r="A26" t="e">
        <v>#N/A</v>
      </c>
      <c r="B26" t="e">
        <v>#N/A</v>
      </c>
      <c r="C26" t="e">
        <v>#N/A</v>
      </c>
      <c r="D26" t="e">
        <v>#N/A</v>
      </c>
      <c r="E26" t="e">
        <v>#N/A</v>
      </c>
      <c r="F26" t="e">
        <v>#N/A</v>
      </c>
      <c r="G26" t="e">
        <v>#N/A</v>
      </c>
      <c r="H26" t="e">
        <v>#N/A</v>
      </c>
      <c r="I26" t="e">
        <v>#N/A</v>
      </c>
      <c r="J26" t="e">
        <v>#N/A</v>
      </c>
    </row>
    <row r="27" spans="1:10">
      <c r="A27" t="s">
        <v>216</v>
      </c>
      <c r="B27">
        <v>1.9025460930640914</v>
      </c>
      <c r="C27">
        <v>45.72</v>
      </c>
      <c r="D27">
        <v>45.64</v>
      </c>
      <c r="E27">
        <v>65.531999999999996</v>
      </c>
      <c r="F27">
        <v>53.64</v>
      </c>
      <c r="G27">
        <v>99.26</v>
      </c>
      <c r="H27" t="e">
        <v>#N/A</v>
      </c>
      <c r="I27">
        <v>0.69767441860465118</v>
      </c>
      <c r="J27">
        <v>0.45980253878702398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Global (fill this first)</vt:lpstr>
      <vt:lpstr>Western NA</vt:lpstr>
      <vt:lpstr>Effectiveness Data</vt:lpstr>
      <vt:lpstr>Figures</vt:lpstr>
      <vt:lpstr>Figures PNW</vt:lpstr>
      <vt:lpstr>Figures (GE)</vt:lpstr>
      <vt:lpstr>Figure PNW (GE)</vt:lpstr>
      <vt:lpstr>Further Potential Data Sources</vt:lpstr>
      <vt:lpstr>CL_eff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Chow, Emily FLNR:EX</dc:creator>
  <cp:lastModifiedBy>Clayton Lamb</cp:lastModifiedBy>
  <dcterms:created xsi:type="dcterms:W3CDTF">2021-05-06T14:55:35Z</dcterms:created>
  <dcterms:modified xsi:type="dcterms:W3CDTF">2022-02-22T00:31:59Z</dcterms:modified>
</cp:coreProperties>
</file>