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i35hef/Projects/qulrb/experiments/"/>
    </mc:Choice>
  </mc:AlternateContent>
  <xr:revisionPtr revIDLastSave="0" documentId="13_ncr:1_{261DD09F-2B9F-C146-B371-D8DB0749060C}" xr6:coauthVersionLast="47" xr6:coauthVersionMax="47" xr10:uidLastSave="{00000000-0000-0000-0000-000000000000}"/>
  <bookViews>
    <workbookView xWindow="3260" yWindow="2160" windowWidth="29100" windowHeight="18780" xr2:uid="{812FFC38-D564-894D-9C8E-3521AA0E7095}"/>
  </bookViews>
  <sheets>
    <sheet name="overview_testcases" sheetId="1" r:id="rId1"/>
    <sheet name="overhead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1" i="1" l="1"/>
  <c r="J42" i="1"/>
  <c r="J43" i="1"/>
  <c r="J44" i="1"/>
  <c r="J45" i="1"/>
  <c r="J46" i="1"/>
  <c r="J47" i="1"/>
  <c r="J48" i="1"/>
  <c r="I41" i="1"/>
  <c r="I42" i="1"/>
  <c r="I43" i="1"/>
  <c r="I44" i="1"/>
  <c r="I45" i="1"/>
  <c r="I46" i="1"/>
  <c r="I47" i="1"/>
  <c r="I48" i="1"/>
  <c r="H41" i="1"/>
  <c r="H42" i="1"/>
  <c r="H43" i="1"/>
  <c r="H44" i="1"/>
  <c r="H45" i="1"/>
  <c r="H46" i="1"/>
  <c r="H47" i="1"/>
  <c r="H48" i="1"/>
  <c r="G41" i="1"/>
  <c r="G42" i="1"/>
  <c r="G43" i="1"/>
  <c r="G44" i="1"/>
  <c r="G45" i="1"/>
  <c r="G46" i="1"/>
  <c r="G47" i="1"/>
  <c r="G48" i="1"/>
  <c r="F41" i="1"/>
  <c r="F42" i="1"/>
  <c r="F43" i="1"/>
  <c r="F44" i="1"/>
  <c r="F45" i="1"/>
  <c r="F46" i="1"/>
  <c r="F47" i="1"/>
  <c r="F48" i="1"/>
  <c r="E41" i="1"/>
  <c r="E42" i="1"/>
  <c r="E43" i="1"/>
  <c r="E44" i="1"/>
  <c r="E45" i="1"/>
  <c r="E46" i="1"/>
  <c r="E47" i="1"/>
  <c r="E48" i="1"/>
  <c r="D41" i="1"/>
  <c r="D42" i="1"/>
  <c r="D43" i="1"/>
  <c r="D44" i="1"/>
  <c r="D45" i="1"/>
  <c r="D46" i="1"/>
  <c r="D47" i="1"/>
  <c r="D48" i="1"/>
  <c r="J40" i="1"/>
  <c r="I40" i="1"/>
  <c r="H40" i="1"/>
  <c r="G40" i="1"/>
  <c r="F40" i="1"/>
  <c r="E40" i="1"/>
  <c r="C41" i="1"/>
  <c r="C42" i="1"/>
  <c r="C43" i="1"/>
  <c r="C44" i="1"/>
  <c r="C45" i="1"/>
  <c r="C46" i="1"/>
  <c r="C47" i="1"/>
  <c r="C48" i="1"/>
  <c r="D40" i="1"/>
  <c r="C40" i="1"/>
  <c r="K39" i="1"/>
  <c r="E36" i="1"/>
  <c r="F36" i="1"/>
  <c r="G36" i="1"/>
  <c r="H36" i="1"/>
  <c r="I36" i="1"/>
  <c r="D35" i="1"/>
  <c r="D36" i="1" s="1"/>
  <c r="E35" i="1"/>
  <c r="F35" i="1"/>
  <c r="G35" i="1"/>
  <c r="H35" i="1"/>
  <c r="I35" i="1"/>
  <c r="C35" i="1"/>
  <c r="C36" i="1" s="1"/>
  <c r="D33" i="1"/>
  <c r="E33" i="1"/>
  <c r="F33" i="1"/>
  <c r="G33" i="1"/>
  <c r="H33" i="1"/>
  <c r="I33" i="1"/>
  <c r="J33" i="1"/>
  <c r="K33" i="1"/>
  <c r="L33" i="1"/>
  <c r="C33" i="1"/>
  <c r="R23" i="1"/>
  <c r="R24" i="1"/>
  <c r="R25" i="1"/>
  <c r="R26" i="1"/>
  <c r="R27" i="1"/>
  <c r="Q23" i="1"/>
  <c r="Q24" i="1"/>
  <c r="Q25" i="1"/>
  <c r="Q26" i="1"/>
  <c r="Q27" i="1"/>
  <c r="P23" i="1"/>
  <c r="P24" i="1"/>
  <c r="P25" i="1"/>
  <c r="P26" i="1"/>
  <c r="P27" i="1"/>
  <c r="O23" i="1"/>
  <c r="O24" i="1"/>
  <c r="O25" i="1"/>
  <c r="O26" i="1"/>
  <c r="O27" i="1"/>
  <c r="N23" i="1"/>
  <c r="N24" i="1"/>
  <c r="N25" i="1"/>
  <c r="N26" i="1"/>
  <c r="N27" i="1"/>
  <c r="M23" i="1"/>
  <c r="S23" i="1" s="1"/>
  <c r="J23" i="1" s="1"/>
  <c r="M24" i="1"/>
  <c r="M25" i="1"/>
  <c r="M26" i="1"/>
  <c r="M27" i="1"/>
  <c r="L23" i="1"/>
  <c r="L24" i="1"/>
  <c r="L25" i="1"/>
  <c r="L26" i="1"/>
  <c r="L27" i="1"/>
  <c r="K23" i="1"/>
  <c r="K24" i="1"/>
  <c r="S24" i="1" s="1"/>
  <c r="J24" i="1" s="1"/>
  <c r="K25" i="1"/>
  <c r="S25" i="1" s="1"/>
  <c r="J25" i="1" s="1"/>
  <c r="K26" i="1"/>
  <c r="S26" i="1" s="1"/>
  <c r="J26" i="1" s="1"/>
  <c r="K27" i="1"/>
  <c r="S27" i="1" s="1"/>
  <c r="J27" i="1" s="1"/>
  <c r="T23" i="1"/>
  <c r="T24" i="1"/>
  <c r="T25" i="1"/>
  <c r="T26" i="1"/>
  <c r="T27" i="1"/>
  <c r="R22" i="1"/>
  <c r="R21" i="1"/>
  <c r="T22" i="1"/>
  <c r="Q22" i="1"/>
  <c r="P22" i="1"/>
  <c r="O22" i="1"/>
  <c r="N22" i="1"/>
  <c r="M22" i="1"/>
  <c r="L22" i="1"/>
  <c r="K22" i="1"/>
  <c r="S22" i="1" s="1"/>
  <c r="J22" i="1" s="1"/>
  <c r="Q21" i="1"/>
  <c r="P21" i="1"/>
  <c r="O21" i="1"/>
  <c r="N21" i="1"/>
  <c r="M21" i="1"/>
  <c r="L21" i="1"/>
  <c r="K21" i="1"/>
  <c r="T21" i="1"/>
  <c r="J9" i="1"/>
  <c r="J10" i="1"/>
  <c r="J11" i="1"/>
  <c r="J12" i="1"/>
  <c r="J8" i="1"/>
  <c r="K40" i="1" l="1"/>
  <c r="K43" i="1"/>
  <c r="K42" i="1"/>
  <c r="K41" i="1"/>
  <c r="K46" i="1"/>
  <c r="K44" i="1"/>
  <c r="K48" i="1"/>
  <c r="K47" i="1"/>
  <c r="K45" i="1"/>
  <c r="S21" i="1"/>
  <c r="J21" i="1" s="1"/>
</calcChain>
</file>

<file path=xl/sharedStrings.xml><?xml version="1.0" encoding="utf-8"?>
<sst xmlns="http://schemas.openxmlformats.org/spreadsheetml/2006/main" count="74" uniqueCount="42">
  <si>
    <t>1. Varied Imbalance Ratios</t>
  </si>
  <si>
    <t>Num. Tasks/proc</t>
  </si>
  <si>
    <t>Num. Procs</t>
  </si>
  <si>
    <t>Matrix sizes</t>
  </si>
  <si>
    <t>P0</t>
  </si>
  <si>
    <t>P1</t>
  </si>
  <si>
    <t>P2</t>
  </si>
  <si>
    <t>P3</t>
  </si>
  <si>
    <t>P4</t>
  </si>
  <si>
    <t>P5</t>
  </si>
  <si>
    <t>P6</t>
  </si>
  <si>
    <t>P7</t>
  </si>
  <si>
    <t>Rimb</t>
  </si>
  <si>
    <t>Testcase 1</t>
  </si>
  <si>
    <t>Testcase 2</t>
  </si>
  <si>
    <t>Testcase 3</t>
  </si>
  <si>
    <t>Testcase 4</t>
  </si>
  <si>
    <t>Testcase 5</t>
  </si>
  <si>
    <t>2. Varied Numbers of Partitions/Processes</t>
  </si>
  <si>
    <t># procs</t>
  </si>
  <si>
    <t>Testcase 6</t>
  </si>
  <si>
    <t>Testcase 7</t>
  </si>
  <si>
    <t>AVG</t>
  </si>
  <si>
    <t>MAX</t>
  </si>
  <si>
    <t>COUNT</t>
  </si>
  <si>
    <t>3. Varied Numbers of Tasks</t>
  </si>
  <si>
    <t>Num. Total Tasks</t>
  </si>
  <si>
    <t>in MB</t>
  </si>
  <si>
    <t>Task size (Bytes)</t>
  </si>
  <si>
    <t># tasks</t>
  </si>
  <si>
    <t>Testcase 8</t>
  </si>
  <si>
    <t>Testcase 9</t>
  </si>
  <si>
    <t>Testcase 10</t>
  </si>
  <si>
    <t>greedy</t>
  </si>
  <si>
    <t>kk</t>
  </si>
  <si>
    <t>multifit</t>
  </si>
  <si>
    <t>proact1</t>
  </si>
  <si>
    <t>proact2</t>
  </si>
  <si>
    <t>gurobi</t>
  </si>
  <si>
    <t>qubo+cqm</t>
  </si>
  <si>
    <t>qubo+qaoa</t>
  </si>
  <si>
    <t>in 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</si>
</sst>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C00000"/>
      <name val="Calibri"/>
      <family val="2"/>
      <scheme val="minor"/>
    </font>
    <font>
      <sz val="12"/>
      <color rgb="FFC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6" fillId="0" borderId="0" xfId="0" applyFont="1"/>
    <xf numFmtId="0" fontId="19" fillId="0" borderId="0" xfId="0" applyFont="1"/>
    <xf numFmtId="0" fontId="20" fillId="0" borderId="0" xfId="0" applyFont="1"/>
    <xf numFmtId="2" fontId="20" fillId="0" borderId="0" xfId="0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21" fillId="0" borderId="0" xfId="0" applyFont="1"/>
    <xf numFmtId="0" fontId="22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0A8C0-E326-C74F-9B88-3229C854A6DA}">
  <dimension ref="A2:T48"/>
  <sheetViews>
    <sheetView tabSelected="1" topLeftCell="A6" zoomScale="80" zoomScaleNormal="80" workbookViewId="0">
      <selection activeCell="M43" sqref="M43"/>
    </sheetView>
  </sheetViews>
  <sheetFormatPr baseColWidth="10" defaultRowHeight="16" x14ac:dyDescent="0.2"/>
  <cols>
    <col min="2" max="2" width="16.33203125" customWidth="1"/>
    <col min="18" max="18" width="11.6640625" bestFit="1" customWidth="1"/>
  </cols>
  <sheetData>
    <row r="2" spans="1:10" x14ac:dyDescent="0.2">
      <c r="B2" s="1" t="s">
        <v>0</v>
      </c>
    </row>
    <row r="3" spans="1:10" x14ac:dyDescent="0.2">
      <c r="B3" t="s">
        <v>2</v>
      </c>
      <c r="C3">
        <v>8</v>
      </c>
    </row>
    <row r="4" spans="1:10" x14ac:dyDescent="0.2">
      <c r="B4" t="s">
        <v>1</v>
      </c>
      <c r="C4">
        <v>50</v>
      </c>
    </row>
    <row r="5" spans="1:10" x14ac:dyDescent="0.2">
      <c r="B5" t="s">
        <v>3</v>
      </c>
      <c r="C5">
        <v>128</v>
      </c>
      <c r="D5">
        <v>192</v>
      </c>
      <c r="E5">
        <v>256</v>
      </c>
      <c r="F5">
        <v>320</v>
      </c>
      <c r="G5">
        <v>384</v>
      </c>
      <c r="H5">
        <v>448</v>
      </c>
      <c r="I5">
        <v>512</v>
      </c>
    </row>
    <row r="7" spans="1:10" x14ac:dyDescent="0.2">
      <c r="B7" s="1" t="s">
        <v>4</v>
      </c>
      <c r="C7" s="1" t="s">
        <v>5</v>
      </c>
      <c r="D7" s="1" t="s">
        <v>6</v>
      </c>
      <c r="E7" s="1" t="s">
        <v>7</v>
      </c>
      <c r="F7" s="1" t="s">
        <v>8</v>
      </c>
      <c r="G7" s="1" t="s">
        <v>9</v>
      </c>
      <c r="H7" s="1" t="s">
        <v>10</v>
      </c>
      <c r="I7" s="1" t="s">
        <v>11</v>
      </c>
      <c r="J7" s="2" t="s">
        <v>12</v>
      </c>
    </row>
    <row r="8" spans="1:10" x14ac:dyDescent="0.2">
      <c r="A8" t="s">
        <v>13</v>
      </c>
      <c r="B8">
        <v>384</v>
      </c>
      <c r="C8">
        <v>384</v>
      </c>
      <c r="D8">
        <v>384</v>
      </c>
      <c r="E8">
        <v>384</v>
      </c>
      <c r="F8">
        <v>384</v>
      </c>
      <c r="G8">
        <v>384</v>
      </c>
      <c r="H8">
        <v>384</v>
      </c>
      <c r="I8">
        <v>384</v>
      </c>
      <c r="J8" s="3">
        <f>(MAX(B8:I8)-AVERAGE(B8:I8))/AVERAGE(B8:I8)</f>
        <v>0</v>
      </c>
    </row>
    <row r="9" spans="1:10" x14ac:dyDescent="0.2">
      <c r="A9" t="s">
        <v>14</v>
      </c>
      <c r="B9">
        <v>448</v>
      </c>
      <c r="C9">
        <v>384</v>
      </c>
      <c r="D9">
        <v>256</v>
      </c>
      <c r="E9">
        <v>320</v>
      </c>
      <c r="F9">
        <v>128</v>
      </c>
      <c r="G9">
        <v>192</v>
      </c>
      <c r="H9">
        <v>128</v>
      </c>
      <c r="I9">
        <v>512</v>
      </c>
      <c r="J9" s="3">
        <f t="shared" ref="J9:J12" si="0">(MAX(B9:I9)-AVERAGE(B9:I9))/AVERAGE(B9:I9)</f>
        <v>0.72972972972972971</v>
      </c>
    </row>
    <row r="10" spans="1:10" x14ac:dyDescent="0.2">
      <c r="A10" t="s">
        <v>15</v>
      </c>
      <c r="B10">
        <v>512</v>
      </c>
      <c r="C10">
        <v>192</v>
      </c>
      <c r="D10">
        <v>128</v>
      </c>
      <c r="E10">
        <v>192</v>
      </c>
      <c r="F10">
        <v>128</v>
      </c>
      <c r="G10">
        <v>128</v>
      </c>
      <c r="H10">
        <v>128</v>
      </c>
      <c r="I10">
        <v>512</v>
      </c>
      <c r="J10" s="3">
        <f t="shared" si="0"/>
        <v>1.1333333333333333</v>
      </c>
    </row>
    <row r="11" spans="1:10" x14ac:dyDescent="0.2">
      <c r="A11" t="s">
        <v>16</v>
      </c>
      <c r="B11">
        <v>128</v>
      </c>
      <c r="C11">
        <v>192</v>
      </c>
      <c r="D11">
        <v>128</v>
      </c>
      <c r="E11">
        <v>256</v>
      </c>
      <c r="F11">
        <v>128</v>
      </c>
      <c r="G11">
        <v>320</v>
      </c>
      <c r="H11">
        <v>192</v>
      </c>
      <c r="I11">
        <v>512</v>
      </c>
      <c r="J11" s="3">
        <f t="shared" si="0"/>
        <v>1.2068965517241379</v>
      </c>
    </row>
    <row r="12" spans="1:10" x14ac:dyDescent="0.2">
      <c r="A12" t="s">
        <v>17</v>
      </c>
      <c r="B12">
        <v>128</v>
      </c>
      <c r="C12">
        <v>128</v>
      </c>
      <c r="D12">
        <v>512</v>
      </c>
      <c r="E12">
        <v>128</v>
      </c>
      <c r="F12">
        <v>128</v>
      </c>
      <c r="G12">
        <v>128</v>
      </c>
      <c r="H12">
        <v>448</v>
      </c>
      <c r="I12">
        <v>128</v>
      </c>
      <c r="J12" s="3">
        <f t="shared" si="0"/>
        <v>1.3703703703703705</v>
      </c>
    </row>
    <row r="15" spans="1:10" x14ac:dyDescent="0.2">
      <c r="B15" s="1" t="s">
        <v>18</v>
      </c>
    </row>
    <row r="16" spans="1:10" x14ac:dyDescent="0.2">
      <c r="B16" t="s">
        <v>2</v>
      </c>
      <c r="C16">
        <v>4</v>
      </c>
      <c r="D16">
        <v>8</v>
      </c>
      <c r="E16">
        <v>16</v>
      </c>
      <c r="F16">
        <v>32</v>
      </c>
      <c r="G16">
        <v>64</v>
      </c>
      <c r="H16">
        <v>128</v>
      </c>
      <c r="I16">
        <v>256</v>
      </c>
    </row>
    <row r="17" spans="1:20" x14ac:dyDescent="0.2">
      <c r="B17" t="s">
        <v>1</v>
      </c>
      <c r="C17">
        <v>100</v>
      </c>
    </row>
    <row r="18" spans="1:20" x14ac:dyDescent="0.2">
      <c r="B18" t="s">
        <v>3</v>
      </c>
      <c r="C18">
        <v>128</v>
      </c>
      <c r="D18">
        <v>192</v>
      </c>
      <c r="E18">
        <v>256</v>
      </c>
      <c r="F18">
        <v>320</v>
      </c>
      <c r="G18">
        <v>384</v>
      </c>
      <c r="H18">
        <v>448</v>
      </c>
      <c r="I18">
        <v>512</v>
      </c>
    </row>
    <row r="20" spans="1:20" x14ac:dyDescent="0.2">
      <c r="B20" t="s">
        <v>19</v>
      </c>
      <c r="J20" s="2" t="s">
        <v>12</v>
      </c>
      <c r="R20" t="s">
        <v>22</v>
      </c>
      <c r="S20" t="s">
        <v>23</v>
      </c>
      <c r="T20" t="s">
        <v>24</v>
      </c>
    </row>
    <row r="21" spans="1:20" x14ac:dyDescent="0.2">
      <c r="A21" t="s">
        <v>13</v>
      </c>
      <c r="B21">
        <v>4</v>
      </c>
      <c r="C21">
        <v>2</v>
      </c>
      <c r="D21">
        <v>0</v>
      </c>
      <c r="E21">
        <v>1</v>
      </c>
      <c r="F21">
        <v>0</v>
      </c>
      <c r="G21">
        <v>0</v>
      </c>
      <c r="H21">
        <v>0</v>
      </c>
      <c r="I21">
        <v>1</v>
      </c>
      <c r="J21" s="4">
        <f>(S21-R21)/R21</f>
        <v>1</v>
      </c>
      <c r="K21">
        <f>IF(C21&gt;0,$C$18,0)</f>
        <v>128</v>
      </c>
      <c r="L21">
        <f>IF(D21&gt;0,$D$18,0)</f>
        <v>0</v>
      </c>
      <c r="M21">
        <f>IF(E21&gt;0,$E$18,0)</f>
        <v>256</v>
      </c>
      <c r="N21">
        <f>IF(F21&gt;0,$F$18,0)</f>
        <v>0</v>
      </c>
      <c r="O21">
        <f>IF(G21&gt;0,$G$18,0)</f>
        <v>0</v>
      </c>
      <c r="P21">
        <f>IF(H21&gt;0,$H$18,0)</f>
        <v>0</v>
      </c>
      <c r="Q21">
        <f>IF(I21&gt;0,$I$18,0)</f>
        <v>512</v>
      </c>
      <c r="R21">
        <f>SUMPRODUCT(C21:I21,$C$18:$I$18)/T21</f>
        <v>256</v>
      </c>
      <c r="S21">
        <f>MAX(K21:R21)</f>
        <v>512</v>
      </c>
      <c r="T21">
        <f>SUM(C21:I21)</f>
        <v>4</v>
      </c>
    </row>
    <row r="22" spans="1:20" x14ac:dyDescent="0.2">
      <c r="A22" t="s">
        <v>14</v>
      </c>
      <c r="B22">
        <v>8</v>
      </c>
      <c r="C22">
        <v>2</v>
      </c>
      <c r="D22">
        <v>2</v>
      </c>
      <c r="E22">
        <v>1</v>
      </c>
      <c r="F22">
        <v>0</v>
      </c>
      <c r="G22">
        <v>1</v>
      </c>
      <c r="H22">
        <v>1</v>
      </c>
      <c r="I22">
        <v>1</v>
      </c>
      <c r="J22" s="4">
        <f>(S22-R22)/R22</f>
        <v>0.82857142857142863</v>
      </c>
      <c r="K22">
        <f>IF(C22&gt;0,$C$18,0)</f>
        <v>128</v>
      </c>
      <c r="L22">
        <f>IF(D22&gt;0,$D$18,0)</f>
        <v>192</v>
      </c>
      <c r="M22">
        <f>IF(E22&gt;0,$E$18,0)</f>
        <v>256</v>
      </c>
      <c r="N22">
        <f>IF(F22&gt;0,$F$18,0)</f>
        <v>0</v>
      </c>
      <c r="O22">
        <f>IF(G22&gt;0,$G$18,0)</f>
        <v>384</v>
      </c>
      <c r="P22">
        <f>IF(H22&gt;0,$H$18,0)</f>
        <v>448</v>
      </c>
      <c r="Q22">
        <f>IF(I22&gt;0,$I$18,0)</f>
        <v>512</v>
      </c>
      <c r="R22">
        <f>SUMPRODUCT(C22:I22,$C$18:$I$18)/T22</f>
        <v>280</v>
      </c>
      <c r="S22">
        <f t="shared" ref="S22:S27" si="1">MAX(K22:R22)</f>
        <v>512</v>
      </c>
      <c r="T22">
        <f>SUM(C22:I22)</f>
        <v>8</v>
      </c>
    </row>
    <row r="23" spans="1:20" x14ac:dyDescent="0.2">
      <c r="A23" t="s">
        <v>15</v>
      </c>
      <c r="B23">
        <v>16</v>
      </c>
      <c r="C23">
        <v>4</v>
      </c>
      <c r="D23">
        <v>2</v>
      </c>
      <c r="E23">
        <v>2</v>
      </c>
      <c r="F23">
        <v>2</v>
      </c>
      <c r="G23">
        <v>2</v>
      </c>
      <c r="H23">
        <v>2</v>
      </c>
      <c r="I23">
        <v>2</v>
      </c>
      <c r="J23" s="4">
        <f t="shared" ref="J23:J27" si="2">(S23-R23)/R23</f>
        <v>0.72972972972972971</v>
      </c>
      <c r="K23">
        <f t="shared" ref="K23:K27" si="3">IF(C23&gt;0,$C$18,0)</f>
        <v>128</v>
      </c>
      <c r="L23">
        <f t="shared" ref="L23:L27" si="4">IF(D23&gt;0,$D$18,0)</f>
        <v>192</v>
      </c>
      <c r="M23">
        <f t="shared" ref="M23:M27" si="5">IF(E23&gt;0,$E$18,0)</f>
        <v>256</v>
      </c>
      <c r="N23">
        <f t="shared" ref="N23:N27" si="6">IF(F23&gt;0,$F$18,0)</f>
        <v>320</v>
      </c>
      <c r="O23">
        <f t="shared" ref="O23:O27" si="7">IF(G23&gt;0,$G$18,0)</f>
        <v>384</v>
      </c>
      <c r="P23">
        <f t="shared" ref="P23:P27" si="8">IF(H23&gt;0,$H$18,0)</f>
        <v>448</v>
      </c>
      <c r="Q23">
        <f t="shared" ref="Q23:Q27" si="9">IF(I23&gt;0,$I$18,0)</f>
        <v>512</v>
      </c>
      <c r="R23">
        <f t="shared" ref="R23:R27" si="10">SUMPRODUCT(C23:I23,$C$18:$I$18)/T23</f>
        <v>296</v>
      </c>
      <c r="S23">
        <f t="shared" si="1"/>
        <v>512</v>
      </c>
      <c r="T23">
        <f t="shared" ref="T23:T27" si="11">SUM(C23:I23)</f>
        <v>16</v>
      </c>
    </row>
    <row r="24" spans="1:20" x14ac:dyDescent="0.2">
      <c r="A24" t="s">
        <v>16</v>
      </c>
      <c r="B24">
        <v>32</v>
      </c>
      <c r="C24">
        <v>7</v>
      </c>
      <c r="D24">
        <v>4</v>
      </c>
      <c r="E24">
        <v>8</v>
      </c>
      <c r="F24">
        <v>2</v>
      </c>
      <c r="G24">
        <v>5</v>
      </c>
      <c r="H24">
        <v>2</v>
      </c>
      <c r="I24">
        <v>4</v>
      </c>
      <c r="J24" s="4">
        <f t="shared" si="2"/>
        <v>0.77777777777777779</v>
      </c>
      <c r="K24">
        <f t="shared" si="3"/>
        <v>128</v>
      </c>
      <c r="L24">
        <f t="shared" si="4"/>
        <v>192</v>
      </c>
      <c r="M24">
        <f t="shared" si="5"/>
        <v>256</v>
      </c>
      <c r="N24">
        <f t="shared" si="6"/>
        <v>320</v>
      </c>
      <c r="O24">
        <f t="shared" si="7"/>
        <v>384</v>
      </c>
      <c r="P24">
        <f t="shared" si="8"/>
        <v>448</v>
      </c>
      <c r="Q24">
        <f t="shared" si="9"/>
        <v>512</v>
      </c>
      <c r="R24">
        <f t="shared" si="10"/>
        <v>288</v>
      </c>
      <c r="S24">
        <f t="shared" si="1"/>
        <v>512</v>
      </c>
      <c r="T24">
        <f t="shared" si="11"/>
        <v>32</v>
      </c>
    </row>
    <row r="25" spans="1:20" x14ac:dyDescent="0.2">
      <c r="A25" t="s">
        <v>17</v>
      </c>
      <c r="B25">
        <v>64</v>
      </c>
      <c r="C25">
        <v>16</v>
      </c>
      <c r="D25">
        <v>10</v>
      </c>
      <c r="E25">
        <v>7</v>
      </c>
      <c r="F25">
        <v>8</v>
      </c>
      <c r="G25">
        <v>10</v>
      </c>
      <c r="H25">
        <v>5</v>
      </c>
      <c r="I25">
        <v>8</v>
      </c>
      <c r="J25" s="4">
        <f t="shared" si="2"/>
        <v>0.77162629757785473</v>
      </c>
      <c r="K25">
        <f t="shared" si="3"/>
        <v>128</v>
      </c>
      <c r="L25">
        <f t="shared" si="4"/>
        <v>192</v>
      </c>
      <c r="M25">
        <f t="shared" si="5"/>
        <v>256</v>
      </c>
      <c r="N25">
        <f t="shared" si="6"/>
        <v>320</v>
      </c>
      <c r="O25">
        <f t="shared" si="7"/>
        <v>384</v>
      </c>
      <c r="P25">
        <f t="shared" si="8"/>
        <v>448</v>
      </c>
      <c r="Q25">
        <f t="shared" si="9"/>
        <v>512</v>
      </c>
      <c r="R25">
        <f t="shared" si="10"/>
        <v>289</v>
      </c>
      <c r="S25">
        <f t="shared" si="1"/>
        <v>512</v>
      </c>
      <c r="T25">
        <f t="shared" si="11"/>
        <v>64</v>
      </c>
    </row>
    <row r="26" spans="1:20" x14ac:dyDescent="0.2">
      <c r="A26" t="s">
        <v>20</v>
      </c>
      <c r="B26">
        <v>128</v>
      </c>
      <c r="C26">
        <v>16</v>
      </c>
      <c r="D26">
        <v>16</v>
      </c>
      <c r="E26">
        <v>64</v>
      </c>
      <c r="F26">
        <v>0</v>
      </c>
      <c r="G26">
        <v>0</v>
      </c>
      <c r="H26">
        <v>16</v>
      </c>
      <c r="I26">
        <v>10</v>
      </c>
      <c r="J26" s="4">
        <f t="shared" si="2"/>
        <v>0.84848484848484829</v>
      </c>
      <c r="K26">
        <f t="shared" si="3"/>
        <v>128</v>
      </c>
      <c r="L26">
        <f t="shared" si="4"/>
        <v>192</v>
      </c>
      <c r="M26">
        <f t="shared" si="5"/>
        <v>256</v>
      </c>
      <c r="N26">
        <f t="shared" si="6"/>
        <v>0</v>
      </c>
      <c r="O26">
        <f t="shared" si="7"/>
        <v>0</v>
      </c>
      <c r="P26">
        <f t="shared" si="8"/>
        <v>448</v>
      </c>
      <c r="Q26">
        <f t="shared" si="9"/>
        <v>512</v>
      </c>
      <c r="R26" s="5">
        <f t="shared" si="10"/>
        <v>276.98360655737707</v>
      </c>
      <c r="S26">
        <f t="shared" si="1"/>
        <v>512</v>
      </c>
      <c r="T26">
        <f t="shared" si="11"/>
        <v>122</v>
      </c>
    </row>
    <row r="27" spans="1:20" x14ac:dyDescent="0.2">
      <c r="A27" t="s">
        <v>21</v>
      </c>
      <c r="B27">
        <v>256</v>
      </c>
      <c r="C27">
        <v>32</v>
      </c>
      <c r="D27">
        <v>32</v>
      </c>
      <c r="E27">
        <v>128</v>
      </c>
      <c r="F27">
        <v>0</v>
      </c>
      <c r="G27">
        <v>0</v>
      </c>
      <c r="H27">
        <v>32</v>
      </c>
      <c r="I27">
        <v>32</v>
      </c>
      <c r="J27" s="4">
        <f t="shared" si="2"/>
        <v>0.77777777777777779</v>
      </c>
      <c r="K27">
        <f t="shared" si="3"/>
        <v>128</v>
      </c>
      <c r="L27">
        <f t="shared" si="4"/>
        <v>192</v>
      </c>
      <c r="M27">
        <f t="shared" si="5"/>
        <v>256</v>
      </c>
      <c r="N27">
        <f t="shared" si="6"/>
        <v>0</v>
      </c>
      <c r="O27">
        <f t="shared" si="7"/>
        <v>0</v>
      </c>
      <c r="P27">
        <f t="shared" si="8"/>
        <v>448</v>
      </c>
      <c r="Q27">
        <f t="shared" si="9"/>
        <v>512</v>
      </c>
      <c r="R27">
        <f t="shared" si="10"/>
        <v>288</v>
      </c>
      <c r="S27">
        <f t="shared" si="1"/>
        <v>512</v>
      </c>
      <c r="T27">
        <f t="shared" si="11"/>
        <v>256</v>
      </c>
    </row>
    <row r="30" spans="1:20" x14ac:dyDescent="0.2">
      <c r="B30" s="1" t="s">
        <v>25</v>
      </c>
    </row>
    <row r="31" spans="1:20" x14ac:dyDescent="0.2">
      <c r="B31" t="s">
        <v>2</v>
      </c>
      <c r="C31">
        <v>8</v>
      </c>
    </row>
    <row r="32" spans="1:20" x14ac:dyDescent="0.2">
      <c r="B32" t="s">
        <v>1</v>
      </c>
      <c r="C32">
        <v>8</v>
      </c>
      <c r="D32">
        <v>16</v>
      </c>
      <c r="E32">
        <v>32</v>
      </c>
      <c r="F32">
        <v>64</v>
      </c>
      <c r="G32">
        <v>128</v>
      </c>
      <c r="H32">
        <v>256</v>
      </c>
      <c r="I32">
        <v>512</v>
      </c>
      <c r="J32">
        <v>1024</v>
      </c>
      <c r="K32">
        <v>2048</v>
      </c>
      <c r="L32">
        <v>4096</v>
      </c>
    </row>
    <row r="33" spans="1:12" x14ac:dyDescent="0.2">
      <c r="B33" t="s">
        <v>26</v>
      </c>
      <c r="C33">
        <f>C32*$C$31</f>
        <v>64</v>
      </c>
      <c r="D33">
        <f t="shared" ref="D33:L33" si="12">D32*$C$31</f>
        <v>128</v>
      </c>
      <c r="E33">
        <f t="shared" si="12"/>
        <v>256</v>
      </c>
      <c r="F33">
        <f t="shared" si="12"/>
        <v>512</v>
      </c>
      <c r="G33">
        <f t="shared" si="12"/>
        <v>1024</v>
      </c>
      <c r="H33">
        <f t="shared" si="12"/>
        <v>2048</v>
      </c>
      <c r="I33">
        <f t="shared" si="12"/>
        <v>4096</v>
      </c>
      <c r="J33">
        <f t="shared" si="12"/>
        <v>8192</v>
      </c>
      <c r="K33">
        <f t="shared" si="12"/>
        <v>16384</v>
      </c>
      <c r="L33">
        <f t="shared" si="12"/>
        <v>32768</v>
      </c>
    </row>
    <row r="34" spans="1:12" x14ac:dyDescent="0.2">
      <c r="B34" t="s">
        <v>3</v>
      </c>
      <c r="C34">
        <v>128</v>
      </c>
      <c r="D34">
        <v>192</v>
      </c>
      <c r="E34">
        <v>256</v>
      </c>
      <c r="F34">
        <v>320</v>
      </c>
      <c r="G34">
        <v>384</v>
      </c>
      <c r="H34">
        <v>448</v>
      </c>
      <c r="I34">
        <v>512</v>
      </c>
    </row>
    <row r="35" spans="1:12" x14ac:dyDescent="0.2">
      <c r="B35" t="s">
        <v>28</v>
      </c>
      <c r="C35">
        <f>C34*C34*8*2</f>
        <v>262144</v>
      </c>
      <c r="D35">
        <f t="shared" ref="D35:I35" si="13">D34*D34*8*2</f>
        <v>589824</v>
      </c>
      <c r="E35">
        <f t="shared" si="13"/>
        <v>1048576</v>
      </c>
      <c r="F35">
        <f t="shared" si="13"/>
        <v>1638400</v>
      </c>
      <c r="G35">
        <f t="shared" si="13"/>
        <v>2359296</v>
      </c>
      <c r="H35">
        <f t="shared" si="13"/>
        <v>3211264</v>
      </c>
      <c r="I35">
        <f t="shared" si="13"/>
        <v>4194304</v>
      </c>
    </row>
    <row r="36" spans="1:12" x14ac:dyDescent="0.2">
      <c r="B36" s="6" t="s">
        <v>27</v>
      </c>
      <c r="C36">
        <f>C35/1024/1024</f>
        <v>0.25</v>
      </c>
      <c r="D36">
        <f t="shared" ref="D36:I36" si="14">D35/1024/1024</f>
        <v>0.5625</v>
      </c>
      <c r="E36">
        <f t="shared" si="14"/>
        <v>1</v>
      </c>
      <c r="F36">
        <f t="shared" si="14"/>
        <v>1.5625</v>
      </c>
      <c r="G36">
        <f t="shared" si="14"/>
        <v>2.25</v>
      </c>
      <c r="H36">
        <f t="shared" si="14"/>
        <v>3.0625</v>
      </c>
      <c r="I36">
        <f t="shared" si="14"/>
        <v>4</v>
      </c>
    </row>
    <row r="37" spans="1:12" x14ac:dyDescent="0.2">
      <c r="B37" s="6"/>
    </row>
    <row r="38" spans="1:12" x14ac:dyDescent="0.2">
      <c r="B38" t="s">
        <v>29</v>
      </c>
      <c r="C38" t="s">
        <v>4</v>
      </c>
      <c r="D38" t="s">
        <v>5</v>
      </c>
      <c r="E38" t="s">
        <v>6</v>
      </c>
      <c r="F38" t="s">
        <v>7</v>
      </c>
      <c r="G38" t="s">
        <v>8</v>
      </c>
      <c r="H38" t="s">
        <v>9</v>
      </c>
      <c r="I38" t="s">
        <v>10</v>
      </c>
      <c r="J38" t="s">
        <v>11</v>
      </c>
      <c r="K38" s="2" t="s">
        <v>12</v>
      </c>
    </row>
    <row r="39" spans="1:12" x14ac:dyDescent="0.2">
      <c r="A39" t="s">
        <v>13</v>
      </c>
      <c r="B39">
        <v>8</v>
      </c>
      <c r="C39">
        <v>128</v>
      </c>
      <c r="D39">
        <v>128</v>
      </c>
      <c r="E39">
        <v>192</v>
      </c>
      <c r="F39">
        <v>256</v>
      </c>
      <c r="G39">
        <v>384</v>
      </c>
      <c r="H39">
        <v>128</v>
      </c>
      <c r="I39">
        <v>512</v>
      </c>
      <c r="J39">
        <v>384</v>
      </c>
      <c r="K39" s="3">
        <f>(MAX(C39:J39)/AVERAGE(C39:J39)-1)</f>
        <v>0.93939393939393945</v>
      </c>
    </row>
    <row r="40" spans="1:12" x14ac:dyDescent="0.2">
      <c r="A40" t="s">
        <v>14</v>
      </c>
      <c r="B40">
        <v>16</v>
      </c>
      <c r="C40">
        <f>$C$39</f>
        <v>128</v>
      </c>
      <c r="D40">
        <f>$D$39</f>
        <v>128</v>
      </c>
      <c r="E40">
        <f>$E$39</f>
        <v>192</v>
      </c>
      <c r="F40">
        <f>$F$39</f>
        <v>256</v>
      </c>
      <c r="G40">
        <f>$G$39</f>
        <v>384</v>
      </c>
      <c r="H40">
        <f>$H$39</f>
        <v>128</v>
      </c>
      <c r="I40">
        <f>$I$39</f>
        <v>512</v>
      </c>
      <c r="J40">
        <f>$J$39</f>
        <v>384</v>
      </c>
      <c r="K40" s="3">
        <f t="shared" ref="K40:K48" si="15">(MAX(C40:J40)/AVERAGE(C40:J40)-1)</f>
        <v>0.93939393939393945</v>
      </c>
    </row>
    <row r="41" spans="1:12" x14ac:dyDescent="0.2">
      <c r="A41" t="s">
        <v>15</v>
      </c>
      <c r="B41">
        <v>32</v>
      </c>
      <c r="C41">
        <f t="shared" ref="C41:C48" si="16">$C$39</f>
        <v>128</v>
      </c>
      <c r="D41">
        <f t="shared" ref="D41:D48" si="17">$D$39</f>
        <v>128</v>
      </c>
      <c r="E41">
        <f t="shared" ref="E41:E48" si="18">$E$39</f>
        <v>192</v>
      </c>
      <c r="F41">
        <f t="shared" ref="F41:F48" si="19">$F$39</f>
        <v>256</v>
      </c>
      <c r="G41">
        <f t="shared" ref="G41:G48" si="20">$G$39</f>
        <v>384</v>
      </c>
      <c r="H41">
        <f t="shared" ref="H41:H48" si="21">$H$39</f>
        <v>128</v>
      </c>
      <c r="I41">
        <f t="shared" ref="I41:I48" si="22">$I$39</f>
        <v>512</v>
      </c>
      <c r="J41">
        <f t="shared" ref="J41:J48" si="23">$J$39</f>
        <v>384</v>
      </c>
      <c r="K41" s="3">
        <f t="shared" si="15"/>
        <v>0.93939393939393945</v>
      </c>
    </row>
    <row r="42" spans="1:12" x14ac:dyDescent="0.2">
      <c r="A42" t="s">
        <v>16</v>
      </c>
      <c r="B42">
        <v>64</v>
      </c>
      <c r="C42">
        <f t="shared" si="16"/>
        <v>128</v>
      </c>
      <c r="D42">
        <f t="shared" si="17"/>
        <v>128</v>
      </c>
      <c r="E42">
        <f t="shared" si="18"/>
        <v>192</v>
      </c>
      <c r="F42">
        <f t="shared" si="19"/>
        <v>256</v>
      </c>
      <c r="G42">
        <f t="shared" si="20"/>
        <v>384</v>
      </c>
      <c r="H42">
        <f t="shared" si="21"/>
        <v>128</v>
      </c>
      <c r="I42">
        <f t="shared" si="22"/>
        <v>512</v>
      </c>
      <c r="J42">
        <f t="shared" si="23"/>
        <v>384</v>
      </c>
      <c r="K42" s="3">
        <f t="shared" si="15"/>
        <v>0.93939393939393945</v>
      </c>
    </row>
    <row r="43" spans="1:12" x14ac:dyDescent="0.2">
      <c r="A43" t="s">
        <v>17</v>
      </c>
      <c r="B43">
        <v>128</v>
      </c>
      <c r="C43">
        <f t="shared" si="16"/>
        <v>128</v>
      </c>
      <c r="D43">
        <f t="shared" si="17"/>
        <v>128</v>
      </c>
      <c r="E43">
        <f t="shared" si="18"/>
        <v>192</v>
      </c>
      <c r="F43">
        <f t="shared" si="19"/>
        <v>256</v>
      </c>
      <c r="G43">
        <f t="shared" si="20"/>
        <v>384</v>
      </c>
      <c r="H43">
        <f t="shared" si="21"/>
        <v>128</v>
      </c>
      <c r="I43">
        <f t="shared" si="22"/>
        <v>512</v>
      </c>
      <c r="J43">
        <f t="shared" si="23"/>
        <v>384</v>
      </c>
      <c r="K43" s="3">
        <f t="shared" si="15"/>
        <v>0.93939393939393945</v>
      </c>
    </row>
    <row r="44" spans="1:12" x14ac:dyDescent="0.2">
      <c r="A44" t="s">
        <v>20</v>
      </c>
      <c r="B44">
        <v>256</v>
      </c>
      <c r="C44">
        <f t="shared" si="16"/>
        <v>128</v>
      </c>
      <c r="D44">
        <f t="shared" si="17"/>
        <v>128</v>
      </c>
      <c r="E44">
        <f t="shared" si="18"/>
        <v>192</v>
      </c>
      <c r="F44">
        <f t="shared" si="19"/>
        <v>256</v>
      </c>
      <c r="G44">
        <f t="shared" si="20"/>
        <v>384</v>
      </c>
      <c r="H44">
        <f t="shared" si="21"/>
        <v>128</v>
      </c>
      <c r="I44">
        <f t="shared" si="22"/>
        <v>512</v>
      </c>
      <c r="J44">
        <f t="shared" si="23"/>
        <v>384</v>
      </c>
      <c r="K44" s="3">
        <f t="shared" si="15"/>
        <v>0.93939393939393945</v>
      </c>
    </row>
    <row r="45" spans="1:12" x14ac:dyDescent="0.2">
      <c r="A45" t="s">
        <v>21</v>
      </c>
      <c r="B45">
        <v>512</v>
      </c>
      <c r="C45">
        <f t="shared" si="16"/>
        <v>128</v>
      </c>
      <c r="D45">
        <f t="shared" si="17"/>
        <v>128</v>
      </c>
      <c r="E45">
        <f t="shared" si="18"/>
        <v>192</v>
      </c>
      <c r="F45">
        <f t="shared" si="19"/>
        <v>256</v>
      </c>
      <c r="G45">
        <f t="shared" si="20"/>
        <v>384</v>
      </c>
      <c r="H45">
        <f t="shared" si="21"/>
        <v>128</v>
      </c>
      <c r="I45">
        <f t="shared" si="22"/>
        <v>512</v>
      </c>
      <c r="J45">
        <f t="shared" si="23"/>
        <v>384</v>
      </c>
      <c r="K45" s="3">
        <f t="shared" si="15"/>
        <v>0.93939393939393945</v>
      </c>
    </row>
    <row r="46" spans="1:12" x14ac:dyDescent="0.2">
      <c r="A46" t="s">
        <v>30</v>
      </c>
      <c r="B46">
        <v>1024</v>
      </c>
      <c r="C46">
        <f t="shared" si="16"/>
        <v>128</v>
      </c>
      <c r="D46">
        <f t="shared" si="17"/>
        <v>128</v>
      </c>
      <c r="E46">
        <f t="shared" si="18"/>
        <v>192</v>
      </c>
      <c r="F46">
        <f t="shared" si="19"/>
        <v>256</v>
      </c>
      <c r="G46">
        <f t="shared" si="20"/>
        <v>384</v>
      </c>
      <c r="H46">
        <f t="shared" si="21"/>
        <v>128</v>
      </c>
      <c r="I46">
        <f t="shared" si="22"/>
        <v>512</v>
      </c>
      <c r="J46">
        <f t="shared" si="23"/>
        <v>384</v>
      </c>
      <c r="K46" s="3">
        <f t="shared" si="15"/>
        <v>0.93939393939393945</v>
      </c>
    </row>
    <row r="47" spans="1:12" x14ac:dyDescent="0.2">
      <c r="A47" t="s">
        <v>31</v>
      </c>
      <c r="B47">
        <v>2048</v>
      </c>
      <c r="C47">
        <f t="shared" si="16"/>
        <v>128</v>
      </c>
      <c r="D47">
        <f t="shared" si="17"/>
        <v>128</v>
      </c>
      <c r="E47">
        <f t="shared" si="18"/>
        <v>192</v>
      </c>
      <c r="F47">
        <f t="shared" si="19"/>
        <v>256</v>
      </c>
      <c r="G47">
        <f t="shared" si="20"/>
        <v>384</v>
      </c>
      <c r="H47">
        <f t="shared" si="21"/>
        <v>128</v>
      </c>
      <c r="I47">
        <f t="shared" si="22"/>
        <v>512</v>
      </c>
      <c r="J47">
        <f t="shared" si="23"/>
        <v>384</v>
      </c>
      <c r="K47" s="3">
        <f t="shared" si="15"/>
        <v>0.93939393939393945</v>
      </c>
    </row>
    <row r="48" spans="1:12" x14ac:dyDescent="0.2">
      <c r="A48" t="s">
        <v>32</v>
      </c>
      <c r="B48">
        <v>4096</v>
      </c>
      <c r="C48">
        <f t="shared" si="16"/>
        <v>128</v>
      </c>
      <c r="D48">
        <f t="shared" si="17"/>
        <v>128</v>
      </c>
      <c r="E48">
        <f t="shared" si="18"/>
        <v>192</v>
      </c>
      <c r="F48">
        <f t="shared" si="19"/>
        <v>256</v>
      </c>
      <c r="G48">
        <f t="shared" si="20"/>
        <v>384</v>
      </c>
      <c r="H48">
        <f t="shared" si="21"/>
        <v>128</v>
      </c>
      <c r="I48">
        <f t="shared" si="22"/>
        <v>512</v>
      </c>
      <c r="J48">
        <f t="shared" si="23"/>
        <v>384</v>
      </c>
      <c r="K48" s="3">
        <f t="shared" si="15"/>
        <v>0.93939393939393945</v>
      </c>
    </row>
  </sheetData>
  <phoneticPr fontId="18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C89D0-797C-7546-9DE8-B0C7610FB72D}">
  <dimension ref="B3:K16"/>
  <sheetViews>
    <sheetView workbookViewId="0">
      <selection activeCell="G15" sqref="G15"/>
    </sheetView>
  </sheetViews>
  <sheetFormatPr baseColWidth="10" defaultRowHeight="16" x14ac:dyDescent="0.2"/>
  <sheetData>
    <row r="3" spans="2:11" x14ac:dyDescent="0.2">
      <c r="B3" s="7"/>
      <c r="C3" s="8" t="s">
        <v>0</v>
      </c>
      <c r="D3" s="8"/>
      <c r="E3" s="7"/>
      <c r="F3" s="7"/>
      <c r="G3" s="7"/>
      <c r="H3" s="7"/>
      <c r="I3" s="7"/>
      <c r="J3" s="7"/>
      <c r="K3" s="7"/>
    </row>
    <row r="4" spans="2:11" x14ac:dyDescent="0.2">
      <c r="B4" s="7"/>
      <c r="C4" s="7" t="s">
        <v>2</v>
      </c>
      <c r="D4" s="7">
        <v>8</v>
      </c>
      <c r="E4" s="7"/>
      <c r="F4" s="7"/>
      <c r="G4" s="7"/>
      <c r="H4" s="7"/>
      <c r="I4" s="7"/>
      <c r="J4" s="7"/>
      <c r="K4" s="7"/>
    </row>
    <row r="5" spans="2:11" x14ac:dyDescent="0.2">
      <c r="B5" s="7"/>
      <c r="C5" s="7" t="s">
        <v>1</v>
      </c>
      <c r="D5" s="7">
        <v>50</v>
      </c>
      <c r="E5" s="7"/>
      <c r="F5" s="7"/>
      <c r="G5" s="7"/>
      <c r="H5" s="7"/>
      <c r="I5" s="7"/>
      <c r="J5" s="7"/>
      <c r="K5" s="7"/>
    </row>
    <row r="6" spans="2:11" x14ac:dyDescent="0.2">
      <c r="B6" s="7"/>
      <c r="C6" s="7" t="s">
        <v>3</v>
      </c>
      <c r="D6" s="7">
        <v>128</v>
      </c>
      <c r="E6" s="7">
        <v>192</v>
      </c>
      <c r="F6" s="7">
        <v>256</v>
      </c>
      <c r="G6" s="7">
        <v>320</v>
      </c>
      <c r="H6" s="7">
        <v>384</v>
      </c>
      <c r="I6" s="7">
        <v>448</v>
      </c>
      <c r="J6" s="7">
        <v>512</v>
      </c>
      <c r="K6" s="7"/>
    </row>
    <row r="7" spans="2:11" x14ac:dyDescent="0.2">
      <c r="B7" s="7"/>
      <c r="C7" s="7"/>
      <c r="D7" s="7"/>
      <c r="E7" s="7"/>
      <c r="F7" s="7"/>
      <c r="G7" s="7"/>
      <c r="H7" s="7"/>
      <c r="I7" s="7"/>
      <c r="J7" s="7"/>
      <c r="K7" s="7"/>
    </row>
    <row r="8" spans="2:11" x14ac:dyDescent="0.2">
      <c r="B8" s="7"/>
      <c r="C8" s="8" t="s">
        <v>41</v>
      </c>
      <c r="D8" s="8"/>
      <c r="E8" s="8"/>
      <c r="F8" s="8"/>
      <c r="G8" s="8"/>
      <c r="H8" s="8"/>
      <c r="I8" s="8"/>
      <c r="J8" s="8"/>
      <c r="K8" s="2"/>
    </row>
    <row r="9" spans="2:11" x14ac:dyDescent="0.2">
      <c r="B9" s="7" t="s">
        <v>33</v>
      </c>
      <c r="C9" s="7">
        <v>493</v>
      </c>
      <c r="D9" s="7">
        <v>514</v>
      </c>
      <c r="E9" s="7">
        <v>468</v>
      </c>
      <c r="F9" s="7">
        <v>547</v>
      </c>
      <c r="G9" s="7">
        <v>484</v>
      </c>
      <c r="H9" s="7"/>
      <c r="I9" s="7"/>
      <c r="J9" s="7"/>
      <c r="K9" s="3"/>
    </row>
    <row r="10" spans="2:11" x14ac:dyDescent="0.2">
      <c r="B10" s="7" t="s">
        <v>34</v>
      </c>
      <c r="C10" s="7">
        <v>2621</v>
      </c>
      <c r="D10" s="7">
        <v>2740</v>
      </c>
      <c r="E10" s="7">
        <v>2434</v>
      </c>
      <c r="F10" s="7">
        <v>2673</v>
      </c>
      <c r="G10" s="7">
        <v>2470</v>
      </c>
      <c r="H10" s="7"/>
      <c r="I10" s="7"/>
      <c r="J10" s="7"/>
      <c r="K10" s="3"/>
    </row>
    <row r="11" spans="2:11" x14ac:dyDescent="0.2">
      <c r="B11" s="7" t="s">
        <v>35</v>
      </c>
      <c r="C11" s="7"/>
      <c r="D11" s="7"/>
      <c r="E11" s="7"/>
      <c r="F11" s="7"/>
      <c r="G11" s="7"/>
      <c r="H11" s="7"/>
      <c r="I11" s="7"/>
      <c r="J11" s="7"/>
      <c r="K11" s="3"/>
    </row>
    <row r="12" spans="2:11" x14ac:dyDescent="0.2">
      <c r="B12" s="7" t="s">
        <v>36</v>
      </c>
      <c r="C12" s="7"/>
      <c r="D12" s="7"/>
      <c r="E12" s="7"/>
      <c r="F12" s="7"/>
      <c r="G12" s="7"/>
      <c r="H12" s="7"/>
      <c r="I12" s="7"/>
      <c r="J12" s="7"/>
      <c r="K12" s="3"/>
    </row>
    <row r="13" spans="2:11" x14ac:dyDescent="0.2">
      <c r="B13" s="7" t="s">
        <v>37</v>
      </c>
      <c r="C13" s="7">
        <v>424</v>
      </c>
      <c r="D13" s="7">
        <v>382</v>
      </c>
      <c r="E13" s="7">
        <v>618</v>
      </c>
      <c r="F13" s="7">
        <v>388</v>
      </c>
      <c r="G13" s="7">
        <v>433</v>
      </c>
      <c r="H13" s="7"/>
      <c r="I13" s="7"/>
      <c r="J13" s="7"/>
      <c r="K13" s="3"/>
    </row>
    <row r="14" spans="2:11" x14ac:dyDescent="0.2">
      <c r="B14" s="7" t="s">
        <v>38</v>
      </c>
    </row>
    <row r="15" spans="2:11" x14ac:dyDescent="0.2">
      <c r="B15" s="7" t="s">
        <v>39</v>
      </c>
    </row>
    <row r="16" spans="2:11" x14ac:dyDescent="0.2">
      <c r="B16" s="7" t="s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overview_testcases</vt:lpstr>
      <vt:lpstr>overhead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Chung, Minh</cp:lastModifiedBy>
  <dcterms:modified xsi:type="dcterms:W3CDTF">2024-08-04T15:33:46Z</dcterms:modified>
</cp:coreProperties>
</file>