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R" sheetId="1" state="visible" r:id="rId2"/>
    <sheet name="Enrollment Roster" sheetId="2" state="visible" r:id="rId3"/>
    <sheet name="Family Income Groupings" sheetId="3" state="visible" r:id="rId4"/>
    <sheet name="Spaces" sheetId="4" state="visible" r:id="rId5"/>
    <sheet name="Other Details" sheetId="5" state="visible" r:id="rId6"/>
  </sheets>
  <definedNames>
    <definedName function="false" hidden="false" localSheetId="0" name="_xlnm.Print_Area" vbProcedure="false">PSR!$A$1:$Q$43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<sst xmlns="http://schemas.openxmlformats.org/spreadsheetml/2006/main" count="56" uniqueCount="39">
  <si>
    <t xml:space="preserve">CHILD DAY CARE PROGRAM STATUS REPORT (PSR)</t>
  </si>
  <si>
    <t xml:space="preserve">CONTRACTOR / SUBCONTRACTOR: </t>
  </si>
  <si>
    <t xml:space="preserve">Reporting Period:</t>
  </si>
  <si>
    <t xml:space="preserve">Number of Weeks:</t>
  </si>
  <si>
    <t xml:space="preserve">SPACES / CHILDREN SERVED</t>
  </si>
  <si>
    <t xml:space="preserve">Infant/Toddler</t>
  </si>
  <si>
    <t xml:space="preserve">Preschool</t>
  </si>
  <si>
    <t xml:space="preserve">School-age</t>
  </si>
  <si>
    <t xml:space="preserve">FT</t>
  </si>
  <si>
    <t xml:space="preserve">PT</t>
  </si>
  <si>
    <t xml:space="preserve">Acc.</t>
  </si>
  <si>
    <t xml:space="preserve">Una</t>
  </si>
  <si>
    <r>
      <rPr>
        <sz val="10"/>
        <rFont val="Arial"/>
        <family val="2"/>
        <charset val="1"/>
      </rPr>
      <t xml:space="preserve">Unit Rate    </t>
    </r>
    <r>
      <rPr>
        <sz val="9"/>
        <rFont val="Arial"/>
        <family val="2"/>
        <charset val="1"/>
      </rPr>
      <t xml:space="preserve">      </t>
    </r>
    <r>
      <rPr>
        <sz val="8"/>
        <rFont val="Arial"/>
        <family val="2"/>
        <charset val="1"/>
      </rPr>
      <t xml:space="preserve">Standard</t>
    </r>
  </si>
  <si>
    <r>
      <rPr>
        <sz val="10"/>
        <rFont val="Arial"/>
        <family val="2"/>
        <charset val="1"/>
      </rPr>
      <t xml:space="preserve">Unit Rate   </t>
    </r>
    <r>
      <rPr>
        <sz val="9"/>
        <rFont val="Arial"/>
        <family val="2"/>
        <charset val="1"/>
      </rPr>
      <t xml:space="preserve">               </t>
    </r>
    <r>
      <rPr>
        <sz val="8"/>
        <rFont val="Arial"/>
        <family val="2"/>
        <charset val="1"/>
      </rPr>
      <t xml:space="preserve">Title I</t>
    </r>
  </si>
  <si>
    <r>
      <rPr>
        <sz val="10"/>
        <rFont val="Arial"/>
        <family val="2"/>
        <charset val="1"/>
      </rPr>
      <t xml:space="preserve">Space Capacity </t>
    </r>
    <r>
      <rPr>
        <sz val="8"/>
        <rFont val="Arial"/>
        <family val="2"/>
        <charset val="1"/>
      </rPr>
      <t xml:space="preserve">(Standard + Title I)</t>
    </r>
  </si>
  <si>
    <r>
      <rPr>
        <sz val="10"/>
        <rFont val="Arial"/>
        <family val="2"/>
        <charset val="1"/>
      </rPr>
      <t xml:space="preserve">Space Utilization</t>
    </r>
    <r>
      <rPr>
        <sz val="9"/>
        <rFont val="Arial"/>
        <family val="2"/>
        <charset val="1"/>
      </rPr>
      <t xml:space="preserve">         </t>
    </r>
    <r>
      <rPr>
        <sz val="8"/>
        <rFont val="Arial"/>
        <family val="2"/>
        <charset val="1"/>
      </rPr>
      <t xml:space="preserve">Standard</t>
    </r>
  </si>
  <si>
    <r>
      <rPr>
        <sz val="10"/>
        <rFont val="Arial"/>
        <family val="2"/>
        <charset val="1"/>
      </rPr>
      <t xml:space="preserve">Space Utilization</t>
    </r>
    <r>
      <rPr>
        <sz val="9"/>
        <rFont val="Arial"/>
        <family val="2"/>
        <charset val="1"/>
      </rPr>
      <t xml:space="preserve">     </t>
    </r>
    <r>
      <rPr>
        <sz val="8"/>
        <rFont val="Arial"/>
        <family val="2"/>
        <charset val="1"/>
      </rPr>
      <t xml:space="preserve">Title I</t>
    </r>
  </si>
  <si>
    <t xml:space="preserve">FAMILY INCOME GROUPING</t>
  </si>
  <si>
    <t xml:space="preserve">Family Size</t>
  </si>
  <si>
    <t xml:space="preserve">Less than or Equal to</t>
  </si>
  <si>
    <t xml:space="preserve"># of Families</t>
  </si>
  <si>
    <t xml:space="preserve">REVENUE</t>
  </si>
  <si>
    <t xml:space="preserve">Unit Rate</t>
  </si>
  <si>
    <t xml:space="preserve">Family Fees</t>
  </si>
  <si>
    <t xml:space="preserve"># Subsidies</t>
  </si>
  <si>
    <t xml:space="preserve">Subsidies</t>
  </si>
  <si>
    <t xml:space="preserve">Total</t>
  </si>
  <si>
    <t xml:space="preserve">Infant/Toddler F/T</t>
  </si>
  <si>
    <t xml:space="preserve">Infant/Toddler WA</t>
  </si>
  <si>
    <t xml:space="preserve">Preschool F/T</t>
  </si>
  <si>
    <t xml:space="preserve">Preschool WA</t>
  </si>
  <si>
    <t xml:space="preserve">School Age F/T</t>
  </si>
  <si>
    <t xml:space="preserve">School Age P/T</t>
  </si>
  <si>
    <t xml:space="preserve">TOTALS</t>
  </si>
  <si>
    <t xml:space="preserve">SUBMISSION SIGN-OFF</t>
  </si>
  <si>
    <t xml:space="preserve">Prepared By</t>
  </si>
  <si>
    <t xml:space="preserve">ECE Reporter</t>
  </si>
  <si>
    <t xml:space="preserve">Date</t>
  </si>
  <si>
    <t xml:space="preserve">OEC-CDC PSR - JULY 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</si>
</sst>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\$#,##0"/>
    <numFmt numFmtId="167" formatCode="0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.5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E6"/>
        <bgColor rgb="FFFFFFFF"/>
      </patternFill>
    </fill>
    <fill>
      <patternFill patternType="solid">
        <fgColor rgb="FF76933B"/>
        <bgColor rgb="FF808080"/>
      </patternFill>
    </fill>
    <fill>
      <patternFill patternType="solid">
        <fgColor rgb="FFEFF4E4"/>
        <bgColor rgb="FFFFFFE6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E6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5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6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7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33B"/>
      <rgbColor rgb="FF800080"/>
      <rgbColor rgb="FF008080"/>
      <rgbColor rgb="FFC0C0C0"/>
      <rgbColor rgb="FF808080"/>
      <rgbColor rgb="FF9999FF"/>
      <rgbColor rgb="FF993366"/>
      <rgbColor rgb="FFFFFF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FF4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4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35" activeCellId="0" sqref="F35"/>
    </sheetView>
  </sheetViews>
  <sheetFormatPr defaultRowHeight="16" zeroHeight="false" outlineLevelRow="0" outlineLevelCol="0"/>
  <cols>
    <col collapsed="false" customWidth="true" hidden="false" outlineLevel="0" max="1" min="1" style="0" width="14.5"/>
    <col collapsed="false" customWidth="true" hidden="true" outlineLevel="0" max="2" min="2" style="0" width="9.17"/>
    <col collapsed="false" customWidth="true" hidden="false" outlineLevel="0" max="3" min="3" style="0" width="2"/>
    <col collapsed="false" customWidth="true" hidden="false" outlineLevel="0" max="8" min="4" style="0" width="6.33"/>
    <col collapsed="false" customWidth="true" hidden="false" outlineLevel="0" max="9" min="9" style="0" width="5.5"/>
    <col collapsed="false" customWidth="true" hidden="false" outlineLevel="0" max="11" min="10" style="0" width="6.33"/>
    <col collapsed="false" customWidth="true" hidden="false" outlineLevel="0" max="12" min="12" style="0" width="5.66"/>
    <col collapsed="false" customWidth="true" hidden="false" outlineLevel="0" max="17" min="13" style="0" width="6.33"/>
    <col collapsed="false" customWidth="true" hidden="false" outlineLevel="0" max="1025" min="18" style="0" width="8.83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6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3" t="n">
        <f aca="false">'Other Details'!A2</f>
        <v>0</v>
      </c>
      <c r="I2" s="3"/>
      <c r="J2" s="3"/>
      <c r="K2" s="3"/>
      <c r="L2" s="3"/>
      <c r="M2" s="3"/>
      <c r="N2" s="3"/>
      <c r="O2" s="3"/>
      <c r="P2" s="3"/>
      <c r="Q2" s="3"/>
    </row>
    <row r="3" customFormat="false" ht="16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customFormat="false" ht="16" hidden="false" customHeight="false" outlineLevel="0" collapsed="false">
      <c r="A4" s="5" t="s">
        <v>2</v>
      </c>
      <c r="B4" s="5"/>
      <c r="C4" s="5"/>
      <c r="D4" s="5"/>
      <c r="E4" s="5"/>
      <c r="F4" s="5"/>
      <c r="G4" s="6" t="n">
        <f aca="false">'Other Details'!B2</f>
        <v>0</v>
      </c>
      <c r="H4" s="6"/>
      <c r="I4" s="6"/>
      <c r="J4" s="6"/>
      <c r="K4" s="6"/>
      <c r="L4" s="6"/>
      <c r="M4" s="6"/>
      <c r="Q4" s="7"/>
    </row>
    <row r="5" customFormat="false" ht="16" hidden="false" customHeight="false" outlineLevel="0" collapsed="false">
      <c r="A5" s="5" t="s">
        <v>3</v>
      </c>
      <c r="B5" s="5"/>
      <c r="C5" s="5"/>
      <c r="D5" s="5"/>
      <c r="E5" s="5"/>
      <c r="F5" s="5"/>
      <c r="G5" s="6" t="n">
        <f aca="false">'Other Details'!C2</f>
        <v>0</v>
      </c>
      <c r="H5" s="6"/>
      <c r="I5" s="6"/>
      <c r="J5" s="6"/>
      <c r="K5" s="6"/>
      <c r="L5" s="6"/>
      <c r="M5" s="6"/>
      <c r="N5" s="8"/>
      <c r="O5" s="8"/>
      <c r="P5" s="8"/>
      <c r="Q5" s="8"/>
    </row>
    <row r="6" customFormat="false" ht="17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7" hidden="false" customHeight="true" outlineLevel="0" collapsed="false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customFormat="false" ht="16" hidden="false" customHeight="true" outlineLevel="0" collapsed="false">
      <c r="A8" s="10"/>
      <c r="B8" s="10"/>
      <c r="C8" s="10"/>
      <c r="D8" s="11" t="s">
        <v>5</v>
      </c>
      <c r="E8" s="11"/>
      <c r="F8" s="11"/>
      <c r="G8" s="11"/>
      <c r="H8" s="11" t="s">
        <v>6</v>
      </c>
      <c r="I8" s="11"/>
      <c r="J8" s="11"/>
      <c r="K8" s="11"/>
      <c r="L8" s="11"/>
      <c r="M8" s="11"/>
      <c r="N8" s="12" t="s">
        <v>7</v>
      </c>
      <c r="O8" s="12"/>
      <c r="P8" s="12"/>
      <c r="Q8" s="12"/>
    </row>
    <row r="9" customFormat="false" ht="17" hidden="false" customHeight="true" outlineLevel="0" collapsed="false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12"/>
      <c r="P9" s="12"/>
      <c r="Q9" s="12"/>
    </row>
    <row r="10" customFormat="false" ht="16" hidden="false" customHeight="false" outlineLevel="0" collapsed="false">
      <c r="A10" s="13"/>
      <c r="B10" s="13"/>
      <c r="C10" s="13"/>
      <c r="D10" s="14" t="s">
        <v>8</v>
      </c>
      <c r="E10" s="14"/>
      <c r="F10" s="15" t="s">
        <v>9</v>
      </c>
      <c r="G10" s="15"/>
      <c r="H10" s="14" t="s">
        <v>8</v>
      </c>
      <c r="I10" s="14"/>
      <c r="J10" s="14"/>
      <c r="K10" s="15" t="s">
        <v>9</v>
      </c>
      <c r="L10" s="15"/>
      <c r="M10" s="15"/>
      <c r="N10" s="16" t="s">
        <v>8</v>
      </c>
      <c r="O10" s="16"/>
      <c r="P10" s="15" t="s">
        <v>9</v>
      </c>
      <c r="Q10" s="15"/>
    </row>
    <row r="11" customFormat="false" ht="17" hidden="false" customHeight="true" outlineLevel="0" collapsed="false">
      <c r="A11" s="17"/>
      <c r="B11" s="17"/>
      <c r="C11" s="17"/>
      <c r="D11" s="18" t="s">
        <v>10</v>
      </c>
      <c r="E11" s="19" t="s">
        <v>11</v>
      </c>
      <c r="F11" s="19" t="s">
        <v>10</v>
      </c>
      <c r="G11" s="20" t="s">
        <v>11</v>
      </c>
      <c r="H11" s="18" t="s">
        <v>10</v>
      </c>
      <c r="I11" s="21"/>
      <c r="J11" s="19" t="s">
        <v>11</v>
      </c>
      <c r="K11" s="19" t="s">
        <v>10</v>
      </c>
      <c r="L11" s="21"/>
      <c r="M11" s="20" t="s">
        <v>11</v>
      </c>
      <c r="N11" s="22" t="s">
        <v>10</v>
      </c>
      <c r="O11" s="19" t="s">
        <v>11</v>
      </c>
      <c r="P11" s="19" t="s">
        <v>10</v>
      </c>
      <c r="Q11" s="20" t="s">
        <v>11</v>
      </c>
    </row>
    <row r="12" customFormat="false" ht="17" hidden="false" customHeight="true" outlineLevel="0" collapsed="false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customFormat="false" ht="25" hidden="false" customHeight="true" outlineLevel="0" collapsed="false">
      <c r="A13" s="24" t="s">
        <v>12</v>
      </c>
      <c r="B13" s="24"/>
      <c r="C13" s="24"/>
      <c r="D13" s="25" t="str">
        <f aca="false" t="array" ref="D13:D13">IFERROR(INDEX(Spaces!$E:$E,MATCH(1,(Spaces!$A:$A="Infant/Toddler")*(Spaces!$B:$B="FT")*(Spaces!$C:$C="Acc.")*(Spaces!$D:$D="Standard"),0)),"")</f>
        <v/>
      </c>
      <c r="E13" s="26" t="str">
        <f aca="false" t="array" ref="E13:E13">IFERROR(INDEX(Spaces!$E:$E,MATCH(1,(Spaces!$A:$A="Infant/Toddler")*(Spaces!$B:$B="FT")*(Spaces!$C:$C="Una")*(Spaces!$D:$D="Standard"),0)),"")</f>
        <v/>
      </c>
      <c r="F13" s="26" t="str">
        <f aca="false" t="array" ref="F13:F13">IFERROR(INDEX(Spaces!$E:$E,MATCH(1,(Spaces!$A:$A="Infant/Toddler")*(Spaces!$B:$B="PT")*(Spaces!$C:$C="Acc.")*(Spaces!$D:$D="Standard"),0)),"")</f>
        <v/>
      </c>
      <c r="G13" s="27" t="str">
        <f aca="false" t="array" ref="G13:G13">IFERROR(INDEX(Spaces!$E:$E,MATCH(1,(Spaces!$A:$A="Infant/Toddler")*(Spaces!$B:$B="PT")*(Spaces!$C:$C="Una")*(Spaces!$D:$D="Standard"),0)),"")</f>
        <v/>
      </c>
      <c r="H13" s="28" t="n">
        <v>165.32</v>
      </c>
      <c r="I13" s="29"/>
      <c r="J13" s="30" t="n">
        <v>126.59</v>
      </c>
      <c r="K13" s="30" t="n">
        <v>57.85</v>
      </c>
      <c r="L13" s="29"/>
      <c r="M13" s="31" t="n">
        <v>44.2</v>
      </c>
      <c r="N13" s="25" t="str">
        <f aca="false" t="array" ref="N13:N13">IFERROR(INDEX(Spaces!$E:$E,MATCH(1,(Spaces!$A:$A="School-age")*(Spaces!$B:$B="FT")*(Spaces!$C:$C="Acc.")*(Spaces!$D:$D="Standard"),0)),"")</f>
        <v/>
      </c>
      <c r="O13" s="26" t="str">
        <f aca="false" t="array" ref="O13:O13">IFERROR(INDEX(Spaces!$E:$E,MATCH(1,(Spaces!$A:$A="School-age")*(Spaces!$B:$B="FT")*(Spaces!$C:$C="Una")*(Spaces!$D:$D="Standard"),0)),"")</f>
        <v/>
      </c>
      <c r="P13" s="26" t="str">
        <f aca="false" t="array" ref="P13:P13">IFERROR(INDEX(Spaces!$E:$E,MATCH(1,(Spaces!$A:$A="School-age")*(Spaces!$B:$B="PT")*(Spaces!$C:$C="Acc.")*(Spaces!$D:$D="Standard"),0)),"")</f>
        <v/>
      </c>
      <c r="Q13" s="27" t="str">
        <f aca="false" t="array" ref="Q13:Q13">IFERROR(INDEX(Spaces!$E:$E,MATCH(1,(Spaces!$A:$A="School-age")*(Spaces!$B:$B="PT")*(Spaces!$C:$C="Una")*(Spaces!$D:$D="Standard"),0)),"")</f>
        <v/>
      </c>
    </row>
    <row r="14" customFormat="false" ht="25" hidden="false" customHeight="true" outlineLevel="0" collapsed="false">
      <c r="A14" s="24" t="s">
        <v>13</v>
      </c>
      <c r="B14" s="24"/>
      <c r="C14" s="24"/>
      <c r="D14" s="25" t="str">
        <f aca="false" t="array" ref="D14:D14">IFERROR(INDEX(Spaces!$E:$E,MATCH(1,(Spaces!$A:$A="Infant/Toddler")*(Spaces!$B:$B="FT")*(Spaces!$C:$C="Acc.")*(Spaces!$D:$D="Title I"),0)),"")</f>
        <v/>
      </c>
      <c r="E14" s="26" t="str">
        <f aca="false" t="array" ref="E14:E14">IFERROR(INDEX(Spaces!$E:$E,MATCH(1,(Spaces!$A:$A="Infant/Toddler")*(Spaces!$B:$B="FT")*(Spaces!$C:$C="Una")*(Spaces!$D:$D="Title I"),0)),"")</f>
        <v/>
      </c>
      <c r="F14" s="26" t="str">
        <f aca="false" t="array" ref="F14:F14">IFERROR(INDEX(Spaces!$E:$E,MATCH(1,(Spaces!$A:$A="Infant/Toddler")*(Spaces!$B:$B="PT")*(Spaces!$C:$C="Acc.")*(Spaces!$D:$D="Title I"),0)),"")</f>
        <v/>
      </c>
      <c r="G14" s="27" t="str">
        <f aca="false" t="array" ref="G14:G14">IFERROR(INDEX(Spaces!$E:$E,MATCH(1,(Spaces!$A:$A="Infant/Toddler")*(Spaces!$B:$B="PT")*(Spaces!$C:$C="Una")*(Spaces!$D:$D="Title I"),0)),"")</f>
        <v/>
      </c>
      <c r="H14" s="32"/>
      <c r="I14" s="32"/>
      <c r="J14" s="32"/>
      <c r="K14" s="32"/>
      <c r="L14" s="32"/>
      <c r="M14" s="32"/>
      <c r="N14" s="25" t="str">
        <f aca="false" t="array" ref="N14:N14">IFERROR(INDEX(Spaces!$E:$E,MATCH(1,(Spaces!$A:$A="School-age")*(Spaces!$B:$B="FT")*(Spaces!$C:$C="Acc.")*(Spaces!$D:$D="Title I"),0)),"")</f>
        <v/>
      </c>
      <c r="O14" s="26" t="str">
        <f aca="false" t="array" ref="O14:O14">IFERROR(INDEX(Spaces!$E:$E,MATCH(1,(Spaces!$A:$A="School-age")*(Spaces!$B:$B="FT")*(Spaces!$C:$C="Una")*(Spaces!$D:$D="Title I"),0)),"")</f>
        <v/>
      </c>
      <c r="P14" s="26" t="str">
        <f aca="false" t="array" ref="P14:P14">IFERROR(INDEX(Spaces!$E:$E,MATCH(1,(Spaces!$A:$A="School-age")*(Spaces!$B:$B="PT")*(Spaces!$C:$C="Acc.")*(Spaces!$D:$D="Title I"),0)),"")</f>
        <v/>
      </c>
      <c r="Q14" s="27" t="str">
        <f aca="false" t="array" ref="Q14:Q14">IFERROR(INDEX(Spaces!$E:$E,MATCH(1,(Spaces!$A:$A="School-age")*(Spaces!$B:$B="PT")*(Spaces!$C:$C="Una")*(Spaces!$D:$D="Title I"),0)),"")</f>
        <v/>
      </c>
    </row>
    <row r="15" customFormat="false" ht="25" hidden="false" customHeight="true" outlineLevel="0" collapsed="false">
      <c r="A15" s="24" t="s">
        <v>14</v>
      </c>
      <c r="B15" s="24"/>
      <c r="C15" s="24"/>
      <c r="D15" s="33" t="str">
        <f aca="false" t="array" ref="D15:D15">IFERROR(INDEX(Spaces!$F:$F,MATCH(1,(Spaces!$A:$A="Infant/Toddler")*(Spaces!$B:$B="FT")*(Spaces!$C:$C="Acc."),0)),"")</f>
        <v/>
      </c>
      <c r="E15" s="34" t="str">
        <f aca="false" t="array" ref="E15:E15">IFERROR(INDEX(Spaces!$F:$F,MATCH(1,(Spaces!$A:$A="Infant/Toddler")*(Spaces!$B:$B="FT")*(Spaces!$C:$C="Una"),0)),"")</f>
        <v/>
      </c>
      <c r="F15" s="34" t="str">
        <f aca="false" t="array" ref="F15:F15">IFERROR(INDEX(Spaces!$F:$F,MATCH(1,(Spaces!$A:$A="Infant/Toddler")*(Spaces!$B:$B="PT")*(Spaces!$C:$C="Acc."),0)),"")</f>
        <v/>
      </c>
      <c r="G15" s="35" t="str">
        <f aca="false" t="array" ref="G15:G15">IFERROR(INDEX(Spaces!$F:$F,MATCH(1,(Spaces!$A:$A="Infant/Toddler")*(Spaces!$B:$B="PT")*(Spaces!$C:$C="Una"),0)),"")</f>
        <v/>
      </c>
      <c r="H15" s="33" t="str">
        <f aca="false" t="array" ref="H15:H15">IFERROR(INDEX(Spaces!$F:$F,MATCH(1,(Spaces!$A:$A="Preschool")*(Spaces!$B:$B="FT")*(Spaces!$C:$C="Acc."),0)),"")</f>
        <v/>
      </c>
      <c r="I15" s="36"/>
      <c r="J15" s="34" t="str">
        <f aca="false" t="array" ref="J15:J15">IFERROR(INDEX(Spaces!$F:$F,MATCH(1,(Spaces!$A:$A="Preschool")*(Spaces!$B:$B="FT")*(Spaces!$C:$C="Una"),0)),"")</f>
        <v/>
      </c>
      <c r="K15" s="34" t="str">
        <f aca="false" t="array" ref="K15:K15">IFERROR(INDEX(Spaces!$F:$F,MATCH(1,(Spaces!$A:$A="Preschool")*(Spaces!$B:$B="PT")*(Spaces!$C:$C="Acc."),0)),"")</f>
        <v/>
      </c>
      <c r="L15" s="36"/>
      <c r="M15" s="35" t="str">
        <f aca="false" t="array" ref="M15:M15">IFERROR(INDEX(Spaces!$F:$F,MATCH(1,(Spaces!$A:$A="Preschool")*(Spaces!$B:$B="PT")*(Spaces!$C:$C="Una"),0)),"")</f>
        <v/>
      </c>
      <c r="N15" s="37" t="str">
        <f aca="false" t="array" ref="N15:N15">IFERROR(INDEX(Spaces!$F:$F,MATCH(1,(Spaces!$A:$A="School-age")*(Spaces!$B:$B="FT")*(Spaces!$C:$C="Acc."),0)),"")</f>
        <v/>
      </c>
      <c r="O15" s="34" t="str">
        <f aca="false" t="array" ref="O15:O15">IFERROR(INDEX(Spaces!$F:$F,MATCH(1,(Spaces!$A:$A="School-age")*(Spaces!$B:$B="FT")*(Spaces!$C:$C="Una"),0)),"")</f>
        <v/>
      </c>
      <c r="P15" s="34" t="str">
        <f aca="false" t="array" ref="P15:P15">IFERROR(INDEX(Spaces!$F:$F,MATCH(1,(Spaces!$A:$A="School-age")*(Spaces!$B:$B="PT")*(Spaces!$C:$C="Acc."),0)),"")</f>
        <v/>
      </c>
      <c r="Q15" s="35" t="str">
        <f aca="false" t="array" ref="Q15:Q15">IFERROR(INDEX(Spaces!$F:$F,MATCH(1,(Spaces!$A:$A="School-age")*(Spaces!$B:$B="PT")*(Spaces!$C:$C="Una"),0)),"")</f>
        <v/>
      </c>
    </row>
    <row r="16" customFormat="false" ht="25" hidden="false" customHeight="true" outlineLevel="0" collapsed="false">
      <c r="A16" s="24" t="s">
        <v>15</v>
      </c>
      <c r="B16" s="24"/>
      <c r="C16" s="24"/>
      <c r="D16" s="33" t="str">
        <f aca="false" t="array" ref="D16:D16">IFERROR(INDEX(Spaces!$G:$G,MATCH(1,(Spaces!$A:$A="Infant/Toddler")*(Spaces!$B:$B="FT")*(Spaces!$C:$C="Acc.")*(Spaces!$D:$D="Standard"),0)),"")</f>
        <v/>
      </c>
      <c r="E16" s="34" t="str">
        <f aca="false" t="array" ref="E16:E16">IFERROR(INDEX(Spaces!$G:$G,MATCH(1,(Spaces!$A:$A="Infant/Toddler")*(Spaces!$B:$B="FT")*(Spaces!$C:$C="Una")*(Spaces!$D:$D="Standard"),0)),"")</f>
        <v/>
      </c>
      <c r="F16" s="34" t="str">
        <f aca="false" t="array" ref="F16:F16">IFERROR(INDEX(Spaces!$G:$G,MATCH(1,(Spaces!$A:$A="Infant/Toddler")*(Spaces!$B:$B="PT")*(Spaces!$C:$C="Acc.")*(Spaces!$D:$D="Standard"),0)),"")</f>
        <v/>
      </c>
      <c r="G16" s="35" t="str">
        <f aca="false" t="array" ref="G16:G16">IFERROR(INDEX(Spaces!$G:$G,MATCH(1,(Spaces!$A:$A="Infant/Toddler")*(Spaces!$B:$B="PT")*(Spaces!$C:$C="Una")*(Spaces!$D:$D="Standard"),0)),"")</f>
        <v/>
      </c>
      <c r="H16" s="33" t="str">
        <f aca="false" t="array" ref="H16:H16">IFERROR(INDEX(Spaces!$G:$G,MATCH(1,(Spaces!$A:$A="Preschool")*(Spaces!$B:$B="FT")*(Spaces!$C:$C="Acc."),0)),"")</f>
        <v/>
      </c>
      <c r="I16" s="36"/>
      <c r="J16" s="34" t="str">
        <f aca="false" t="array" ref="J16:J16">IFERROR(INDEX(Spaces!$G:$G,MATCH(1,(Spaces!$A:$A="Preschool")*(Spaces!$B:$B="FT")*(Spaces!$C:$C="Una"),0)),"")</f>
        <v/>
      </c>
      <c r="K16" s="34" t="str">
        <f aca="false" t="array" ref="K16:K16">IFERROR(INDEX(Spaces!$G:$G,MATCH(1,(Spaces!$A:$A="Preschool")*(Spaces!$B:$B="PT")*(Spaces!$C:$C="Acc."),0)),"")</f>
        <v/>
      </c>
      <c r="L16" s="36"/>
      <c r="M16" s="35" t="str">
        <f aca="false" t="array" ref="M16:M16">IFERROR(INDEX(Spaces!$G:$G,MATCH(1,(Spaces!$A:$A="Preschool")*(Spaces!$B:$B="PT")*(Spaces!$C:$C="Una"),0)),"")</f>
        <v/>
      </c>
      <c r="N16" s="37" t="str">
        <f aca="false" t="array" ref="N16:N16">IFERROR(INDEX(Spaces!$G:$G,MATCH(1,(Spaces!$A:$A="School-age")*(Spaces!$B:$B="FT")*(Spaces!$C:$C="Acc.")*(Spaces!$D:$D="Standard"),0)),"")</f>
        <v/>
      </c>
      <c r="O16" s="34" t="str">
        <f aca="false" t="array" ref="O16:O16">IFERROR(INDEX(Spaces!$G:$G,MATCH(1,(Spaces!$A:$A="School-age")*(Spaces!$B:$B="FT")*(Spaces!$C:$C="Una")*(Spaces!$D:$D="Standard"),0)),"")</f>
        <v/>
      </c>
      <c r="P16" s="34" t="str">
        <f aca="false" t="array" ref="P16:P16">IFERROR(INDEX(Spaces!$G:$G,MATCH(1,(Spaces!$A:$A="School-age")*(Spaces!$B:$B="PT")*(Spaces!$C:$C="Acc.")*(Spaces!$D:$D="Standard"),0)),"")</f>
        <v/>
      </c>
      <c r="Q16" s="35" t="str">
        <f aca="false" t="array" ref="Q16:Q16">IFERROR(INDEX(Spaces!$G:$G,MATCH(1,(Spaces!$A:$A="School-age")*(Spaces!$B:$B="PT")*(Spaces!$C:$C="Una")*(Spaces!$D:$D="Standard"),0)),"")</f>
        <v/>
      </c>
    </row>
    <row r="17" customFormat="false" ht="25" hidden="false" customHeight="true" outlineLevel="0" collapsed="false">
      <c r="A17" s="38" t="s">
        <v>16</v>
      </c>
      <c r="B17" s="38"/>
      <c r="C17" s="38"/>
      <c r="D17" s="39" t="str">
        <f aca="false" t="array" ref="D17:D17">IFERROR(INDEX(Spaces!$G:$G,MATCH(1,(Spaces!$A:$A="Infant/Toddler")*(Spaces!$B:$B="FT")*(Spaces!$C:$C="Acc.")*(Spaces!$D:$D="Title I"),0)),"")</f>
        <v/>
      </c>
      <c r="E17" s="40" t="str">
        <f aca="false" t="array" ref="E17:E17">IFERROR(INDEX(Spaces!$G:$G,MATCH(1,(Spaces!$A:$A="Infant/Toddler")*(Spaces!$B:$B="FT")*(Spaces!$C:$C="Una")*(Spaces!$D:$D="Title I"),0)),"")</f>
        <v/>
      </c>
      <c r="F17" s="40" t="str">
        <f aca="false" t="array" ref="F17:F17">IFERROR(INDEX(Spaces!$G:$G,MATCH(1,(Spaces!$A:$A="Infant/Toddler")*(Spaces!$B:$B="PT")*(Spaces!$C:$C="Acc.")*(Spaces!$D:$D="Title I"),0)),"")</f>
        <v/>
      </c>
      <c r="G17" s="41" t="str">
        <f aca="false" t="array" ref="G17:G17">IFERROR(INDEX(Spaces!$G:$G,MATCH(1,(Spaces!$A:$A="Infant/Toddler")*(Spaces!$B:$B="PT")*(Spaces!$C:$C="Una")*(Spaces!$D:$D="Title I"),0)),"")</f>
        <v/>
      </c>
      <c r="H17" s="42"/>
      <c r="I17" s="42"/>
      <c r="J17" s="42"/>
      <c r="K17" s="42"/>
      <c r="L17" s="42"/>
      <c r="M17" s="42"/>
      <c r="N17" s="43" t="str">
        <f aca="false" t="array" ref="N17:N17">IFERROR(INDEX(Spaces!$G:$G,MATCH(1,(Spaces!$A:$A="School-age")*(Spaces!$B:$B="FT")*(Spaces!$C:$C="Acc.")*(Spaces!$D:$D="Title I"),0)),"")</f>
        <v/>
      </c>
      <c r="O17" s="40" t="str">
        <f aca="false" t="array" ref="O17:O17">IFERROR(INDEX(Spaces!$G:$G,MATCH(1,(Spaces!$A:$A="School-age")*(Spaces!$B:$B="FT")*(Spaces!$C:$C="Una")*(Spaces!$D:$D="Title I"),0)),"")</f>
        <v/>
      </c>
      <c r="P17" s="40" t="str">
        <f aca="false" t="array" ref="P17:P17">IFERROR(INDEX(Spaces!$G:$G,MATCH(1,(Spaces!$A:$A="School-age")*(Spaces!$B:$B="PT")*(Spaces!$C:$C="Acc.")*(Spaces!$D:$D="Title I"),0)),"")</f>
        <v/>
      </c>
      <c r="Q17" s="41" t="str">
        <f aca="false" t="array" ref="Q17:Q17">IFERROR(INDEX(Spaces!$G:$G,MATCH(1,(Spaces!$A:$A="School-age")*(Spaces!$B:$B="PT")*(Spaces!$C:$C="Una")*(Spaces!$D:$D="Title I"),0)),"")</f>
        <v/>
      </c>
    </row>
    <row r="18" customFormat="false" ht="17" hidden="false" customHeight="true" outlineLevel="0" collapsed="false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 customFormat="false" ht="17" hidden="false" customHeight="true" outlineLevel="0" collapsed="false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5"/>
      <c r="Q19" s="46"/>
    </row>
    <row r="20" customFormat="false" ht="16" hidden="false" customHeight="true" outlineLevel="0" collapsed="false">
      <c r="A20" s="47"/>
      <c r="B20" s="47"/>
      <c r="C20" s="47"/>
      <c r="D20" s="11" t="s">
        <v>18</v>
      </c>
      <c r="E20" s="11"/>
      <c r="F20" s="12" t="s">
        <v>19</v>
      </c>
      <c r="G20" s="12"/>
      <c r="H20" s="48" t="s">
        <v>20</v>
      </c>
      <c r="I20" s="48"/>
      <c r="J20" s="11" t="s">
        <v>18</v>
      </c>
      <c r="K20" s="11"/>
      <c r="L20" s="12" t="s">
        <v>19</v>
      </c>
      <c r="M20" s="12"/>
      <c r="N20" s="11" t="s">
        <v>20</v>
      </c>
      <c r="O20" s="11"/>
      <c r="P20" s="45"/>
      <c r="Q20" s="46"/>
    </row>
    <row r="21" customFormat="false" ht="16" hidden="false" customHeight="false" outlineLevel="0" collapsed="false">
      <c r="A21" s="47"/>
      <c r="B21" s="47"/>
      <c r="C21" s="47"/>
      <c r="D21" s="11"/>
      <c r="E21" s="11"/>
      <c r="F21" s="12"/>
      <c r="G21" s="12"/>
      <c r="H21" s="48"/>
      <c r="I21" s="48"/>
      <c r="J21" s="11"/>
      <c r="K21" s="11"/>
      <c r="L21" s="12"/>
      <c r="M21" s="12"/>
      <c r="N21" s="11"/>
      <c r="O21" s="11"/>
      <c r="P21" s="45"/>
      <c r="Q21" s="46"/>
    </row>
    <row r="22" customFormat="false" ht="16" hidden="false" customHeight="false" outlineLevel="0" collapsed="false">
      <c r="A22" s="49"/>
      <c r="B22" s="49"/>
      <c r="C22" s="49"/>
      <c r="D22" s="50" t="n">
        <v>1</v>
      </c>
      <c r="E22" s="50"/>
      <c r="F22" s="51" t="n">
        <v>24280</v>
      </c>
      <c r="G22" s="51"/>
      <c r="H22" s="52" t="n">
        <f aca="false">'Family Income Groupings'!C2</f>
        <v>0</v>
      </c>
      <c r="I22" s="52"/>
      <c r="J22" s="50" t="n">
        <v>7</v>
      </c>
      <c r="K22" s="50"/>
      <c r="L22" s="51" t="n">
        <v>76120</v>
      </c>
      <c r="M22" s="51"/>
      <c r="N22" s="53" t="n">
        <f aca="false">'Family Income Groupings'!C8</f>
        <v>0</v>
      </c>
      <c r="O22" s="53"/>
      <c r="P22" s="45"/>
      <c r="Q22" s="46"/>
    </row>
    <row r="23" customFormat="false" ht="16" hidden="false" customHeight="false" outlineLevel="0" collapsed="false">
      <c r="A23" s="49"/>
      <c r="B23" s="49"/>
      <c r="C23" s="49"/>
      <c r="D23" s="50" t="n">
        <v>2</v>
      </c>
      <c r="E23" s="50"/>
      <c r="F23" s="51" t="n">
        <v>32920</v>
      </c>
      <c r="G23" s="51"/>
      <c r="H23" s="52" t="n">
        <f aca="false">'Family Income Groupings'!C3</f>
        <v>0</v>
      </c>
      <c r="I23" s="52"/>
      <c r="J23" s="50" t="n">
        <v>8</v>
      </c>
      <c r="K23" s="50"/>
      <c r="L23" s="51" t="n">
        <v>84760</v>
      </c>
      <c r="M23" s="51"/>
      <c r="N23" s="53" t="n">
        <f aca="false">'Family Income Groupings'!C9</f>
        <v>0</v>
      </c>
      <c r="O23" s="53"/>
      <c r="P23" s="45"/>
      <c r="Q23" s="46"/>
    </row>
    <row r="24" customFormat="false" ht="16" hidden="false" customHeight="false" outlineLevel="0" collapsed="false">
      <c r="A24" s="49"/>
      <c r="B24" s="49"/>
      <c r="C24" s="49"/>
      <c r="D24" s="50" t="n">
        <v>3</v>
      </c>
      <c r="E24" s="50"/>
      <c r="F24" s="51" t="n">
        <v>41560</v>
      </c>
      <c r="G24" s="51"/>
      <c r="H24" s="52" t="n">
        <f aca="false">'Family Income Groupings'!C4</f>
        <v>0</v>
      </c>
      <c r="I24" s="52"/>
      <c r="J24" s="50" t="n">
        <v>9</v>
      </c>
      <c r="K24" s="50"/>
      <c r="L24" s="51" t="n">
        <v>93400</v>
      </c>
      <c r="M24" s="51"/>
      <c r="N24" s="53" t="n">
        <f aca="false">'Family Income Groupings'!C10</f>
        <v>0</v>
      </c>
      <c r="O24" s="53"/>
      <c r="P24" s="45"/>
      <c r="Q24" s="46"/>
    </row>
    <row r="25" customFormat="false" ht="16" hidden="false" customHeight="false" outlineLevel="0" collapsed="false">
      <c r="A25" s="49"/>
      <c r="B25" s="49"/>
      <c r="C25" s="49"/>
      <c r="D25" s="50" t="n">
        <v>4</v>
      </c>
      <c r="E25" s="50"/>
      <c r="F25" s="51" t="n">
        <v>50200</v>
      </c>
      <c r="G25" s="51"/>
      <c r="H25" s="52" t="n">
        <f aca="false">'Family Income Groupings'!C5</f>
        <v>0</v>
      </c>
      <c r="I25" s="52"/>
      <c r="J25" s="50" t="n">
        <v>10</v>
      </c>
      <c r="K25" s="50"/>
      <c r="L25" s="51" t="n">
        <v>102040</v>
      </c>
      <c r="M25" s="51"/>
      <c r="N25" s="53" t="n">
        <f aca="false">'Family Income Groupings'!C11</f>
        <v>0</v>
      </c>
      <c r="O25" s="53"/>
      <c r="P25" s="45"/>
      <c r="Q25" s="46"/>
    </row>
    <row r="26" customFormat="false" ht="16" hidden="false" customHeight="false" outlineLevel="0" collapsed="false">
      <c r="A26" s="49"/>
      <c r="B26" s="49"/>
      <c r="C26" s="49"/>
      <c r="D26" s="50" t="n">
        <v>5</v>
      </c>
      <c r="E26" s="50"/>
      <c r="F26" s="51" t="n">
        <v>58840</v>
      </c>
      <c r="G26" s="51"/>
      <c r="H26" s="52" t="n">
        <f aca="false">'Family Income Groupings'!C6</f>
        <v>0</v>
      </c>
      <c r="I26" s="52"/>
      <c r="J26" s="50" t="n">
        <v>11</v>
      </c>
      <c r="K26" s="50"/>
      <c r="L26" s="51" t="n">
        <v>110680</v>
      </c>
      <c r="M26" s="51"/>
      <c r="N26" s="53" t="n">
        <f aca="false">'Family Income Groupings'!C12</f>
        <v>0</v>
      </c>
      <c r="O26" s="53"/>
      <c r="P26" s="45"/>
      <c r="Q26" s="46"/>
    </row>
    <row r="27" customFormat="false" ht="16" hidden="false" customHeight="false" outlineLevel="0" collapsed="false">
      <c r="A27" s="49"/>
      <c r="B27" s="49"/>
      <c r="C27" s="49"/>
      <c r="D27" s="54" t="n">
        <v>6</v>
      </c>
      <c r="E27" s="54"/>
      <c r="F27" s="55" t="n">
        <v>67480</v>
      </c>
      <c r="G27" s="55"/>
      <c r="H27" s="52" t="n">
        <f aca="false">'Family Income Groupings'!C7</f>
        <v>0</v>
      </c>
      <c r="I27" s="52"/>
      <c r="J27" s="54" t="n">
        <v>12</v>
      </c>
      <c r="K27" s="54"/>
      <c r="L27" s="55" t="n">
        <v>119320</v>
      </c>
      <c r="M27" s="55"/>
      <c r="N27" s="53" t="n">
        <f aca="false">'Family Income Groupings'!C13</f>
        <v>0</v>
      </c>
      <c r="O27" s="53"/>
      <c r="P27" s="45"/>
      <c r="Q27" s="46"/>
    </row>
    <row r="28" customFormat="false" ht="17" hidden="false" customHeight="true" outlineLevel="0" collapsed="false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customFormat="false" ht="17" hidden="false" customHeight="true" outlineLevel="0" collapsed="false">
      <c r="A29" s="9" t="s">
        <v>21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56"/>
      <c r="Q29" s="57"/>
    </row>
    <row r="30" customFormat="false" ht="16" hidden="false" customHeight="true" outlineLevel="0" collapsed="false">
      <c r="A30" s="47"/>
      <c r="B30" s="47"/>
      <c r="C30" s="47"/>
      <c r="D30" s="58"/>
      <c r="E30" s="58"/>
      <c r="F30" s="59" t="s">
        <v>22</v>
      </c>
      <c r="G30" s="59"/>
      <c r="H30" s="60" t="s">
        <v>23</v>
      </c>
      <c r="I30" s="60"/>
      <c r="J30" s="58" t="s">
        <v>24</v>
      </c>
      <c r="K30" s="58"/>
      <c r="L30" s="59" t="s">
        <v>25</v>
      </c>
      <c r="M30" s="59"/>
      <c r="N30" s="58" t="s">
        <v>26</v>
      </c>
      <c r="O30" s="58"/>
      <c r="P30" s="45"/>
      <c r="Q30" s="46"/>
    </row>
    <row r="31" customFormat="false" ht="17" hidden="false" customHeight="true" outlineLevel="0" collapsed="false">
      <c r="A31" s="47"/>
      <c r="B31" s="47"/>
      <c r="C31" s="47"/>
      <c r="D31" s="58"/>
      <c r="E31" s="58"/>
      <c r="F31" s="59"/>
      <c r="G31" s="59"/>
      <c r="H31" s="60"/>
      <c r="I31" s="60"/>
      <c r="J31" s="58"/>
      <c r="K31" s="58"/>
      <c r="L31" s="59"/>
      <c r="M31" s="59"/>
      <c r="N31" s="58"/>
      <c r="O31" s="58"/>
      <c r="P31" s="45"/>
      <c r="Q31" s="46"/>
    </row>
    <row r="32" customFormat="false" ht="16" hidden="false" customHeight="false" outlineLevel="0" collapsed="false">
      <c r="A32" s="61" t="s">
        <v>27</v>
      </c>
      <c r="B32" s="61"/>
      <c r="C32" s="61"/>
      <c r="D32" s="62"/>
      <c r="E32" s="62"/>
      <c r="F32" s="63" t="n">
        <f aca="false">IFERROR((G5*D13)*D16,0)+IFERROR((G5*D14)*D17,0)+IFERROR((G5*E13)*E16,0)+IFERROR((G5*E14)*E17,0)</f>
        <v>0</v>
      </c>
      <c r="G32" s="63"/>
      <c r="H32" s="64"/>
      <c r="I32" s="64"/>
      <c r="J32" s="65"/>
      <c r="K32" s="65"/>
      <c r="L32" s="65"/>
      <c r="M32" s="65"/>
      <c r="N32" s="62"/>
      <c r="O32" s="62"/>
      <c r="P32" s="66"/>
      <c r="Q32" s="67"/>
    </row>
    <row r="33" customFormat="false" ht="16" hidden="false" customHeight="false" outlineLevel="0" collapsed="false">
      <c r="A33" s="68" t="s">
        <v>28</v>
      </c>
      <c r="B33" s="68"/>
      <c r="C33" s="68"/>
      <c r="D33" s="62"/>
      <c r="E33" s="62"/>
      <c r="F33" s="69" t="n">
        <f aca="false">IFERROR((G5*F13)*F16,0)+IFERROR((G5*F14)*F17,0)+IFERROR((G5*G13)*G16,0)+IFERROR((G5*G14)*G17,0)</f>
        <v>0</v>
      </c>
      <c r="G33" s="69"/>
      <c r="H33" s="70"/>
      <c r="I33" s="70"/>
      <c r="J33" s="29"/>
      <c r="K33" s="29"/>
      <c r="L33" s="29"/>
      <c r="M33" s="29"/>
      <c r="N33" s="62"/>
      <c r="O33" s="62"/>
      <c r="P33" s="71"/>
      <c r="Q33" s="72"/>
    </row>
    <row r="34" customFormat="false" ht="16" hidden="false" customHeight="false" outlineLevel="0" collapsed="false">
      <c r="A34" s="68" t="s">
        <v>29</v>
      </c>
      <c r="B34" s="68"/>
      <c r="C34" s="68"/>
      <c r="D34" s="62"/>
      <c r="E34" s="62"/>
      <c r="F34" s="63" t="n">
        <f aca="false">IFERROR((G5*H13)*H16,0)+IFERROR((G5*I13)*I16,0)+IFERROR((G5*J13)*J16,0)</f>
        <v>0</v>
      </c>
      <c r="G34" s="63"/>
      <c r="H34" s="70"/>
      <c r="I34" s="70"/>
      <c r="J34" s="29"/>
      <c r="K34" s="29"/>
      <c r="L34" s="29"/>
      <c r="M34" s="29"/>
      <c r="N34" s="62"/>
      <c r="O34" s="62"/>
      <c r="P34" s="71"/>
      <c r="Q34" s="72"/>
    </row>
    <row r="35" customFormat="false" ht="16" hidden="false" customHeight="false" outlineLevel="0" collapsed="false">
      <c r="A35" s="68" t="s">
        <v>30</v>
      </c>
      <c r="B35" s="68"/>
      <c r="C35" s="68"/>
      <c r="D35" s="62"/>
      <c r="E35" s="62"/>
      <c r="F35" s="63" t="n">
        <f aca="false">IFERROR((G5*K13)*K16,0)+IFERROR((G5*L13)*L16,0)+IFERROR((G5*M13)*M16,0)</f>
        <v>0</v>
      </c>
      <c r="G35" s="63"/>
      <c r="H35" s="70"/>
      <c r="I35" s="70"/>
      <c r="J35" s="29"/>
      <c r="K35" s="29"/>
      <c r="L35" s="29"/>
      <c r="M35" s="29"/>
      <c r="N35" s="62"/>
      <c r="O35" s="62"/>
      <c r="P35" s="71"/>
      <c r="Q35" s="72"/>
    </row>
    <row r="36" customFormat="false" ht="16" hidden="false" customHeight="false" outlineLevel="0" collapsed="false">
      <c r="A36" s="68" t="s">
        <v>31</v>
      </c>
      <c r="B36" s="68"/>
      <c r="C36" s="68"/>
      <c r="D36" s="62"/>
      <c r="E36" s="62"/>
      <c r="F36" s="63" t="n">
        <f aca="false">IFERROR((G5*N13)*N16,0)+IFERROR((G5*N14)*N17,0)+IFERROR((G5*O13)*O16,0)+IFERROR((G5*O14)*O17,0)</f>
        <v>0</v>
      </c>
      <c r="G36" s="63"/>
      <c r="H36" s="70"/>
      <c r="I36" s="70"/>
      <c r="J36" s="29"/>
      <c r="K36" s="29"/>
      <c r="L36" s="29"/>
      <c r="M36" s="29"/>
      <c r="N36" s="62"/>
      <c r="O36" s="62"/>
      <c r="P36" s="71"/>
      <c r="Q36" s="72"/>
    </row>
    <row r="37" customFormat="false" ht="16" hidden="false" customHeight="false" outlineLevel="0" collapsed="false">
      <c r="A37" s="68" t="s">
        <v>32</v>
      </c>
      <c r="B37" s="68"/>
      <c r="C37" s="68"/>
      <c r="D37" s="62"/>
      <c r="E37" s="62"/>
      <c r="F37" s="63" t="n">
        <f aca="false">IFERROR((G5*P13)*P16,0)+IFERROR((G5*P14)*P17,0)+IFERROR((G5*Q13)*Q16,0)+IFERROR((G5*Q14)*Q17,0)</f>
        <v>0</v>
      </c>
      <c r="G37" s="63"/>
      <c r="H37" s="70"/>
      <c r="I37" s="70"/>
      <c r="J37" s="29"/>
      <c r="K37" s="29"/>
      <c r="L37" s="29"/>
      <c r="M37" s="29"/>
      <c r="N37" s="62"/>
      <c r="O37" s="62"/>
      <c r="P37" s="71"/>
      <c r="Q37" s="72"/>
    </row>
    <row r="38" customFormat="false" ht="17" hidden="false" customHeight="true" outlineLevel="0" collapsed="false">
      <c r="A38" s="73" t="s">
        <v>33</v>
      </c>
      <c r="B38" s="73"/>
      <c r="C38" s="73"/>
      <c r="D38" s="74"/>
      <c r="E38" s="74"/>
      <c r="F38" s="75" t="n">
        <f aca="false">SUM(F32:G37)</f>
        <v>0</v>
      </c>
      <c r="G38" s="75"/>
      <c r="H38" s="76" t="n">
        <f aca="false">'Other Details'!D2</f>
        <v>0</v>
      </c>
      <c r="I38" s="76"/>
      <c r="J38" s="77" t="n">
        <f aca="false">'Other Details'!E2</f>
        <v>0</v>
      </c>
      <c r="K38" s="77"/>
      <c r="L38" s="78" t="n">
        <f aca="false">'Other Details'!F2</f>
        <v>0</v>
      </c>
      <c r="M38" s="78"/>
      <c r="N38" s="79" t="n">
        <f aca="false">SUM(F38,H38,L38)</f>
        <v>0</v>
      </c>
      <c r="O38" s="79"/>
      <c r="P38" s="71"/>
      <c r="Q38" s="72"/>
    </row>
    <row r="39" customFormat="false" ht="17" hidden="false" customHeight="true" outlineLevel="0" collapsed="false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56"/>
      <c r="O39" s="56"/>
      <c r="P39" s="56"/>
      <c r="Q39" s="57"/>
    </row>
    <row r="40" customFormat="false" ht="17" hidden="false" customHeight="true" outlineLevel="0" collapsed="false">
      <c r="A40" s="81" t="s">
        <v>34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Q40" s="7"/>
    </row>
    <row r="41" customFormat="false" ht="16" hidden="false" customHeight="false" outlineLevel="0" collapsed="false">
      <c r="A41" s="82" t="s">
        <v>35</v>
      </c>
      <c r="B41" s="82"/>
      <c r="C41" s="83" t="s">
        <v>36</v>
      </c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4"/>
      <c r="O41" s="84"/>
      <c r="P41" s="84"/>
      <c r="Q41" s="85"/>
    </row>
    <row r="42" customFormat="false" ht="17" hidden="false" customHeight="true" outlineLevel="0" collapsed="false">
      <c r="A42" s="86" t="s">
        <v>37</v>
      </c>
      <c r="B42" s="86"/>
      <c r="C42" s="87" t="n">
        <f aca="false">'Other Details'!G2</f>
        <v>0</v>
      </c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8"/>
      <c r="O42" s="88"/>
      <c r="P42" s="88"/>
      <c r="Q42" s="89"/>
    </row>
    <row r="43" customFormat="false" ht="16" hidden="false" customHeight="false" outlineLevel="0" collapsed="false">
      <c r="A43" s="90" t="s">
        <v>38</v>
      </c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</row>
  </sheetData>
  <mergeCells count="142">
    <mergeCell ref="A1:Q1"/>
    <mergeCell ref="A2:G2"/>
    <mergeCell ref="H2:Q2"/>
    <mergeCell ref="A3:Q3"/>
    <mergeCell ref="A4:F4"/>
    <mergeCell ref="G4:M4"/>
    <mergeCell ref="A5:F5"/>
    <mergeCell ref="G5:M5"/>
    <mergeCell ref="N5:Q5"/>
    <mergeCell ref="A6:Q6"/>
    <mergeCell ref="A7:Q7"/>
    <mergeCell ref="A8:C9"/>
    <mergeCell ref="D8:G9"/>
    <mergeCell ref="H8:M9"/>
    <mergeCell ref="N8:Q9"/>
    <mergeCell ref="A10:C10"/>
    <mergeCell ref="D10:E10"/>
    <mergeCell ref="F10:G10"/>
    <mergeCell ref="H10:J10"/>
    <mergeCell ref="K10:M10"/>
    <mergeCell ref="N10:O10"/>
    <mergeCell ref="P10:Q10"/>
    <mergeCell ref="A11:C11"/>
    <mergeCell ref="A12:Q12"/>
    <mergeCell ref="A13:C13"/>
    <mergeCell ref="A14:C14"/>
    <mergeCell ref="H14:M14"/>
    <mergeCell ref="A15:C15"/>
    <mergeCell ref="A16:C16"/>
    <mergeCell ref="A17:C17"/>
    <mergeCell ref="H17:M17"/>
    <mergeCell ref="A18:Q18"/>
    <mergeCell ref="A19:O19"/>
    <mergeCell ref="A20:C21"/>
    <mergeCell ref="D20:E21"/>
    <mergeCell ref="F20:G21"/>
    <mergeCell ref="H20:I21"/>
    <mergeCell ref="J20:K21"/>
    <mergeCell ref="L20:M21"/>
    <mergeCell ref="N20:O21"/>
    <mergeCell ref="A22:C27"/>
    <mergeCell ref="D22:E22"/>
    <mergeCell ref="F22:G22"/>
    <mergeCell ref="H22:I22"/>
    <mergeCell ref="J22:K22"/>
    <mergeCell ref="L22:M22"/>
    <mergeCell ref="N22:O22"/>
    <mergeCell ref="D23:E23"/>
    <mergeCell ref="F23:G23"/>
    <mergeCell ref="H23:I23"/>
    <mergeCell ref="J23:K23"/>
    <mergeCell ref="L23:M23"/>
    <mergeCell ref="N23:O23"/>
    <mergeCell ref="D24:E24"/>
    <mergeCell ref="F24:G24"/>
    <mergeCell ref="H24:I24"/>
    <mergeCell ref="J24:K24"/>
    <mergeCell ref="L24:M24"/>
    <mergeCell ref="N24:O24"/>
    <mergeCell ref="D25:E25"/>
    <mergeCell ref="F25:G25"/>
    <mergeCell ref="H25:I25"/>
    <mergeCell ref="J25:K25"/>
    <mergeCell ref="L25:M25"/>
    <mergeCell ref="N25:O25"/>
    <mergeCell ref="D26:E26"/>
    <mergeCell ref="F26:G26"/>
    <mergeCell ref="H26:I26"/>
    <mergeCell ref="J26:K26"/>
    <mergeCell ref="L26:M26"/>
    <mergeCell ref="N26:O26"/>
    <mergeCell ref="D27:E27"/>
    <mergeCell ref="F27:G27"/>
    <mergeCell ref="H27:I27"/>
    <mergeCell ref="J27:K27"/>
    <mergeCell ref="L27:M27"/>
    <mergeCell ref="N27:O27"/>
    <mergeCell ref="A28:Q28"/>
    <mergeCell ref="A29:O29"/>
    <mergeCell ref="A30:C31"/>
    <mergeCell ref="D30:E31"/>
    <mergeCell ref="F30:G31"/>
    <mergeCell ref="H30:I31"/>
    <mergeCell ref="J30:K31"/>
    <mergeCell ref="L30:M31"/>
    <mergeCell ref="N30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4:C34"/>
    <mergeCell ref="D34:E34"/>
    <mergeCell ref="F34:G34"/>
    <mergeCell ref="H34:I34"/>
    <mergeCell ref="J34:K34"/>
    <mergeCell ref="L34:M34"/>
    <mergeCell ref="N34:O34"/>
    <mergeCell ref="A35:C35"/>
    <mergeCell ref="D35:E35"/>
    <mergeCell ref="F35:G35"/>
    <mergeCell ref="H35:I35"/>
    <mergeCell ref="J35:K35"/>
    <mergeCell ref="L35:M35"/>
    <mergeCell ref="N35:O35"/>
    <mergeCell ref="A36:C36"/>
    <mergeCell ref="D36:E36"/>
    <mergeCell ref="F36:G36"/>
    <mergeCell ref="H36:I36"/>
    <mergeCell ref="J36:K36"/>
    <mergeCell ref="L36:M36"/>
    <mergeCell ref="N36:O36"/>
    <mergeCell ref="A37:C37"/>
    <mergeCell ref="D37:E37"/>
    <mergeCell ref="F37:G37"/>
    <mergeCell ref="H37:I37"/>
    <mergeCell ref="J37:K37"/>
    <mergeCell ref="L37:M37"/>
    <mergeCell ref="N37:O37"/>
    <mergeCell ref="A38:C38"/>
    <mergeCell ref="D38:E38"/>
    <mergeCell ref="F38:G38"/>
    <mergeCell ref="H38:I38"/>
    <mergeCell ref="J38:K38"/>
    <mergeCell ref="L38:M38"/>
    <mergeCell ref="N38:O38"/>
    <mergeCell ref="A39:M39"/>
    <mergeCell ref="A40:M40"/>
    <mergeCell ref="A41:B41"/>
    <mergeCell ref="C41:M41"/>
    <mergeCell ref="A42:B42"/>
    <mergeCell ref="C42:M42"/>
    <mergeCell ref="A43:Q43"/>
  </mergeCells>
  <printOptions headings="false" gridLines="false" gridLinesSet="true" horizontalCentered="false" verticalCentered="false"/>
  <pageMargins left="0.25" right="0.2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6" zeroHeight="false" outlineLevelRow="0" outlineLevelCol="0"/>
  <cols>
    <col collapsed="false" customWidth="true" hidden="false" outlineLevel="0" max="1" min="1" style="0" width="5.83"/>
    <col collapsed="false" customWidth="true" hidden="false" outlineLevel="0" max="4" min="2" style="0" width="14.33"/>
    <col collapsed="false" customWidth="true" hidden="false" outlineLevel="0" max="5" min="5" style="0" width="14.5"/>
    <col collapsed="false" customWidth="true" hidden="false" outlineLevel="0" max="6" min="6" style="0" width="8.83"/>
    <col collapsed="false" customWidth="true" hidden="false" outlineLevel="0" max="7" min="7" style="0" width="22.17"/>
    <col collapsed="false" customWidth="true" hidden="false" outlineLevel="0" max="8" min="8" style="0" width="18.16"/>
    <col collapsed="false" customWidth="true" hidden="false" outlineLevel="0" max="9" min="9" style="0" width="27.33"/>
    <col collapsed="false" customWidth="true" hidden="false" outlineLevel="0" max="11" min="10" style="0" width="15.84"/>
    <col collapsed="false" customWidth="true" hidden="false" outlineLevel="0" max="12" min="12" style="0" width="8.83"/>
    <col collapsed="false" customWidth="true" hidden="false" outlineLevel="0" max="13" min="13" style="0" width="13.66"/>
    <col collapsed="false" customWidth="true" hidden="false" outlineLevel="0" max="14" min="14" style="0" width="28.84"/>
    <col collapsed="false" customWidth="true" hidden="false" outlineLevel="0" max="1025" min="15" style="0" width="8.83"/>
  </cols>
  <sheetData>
    <row r="1" customFormat="false" ht="16" hidden="false" customHeight="false" outlineLevel="0" collapsed="false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91"/>
      <c r="B1" s="91"/>
      <c r="C1" s="9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91"/>
      <c r="B1" s="91"/>
      <c r="C1" s="91"/>
      <c r="D1" s="91"/>
      <c r="E1" s="91"/>
      <c r="F1" s="91"/>
      <c r="G1" s="9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8.83"/>
  </cols>
  <sheetData>
    <row r="1" customFormat="false" ht="16" hidden="false" customHeight="false" outlineLevel="0" collapsed="false">
      <c r="A1" s="91"/>
      <c r="B1" s="91"/>
      <c r="C1" s="91"/>
      <c r="D1" s="91"/>
      <c r="E1" s="91"/>
      <c r="F1" s="91"/>
      <c r="G1" s="9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2020-01-16T19:18:17Z</dcterms:created>
  <dc:creator>Chris Given</dc:creator>
  <dc:description/>
  <dc:language>en-US</dc:language>
  <cp:lastModifiedBy/>
  <dcterms:modified xsi:type="dcterms:W3CDTF">2020-05-13T10:23:46Z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