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pi0-my.sharepoint.com/personal/cjtomko_wpi_edu/Documents/"/>
    </mc:Choice>
  </mc:AlternateContent>
  <xr:revisionPtr revIDLastSave="0" documentId="8_{7004DFFA-1065-4E29-9EFC-AE1B841860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_Data" sheetId="1" r:id="rId1"/>
    <sheet name="Team #1 vs '23 Nuggets" sheetId="3" r:id="rId2"/>
    <sheet name="Team #1 vs '16 Warriors" sheetId="4" r:id="rId3"/>
    <sheet name="Team #2 vs '23 Nuggets" sheetId="5" r:id="rId4"/>
    <sheet name="Team #2 vs '16 Warriors" sheetId="6" r:id="rId5"/>
    <sheet name="Statistics" sheetId="7" r:id="rId6"/>
  </sheets>
  <definedNames>
    <definedName name="Full_Data">Full_Data!$A$1:$H$392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7" l="1"/>
  <c r="AE5" i="7"/>
  <c r="X5" i="7"/>
  <c r="X4" i="7"/>
  <c r="U5" i="7"/>
  <c r="H4" i="3"/>
  <c r="H3" i="3"/>
  <c r="U4" i="7"/>
  <c r="H4" i="4"/>
  <c r="H3" i="4"/>
  <c r="AB5" i="7"/>
  <c r="H4" i="5"/>
  <c r="H3" i="5"/>
  <c r="AB4" i="7"/>
  <c r="H5" i="6"/>
  <c r="H4" i="6"/>
  <c r="P12" i="7"/>
  <c r="P11" i="7"/>
  <c r="P6" i="7"/>
  <c r="P7" i="7"/>
  <c r="M5" i="7"/>
  <c r="O5" i="7"/>
  <c r="N5" i="7"/>
  <c r="L5" i="7"/>
  <c r="M4" i="7"/>
  <c r="O4" i="7"/>
  <c r="N4" i="7"/>
  <c r="L4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H2" i="6" s="1"/>
  <c r="E26" i="6"/>
  <c r="E27" i="6"/>
  <c r="E28" i="6"/>
  <c r="E29" i="6"/>
  <c r="E30" i="6"/>
  <c r="E31" i="6"/>
  <c r="E2" i="6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H1" i="4"/>
  <c r="J1" i="4" s="1"/>
  <c r="H2" i="4"/>
  <c r="H1" i="3"/>
  <c r="J1" i="3" s="1"/>
  <c r="H2" i="3"/>
  <c r="P4" i="7" l="1"/>
  <c r="P5" i="7"/>
  <c r="H1" i="6"/>
  <c r="H3" i="6" s="1"/>
  <c r="H2" i="5"/>
  <c r="H1" i="5"/>
  <c r="J1" i="5" l="1"/>
</calcChain>
</file>

<file path=xl/sharedStrings.xml><?xml version="1.0" encoding="utf-8"?>
<sst xmlns="http://schemas.openxmlformats.org/spreadsheetml/2006/main" count="1956" uniqueCount="874">
  <si>
    <t>Unique Identifier</t>
  </si>
  <si>
    <t>Player</t>
  </si>
  <si>
    <t>Age</t>
  </si>
  <si>
    <t>GS_Percent</t>
  </si>
  <si>
    <t>G</t>
  </si>
  <si>
    <t>curryst01</t>
  </si>
  <si>
    <t>Stephen Curry</t>
  </si>
  <si>
    <t>PG</t>
  </si>
  <si>
    <t>duranke01</t>
  </si>
  <si>
    <t>Kevin Durant</t>
  </si>
  <si>
    <t>PF</t>
  </si>
  <si>
    <t>34</t>
  </si>
  <si>
    <t>jokicni01</t>
  </si>
  <si>
    <t>Nikola Jokić</t>
  </si>
  <si>
    <t>C</t>
  </si>
  <si>
    <t>27</t>
  </si>
  <si>
    <t>embiijo01</t>
  </si>
  <si>
    <t>Joel Embiid</t>
  </si>
  <si>
    <t>jamesle01</t>
  </si>
  <si>
    <t>LeBron James</t>
  </si>
  <si>
    <t>38</t>
  </si>
  <si>
    <t>bealbr01</t>
  </si>
  <si>
    <t>Bradley Beal</t>
  </si>
  <si>
    <t>SG</t>
  </si>
  <si>
    <t>lillada01</t>
  </si>
  <si>
    <t>Damian Lillard</t>
  </si>
  <si>
    <t>32</t>
  </si>
  <si>
    <t>antetgi01</t>
  </si>
  <si>
    <t>Giannis Antetokounmpo</t>
  </si>
  <si>
    <t>leonaka01</t>
  </si>
  <si>
    <t>Kawhi Leonard</t>
  </si>
  <si>
    <t>SF</t>
  </si>
  <si>
    <t>georgpa01</t>
  </si>
  <si>
    <t>Paul George</t>
  </si>
  <si>
    <t>butleji01</t>
  </si>
  <si>
    <t>Jimmy Butler</t>
  </si>
  <si>
    <t>thompkl01</t>
  </si>
  <si>
    <t>Klay Thompson</t>
  </si>
  <si>
    <t>goberru01</t>
  </si>
  <si>
    <t>Rudy Gobert</t>
  </si>
  <si>
    <t>vanvlfr01</t>
  </si>
  <si>
    <t>Fred VanVleet</t>
  </si>
  <si>
    <t>28</t>
  </si>
  <si>
    <t>davisan02</t>
  </si>
  <si>
    <t>Anthony Davis</t>
  </si>
  <si>
    <t>youngtr01</t>
  </si>
  <si>
    <t>Trae Young</t>
  </si>
  <si>
    <t>24</t>
  </si>
  <si>
    <t>doncilu01</t>
  </si>
  <si>
    <t>Luka Dončić</t>
  </si>
  <si>
    <t>23</t>
  </si>
  <si>
    <t>lavinza01</t>
  </si>
  <si>
    <t>Zach LaVine</t>
  </si>
  <si>
    <t>harrito02</t>
  </si>
  <si>
    <t>Tobias Harris</t>
  </si>
  <si>
    <t>30</t>
  </si>
  <si>
    <t>simmobe01</t>
  </si>
  <si>
    <t>Ben Simmons</t>
  </si>
  <si>
    <t>siakapa01</t>
  </si>
  <si>
    <t>Pascal Siakam</t>
  </si>
  <si>
    <t>irvinky01</t>
  </si>
  <si>
    <t>Kyrie Irving</t>
  </si>
  <si>
    <t>holidjr01</t>
  </si>
  <si>
    <t>Jrue Holiday</t>
  </si>
  <si>
    <t>bookede01</t>
  </si>
  <si>
    <t>Devin Booker</t>
  </si>
  <si>
    <t>26</t>
  </si>
  <si>
    <t>townska01</t>
  </si>
  <si>
    <t>Karl-Anthony Towns</t>
  </si>
  <si>
    <t>porzikr01</t>
  </si>
  <si>
    <t>Kristaps Porziņģis</t>
  </si>
  <si>
    <t>mccolcj01</t>
  </si>
  <si>
    <t>CJ McCollum</t>
  </si>
  <si>
    <t>31</t>
  </si>
  <si>
    <t>hardeja01</t>
  </si>
  <si>
    <t>James Harden</t>
  </si>
  <si>
    <t>33</t>
  </si>
  <si>
    <t>willizi01</t>
  </si>
  <si>
    <t>Zion Williamson</t>
  </si>
  <si>
    <t>22</t>
  </si>
  <si>
    <t>moranja01</t>
  </si>
  <si>
    <t>Ja Morant</t>
  </si>
  <si>
    <t>garlada01</t>
  </si>
  <si>
    <t>Darius Garland</t>
  </si>
  <si>
    <t>ingrabr01</t>
  </si>
  <si>
    <t>Brandon Ingram</t>
  </si>
  <si>
    <t>25</t>
  </si>
  <si>
    <t>murraja01</t>
  </si>
  <si>
    <t>Jamal Murray</t>
  </si>
  <si>
    <t>gilgesh01</t>
  </si>
  <si>
    <t>Shai Gilgeous-Alexander</t>
  </si>
  <si>
    <t>portemi01</t>
  </si>
  <si>
    <t>Michael Porter Jr.</t>
  </si>
  <si>
    <t>mitchdo01</t>
  </si>
  <si>
    <t>Donovan Mitchell</t>
  </si>
  <si>
    <t>foxde01</t>
  </si>
  <si>
    <t>De'Aaron Fox</t>
  </si>
  <si>
    <t>adebaba01</t>
  </si>
  <si>
    <t>Bam Adebayo</t>
  </si>
  <si>
    <t>tatumja01</t>
  </si>
  <si>
    <t>Jayson Tatum</t>
  </si>
  <si>
    <t>aytonde01</t>
  </si>
  <si>
    <t>Deandre Ayton</t>
  </si>
  <si>
    <t>brownja02</t>
  </si>
  <si>
    <t>Jaylen Brown</t>
  </si>
  <si>
    <t>haywago01</t>
  </si>
  <si>
    <t>Gordon Hayward</t>
  </si>
  <si>
    <t>paulch01</t>
  </si>
  <si>
    <t>Chris Paul</t>
  </si>
  <si>
    <t>sabondo01</t>
  </si>
  <si>
    <t>Domantas Sabonis</t>
  </si>
  <si>
    <t>lowryky01</t>
  </si>
  <si>
    <t>Kyle Lowry</t>
  </si>
  <si>
    <t>36</t>
  </si>
  <si>
    <t>middlkh01</t>
  </si>
  <si>
    <t>Khris Middleton</t>
  </si>
  <si>
    <t>derozde01</t>
  </si>
  <si>
    <t>DeMar DeRozan</t>
  </si>
  <si>
    <t>randlju01</t>
  </si>
  <si>
    <t>Julius Randle</t>
  </si>
  <si>
    <t>grantje01</t>
  </si>
  <si>
    <t>Jerami Grant</t>
  </si>
  <si>
    <t>poolejo01</t>
  </si>
  <si>
    <t>Jordan Poole</t>
  </si>
  <si>
    <t>jacksja02</t>
  </si>
  <si>
    <t>Jaren Jackson Jr.</t>
  </si>
  <si>
    <t>herroty01</t>
  </si>
  <si>
    <t>Tyler Herro</t>
  </si>
  <si>
    <t>brunsja01</t>
  </si>
  <si>
    <t>Jalen Brunson</t>
  </si>
  <si>
    <t>johnsca02</t>
  </si>
  <si>
    <t>Cameron Johnson</t>
  </si>
  <si>
    <t>kuzmaky01</t>
  </si>
  <si>
    <t>Kyle Kuzma</t>
  </si>
  <si>
    <t>collijo01</t>
  </si>
  <si>
    <t>John Collins</t>
  </si>
  <si>
    <t>lopezbr01</t>
  </si>
  <si>
    <t>Brook Lopez</t>
  </si>
  <si>
    <t>conlemi01</t>
  </si>
  <si>
    <t>Mike Conley</t>
  </si>
  <si>
    <t>35</t>
  </si>
  <si>
    <t>wiggian01</t>
  </si>
  <si>
    <t>Andrew Wiggins</t>
  </si>
  <si>
    <t>simonan01</t>
  </si>
  <si>
    <t>Anfernee Simons</t>
  </si>
  <si>
    <t>barrerj01</t>
  </si>
  <si>
    <t>RJ Barrett</t>
  </si>
  <si>
    <t>clarkjo01</t>
  </si>
  <si>
    <t>Jordan Clarkson</t>
  </si>
  <si>
    <t>roziete01</t>
  </si>
  <si>
    <t>Terry Rozier</t>
  </si>
  <si>
    <t>brookdi01</t>
  </si>
  <si>
    <t>Dillon Brooks</t>
  </si>
  <si>
    <t>brogdma01</t>
  </si>
  <si>
    <t>Malcolm Brogdon</t>
  </si>
  <si>
    <t>greendr01</t>
  </si>
  <si>
    <t>Draymond Green</t>
  </si>
  <si>
    <t>gordoaa01</t>
  </si>
  <si>
    <t>Aaron Gordon</t>
  </si>
  <si>
    <t>brownbr01</t>
  </si>
  <si>
    <t>Bruce Brown</t>
  </si>
  <si>
    <t>bridgmi01</t>
  </si>
  <si>
    <t>Mikal Bridges</t>
  </si>
  <si>
    <t>turnemy01</t>
  </si>
  <si>
    <t>Myles Turner</t>
  </si>
  <si>
    <t>capelca01</t>
  </si>
  <si>
    <t>Clint Capela</t>
  </si>
  <si>
    <t>dinwisp01</t>
  </si>
  <si>
    <t>Spencer Dinwiddie</t>
  </si>
  <si>
    <t>29</t>
  </si>
  <si>
    <t>huntede01</t>
  </si>
  <si>
    <t>De'Andre Hunter</t>
  </si>
  <si>
    <t>johnske04</t>
  </si>
  <si>
    <t>Keldon Johnson</t>
  </si>
  <si>
    <t>allenja01</t>
  </si>
  <si>
    <t>Jarrett Allen</t>
  </si>
  <si>
    <t>bogdabo02</t>
  </si>
  <si>
    <t>Bojan Bogdanović</t>
  </si>
  <si>
    <t>harrijo01</t>
  </si>
  <si>
    <t>Joe Harris</t>
  </si>
  <si>
    <t>poeltja01</t>
  </si>
  <si>
    <t>Jakob Poeltl</t>
  </si>
  <si>
    <t>hieldbu01</t>
  </si>
  <si>
    <t>Buddy Hield</t>
  </si>
  <si>
    <t>fournev01</t>
  </si>
  <si>
    <t>Evan Fournier</t>
  </si>
  <si>
    <t>smartma01</t>
  </si>
  <si>
    <t>Marcus Smart</t>
  </si>
  <si>
    <t>bogdabo01</t>
  </si>
  <si>
    <t>Bogdan Bogdanović</t>
  </si>
  <si>
    <t>anunoog01</t>
  </si>
  <si>
    <t>OG Anunoby</t>
  </si>
  <si>
    <t>trentga02</t>
  </si>
  <si>
    <t>Gary Trent Jr.</t>
  </si>
  <si>
    <t>vucevni01</t>
  </si>
  <si>
    <t>Nikola Vučević</t>
  </si>
  <si>
    <t>whitede01</t>
  </si>
  <si>
    <t>Derrick White</t>
  </si>
  <si>
    <t>murrade01</t>
  </si>
  <si>
    <t>Dejounte Murray</t>
  </si>
  <si>
    <t>robindu01</t>
  </si>
  <si>
    <t>Duncan Robinson</t>
  </si>
  <si>
    <t>powelno01</t>
  </si>
  <si>
    <t>Norman Powell</t>
  </si>
  <si>
    <t>hardati02</t>
  </si>
  <si>
    <t>Tim Hardaway Jr.</t>
  </si>
  <si>
    <t>isaacjo01</t>
  </si>
  <si>
    <t>Jonathan Isaac</t>
  </si>
  <si>
    <t>sextoco01</t>
  </si>
  <si>
    <t>Collin Sexton</t>
  </si>
  <si>
    <t>russeda01</t>
  </si>
  <si>
    <t>D'Angelo Russell</t>
  </si>
  <si>
    <t>markkla01</t>
  </si>
  <si>
    <t>Lauri Markkanen</t>
  </si>
  <si>
    <t>morrima03</t>
  </si>
  <si>
    <t>Marcus Morris</t>
  </si>
  <si>
    <t>barneha02</t>
  </si>
  <si>
    <t>Harrison Barnes</t>
  </si>
  <si>
    <t>bertada01</t>
  </si>
  <si>
    <t>Dāvis Bertāns</t>
  </si>
  <si>
    <t>fultzma01</t>
  </si>
  <si>
    <t>Markelle Fultz</t>
  </si>
  <si>
    <t>nurkiju01</t>
  </si>
  <si>
    <t>Jusuf Nurkić</t>
  </si>
  <si>
    <t>porteke02</t>
  </si>
  <si>
    <t>Kevin Porter Jr.</t>
  </si>
  <si>
    <t>hachiru01</t>
  </si>
  <si>
    <t>Rui Hachimura</t>
  </si>
  <si>
    <t>robinmi01</t>
  </si>
  <si>
    <t>Mitchell Robinson</t>
  </si>
  <si>
    <t>huertke01</t>
  </si>
  <si>
    <t>Kevin Huerter</t>
  </si>
  <si>
    <t>valanjo01</t>
  </si>
  <si>
    <t>Jonas Valančiūnas</t>
  </si>
  <si>
    <t>leverca01</t>
  </si>
  <si>
    <t>Caris LeVert</t>
  </si>
  <si>
    <t>dortlu01</t>
  </si>
  <si>
    <t>Luguentz Dort</t>
  </si>
  <si>
    <t>kennalu01</t>
  </si>
  <si>
    <t>Luke Kennard</t>
  </si>
  <si>
    <t>caldwke01</t>
  </si>
  <si>
    <t>Kentavious Caldwell-Pope</t>
  </si>
  <si>
    <t>strusma01</t>
  </si>
  <si>
    <t>Max Strus</t>
  </si>
  <si>
    <t>jonesty01</t>
  </si>
  <si>
    <t>Tyus Jones</t>
  </si>
  <si>
    <t>finnedo01</t>
  </si>
  <si>
    <t>Dorian Finney-Smith</t>
  </si>
  <si>
    <t>mcderdo01</t>
  </si>
  <si>
    <t>Doug McDermott</t>
  </si>
  <si>
    <t>edwaran01</t>
  </si>
  <si>
    <t>Anthony Edwards</t>
  </si>
  <si>
    <t>21</t>
  </si>
  <si>
    <t>cartewe01</t>
  </si>
  <si>
    <t>Wendell Carter Jr.</t>
  </si>
  <si>
    <t>harriga01</t>
  </si>
  <si>
    <t>Gary Harris</t>
  </si>
  <si>
    <t>hartjo01</t>
  </si>
  <si>
    <t>Josh Hart</t>
  </si>
  <si>
    <t>reidna01</t>
  </si>
  <si>
    <t>Naz Reid</t>
  </si>
  <si>
    <t>adamsst01</t>
  </si>
  <si>
    <t>Steven Adams</t>
  </si>
  <si>
    <t>clarkbr01</t>
  </si>
  <si>
    <t>Brandon Clarke</t>
  </si>
  <si>
    <t>baglema01</t>
  </si>
  <si>
    <t>Marvin Bagley III</t>
  </si>
  <si>
    <t>willigr01</t>
  </si>
  <si>
    <t>Grant Williams</t>
  </si>
  <si>
    <t>schrode01</t>
  </si>
  <si>
    <t>Dennis Schröder</t>
  </si>
  <si>
    <t>gaffoda01</t>
  </si>
  <si>
    <t>Daniel Gafford</t>
  </si>
  <si>
    <t>olynyke01</t>
  </si>
  <si>
    <t>Kelly Olynyk</t>
  </si>
  <si>
    <t>wisemja01</t>
  </si>
  <si>
    <t>James Wiseman</t>
  </si>
  <si>
    <t>grahade01</t>
  </si>
  <si>
    <t>Devonte' Graham</t>
  </si>
  <si>
    <t>holmeri01</t>
  </si>
  <si>
    <t>Richaun Holmes</t>
  </si>
  <si>
    <t>joneshe01</t>
  </si>
  <si>
    <t>Herbert Jones</t>
  </si>
  <si>
    <t>reaveau01</t>
  </si>
  <si>
    <t>Austin Reaves</t>
  </si>
  <si>
    <t>bouchch01</t>
  </si>
  <si>
    <t>Chris Boucher</t>
  </si>
  <si>
    <t>portibo01</t>
  </si>
  <si>
    <t>Bobby Portis</t>
  </si>
  <si>
    <t>batumni01</t>
  </si>
  <si>
    <t>Nicolas Batum</t>
  </si>
  <si>
    <t>covinro01</t>
  </si>
  <si>
    <t>Robert Covington</t>
  </si>
  <si>
    <t>banchpa01</t>
  </si>
  <si>
    <t>Paolo Banchero</t>
  </si>
  <si>
    <t>20</t>
  </si>
  <si>
    <t>williro04</t>
  </si>
  <si>
    <t>Robert Williams</t>
  </si>
  <si>
    <t>whiteco01</t>
  </si>
  <si>
    <t>Coby White</t>
  </si>
  <si>
    <t>cunnica01</t>
  </si>
  <si>
    <t>Cade Cunningham</t>
  </si>
  <si>
    <t>hortota01</t>
  </si>
  <si>
    <t>Talen Horton-Tucker</t>
  </si>
  <si>
    <t>tuckepj01</t>
  </si>
  <si>
    <t>P.J. Tucker</t>
  </si>
  <si>
    <t>37</t>
  </si>
  <si>
    <t>bullore01</t>
  </si>
  <si>
    <t>Reggie Bullock</t>
  </si>
  <si>
    <t>klebima01</t>
  </si>
  <si>
    <t>Maxi Kleber</t>
  </si>
  <si>
    <t>inglejo01</t>
  </si>
  <si>
    <t>Joe Ingles</t>
  </si>
  <si>
    <t>zubaciv01</t>
  </si>
  <si>
    <t>Ivica Zubac</t>
  </si>
  <si>
    <t>ballla01</t>
  </si>
  <si>
    <t>LaMelo Ball</t>
  </si>
  <si>
    <t>divindo01</t>
  </si>
  <si>
    <t>Donte DiVincenzo</t>
  </si>
  <si>
    <t>mannte01</t>
  </si>
  <si>
    <t>Terance Mann</t>
  </si>
  <si>
    <t>vincega01</t>
  </si>
  <si>
    <t>Gabe Vincent</t>
  </si>
  <si>
    <t>thybuma01</t>
  </si>
  <si>
    <t>Matisse Thybulle</t>
  </si>
  <si>
    <t>SF-SG</t>
  </si>
  <si>
    <t>burksal01</t>
  </si>
  <si>
    <t>Alec Burks</t>
  </si>
  <si>
    <t>nancela02</t>
  </si>
  <si>
    <t>Larry Nance Jr.</t>
  </si>
  <si>
    <t>shamela01</t>
  </si>
  <si>
    <t>Landry Shamet</t>
  </si>
  <si>
    <t>horfoal01</t>
  </si>
  <si>
    <t>Al Horford</t>
  </si>
  <si>
    <t>monkma01</t>
  </si>
  <si>
    <t>Malik Monk</t>
  </si>
  <si>
    <t>jonestr01</t>
  </si>
  <si>
    <t>Tre Jones</t>
  </si>
  <si>
    <t>greenja05</t>
  </si>
  <si>
    <t>Jalen Green</t>
  </si>
  <si>
    <t>willipa01</t>
  </si>
  <si>
    <t>Patrick Williams</t>
  </si>
  <si>
    <t>morrimo01</t>
  </si>
  <si>
    <t>Monte Morris</t>
  </si>
  <si>
    <t>claxtni01</t>
  </si>
  <si>
    <t>Nic Claxton</t>
  </si>
  <si>
    <t>greenje02</t>
  </si>
  <si>
    <t>Jeff Green</t>
  </si>
  <si>
    <t>onealro01</t>
  </si>
  <si>
    <t>Royce O'Neale</t>
  </si>
  <si>
    <t>carusal01</t>
  </si>
  <si>
    <t>Alex Caruso</t>
  </si>
  <si>
    <t>oladivi01</t>
  </si>
  <si>
    <t>Victor Oladipo</t>
  </si>
  <si>
    <t>connapa01</t>
  </si>
  <si>
    <t>Pat Connaughton</t>
  </si>
  <si>
    <t>smithja05</t>
  </si>
  <si>
    <t>Jabari Smith Jr.</t>
  </si>
  <si>
    <t>19</t>
  </si>
  <si>
    <t>harteis01</t>
  </si>
  <si>
    <t>Isaiah Hartenstein</t>
  </si>
  <si>
    <t>anderky01</t>
  </si>
  <si>
    <t>Kyle Anderson</t>
  </si>
  <si>
    <t>theisda01</t>
  </si>
  <si>
    <t>Daniel Theis</t>
  </si>
  <si>
    <t>allengr01</t>
  </si>
  <si>
    <t>Grayson Allen</t>
  </si>
  <si>
    <t>okorois01</t>
  </si>
  <si>
    <t>Isaac Okoro</t>
  </si>
  <si>
    <t>mobleev01</t>
  </si>
  <si>
    <t>Evan Mobley</t>
  </si>
  <si>
    <t>niangge01</t>
  </si>
  <si>
    <t>Georges Niang</t>
  </si>
  <si>
    <t>paytoga02</t>
  </si>
  <si>
    <t>Gary Payton II</t>
  </si>
  <si>
    <t>mccontj01</t>
  </si>
  <si>
    <t>T.J. McConnell</t>
  </si>
  <si>
    <t>murrake02</t>
  </si>
  <si>
    <t>Keegan Murray</t>
  </si>
  <si>
    <t>wrighde01</t>
  </si>
  <si>
    <t>Delon Wright</t>
  </si>
  <si>
    <t>okongon01</t>
  </si>
  <si>
    <t>Onyeka Okongwu</t>
  </si>
  <si>
    <t>barnesc01</t>
  </si>
  <si>
    <t>Scottie Barnes</t>
  </si>
  <si>
    <t>landajo01</t>
  </si>
  <si>
    <t>Jock Landale</t>
  </si>
  <si>
    <t>lylestr01</t>
  </si>
  <si>
    <t>Trey Lyles</t>
  </si>
  <si>
    <t>meltode01</t>
  </si>
  <si>
    <t>De'Anthony Melton</t>
  </si>
  <si>
    <t>wagnemo01</t>
  </si>
  <si>
    <t>Moritz Wagner</t>
  </si>
  <si>
    <t>youngth01</t>
  </si>
  <si>
    <t>Thaddeus Young</t>
  </si>
  <si>
    <t>reedpa01</t>
  </si>
  <si>
    <t>Paul Reed</t>
  </si>
  <si>
    <t>colliza01</t>
  </si>
  <si>
    <t>Zach Collins</t>
  </si>
  <si>
    <t>iveyja01</t>
  </si>
  <si>
    <t>Jaden Ivey</t>
  </si>
  <si>
    <t>martico01</t>
  </si>
  <si>
    <t>Cody Martin</t>
  </si>
  <si>
    <t>looneke01</t>
  </si>
  <si>
    <t>Kevon Looney</t>
  </si>
  <si>
    <t>hayeski01</t>
  </si>
  <si>
    <t>Killian Hayes</t>
  </si>
  <si>
    <t>suggsja01</t>
  </si>
  <si>
    <t>Jalen Suggs</t>
  </si>
  <si>
    <t>birchkh01</t>
  </si>
  <si>
    <t>Khem Birch</t>
  </si>
  <si>
    <t>mathube01</t>
  </si>
  <si>
    <t>Bennedict Mathurin</t>
  </si>
  <si>
    <t>toppiob01</t>
  </si>
  <si>
    <t>Obi Toppin</t>
  </si>
  <si>
    <t>martica02</t>
  </si>
  <si>
    <t>Caleb Martin</t>
  </si>
  <si>
    <t>walljo01</t>
  </si>
  <si>
    <t>John Wall</t>
  </si>
  <si>
    <t>millspa02</t>
  </si>
  <si>
    <t>Patty Mills</t>
  </si>
  <si>
    <t>osmande01</t>
  </si>
  <si>
    <t>Cedi Osman</t>
  </si>
  <si>
    <t>giddejo01</t>
  </si>
  <si>
    <t>Josh Giddey</t>
  </si>
  <si>
    <t>tateja01</t>
  </si>
  <si>
    <t>Jae'Sean Tate</t>
  </si>
  <si>
    <t>payneca01</t>
  </si>
  <si>
    <t>Cameron Payne</t>
  </si>
  <si>
    <t>dosunay01</t>
  </si>
  <si>
    <t>Ayo Dosunmu</t>
  </si>
  <si>
    <t>gayru01</t>
  </si>
  <si>
    <t>Rudy Gay</t>
  </si>
  <si>
    <t>sharpsh01</t>
  </si>
  <si>
    <t>Shaedon Sharpe</t>
  </si>
  <si>
    <t>porteot01</t>
  </si>
  <si>
    <t>Otto Porter Jr.</t>
  </si>
  <si>
    <t>avdijde01</t>
  </si>
  <si>
    <t>Deni Avdija</t>
  </si>
  <si>
    <t>littlna01</t>
  </si>
  <si>
    <t>Nassir Little</t>
  </si>
  <si>
    <t>carteje01</t>
  </si>
  <si>
    <t>Jevon Carter</t>
  </si>
  <si>
    <t>willike04</t>
  </si>
  <si>
    <t>Kenrich Williams</t>
  </si>
  <si>
    <t>rubiori01</t>
  </si>
  <si>
    <t>Ricky Rubio</t>
  </si>
  <si>
    <t>kuminjo01</t>
  </si>
  <si>
    <t>Jonathan Kuminga</t>
  </si>
  <si>
    <t>vassede01</t>
  </si>
  <si>
    <t>Devin Vassell</t>
  </si>
  <si>
    <t>halibty01</t>
  </si>
  <si>
    <t>Tyrese Haliburton</t>
  </si>
  <si>
    <t>daniedy01</t>
  </si>
  <si>
    <t>Dyson Daniels</t>
  </si>
  <si>
    <t>mcgeeja01</t>
  </si>
  <si>
    <t>JaVale McGee</t>
  </si>
  <si>
    <t>lewiski01</t>
  </si>
  <si>
    <t>Kira Lewis Jr.</t>
  </si>
  <si>
    <t>wadede01</t>
  </si>
  <si>
    <t>Dean Wade</t>
  </si>
  <si>
    <t>nesmiaa01</t>
  </si>
  <si>
    <t>Aaron Nesmith</t>
  </si>
  <si>
    <t>anthoco01</t>
  </si>
  <si>
    <t>Cole Anthony</t>
  </si>
  <si>
    <t>wagnefr01</t>
  </si>
  <si>
    <t>Franz Wagner</t>
  </si>
  <si>
    <t>templga01</t>
  </si>
  <si>
    <t>Garrett Temple</t>
  </si>
  <si>
    <t>korkmfu01</t>
  </si>
  <si>
    <t>Furkan Korkmaz</t>
  </si>
  <si>
    <t>sochaje01</t>
  </si>
  <si>
    <t>Jeremy Sochan</t>
  </si>
  <si>
    <t>stewais01</t>
  </si>
  <si>
    <t>Isaiah Stewart</t>
  </si>
  <si>
    <t>okekech01</t>
  </si>
  <si>
    <t>Chuma Okeke</t>
  </si>
  <si>
    <t>mitchda01</t>
  </si>
  <si>
    <t>Davion Mitchell</t>
  </si>
  <si>
    <t>davisjo06</t>
  </si>
  <si>
    <t>Johnny Davis</t>
  </si>
  <si>
    <t>smithja04</t>
  </si>
  <si>
    <t>Jalen Smith</t>
  </si>
  <si>
    <t>pokusal01</t>
  </si>
  <si>
    <t>Aleksej Pokusevski</t>
  </si>
  <si>
    <t>richani01</t>
  </si>
  <si>
    <t>Nick Richards</t>
  </si>
  <si>
    <t>miltosh01</t>
  </si>
  <si>
    <t>Shake Milton</t>
  </si>
  <si>
    <t>plumlma01</t>
  </si>
  <si>
    <t>Mason Plumlee</t>
  </si>
  <si>
    <t>jacksre01</t>
  </si>
  <si>
    <t>Reggie Jackson</t>
  </si>
  <si>
    <t>willizi02</t>
  </si>
  <si>
    <t>Ziaire Williams</t>
  </si>
  <si>
    <t>diengou01</t>
  </si>
  <si>
    <t>Ousmane Dieng</t>
  </si>
  <si>
    <t>greenjo02</t>
  </si>
  <si>
    <t>Josh Green</t>
  </si>
  <si>
    <t>vandeja01</t>
  </si>
  <si>
    <t>Jarred Vanderbilt</t>
  </si>
  <si>
    <t>alexani01</t>
  </si>
  <si>
    <t>Nickeil Alexander-Walker</t>
  </si>
  <si>
    <t>bouknja01</t>
  </si>
  <si>
    <t>James Bouknight</t>
  </si>
  <si>
    <t>willija06</t>
  </si>
  <si>
    <t>Jalen Williams</t>
  </si>
  <si>
    <t>beysa01</t>
  </si>
  <si>
    <t>Saddiq Bey</t>
  </si>
  <si>
    <t>mcdanja01</t>
  </si>
  <si>
    <t>Jalen McDaniels</t>
  </si>
  <si>
    <t>princta02</t>
  </si>
  <si>
    <t>Taurean Prince</t>
  </si>
  <si>
    <t>achiupr01</t>
  </si>
  <si>
    <t>Precious Achiuwa</t>
  </si>
  <si>
    <t>maxeyty01</t>
  </si>
  <si>
    <t>Tyrese Maxey</t>
  </si>
  <si>
    <t>primojo01</t>
  </si>
  <si>
    <t>Joshua Primo</t>
  </si>
  <si>
    <t>durenja01</t>
  </si>
  <si>
    <t>Jalen Duren</t>
  </si>
  <si>
    <t>dedmode01</t>
  </si>
  <si>
    <t>Dewayne Dedmon</t>
  </si>
  <si>
    <t>houseda01</t>
  </si>
  <si>
    <t>Danuel House Jr.</t>
  </si>
  <si>
    <t>nnajize01</t>
  </si>
  <si>
    <t>Zeke Nnaji</t>
  </si>
  <si>
    <t>quickim01</t>
  </si>
  <si>
    <t>Immanuel Quickley</t>
  </si>
  <si>
    <t>duartch01</t>
  </si>
  <si>
    <t>Chris Duarte</t>
  </si>
  <si>
    <t>agbajoc01</t>
  </si>
  <si>
    <t>Ochai Agbaji</t>
  </si>
  <si>
    <t>pritcpa01</t>
  </si>
  <si>
    <t>Payton Pritchard</t>
  </si>
  <si>
    <t>curryse01</t>
  </si>
  <si>
    <t>Seth Curry</t>
  </si>
  <si>
    <t>poweldw01</t>
  </si>
  <si>
    <t>Dwight Powell</t>
  </si>
  <si>
    <t>browntr01</t>
  </si>
  <si>
    <t>Troy Brown Jr.</t>
  </si>
  <si>
    <t>moodymo01</t>
  </si>
  <si>
    <t>Moses Moody</t>
  </si>
  <si>
    <t>willima07</t>
  </si>
  <si>
    <t>Mark Williams</t>
  </si>
  <si>
    <t>mcdanja02</t>
  </si>
  <si>
    <t>Jaden McDaniels</t>
  </si>
  <si>
    <t>flynnma01</t>
  </si>
  <si>
    <t>Malachi Flynn</t>
  </si>
  <si>
    <t>banede01</t>
  </si>
  <si>
    <t>Desmond Bane</t>
  </si>
  <si>
    <t>westbru01</t>
  </si>
  <si>
    <t>Russell Westbrook</t>
  </si>
  <si>
    <t>loveke01</t>
  </si>
  <si>
    <t>Kevin Love</t>
  </si>
  <si>
    <t>kispeco01</t>
  </si>
  <si>
    <t>Corey Kispert</t>
  </si>
  <si>
    <t>griffaj01</t>
  </si>
  <si>
    <t>AJ Griffin</t>
  </si>
  <si>
    <t>coffeam01</t>
  </si>
  <si>
    <t>Amir Coffey</t>
  </si>
  <si>
    <t>sengual01</t>
  </si>
  <si>
    <t>Alperen Şengün</t>
  </si>
  <si>
    <t>easonta01</t>
  </si>
  <si>
    <t>Tari Eason</t>
  </si>
  <si>
    <t>muscami01</t>
  </si>
  <si>
    <t>Mike Muscala</t>
  </si>
  <si>
    <t>drumman01</t>
  </si>
  <si>
    <t>Andre Drummond</t>
  </si>
  <si>
    <t>jonesde02</t>
  </si>
  <si>
    <t>Derrick Jones Jr.</t>
  </si>
  <si>
    <t>murphtr02</t>
  </si>
  <si>
    <t>Trey Murphy III</t>
  </si>
  <si>
    <t>terryda01</t>
  </si>
  <si>
    <t>Dalen Terry</t>
  </si>
  <si>
    <t>laravja01</t>
  </si>
  <si>
    <t>Jake LaRavia</t>
  </si>
  <si>
    <t>rosede01</t>
  </si>
  <si>
    <t>Derrick Rose</t>
  </si>
  <si>
    <t>gordoer01</t>
  </si>
  <si>
    <t>Eric Gordon</t>
  </si>
  <si>
    <t>manntr01</t>
  </si>
  <si>
    <t>Tre Mann</t>
  </si>
  <si>
    <t>branhma01</t>
  </si>
  <si>
    <t>Malaki Branham</t>
  </si>
  <si>
    <t>joneska01</t>
  </si>
  <si>
    <t>Kai Jones</t>
  </si>
  <si>
    <t>fontesi01</t>
  </si>
  <si>
    <t>Simone Fontecchio</t>
  </si>
  <si>
    <t>champju02</t>
  </si>
  <si>
    <t>Julian Champagnie</t>
  </si>
  <si>
    <t>nworajo01</t>
  </si>
  <si>
    <t>Jordan Nwora</t>
  </si>
  <si>
    <t>knoxke01</t>
  </si>
  <si>
    <t>Kevin Knox</t>
  </si>
  <si>
    <t>SF-PF</t>
  </si>
  <si>
    <t>braunch01</t>
  </si>
  <si>
    <t>Christian Braun</t>
  </si>
  <si>
    <t>johnsja05</t>
  </si>
  <si>
    <t>Jalen Johnson</t>
  </si>
  <si>
    <t>richajo01</t>
  </si>
  <si>
    <t>Josh Richardson</t>
  </si>
  <si>
    <t>kesslwa01</t>
  </si>
  <si>
    <t>Walker Kessler</t>
  </si>
  <si>
    <t>okogijo01</t>
  </si>
  <si>
    <t>Josh Okogie</t>
  </si>
  <si>
    <t>johnske07</t>
  </si>
  <si>
    <t>Keon Johnson</t>
  </si>
  <si>
    <t>yurtsom01</t>
  </si>
  <si>
    <t>Omer Yurtseven</t>
  </si>
  <si>
    <t>roddyda01</t>
  </si>
  <si>
    <t>David Roddy</t>
  </si>
  <si>
    <t>jacksis01</t>
  </si>
  <si>
    <t>Isaiah Jackson</t>
  </si>
  <si>
    <t>beaucma01</t>
  </si>
  <si>
    <t>MarJon Beauchamp</t>
  </si>
  <si>
    <t>bassech01</t>
  </si>
  <si>
    <t>Charles Bassey</t>
  </si>
  <si>
    <t>garubus01</t>
  </si>
  <si>
    <t>Usman Garuba</t>
  </si>
  <si>
    <t>jonesda03</t>
  </si>
  <si>
    <t>Damian Jones</t>
  </si>
  <si>
    <t>dunnkr01</t>
  </si>
  <si>
    <t>Kris Dunn</t>
  </si>
  <si>
    <t>fernabr01</t>
  </si>
  <si>
    <t>Bruno Fernando</t>
  </si>
  <si>
    <t>hernawi01</t>
  </si>
  <si>
    <t>Willy Hernangómez</t>
  </si>
  <si>
    <t>bryanth01</t>
  </si>
  <si>
    <t>Thomas Bryant</t>
  </si>
  <si>
    <t>craigto01</t>
  </si>
  <si>
    <t>Torrey Craig</t>
  </si>
  <si>
    <t>leeda03</t>
  </si>
  <si>
    <t>Damion Lee</t>
  </si>
  <si>
    <t>weslebl01</t>
  </si>
  <si>
    <t>Blake Wesley</t>
  </si>
  <si>
    <t>chrisjo01</t>
  </si>
  <si>
    <t>Josh Christopher</t>
  </si>
  <si>
    <t>jeromty01</t>
  </si>
  <si>
    <t>Ty Jerome</t>
  </si>
  <si>
    <t>moorewe01</t>
  </si>
  <si>
    <t>Wendell Moore Jr.</t>
  </si>
  <si>
    <t>kornelu01</t>
  </si>
  <si>
    <t>Luke Kornet</t>
  </si>
  <si>
    <t>konchjo01</t>
  </si>
  <si>
    <t>John Konchar</t>
  </si>
  <si>
    <t>grimequ01</t>
  </si>
  <si>
    <t>Quentin Grimes</t>
  </si>
  <si>
    <t>jovicni01</t>
  </si>
  <si>
    <t>Nikola Jović</t>
  </si>
  <si>
    <t>eubandr01</t>
  </si>
  <si>
    <t>Drew Eubanks</t>
  </si>
  <si>
    <t>bateske01</t>
  </si>
  <si>
    <t>Keita Bates-Diop</t>
  </si>
  <si>
    <t>watanyu01</t>
  </si>
  <si>
    <t>Yuta Watanabe</t>
  </si>
  <si>
    <t>baldwpa01</t>
  </si>
  <si>
    <t>Patrick Baldwin Jr.</t>
  </si>
  <si>
    <t>washity02</t>
  </si>
  <si>
    <t>TyTy Washington Jr.</t>
  </si>
  <si>
    <t>mclaujo01</t>
  </si>
  <si>
    <t>Jordan McLaughlin</t>
  </si>
  <si>
    <t>hylanbo01</t>
  </si>
  <si>
    <t>Bones Hyland</t>
  </si>
  <si>
    <t>watsope01</t>
  </si>
  <si>
    <t>Peyton Watson</t>
  </si>
  <si>
    <t>thomaca02</t>
  </si>
  <si>
    <t>Cam Thomas</t>
  </si>
  <si>
    <t>cancavl01</t>
  </si>
  <si>
    <t>Vlatko Čančar</t>
  </si>
  <si>
    <t>sprinja01</t>
  </si>
  <si>
    <t>Jaden Springer</t>
  </si>
  <si>
    <t>sharpda01</t>
  </si>
  <si>
    <t>Day'Ron Sharpe</t>
  </si>
  <si>
    <t>aldamsa01</t>
  </si>
  <si>
    <t>Santi Aldama</t>
  </si>
  <si>
    <t>hayesja02</t>
  </si>
  <si>
    <t>Jaxson Hayes</t>
  </si>
  <si>
    <t>reddica01</t>
  </si>
  <si>
    <t>Cam Reddish</t>
  </si>
  <si>
    <t>brissos01</t>
  </si>
  <si>
    <t>Oshae Brissett</t>
  </si>
  <si>
    <t>nembhan01</t>
  </si>
  <si>
    <t>Andrew Nembhard</t>
  </si>
  <si>
    <t>bitadgo01</t>
  </si>
  <si>
    <t>Goga Bitadze</t>
  </si>
  <si>
    <t>samanlu01</t>
  </si>
  <si>
    <t>Luka Šamanić</t>
  </si>
  <si>
    <t>robyis01</t>
  </si>
  <si>
    <t>Isaiah Roby</t>
  </si>
  <si>
    <t>bantoda01</t>
  </si>
  <si>
    <t>Dalano Banton</t>
  </si>
  <si>
    <t>dowtije01</t>
  </si>
  <si>
    <t>Jeff Dowtin</t>
  </si>
  <si>
    <t>noelne01</t>
  </si>
  <si>
    <t>Nerlens Noel</t>
  </si>
  <si>
    <t>lenal01</t>
  </si>
  <si>
    <t>Alex Len</t>
  </si>
  <si>
    <t>bolbo01</t>
  </si>
  <si>
    <t>Bol Bol</t>
  </si>
  <si>
    <t>metuch01</t>
  </si>
  <si>
    <t>Chimezie Metu</t>
  </si>
  <si>
    <t>harremo01</t>
  </si>
  <si>
    <t>Montrezl Harrell</t>
  </si>
  <si>
    <t>beverpa01</t>
  </si>
  <si>
    <t>Patrick Beverley</t>
  </si>
  <si>
    <t>bambamo01</t>
  </si>
  <si>
    <t>Mo Bamba</t>
  </si>
  <si>
    <t>zelleco01</t>
  </si>
  <si>
    <t>Cody Zeller</t>
  </si>
  <si>
    <t>crowdja01</t>
  </si>
  <si>
    <t>Jae Crowder</t>
  </si>
  <si>
    <t>beaslma01</t>
  </si>
  <si>
    <t>Malik Beasley</t>
  </si>
  <si>
    <t>lopezro01</t>
  </si>
  <si>
    <t>Robin Lopez</t>
  </si>
  <si>
    <t>saricda01</t>
  </si>
  <si>
    <t>Dario Šarić</t>
  </si>
  <si>
    <t>PF-C</t>
  </si>
  <si>
    <t>josepco01</t>
  </si>
  <si>
    <t>Cory Joseph</t>
  </si>
  <si>
    <t>jordade01</t>
  </si>
  <si>
    <t>DeAndre Jordan</t>
  </si>
  <si>
    <t>holidju01</t>
  </si>
  <si>
    <t>Justin Holiday</t>
  </si>
  <si>
    <t>bazleda01</t>
  </si>
  <si>
    <t>Darius Bazley</t>
  </si>
  <si>
    <t>walkelo01</t>
  </si>
  <si>
    <t>Lonnie Walker IV</t>
  </si>
  <si>
    <t>smithde03</t>
  </si>
  <si>
    <t>Dennis Smith Jr.</t>
  </si>
  <si>
    <t>matthwe02</t>
  </si>
  <si>
    <t>Wesley Matthews</t>
  </si>
  <si>
    <t>holidaa01</t>
  </si>
  <si>
    <t>Aaron Holiday</t>
  </si>
  <si>
    <t>houstca01</t>
  </si>
  <si>
    <t>Caleb Houstan</t>
  </si>
  <si>
    <t>willija07</t>
  </si>
  <si>
    <t>Jaylin Williams</t>
  </si>
  <si>
    <t>mathega01</t>
  </si>
  <si>
    <t>Garrison Mathews</t>
  </si>
  <si>
    <t>gillan01</t>
  </si>
  <si>
    <t>Anthony Gill</t>
  </si>
  <si>
    <t>joeis01</t>
  </si>
  <si>
    <t>Isaiah Joe</t>
  </si>
  <si>
    <t>merrisa01</t>
  </si>
  <si>
    <t>Sam Merrill</t>
  </si>
  <si>
    <t>marshna01</t>
  </si>
  <si>
    <t>Naji Marshall</t>
  </si>
  <si>
    <t>tillmxa01</t>
  </si>
  <si>
    <t>Xavier Tillman Sr.</t>
  </si>
  <si>
    <t>martike04</t>
  </si>
  <si>
    <t>Kenyon Martin Jr.</t>
  </si>
  <si>
    <t>hausesa01</t>
  </si>
  <si>
    <t>Sam Hauser</t>
  </si>
  <si>
    <t>edwarke02</t>
  </si>
  <si>
    <t>Kessler Edwards</t>
  </si>
  <si>
    <t>wainris01</t>
  </si>
  <si>
    <t>Ish Wainright</t>
  </si>
  <si>
    <t>simsje01</t>
  </si>
  <si>
    <t>Jericho Sims</t>
  </si>
  <si>
    <t>goodwjo01</t>
  </si>
  <si>
    <t>Jordan Goodwin</t>
  </si>
  <si>
    <t>jonesca03</t>
  </si>
  <si>
    <t>Carlik Jones</t>
  </si>
  <si>
    <t>highsha01</t>
  </si>
  <si>
    <t>Haywood Highsmith</t>
  </si>
  <si>
    <t>greenaj01</t>
  </si>
  <si>
    <t>A.J. Green</t>
  </si>
  <si>
    <t>robinje02</t>
  </si>
  <si>
    <t>Jeremiah Robinson-Earl</t>
  </si>
  <si>
    <t>watfotr01</t>
  </si>
  <si>
    <t>Trendon Watford</t>
  </si>
  <si>
    <t>mcbrimi01</t>
  </si>
  <si>
    <t>Miles McBride</t>
  </si>
  <si>
    <t>toddis01</t>
  </si>
  <si>
    <t>Isaiah Todd</t>
  </si>
  <si>
    <t>bostobr01</t>
  </si>
  <si>
    <t>Brandon Boston Jr.</t>
  </si>
  <si>
    <t>liveris01</t>
  </si>
  <si>
    <t>Isaiah Livers</t>
  </si>
  <si>
    <t>wiggiaa01</t>
  </si>
  <si>
    <t>Aaron Wiggins</t>
  </si>
  <si>
    <t>alvarjo01</t>
  </si>
  <si>
    <t>Jose Alvarado</t>
  </si>
  <si>
    <t>prestja01</t>
  </si>
  <si>
    <t>Jason Preston</t>
  </si>
  <si>
    <t>thorjt01</t>
  </si>
  <si>
    <t>JT Thor</t>
  </si>
  <si>
    <t>whiteja03</t>
  </si>
  <si>
    <t>Jack White</t>
  </si>
  <si>
    <t>robinor01</t>
  </si>
  <si>
    <t>Orlando Robinson</t>
  </si>
  <si>
    <t>chandke01</t>
  </si>
  <si>
    <t>Kennedy Chandler</t>
  </si>
  <si>
    <t>hardyja02</t>
  </si>
  <si>
    <t>Jaden Hardy</t>
  </si>
  <si>
    <t>cooksxa01</t>
  </si>
  <si>
    <t>Xavier Cooks</t>
  </si>
  <si>
    <t>rolliry01</t>
  </si>
  <si>
    <t>Ryan Rollins</t>
  </si>
  <si>
    <t>kolokch01</t>
  </si>
  <si>
    <t>Christian Koloko</t>
  </si>
  <si>
    <t>minotjo01</t>
  </si>
  <si>
    <t>Josh Minott</t>
  </si>
  <si>
    <t>loftoke01</t>
  </si>
  <si>
    <t>Kenneth Lofton Jr.</t>
  </si>
  <si>
    <t>chrisma02</t>
  </si>
  <si>
    <t>Max Christie</t>
  </si>
  <si>
    <t>mcgowbr01</t>
  </si>
  <si>
    <t>Bryce McGowens</t>
  </si>
  <si>
    <t>walkeja01</t>
  </si>
  <si>
    <t>Jabari Walker</t>
  </si>
  <si>
    <t>stevela01</t>
  </si>
  <si>
    <t>Lamar Stevens</t>
  </si>
  <si>
    <t>WS</t>
  </si>
  <si>
    <t>Salary</t>
  </si>
  <si>
    <t>Position</t>
  </si>
  <si>
    <t>W</t>
  </si>
  <si>
    <t>22-'23 Nuggets</t>
  </si>
  <si>
    <t>OIE Team 1</t>
  </si>
  <si>
    <t>L</t>
  </si>
  <si>
    <t>Nikola Jokic</t>
  </si>
  <si>
    <t>Kenyon Martin</t>
  </si>
  <si>
    <t>Trey Murphy</t>
  </si>
  <si>
    <t>Team #1 Roster</t>
  </si>
  <si>
    <t>Losses</t>
  </si>
  <si>
    <t>Wins</t>
  </si>
  <si>
    <t>Result</t>
  </si>
  <si>
    <t>OIE Team Score</t>
  </si>
  <si>
    <t>Nuggets Score</t>
  </si>
  <si>
    <t>Away Team</t>
  </si>
  <si>
    <t>Home Team</t>
  </si>
  <si>
    <t>15-'16 Warriors</t>
  </si>
  <si>
    <t>Warriors Score</t>
  </si>
  <si>
    <t>Team #2 Roster</t>
  </si>
  <si>
    <t>OIE Team 2</t>
  </si>
  <si>
    <t>Win Percentage</t>
  </si>
  <si>
    <t>Total Salary</t>
  </si>
  <si>
    <t>Name</t>
  </si>
  <si>
    <t>NBA Team</t>
  </si>
  <si>
    <t>All-Star</t>
  </si>
  <si>
    <t>Team #1</t>
  </si>
  <si>
    <t>OKC</t>
  </si>
  <si>
    <t>IND</t>
  </si>
  <si>
    <t>NYK</t>
  </si>
  <si>
    <t>MEM</t>
  </si>
  <si>
    <t>NOP</t>
  </si>
  <si>
    <t>HOU</t>
  </si>
  <si>
    <t>CLE</t>
  </si>
  <si>
    <t>UTA</t>
  </si>
  <si>
    <t>DEN</t>
  </si>
  <si>
    <t>BKN</t>
  </si>
  <si>
    <t>ATL</t>
  </si>
  <si>
    <t>Team #2</t>
  </si>
  <si>
    <t>Win Share</t>
  </si>
  <si>
    <t>% of Games Started</t>
  </si>
  <si>
    <t>Yes</t>
  </si>
  <si>
    <t>No</t>
  </si>
  <si>
    <t>WAS</t>
  </si>
  <si>
    <t>Team</t>
  </si>
  <si>
    <t>Average Age</t>
  </si>
  <si>
    <t>Number of All-Stars</t>
  </si>
  <si>
    <t>'15-'16 Warriors</t>
  </si>
  <si>
    <t>'22-'23 Nuggets</t>
  </si>
  <si>
    <t>Total Win Share</t>
  </si>
  <si>
    <t>Cost / Win Share</t>
  </si>
  <si>
    <t>Opponent</t>
  </si>
  <si>
    <t>Pct.</t>
  </si>
  <si>
    <t>Avg. PTS/G</t>
  </si>
  <si>
    <t>Avg. Opp PTS/G</t>
  </si>
  <si>
    <t>PPG</t>
  </si>
  <si>
    <t>OPPG</t>
  </si>
  <si>
    <t>PPG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</si>
</sst>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  <numFmt numFmtId="166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/>
    </xf>
    <xf numFmtId="0" fontId="3" fillId="0" borderId="0" xfId="0" applyFont="1"/>
    <xf numFmtId="0" fontId="3" fillId="0" borderId="0" xfId="0" quotePrefix="1" applyFont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164" fontId="3" fillId="0" borderId="5" xfId="1" applyNumberFormat="1" applyFont="1" applyBorder="1"/>
    <xf numFmtId="164" fontId="3" fillId="0" borderId="0" xfId="1" applyNumberFormat="1" applyFont="1" applyBorder="1"/>
    <xf numFmtId="164" fontId="3" fillId="0" borderId="8" xfId="1" applyNumberFormat="1" applyFont="1" applyBorder="1"/>
    <xf numFmtId="164" fontId="0" fillId="0" borderId="0" xfId="1" applyNumberFormat="1" applyFont="1"/>
    <xf numFmtId="9" fontId="3" fillId="0" borderId="5" xfId="2" applyFont="1" applyBorder="1"/>
    <xf numFmtId="9" fontId="3" fillId="0" borderId="0" xfId="2" applyFont="1" applyBorder="1"/>
    <xf numFmtId="9" fontId="3" fillId="0" borderId="8" xfId="2" applyFont="1" applyBorder="1"/>
    <xf numFmtId="9" fontId="0" fillId="0" borderId="0" xfId="2" applyFont="1"/>
    <xf numFmtId="0" fontId="3" fillId="0" borderId="8" xfId="0" applyFont="1" applyBorder="1" applyAlignment="1">
      <alignment horizontal="left"/>
    </xf>
    <xf numFmtId="164" fontId="3" fillId="0" borderId="2" xfId="1" applyNumberFormat="1" applyFont="1" applyBorder="1" applyAlignment="1">
      <alignment horizontal="center"/>
    </xf>
    <xf numFmtId="2" fontId="3" fillId="0" borderId="0" xfId="0" applyNumberFormat="1" applyFont="1"/>
    <xf numFmtId="2" fontId="3" fillId="0" borderId="8" xfId="0" applyNumberFormat="1" applyFont="1" applyBorder="1"/>
    <xf numFmtId="165" fontId="3" fillId="0" borderId="2" xfId="0" applyNumberFormat="1" applyFont="1" applyBorder="1" applyAlignment="1">
      <alignment horizontal="center"/>
    </xf>
    <xf numFmtId="165" fontId="3" fillId="0" borderId="0" xfId="0" applyNumberFormat="1" applyFont="1"/>
    <xf numFmtId="165" fontId="3" fillId="0" borderId="5" xfId="0" applyNumberFormat="1" applyFont="1" applyBorder="1"/>
    <xf numFmtId="165" fontId="3" fillId="0" borderId="8" xfId="0" applyNumberFormat="1" applyFont="1" applyBorder="1"/>
    <xf numFmtId="165" fontId="0" fillId="0" borderId="0" xfId="0" applyNumberFormat="1"/>
    <xf numFmtId="1" fontId="3" fillId="0" borderId="0" xfId="0" applyNumberFormat="1" applyFont="1"/>
    <xf numFmtId="1" fontId="3" fillId="0" borderId="5" xfId="0" applyNumberFormat="1" applyFont="1" applyBorder="1"/>
    <xf numFmtId="1" fontId="3" fillId="0" borderId="8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0" xfId="1" applyNumberFormat="1" applyFont="1"/>
    <xf numFmtId="0" fontId="3" fillId="0" borderId="8" xfId="0" applyFont="1" applyBorder="1" applyAlignment="1">
      <alignment horizontal="center"/>
    </xf>
    <xf numFmtId="164" fontId="3" fillId="0" borderId="8" xfId="1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9" fontId="3" fillId="0" borderId="0" xfId="2" applyFont="1" applyBorder="1" applyAlignment="1">
      <alignment horizontal="center"/>
    </xf>
    <xf numFmtId="0" fontId="3" fillId="0" borderId="0" xfId="1" applyNumberFormat="1" applyFont="1" applyBorder="1"/>
    <xf numFmtId="0" fontId="3" fillId="0" borderId="10" xfId="0" quotePrefix="1" applyFont="1" applyBorder="1"/>
    <xf numFmtId="0" fontId="3" fillId="0" borderId="7" xfId="0" quotePrefix="1" applyFont="1" applyBorder="1" applyAlignment="1">
      <alignment horizontal="left"/>
    </xf>
    <xf numFmtId="6" fontId="6" fillId="0" borderId="0" xfId="0" applyNumberFormat="1" applyFont="1" applyAlignment="1">
      <alignment horizontal="right" vertical="center"/>
    </xf>
    <xf numFmtId="0" fontId="7" fillId="0" borderId="0" xfId="3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44" fontId="3" fillId="0" borderId="11" xfId="1" applyFont="1" applyBorder="1"/>
    <xf numFmtId="0" fontId="3" fillId="0" borderId="8" xfId="1" applyNumberFormat="1" applyFont="1" applyBorder="1"/>
    <xf numFmtId="0" fontId="3" fillId="0" borderId="5" xfId="1" applyNumberFormat="1" applyFont="1" applyBorder="1"/>
    <xf numFmtId="44" fontId="3" fillId="0" borderId="6" xfId="1" applyFont="1" applyBorder="1"/>
    <xf numFmtId="44" fontId="3" fillId="0" borderId="9" xfId="1" applyFont="1" applyBorder="1"/>
    <xf numFmtId="0" fontId="3" fillId="0" borderId="7" xfId="0" applyFont="1" applyBorder="1"/>
    <xf numFmtId="1" fontId="3" fillId="0" borderId="2" xfId="0" applyNumberFormat="1" applyFont="1" applyBorder="1" applyAlignment="1">
      <alignment horizontal="center"/>
    </xf>
    <xf numFmtId="9" fontId="3" fillId="0" borderId="3" xfId="2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66" fontId="3" fillId="0" borderId="8" xfId="0" applyNumberFormat="1" applyFont="1" applyBorder="1"/>
    <xf numFmtId="2" fontId="3" fillId="0" borderId="9" xfId="0" applyNumberFormat="1" applyFont="1" applyBorder="1"/>
    <xf numFmtId="0" fontId="4" fillId="0" borderId="5" xfId="0" applyFont="1" applyBorder="1" applyAlignment="1">
      <alignment horizontal="center"/>
    </xf>
    <xf numFmtId="0" fontId="3" fillId="0" borderId="12" xfId="0" quotePrefix="1" applyFont="1" applyBorder="1"/>
    <xf numFmtId="2" fontId="3" fillId="0" borderId="7" xfId="0" applyNumberFormat="1" applyFont="1" applyBorder="1"/>
    <xf numFmtId="0" fontId="3" fillId="0" borderId="0" xfId="0" applyFont="1" applyAlignment="1">
      <alignment horizontal="center"/>
    </xf>
    <xf numFmtId="0" fontId="4" fillId="0" borderId="10" xfId="0" applyFont="1" applyBorder="1"/>
    <xf numFmtId="0" fontId="3" fillId="0" borderId="13" xfId="0" quotePrefix="1" applyFont="1" applyBorder="1"/>
    <xf numFmtId="0" fontId="3" fillId="0" borderId="1" xfId="0" applyFont="1" applyBorder="1"/>
    <xf numFmtId="0" fontId="3" fillId="0" borderId="2" xfId="0" applyFont="1" applyBorder="1"/>
    <xf numFmtId="166" fontId="3" fillId="0" borderId="2" xfId="0" applyNumberFormat="1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2" fontId="3" fillId="0" borderId="1" xfId="0" applyNumberFormat="1" applyFont="1" applyBorder="1"/>
    <xf numFmtId="9" fontId="3" fillId="0" borderId="0" xfId="2" applyFont="1" applyAlignment="1"/>
    <xf numFmtId="0" fontId="8" fillId="0" borderId="5" xfId="0" applyFont="1" applyBorder="1" applyAlignment="1">
      <alignment vertical="center"/>
    </xf>
    <xf numFmtId="0" fontId="0" fillId="0" borderId="10" xfId="0" applyBorder="1"/>
    <xf numFmtId="164" fontId="0" fillId="0" borderId="0" xfId="1" applyNumberFormat="1" applyFont="1" applyFill="1" applyBorder="1"/>
    <xf numFmtId="9" fontId="0" fillId="0" borderId="0" xfId="2" applyFont="1" applyFill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(&quot;$&quot;* #,##0_);_(&quot;$&quot;* \(#,##0\);_(&quot;$&quot;* &quot;-&quot;??_);_(@_)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(&quot;$&quot;* #,##0_);_(&quot;$&quot;* \(#,##0\);_(&quot;$&quot;* &quot;-&quot;??_);_(@_)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0BE893-10FC-49A8-A426-517A9161D841}" name="Table2" displayName="Table2" ref="B3:I13" totalsRowShown="0" headerRowDxfId="33" dataDxfId="31" headerRowBorderDxfId="32" tableBorderDxfId="30">
  <autoFilter ref="B3:I13" xr:uid="{A40BE893-10FC-49A8-A426-517A9161D84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002009F-508A-4B7F-BEAC-5D11D2436828}" name="Name" dataDxfId="29"/>
    <tableColumn id="2" xr3:uid="{427A7E27-4B68-4D13-9064-C922C7D7FD3E}" name="NBA Team" dataDxfId="28"/>
    <tableColumn id="3" xr3:uid="{F34E54C6-DD32-499A-B01B-4D4A35AA197C}" name="Position" dataDxfId="27"/>
    <tableColumn id="4" xr3:uid="{2C388C16-E6BF-4E5A-BF82-9ADC3DA0C4E3}" name="Age" dataDxfId="26"/>
    <tableColumn id="5" xr3:uid="{10C0777B-BDF5-4391-BD44-0A6FF310A1A1}" name="Win Share" dataDxfId="25"/>
    <tableColumn id="6" xr3:uid="{CB43231F-A01F-4D69-8519-F074E942139F}" name="Salary" dataDxfId="24" dataCellStyle="Currency"/>
    <tableColumn id="7" xr3:uid="{E64DEE27-2B0C-46AE-8655-3BD31C641711}" name="% of Games Started" dataDxfId="23" dataCellStyle="Percent"/>
    <tableColumn id="8" xr3:uid="{2D6A4662-892A-474E-9803-11FBD580F0BE}" name="All-Star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364CB8-E640-4C56-8B2F-3232B1B53542}" name="Table35" displayName="Table35" ref="B17:I27" totalsRowShown="0" headerRowDxfId="21" tableBorderDxfId="20">
  <autoFilter ref="B17:I27" xr:uid="{FB364CB8-E640-4C56-8B2F-3232B1B535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CB77FA8-7361-45C9-94B5-678B915AB333}" name="Name" dataDxfId="19"/>
    <tableColumn id="2" xr3:uid="{8D98F3C7-2A5E-426E-AB6D-A850A5ED6258}" name="NBA Team"/>
    <tableColumn id="3" xr3:uid="{3F925F97-4BFB-4B2C-BEA1-DFAFE5D1B112}" name="Position" dataDxfId="18"/>
    <tableColumn id="4" xr3:uid="{1C499FA4-16ED-4B67-9E83-AA29840FCBC0}" name="Age" dataDxfId="17"/>
    <tableColumn id="5" xr3:uid="{34760753-BBBB-474A-9190-345A0F746A44}" name="Win Share" dataDxfId="16"/>
    <tableColumn id="6" xr3:uid="{F8217EC7-C55A-4F84-A758-A75DE9EC5678}" name="Salary" dataDxfId="15" dataCellStyle="Currency"/>
    <tableColumn id="7" xr3:uid="{7C5EFF25-FF6D-4E4C-BC3B-5AA2FB2052D1}" name="% of Games Started" dataDxfId="14" dataCellStyle="Percent"/>
    <tableColumn id="8" xr3:uid="{4825E0BA-78D4-495A-B22F-00DC7EFB4982}" name="All-Star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abSelected="1" topLeftCell="A346" workbookViewId="0">
      <selection activeCell="B357" sqref="B357"/>
    </sheetView>
  </sheetViews>
  <sheetFormatPr defaultRowHeight="14.4"/>
  <cols>
    <col min="1" max="1" width="16" bestFit="1" customWidth="1"/>
    <col min="2" max="2" width="24" bestFit="1" customWidth="1"/>
    <col min="6" max="6" width="12.44140625" style="1" bestFit="1" customWidth="1"/>
  </cols>
  <sheetData>
    <row r="1" spans="1:8">
      <c r="A1" t="s">
        <v>0</v>
      </c>
      <c r="B1" t="s">
        <v>1</v>
      </c>
      <c r="C1" t="s">
        <v>817</v>
      </c>
      <c r="D1" t="s">
        <v>2</v>
      </c>
      <c r="E1" t="s">
        <v>815</v>
      </c>
      <c r="F1" s="1" t="s">
        <v>816</v>
      </c>
      <c r="G1" t="s">
        <v>3</v>
      </c>
      <c r="H1" t="s">
        <v>4</v>
      </c>
    </row>
    <row r="2" spans="1:8">
      <c r="A2" t="s">
        <v>767</v>
      </c>
      <c r="B2" t="s">
        <v>768</v>
      </c>
      <c r="C2" t="s">
        <v>23</v>
      </c>
      <c r="D2">
        <v>23</v>
      </c>
      <c r="E2">
        <v>0.8</v>
      </c>
      <c r="F2" s="2">
        <v>1901769</v>
      </c>
      <c r="G2">
        <v>2.8571428571428598E-2</v>
      </c>
      <c r="H2">
        <v>35</v>
      </c>
    </row>
    <row r="3" spans="1:8">
      <c r="A3" t="s">
        <v>157</v>
      </c>
      <c r="B3" t="s">
        <v>158</v>
      </c>
      <c r="C3" t="s">
        <v>10</v>
      </c>
      <c r="D3">
        <v>27</v>
      </c>
      <c r="E3">
        <v>6.8</v>
      </c>
      <c r="F3" s="2">
        <v>22266182</v>
      </c>
      <c r="G3">
        <v>1</v>
      </c>
      <c r="H3">
        <v>68</v>
      </c>
    </row>
    <row r="4" spans="1:8">
      <c r="A4" t="s">
        <v>733</v>
      </c>
      <c r="B4" t="s">
        <v>734</v>
      </c>
      <c r="C4" t="s">
        <v>7</v>
      </c>
      <c r="D4">
        <v>26</v>
      </c>
      <c r="E4">
        <v>0.9</v>
      </c>
      <c r="F4" s="2">
        <v>2019706</v>
      </c>
      <c r="G4">
        <v>9.5238095238095205E-2</v>
      </c>
      <c r="H4">
        <v>63</v>
      </c>
    </row>
    <row r="5" spans="1:8">
      <c r="A5" t="s">
        <v>461</v>
      </c>
      <c r="B5" t="s">
        <v>462</v>
      </c>
      <c r="C5" t="s">
        <v>31</v>
      </c>
      <c r="D5" t="s">
        <v>50</v>
      </c>
      <c r="E5">
        <v>2</v>
      </c>
      <c r="F5" s="2">
        <v>5634257</v>
      </c>
      <c r="G5">
        <v>0.82191780821917804</v>
      </c>
      <c r="H5">
        <v>73</v>
      </c>
    </row>
    <row r="6" spans="1:8">
      <c r="A6" t="s">
        <v>781</v>
      </c>
      <c r="B6" t="s">
        <v>782</v>
      </c>
      <c r="C6" t="s">
        <v>23</v>
      </c>
      <c r="D6">
        <v>24</v>
      </c>
      <c r="E6">
        <v>2.6</v>
      </c>
      <c r="F6" s="2">
        <v>1836096</v>
      </c>
      <c r="G6">
        <v>0.2</v>
      </c>
      <c r="H6">
        <v>70</v>
      </c>
    </row>
    <row r="7" spans="1:8">
      <c r="A7" t="s">
        <v>557</v>
      </c>
      <c r="B7" t="s">
        <v>558</v>
      </c>
      <c r="C7" t="s">
        <v>31</v>
      </c>
      <c r="D7">
        <v>19</v>
      </c>
      <c r="E7">
        <v>2.2000000000000002</v>
      </c>
      <c r="F7" s="2">
        <v>3712920</v>
      </c>
      <c r="G7">
        <v>0.16666666666666699</v>
      </c>
      <c r="H7">
        <v>72</v>
      </c>
    </row>
    <row r="8" spans="1:8">
      <c r="A8" t="s">
        <v>332</v>
      </c>
      <c r="B8" t="s">
        <v>333</v>
      </c>
      <c r="C8" t="s">
        <v>14</v>
      </c>
      <c r="D8" t="s">
        <v>113</v>
      </c>
      <c r="E8">
        <v>6.3</v>
      </c>
      <c r="F8" s="2">
        <v>10000000</v>
      </c>
      <c r="G8">
        <v>1</v>
      </c>
      <c r="H8">
        <v>63</v>
      </c>
    </row>
    <row r="9" spans="1:8">
      <c r="A9" t="s">
        <v>326</v>
      </c>
      <c r="B9" t="s">
        <v>327</v>
      </c>
      <c r="C9" t="s">
        <v>23</v>
      </c>
      <c r="D9" t="s">
        <v>73</v>
      </c>
      <c r="E9">
        <v>2.5</v>
      </c>
      <c r="F9" s="2">
        <v>10489600</v>
      </c>
      <c r="G9">
        <v>0.15686274509803899</v>
      </c>
      <c r="H9">
        <v>51</v>
      </c>
    </row>
    <row r="10" spans="1:8">
      <c r="A10" t="s">
        <v>483</v>
      </c>
      <c r="B10" t="s">
        <v>484</v>
      </c>
      <c r="C10" t="s">
        <v>10</v>
      </c>
      <c r="D10" t="s">
        <v>252</v>
      </c>
      <c r="E10">
        <v>1</v>
      </c>
      <c r="F10" s="2">
        <v>5009633</v>
      </c>
      <c r="G10">
        <v>0.73529411764705899</v>
      </c>
      <c r="H10">
        <v>34</v>
      </c>
    </row>
    <row r="11" spans="1:8">
      <c r="A11" t="s">
        <v>350</v>
      </c>
      <c r="B11" t="s">
        <v>351</v>
      </c>
      <c r="C11" t="s">
        <v>7</v>
      </c>
      <c r="D11" t="s">
        <v>42</v>
      </c>
      <c r="E11">
        <v>3.6</v>
      </c>
      <c r="F11" s="2">
        <v>9460000</v>
      </c>
      <c r="G11">
        <v>0.537313432835821</v>
      </c>
      <c r="H11">
        <v>67</v>
      </c>
    </row>
    <row r="12" spans="1:8">
      <c r="A12" t="s">
        <v>696</v>
      </c>
      <c r="B12" t="s">
        <v>697</v>
      </c>
      <c r="C12" t="s">
        <v>14</v>
      </c>
      <c r="D12">
        <v>29</v>
      </c>
      <c r="E12">
        <v>0.3</v>
      </c>
      <c r="F12" s="2">
        <v>2019706</v>
      </c>
      <c r="G12">
        <v>7.69230769230769E-2</v>
      </c>
      <c r="H12">
        <v>26</v>
      </c>
    </row>
    <row r="13" spans="1:8">
      <c r="A13" t="s">
        <v>561</v>
      </c>
      <c r="B13" t="s">
        <v>562</v>
      </c>
      <c r="C13" t="s">
        <v>14</v>
      </c>
      <c r="D13" t="s">
        <v>295</v>
      </c>
      <c r="E13">
        <v>5.2</v>
      </c>
      <c r="F13" s="2">
        <v>3536280</v>
      </c>
      <c r="G13">
        <v>0.96</v>
      </c>
      <c r="H13">
        <v>75</v>
      </c>
    </row>
    <row r="14" spans="1:8">
      <c r="A14" t="s">
        <v>559</v>
      </c>
      <c r="B14" t="s">
        <v>560</v>
      </c>
      <c r="C14" t="s">
        <v>31</v>
      </c>
      <c r="D14" t="s">
        <v>86</v>
      </c>
      <c r="E14">
        <v>0.4</v>
      </c>
      <c r="F14" s="2">
        <v>3666667</v>
      </c>
      <c r="G14">
        <v>0.18</v>
      </c>
      <c r="H14">
        <v>50</v>
      </c>
    </row>
    <row r="15" spans="1:8">
      <c r="A15" t="s">
        <v>567</v>
      </c>
      <c r="B15" t="s">
        <v>568</v>
      </c>
      <c r="C15" t="s">
        <v>14</v>
      </c>
      <c r="D15" t="s">
        <v>169</v>
      </c>
      <c r="E15">
        <v>2.8</v>
      </c>
      <c r="F15" s="2">
        <v>3360000</v>
      </c>
      <c r="G15">
        <v>0</v>
      </c>
      <c r="H15">
        <v>67</v>
      </c>
    </row>
    <row r="16" spans="1:8">
      <c r="A16" t="s">
        <v>682</v>
      </c>
      <c r="B16" t="s">
        <v>683</v>
      </c>
      <c r="C16" t="s">
        <v>23</v>
      </c>
      <c r="D16">
        <v>23</v>
      </c>
      <c r="E16">
        <v>1.2</v>
      </c>
      <c r="F16" s="2">
        <v>2131905</v>
      </c>
      <c r="G16">
        <v>0.84</v>
      </c>
      <c r="H16">
        <v>75</v>
      </c>
    </row>
    <row r="17" spans="1:8">
      <c r="A17" t="s">
        <v>141</v>
      </c>
      <c r="B17" t="s">
        <v>142</v>
      </c>
      <c r="C17" t="s">
        <v>31</v>
      </c>
      <c r="D17">
        <v>27</v>
      </c>
      <c r="E17">
        <v>2.2999999999999998</v>
      </c>
      <c r="F17" s="2">
        <v>24330357</v>
      </c>
      <c r="G17">
        <v>1</v>
      </c>
      <c r="H17">
        <v>37</v>
      </c>
    </row>
    <row r="18" spans="1:8">
      <c r="A18" t="s">
        <v>143</v>
      </c>
      <c r="B18" t="s">
        <v>144</v>
      </c>
      <c r="C18" t="s">
        <v>23</v>
      </c>
      <c r="D18">
        <v>23</v>
      </c>
      <c r="E18">
        <v>2.5</v>
      </c>
      <c r="F18" s="2">
        <v>24107143</v>
      </c>
      <c r="G18">
        <v>1</v>
      </c>
      <c r="H18">
        <v>62</v>
      </c>
    </row>
    <row r="19" spans="1:8">
      <c r="A19" t="s">
        <v>43</v>
      </c>
      <c r="B19" t="s">
        <v>44</v>
      </c>
      <c r="C19" t="s">
        <v>14</v>
      </c>
      <c r="D19">
        <v>29</v>
      </c>
      <c r="E19">
        <v>9</v>
      </c>
      <c r="F19" s="2">
        <v>40600080</v>
      </c>
      <c r="G19">
        <v>0.96428571428571397</v>
      </c>
      <c r="H19">
        <v>56</v>
      </c>
    </row>
    <row r="20" spans="1:8">
      <c r="A20" t="s">
        <v>250</v>
      </c>
      <c r="B20" t="s">
        <v>251</v>
      </c>
      <c r="C20" t="s">
        <v>23</v>
      </c>
      <c r="D20" t="s">
        <v>252</v>
      </c>
      <c r="E20">
        <v>3.8</v>
      </c>
      <c r="F20" s="2">
        <v>13534817</v>
      </c>
      <c r="G20">
        <v>1</v>
      </c>
      <c r="H20">
        <v>79</v>
      </c>
    </row>
    <row r="21" spans="1:8">
      <c r="A21" t="s">
        <v>741</v>
      </c>
      <c r="B21" t="s">
        <v>742</v>
      </c>
      <c r="C21" t="s">
        <v>10</v>
      </c>
      <c r="D21">
        <v>30</v>
      </c>
      <c r="E21">
        <v>1.3</v>
      </c>
      <c r="F21" s="2">
        <v>1997238</v>
      </c>
      <c r="G21">
        <v>0.13559322033898299</v>
      </c>
      <c r="H21">
        <v>59</v>
      </c>
    </row>
    <row r="22" spans="1:8">
      <c r="A22" t="s">
        <v>283</v>
      </c>
      <c r="B22" t="s">
        <v>284</v>
      </c>
      <c r="C22" t="s">
        <v>23</v>
      </c>
      <c r="D22" t="s">
        <v>47</v>
      </c>
      <c r="E22">
        <v>5.4</v>
      </c>
      <c r="F22" s="2">
        <v>12015150</v>
      </c>
      <c r="G22">
        <v>0.34375</v>
      </c>
      <c r="H22">
        <v>64</v>
      </c>
    </row>
    <row r="23" spans="1:8">
      <c r="A23" t="s">
        <v>429</v>
      </c>
      <c r="B23" t="s">
        <v>430</v>
      </c>
      <c r="C23" t="s">
        <v>23</v>
      </c>
      <c r="D23" t="s">
        <v>50</v>
      </c>
      <c r="E23">
        <v>2.9</v>
      </c>
      <c r="F23" s="2">
        <v>6481482</v>
      </c>
      <c r="G23">
        <v>0.63749999999999996</v>
      </c>
      <c r="H23">
        <v>80</v>
      </c>
    </row>
    <row r="24" spans="1:8">
      <c r="A24" t="s">
        <v>97</v>
      </c>
      <c r="B24" t="s">
        <v>98</v>
      </c>
      <c r="C24" t="s">
        <v>14</v>
      </c>
      <c r="D24" t="s">
        <v>86</v>
      </c>
      <c r="E24">
        <v>7.4</v>
      </c>
      <c r="F24" s="2">
        <v>32600060</v>
      </c>
      <c r="G24">
        <v>1</v>
      </c>
      <c r="H24">
        <v>75</v>
      </c>
    </row>
    <row r="25" spans="1:8">
      <c r="A25" t="s">
        <v>56</v>
      </c>
      <c r="B25" t="s">
        <v>57</v>
      </c>
      <c r="C25" t="s">
        <v>7</v>
      </c>
      <c r="D25">
        <v>26</v>
      </c>
      <c r="E25">
        <v>2.2000000000000002</v>
      </c>
      <c r="F25" s="2">
        <v>37893408</v>
      </c>
      <c r="G25">
        <v>0.78571428571428603</v>
      </c>
      <c r="H25">
        <v>42</v>
      </c>
    </row>
    <row r="26" spans="1:8">
      <c r="A26" t="s">
        <v>411</v>
      </c>
      <c r="B26" t="s">
        <v>412</v>
      </c>
      <c r="C26" t="s">
        <v>23</v>
      </c>
      <c r="D26" t="s">
        <v>295</v>
      </c>
      <c r="E26">
        <v>1.8</v>
      </c>
      <c r="F26" s="2">
        <v>6916080</v>
      </c>
      <c r="G26">
        <v>0.21794871794871801</v>
      </c>
      <c r="H26">
        <v>78</v>
      </c>
    </row>
    <row r="27" spans="1:8">
      <c r="A27" t="s">
        <v>634</v>
      </c>
      <c r="B27" t="s">
        <v>635</v>
      </c>
      <c r="C27" t="s">
        <v>23</v>
      </c>
      <c r="D27" t="s">
        <v>358</v>
      </c>
      <c r="E27">
        <v>-1.6</v>
      </c>
      <c r="F27" s="2">
        <v>2504640</v>
      </c>
      <c r="G27">
        <v>2.7027027027027001E-2</v>
      </c>
      <c r="H27">
        <v>37</v>
      </c>
    </row>
    <row r="28" spans="1:8">
      <c r="A28" t="s">
        <v>287</v>
      </c>
      <c r="B28" t="s">
        <v>288</v>
      </c>
      <c r="C28" t="s">
        <v>10</v>
      </c>
      <c r="D28" t="s">
        <v>15</v>
      </c>
      <c r="E28">
        <v>5.3</v>
      </c>
      <c r="F28" s="2">
        <v>11710818</v>
      </c>
      <c r="G28">
        <v>0.314285714285714</v>
      </c>
      <c r="H28">
        <v>70</v>
      </c>
    </row>
    <row r="29" spans="1:8">
      <c r="A29" t="s">
        <v>188</v>
      </c>
      <c r="B29" t="s">
        <v>189</v>
      </c>
      <c r="C29" t="s">
        <v>23</v>
      </c>
      <c r="D29">
        <v>30</v>
      </c>
      <c r="E29">
        <v>2.8</v>
      </c>
      <c r="F29" s="2">
        <v>18700000</v>
      </c>
      <c r="G29">
        <v>0.16666666666666699</v>
      </c>
      <c r="H29">
        <v>54</v>
      </c>
    </row>
    <row r="30" spans="1:8">
      <c r="A30" t="s">
        <v>176</v>
      </c>
      <c r="B30" t="s">
        <v>177</v>
      </c>
      <c r="C30" t="s">
        <v>10</v>
      </c>
      <c r="D30" t="s">
        <v>76</v>
      </c>
      <c r="E30">
        <v>3.5</v>
      </c>
      <c r="F30" s="2">
        <v>20000000</v>
      </c>
      <c r="G30">
        <v>1</v>
      </c>
      <c r="H30">
        <v>59</v>
      </c>
    </row>
    <row r="31" spans="1:8">
      <c r="A31" t="s">
        <v>698</v>
      </c>
      <c r="B31" t="s">
        <v>699</v>
      </c>
      <c r="C31" t="s">
        <v>10</v>
      </c>
      <c r="D31">
        <v>23</v>
      </c>
      <c r="E31">
        <v>2.2999999999999998</v>
      </c>
      <c r="F31" s="2">
        <v>2019706</v>
      </c>
      <c r="G31">
        <v>0.47142857142857097</v>
      </c>
      <c r="H31">
        <v>70</v>
      </c>
    </row>
    <row r="32" spans="1:8">
      <c r="A32" t="s">
        <v>662</v>
      </c>
      <c r="B32" t="s">
        <v>663</v>
      </c>
      <c r="C32" t="s">
        <v>7</v>
      </c>
      <c r="D32" t="s">
        <v>79</v>
      </c>
      <c r="E32">
        <v>1.4</v>
      </c>
      <c r="F32" s="2">
        <v>2306400</v>
      </c>
      <c r="G32">
        <v>1.7857142857142901E-2</v>
      </c>
      <c r="H32">
        <v>56</v>
      </c>
    </row>
    <row r="33" spans="1:8">
      <c r="A33" t="s">
        <v>21</v>
      </c>
      <c r="B33" t="s">
        <v>22</v>
      </c>
      <c r="C33" t="s">
        <v>23</v>
      </c>
      <c r="D33">
        <v>29</v>
      </c>
      <c r="E33">
        <v>3.4</v>
      </c>
      <c r="F33" s="2">
        <v>46741590</v>
      </c>
      <c r="G33">
        <v>1</v>
      </c>
      <c r="H33">
        <v>50</v>
      </c>
    </row>
    <row r="34" spans="1:8">
      <c r="A34" t="s">
        <v>777</v>
      </c>
      <c r="B34" t="s">
        <v>778</v>
      </c>
      <c r="C34" t="s">
        <v>31</v>
      </c>
      <c r="D34">
        <v>21</v>
      </c>
      <c r="E34">
        <v>0.2</v>
      </c>
      <c r="F34" s="2">
        <v>1836096</v>
      </c>
      <c r="G34">
        <v>4.5454545454545497E-2</v>
      </c>
      <c r="H34">
        <v>22</v>
      </c>
    </row>
    <row r="35" spans="1:8">
      <c r="A35" t="s">
        <v>263</v>
      </c>
      <c r="B35" t="s">
        <v>264</v>
      </c>
      <c r="C35" t="s">
        <v>10</v>
      </c>
      <c r="D35" t="s">
        <v>66</v>
      </c>
      <c r="E35">
        <v>4.5</v>
      </c>
      <c r="F35" s="2">
        <v>12500000</v>
      </c>
      <c r="G35">
        <v>0.14285714285714299</v>
      </c>
      <c r="H35">
        <v>56</v>
      </c>
    </row>
    <row r="36" spans="1:8">
      <c r="A36" t="s">
        <v>84</v>
      </c>
      <c r="B36" t="s">
        <v>85</v>
      </c>
      <c r="C36" t="s">
        <v>31</v>
      </c>
      <c r="D36" t="s">
        <v>86</v>
      </c>
      <c r="E36">
        <v>3.5</v>
      </c>
      <c r="F36" s="2">
        <v>33833400</v>
      </c>
      <c r="G36">
        <v>1</v>
      </c>
      <c r="H36">
        <v>45</v>
      </c>
    </row>
    <row r="37" spans="1:8">
      <c r="A37" t="s">
        <v>136</v>
      </c>
      <c r="B37" t="s">
        <v>137</v>
      </c>
      <c r="C37" t="s">
        <v>14</v>
      </c>
      <c r="D37" t="s">
        <v>11</v>
      </c>
      <c r="E37">
        <v>8</v>
      </c>
      <c r="F37" s="2">
        <v>25000000</v>
      </c>
      <c r="G37">
        <v>1</v>
      </c>
      <c r="H37">
        <v>78</v>
      </c>
    </row>
    <row r="38" spans="1:8">
      <c r="A38" t="s">
        <v>159</v>
      </c>
      <c r="B38" t="s">
        <v>160</v>
      </c>
      <c r="C38" t="s">
        <v>31</v>
      </c>
      <c r="D38">
        <v>26</v>
      </c>
      <c r="E38">
        <v>4.3</v>
      </c>
      <c r="F38" s="2">
        <v>22000000</v>
      </c>
      <c r="G38">
        <v>0.38750000000000001</v>
      </c>
      <c r="H38">
        <v>80</v>
      </c>
    </row>
    <row r="39" spans="1:8">
      <c r="A39" t="s">
        <v>624</v>
      </c>
      <c r="B39" t="s">
        <v>625</v>
      </c>
      <c r="C39" t="s">
        <v>14</v>
      </c>
      <c r="D39" t="s">
        <v>47</v>
      </c>
      <c r="E39">
        <v>0.9</v>
      </c>
      <c r="F39" s="2">
        <v>2581522</v>
      </c>
      <c r="G39">
        <v>0.102564102564103</v>
      </c>
      <c r="H39">
        <v>39</v>
      </c>
    </row>
    <row r="40" spans="1:8">
      <c r="A40" t="s">
        <v>809</v>
      </c>
      <c r="B40" t="s">
        <v>810</v>
      </c>
      <c r="C40" t="s">
        <v>23</v>
      </c>
      <c r="D40">
        <v>20</v>
      </c>
      <c r="E40">
        <v>0.1</v>
      </c>
      <c r="F40" s="2">
        <v>1719864</v>
      </c>
      <c r="G40">
        <v>0.15217391304347799</v>
      </c>
      <c r="H40">
        <v>46</v>
      </c>
    </row>
    <row r="41" spans="1:8">
      <c r="A41" t="s">
        <v>182</v>
      </c>
      <c r="B41" t="s">
        <v>183</v>
      </c>
      <c r="C41" t="s">
        <v>31</v>
      </c>
      <c r="D41" t="s">
        <v>55</v>
      </c>
      <c r="E41">
        <v>4.4000000000000004</v>
      </c>
      <c r="F41" s="2">
        <v>19279841</v>
      </c>
      <c r="G41">
        <v>0.91249999999999998</v>
      </c>
      <c r="H41">
        <v>80</v>
      </c>
    </row>
    <row r="42" spans="1:8">
      <c r="A42" t="s">
        <v>300</v>
      </c>
      <c r="B42" t="s">
        <v>301</v>
      </c>
      <c r="C42" t="s">
        <v>7</v>
      </c>
      <c r="D42" t="s">
        <v>252</v>
      </c>
      <c r="E42">
        <v>-0.1</v>
      </c>
      <c r="F42" s="2">
        <v>11055360</v>
      </c>
      <c r="G42">
        <v>1</v>
      </c>
      <c r="H42">
        <v>12</v>
      </c>
    </row>
    <row r="43" spans="1:8">
      <c r="A43" t="s">
        <v>735</v>
      </c>
      <c r="B43" t="s">
        <v>736</v>
      </c>
      <c r="C43" t="s">
        <v>31</v>
      </c>
      <c r="D43">
        <v>20</v>
      </c>
      <c r="E43">
        <v>0.7</v>
      </c>
      <c r="F43" s="2">
        <v>2000000</v>
      </c>
      <c r="G43">
        <v>7.8431372549019607E-2</v>
      </c>
      <c r="H43">
        <v>51</v>
      </c>
    </row>
    <row r="44" spans="1:8">
      <c r="A44" t="s">
        <v>415</v>
      </c>
      <c r="B44" t="s">
        <v>416</v>
      </c>
      <c r="C44" t="s">
        <v>31</v>
      </c>
      <c r="D44">
        <v>27</v>
      </c>
      <c r="E44">
        <v>3.7</v>
      </c>
      <c r="F44" s="2">
        <v>6802950</v>
      </c>
      <c r="G44">
        <v>0.69014084507042295</v>
      </c>
      <c r="H44">
        <v>71</v>
      </c>
    </row>
    <row r="45" spans="1:8">
      <c r="A45" t="s">
        <v>678</v>
      </c>
      <c r="B45" t="s">
        <v>679</v>
      </c>
      <c r="C45" t="s">
        <v>31</v>
      </c>
      <c r="D45">
        <v>23</v>
      </c>
      <c r="E45">
        <v>0.9</v>
      </c>
      <c r="F45" s="2">
        <v>2165000</v>
      </c>
      <c r="G45">
        <v>0.5</v>
      </c>
      <c r="H45">
        <v>40</v>
      </c>
    </row>
    <row r="46" spans="1:8">
      <c r="A46" t="s">
        <v>666</v>
      </c>
      <c r="B46" t="s">
        <v>667</v>
      </c>
      <c r="C46" t="s">
        <v>23</v>
      </c>
      <c r="D46" t="s">
        <v>252</v>
      </c>
      <c r="E46">
        <v>1</v>
      </c>
      <c r="F46" s="2">
        <v>2240160</v>
      </c>
      <c r="G46">
        <v>7.0175438596491196E-2</v>
      </c>
      <c r="H46">
        <v>57</v>
      </c>
    </row>
    <row r="47" spans="1:8">
      <c r="A47" t="s">
        <v>130</v>
      </c>
      <c r="B47" t="s">
        <v>131</v>
      </c>
      <c r="C47" t="s">
        <v>10</v>
      </c>
      <c r="D47">
        <v>26</v>
      </c>
      <c r="E47">
        <v>3.5</v>
      </c>
      <c r="F47" s="2">
        <v>25679348</v>
      </c>
      <c r="G47">
        <v>0.97619047619047605</v>
      </c>
      <c r="H47">
        <v>42</v>
      </c>
    </row>
    <row r="48" spans="1:8">
      <c r="A48" t="s">
        <v>427</v>
      </c>
      <c r="B48" t="s">
        <v>428</v>
      </c>
      <c r="C48" t="s">
        <v>7</v>
      </c>
      <c r="D48" t="s">
        <v>42</v>
      </c>
      <c r="E48">
        <v>1.1000000000000001</v>
      </c>
      <c r="F48" s="2">
        <v>6500000</v>
      </c>
      <c r="G48">
        <v>0.3125</v>
      </c>
      <c r="H48">
        <v>48</v>
      </c>
    </row>
    <row r="49" spans="1:8">
      <c r="A49" t="s">
        <v>234</v>
      </c>
      <c r="B49" t="s">
        <v>235</v>
      </c>
      <c r="C49" t="s">
        <v>23</v>
      </c>
      <c r="D49" t="s">
        <v>42</v>
      </c>
      <c r="E49">
        <v>4.4000000000000004</v>
      </c>
      <c r="F49" s="2">
        <v>15384616</v>
      </c>
      <c r="G49">
        <v>0.40540540540540498</v>
      </c>
      <c r="H49">
        <v>74</v>
      </c>
    </row>
    <row r="50" spans="1:8">
      <c r="A50" t="s">
        <v>763</v>
      </c>
      <c r="B50" t="s">
        <v>764</v>
      </c>
      <c r="C50" t="s">
        <v>7</v>
      </c>
      <c r="D50">
        <v>25</v>
      </c>
      <c r="E50">
        <v>0.1</v>
      </c>
      <c r="F50" s="2">
        <v>1927896</v>
      </c>
      <c r="G50">
        <v>0</v>
      </c>
      <c r="H50">
        <v>7</v>
      </c>
    </row>
    <row r="51" spans="1:8">
      <c r="A51" t="s">
        <v>421</v>
      </c>
      <c r="B51" t="s">
        <v>422</v>
      </c>
      <c r="C51" t="s">
        <v>31</v>
      </c>
      <c r="D51" t="s">
        <v>15</v>
      </c>
      <c r="E51">
        <v>3.3</v>
      </c>
      <c r="F51" s="2">
        <v>6718842</v>
      </c>
      <c r="G51">
        <v>2.5974025974026E-2</v>
      </c>
      <c r="H51">
        <v>77</v>
      </c>
    </row>
    <row r="52" spans="1:8">
      <c r="A52" t="s">
        <v>616</v>
      </c>
      <c r="B52" t="s">
        <v>617</v>
      </c>
      <c r="C52" t="s">
        <v>14</v>
      </c>
      <c r="D52" t="s">
        <v>79</v>
      </c>
      <c r="E52">
        <v>1.3</v>
      </c>
      <c r="F52" s="2">
        <v>2600000</v>
      </c>
      <c r="G52">
        <v>5.7142857142857099E-2</v>
      </c>
      <c r="H52">
        <v>35</v>
      </c>
    </row>
    <row r="53" spans="1:8">
      <c r="A53" t="s">
        <v>700</v>
      </c>
      <c r="B53" t="s">
        <v>701</v>
      </c>
      <c r="C53" t="s">
        <v>10</v>
      </c>
      <c r="D53">
        <v>25</v>
      </c>
      <c r="E53">
        <v>2.1</v>
      </c>
      <c r="F53" s="2">
        <v>2019706</v>
      </c>
      <c r="G53">
        <v>0</v>
      </c>
      <c r="H53">
        <v>66</v>
      </c>
    </row>
    <row r="54" spans="1:8">
      <c r="A54" t="s">
        <v>285</v>
      </c>
      <c r="B54" t="s">
        <v>286</v>
      </c>
      <c r="C54" t="s">
        <v>10</v>
      </c>
      <c r="D54">
        <v>30</v>
      </c>
      <c r="E54">
        <v>5</v>
      </c>
      <c r="F54" s="2">
        <v>11750000</v>
      </c>
      <c r="G54">
        <v>0</v>
      </c>
      <c r="H54">
        <v>76</v>
      </c>
    </row>
    <row r="55" spans="1:8">
      <c r="A55" t="s">
        <v>529</v>
      </c>
      <c r="B55" t="s">
        <v>530</v>
      </c>
      <c r="C55" t="s">
        <v>31</v>
      </c>
      <c r="D55" t="s">
        <v>86</v>
      </c>
      <c r="E55">
        <v>0</v>
      </c>
      <c r="F55" s="2">
        <v>4124400</v>
      </c>
      <c r="G55">
        <v>0.26086956521739102</v>
      </c>
      <c r="H55">
        <v>46</v>
      </c>
    </row>
    <row r="56" spans="1:8">
      <c r="A56" t="s">
        <v>107</v>
      </c>
      <c r="B56" t="s">
        <v>108</v>
      </c>
      <c r="C56" t="s">
        <v>7</v>
      </c>
      <c r="D56">
        <v>37</v>
      </c>
      <c r="E56">
        <v>6.2</v>
      </c>
      <c r="F56" s="2">
        <v>30800000</v>
      </c>
      <c r="G56">
        <v>1</v>
      </c>
      <c r="H56">
        <v>59</v>
      </c>
    </row>
    <row r="57" spans="1:8">
      <c r="A57" t="s">
        <v>596</v>
      </c>
      <c r="B57" t="s">
        <v>597</v>
      </c>
      <c r="C57" t="s">
        <v>23</v>
      </c>
      <c r="D57" t="s">
        <v>252</v>
      </c>
      <c r="E57">
        <v>1.9</v>
      </c>
      <c r="F57" s="2">
        <v>2949120</v>
      </c>
      <c r="G57">
        <v>7.8947368421052599E-2</v>
      </c>
      <c r="H57">
        <v>76</v>
      </c>
    </row>
    <row r="58" spans="1:8">
      <c r="A58" t="s">
        <v>801</v>
      </c>
      <c r="B58" t="s">
        <v>802</v>
      </c>
      <c r="C58" t="s">
        <v>14</v>
      </c>
      <c r="D58">
        <v>22</v>
      </c>
      <c r="E58">
        <v>1.7</v>
      </c>
      <c r="F58" s="2">
        <v>1719864</v>
      </c>
      <c r="G58">
        <v>0.32758620689655199</v>
      </c>
      <c r="H58">
        <v>58</v>
      </c>
    </row>
    <row r="59" spans="1:8">
      <c r="A59" t="s">
        <v>475</v>
      </c>
      <c r="B59" t="s">
        <v>476</v>
      </c>
      <c r="C59" t="s">
        <v>31</v>
      </c>
      <c r="D59">
        <v>24</v>
      </c>
      <c r="E59">
        <v>0.7</v>
      </c>
      <c r="F59" s="2">
        <v>5266713</v>
      </c>
      <c r="G59">
        <v>0.296296296296296</v>
      </c>
      <c r="H59">
        <v>27</v>
      </c>
    </row>
    <row r="60" spans="1:8">
      <c r="A60" t="s">
        <v>71</v>
      </c>
      <c r="B60" t="s">
        <v>72</v>
      </c>
      <c r="C60" t="s">
        <v>23</v>
      </c>
      <c r="D60" t="s">
        <v>73</v>
      </c>
      <c r="E60">
        <v>4.3</v>
      </c>
      <c r="F60" s="2">
        <v>35802469</v>
      </c>
      <c r="G60">
        <v>1</v>
      </c>
      <c r="H60">
        <v>75</v>
      </c>
    </row>
    <row r="61" spans="1:8">
      <c r="A61" t="s">
        <v>165</v>
      </c>
      <c r="B61" t="s">
        <v>166</v>
      </c>
      <c r="C61" t="s">
        <v>14</v>
      </c>
      <c r="D61" t="s">
        <v>42</v>
      </c>
      <c r="E61">
        <v>7.2</v>
      </c>
      <c r="F61" s="2">
        <v>20616000</v>
      </c>
      <c r="G61">
        <v>0.96923076923076901</v>
      </c>
      <c r="H61">
        <v>65</v>
      </c>
    </row>
    <row r="62" spans="1:8">
      <c r="A62" t="s">
        <v>298</v>
      </c>
      <c r="B62" t="s">
        <v>299</v>
      </c>
      <c r="C62" t="s">
        <v>23</v>
      </c>
      <c r="D62" t="s">
        <v>79</v>
      </c>
      <c r="E62">
        <v>3.1</v>
      </c>
      <c r="F62" s="2">
        <v>11111111</v>
      </c>
      <c r="G62">
        <v>2.7027027027027001E-2</v>
      </c>
      <c r="H62">
        <v>74</v>
      </c>
    </row>
    <row r="63" spans="1:8">
      <c r="A63" t="s">
        <v>401</v>
      </c>
      <c r="B63" t="s">
        <v>402</v>
      </c>
      <c r="C63" t="s">
        <v>31</v>
      </c>
      <c r="D63" t="s">
        <v>15</v>
      </c>
      <c r="E63">
        <v>0.1</v>
      </c>
      <c r="F63" s="2">
        <v>7560000</v>
      </c>
      <c r="G63">
        <v>0</v>
      </c>
      <c r="H63">
        <v>7</v>
      </c>
    </row>
    <row r="64" spans="1:8">
      <c r="A64" t="s">
        <v>708</v>
      </c>
      <c r="B64" t="s">
        <v>709</v>
      </c>
      <c r="C64" t="s">
        <v>14</v>
      </c>
      <c r="D64">
        <v>30</v>
      </c>
      <c r="E64">
        <v>0.7</v>
      </c>
      <c r="F64" s="2">
        <v>2019706</v>
      </c>
      <c r="G64">
        <v>0.133333333333333</v>
      </c>
      <c r="H64">
        <v>15</v>
      </c>
    </row>
    <row r="65" spans="1:8">
      <c r="A65" t="s">
        <v>463</v>
      </c>
      <c r="B65" t="s">
        <v>464</v>
      </c>
      <c r="C65" t="s">
        <v>7</v>
      </c>
      <c r="D65" t="s">
        <v>79</v>
      </c>
      <c r="E65">
        <v>3.7</v>
      </c>
      <c r="F65" s="2">
        <v>5539771</v>
      </c>
      <c r="G65">
        <v>6.6666666666666693E-2</v>
      </c>
      <c r="H65">
        <v>60</v>
      </c>
    </row>
    <row r="66" spans="1:8">
      <c r="A66" t="s">
        <v>208</v>
      </c>
      <c r="B66" t="s">
        <v>209</v>
      </c>
      <c r="C66" t="s">
        <v>7</v>
      </c>
      <c r="D66">
        <v>24</v>
      </c>
      <c r="E66">
        <v>2.5</v>
      </c>
      <c r="F66" s="2">
        <v>17325000</v>
      </c>
      <c r="G66">
        <v>0.3125</v>
      </c>
      <c r="H66">
        <v>48</v>
      </c>
    </row>
    <row r="67" spans="1:8">
      <c r="A67" t="s">
        <v>555</v>
      </c>
      <c r="B67" t="s">
        <v>556</v>
      </c>
      <c r="C67" t="s">
        <v>31</v>
      </c>
      <c r="D67" t="s">
        <v>50</v>
      </c>
      <c r="E67">
        <v>3.8</v>
      </c>
      <c r="F67" s="2">
        <v>3722040</v>
      </c>
      <c r="G67">
        <v>0.608108108108108</v>
      </c>
      <c r="H67">
        <v>74</v>
      </c>
    </row>
    <row r="68" spans="1:8">
      <c r="A68" t="s">
        <v>719</v>
      </c>
      <c r="B68" t="s">
        <v>720</v>
      </c>
      <c r="C68" t="s">
        <v>7</v>
      </c>
      <c r="D68">
        <v>31</v>
      </c>
      <c r="E68">
        <v>1.8</v>
      </c>
      <c r="F68" s="2">
        <v>2019706</v>
      </c>
      <c r="G68">
        <v>3.2258064516128997E-2</v>
      </c>
      <c r="H68">
        <v>62</v>
      </c>
    </row>
    <row r="69" spans="1:8">
      <c r="A69" t="s">
        <v>690</v>
      </c>
      <c r="B69" t="s">
        <v>691</v>
      </c>
      <c r="C69" t="s">
        <v>7</v>
      </c>
      <c r="D69">
        <v>23</v>
      </c>
      <c r="E69">
        <v>0.4</v>
      </c>
      <c r="F69" s="2">
        <v>2019706</v>
      </c>
      <c r="G69">
        <v>6.4516129032258104E-2</v>
      </c>
      <c r="H69">
        <v>31</v>
      </c>
    </row>
    <row r="70" spans="1:8">
      <c r="A70" t="s">
        <v>573</v>
      </c>
      <c r="B70" t="s">
        <v>574</v>
      </c>
      <c r="C70" t="s">
        <v>23</v>
      </c>
      <c r="D70" t="s">
        <v>295</v>
      </c>
      <c r="E70">
        <v>0.5</v>
      </c>
      <c r="F70" s="2">
        <v>3350760</v>
      </c>
      <c r="G70">
        <v>0</v>
      </c>
      <c r="H70">
        <v>38</v>
      </c>
    </row>
    <row r="71" spans="1:8">
      <c r="A71" t="s">
        <v>620</v>
      </c>
      <c r="B71" t="s">
        <v>621</v>
      </c>
      <c r="C71" t="s">
        <v>14</v>
      </c>
      <c r="D71" t="s">
        <v>15</v>
      </c>
      <c r="E71">
        <v>1.2</v>
      </c>
      <c r="F71" s="2">
        <v>2586665</v>
      </c>
      <c r="G71">
        <v>2.4390243902439001E-2</v>
      </c>
      <c r="H71">
        <v>41</v>
      </c>
    </row>
    <row r="72" spans="1:8">
      <c r="A72" t="s">
        <v>24</v>
      </c>
      <c r="B72" t="s">
        <v>25</v>
      </c>
      <c r="C72" t="s">
        <v>7</v>
      </c>
      <c r="D72" t="s">
        <v>26</v>
      </c>
      <c r="E72">
        <v>9</v>
      </c>
      <c r="F72" s="2">
        <v>45640084</v>
      </c>
      <c r="G72">
        <v>1</v>
      </c>
      <c r="H72">
        <v>58</v>
      </c>
    </row>
    <row r="73" spans="1:8">
      <c r="A73" t="s">
        <v>632</v>
      </c>
      <c r="B73" t="s">
        <v>633</v>
      </c>
      <c r="C73" t="s">
        <v>23</v>
      </c>
      <c r="D73" t="s">
        <v>55</v>
      </c>
      <c r="E73">
        <v>2.6</v>
      </c>
      <c r="F73" s="2">
        <v>2528233</v>
      </c>
      <c r="G73">
        <v>6.7567567567567599E-2</v>
      </c>
      <c r="H73">
        <v>74</v>
      </c>
    </row>
    <row r="74" spans="1:8">
      <c r="A74" t="s">
        <v>210</v>
      </c>
      <c r="B74" t="s">
        <v>211</v>
      </c>
      <c r="C74" t="s">
        <v>7</v>
      </c>
      <c r="D74" t="s">
        <v>66</v>
      </c>
      <c r="E74">
        <v>5.0999999999999996</v>
      </c>
      <c r="F74" s="2">
        <v>17307693</v>
      </c>
      <c r="G74">
        <v>1</v>
      </c>
      <c r="H74">
        <v>71</v>
      </c>
    </row>
    <row r="75" spans="1:8">
      <c r="A75" t="s">
        <v>271</v>
      </c>
      <c r="B75" t="s">
        <v>272</v>
      </c>
      <c r="C75" t="s">
        <v>14</v>
      </c>
      <c r="D75" t="s">
        <v>47</v>
      </c>
      <c r="E75">
        <v>6.1</v>
      </c>
      <c r="F75" s="2">
        <v>12402000</v>
      </c>
      <c r="G75">
        <v>0.60256410256410298</v>
      </c>
      <c r="H75">
        <v>78</v>
      </c>
    </row>
    <row r="76" spans="1:8">
      <c r="A76" t="s">
        <v>363</v>
      </c>
      <c r="B76" t="s">
        <v>364</v>
      </c>
      <c r="C76" t="s">
        <v>14</v>
      </c>
      <c r="D76">
        <v>30</v>
      </c>
      <c r="E76">
        <v>0.1</v>
      </c>
      <c r="F76" s="2">
        <v>9108387</v>
      </c>
      <c r="G76">
        <v>0.14285714285714299</v>
      </c>
      <c r="H76">
        <v>7</v>
      </c>
    </row>
    <row r="77" spans="1:8">
      <c r="A77" t="s">
        <v>523</v>
      </c>
      <c r="B77" t="s">
        <v>524</v>
      </c>
      <c r="C77" t="s">
        <v>31</v>
      </c>
      <c r="D77">
        <v>29</v>
      </c>
      <c r="E77">
        <v>1.3</v>
      </c>
      <c r="F77" s="2">
        <v>4310250</v>
      </c>
      <c r="G77">
        <v>8.9285714285714302E-2</v>
      </c>
      <c r="H77">
        <v>56</v>
      </c>
    </row>
    <row r="78" spans="1:8">
      <c r="A78" t="s">
        <v>716</v>
      </c>
      <c r="B78" t="s">
        <v>717</v>
      </c>
      <c r="C78" t="s">
        <v>718</v>
      </c>
      <c r="D78">
        <v>28</v>
      </c>
      <c r="E78">
        <v>1.7</v>
      </c>
      <c r="F78" s="2">
        <v>2019706</v>
      </c>
      <c r="G78">
        <v>0.21052631578947401</v>
      </c>
      <c r="H78">
        <v>57</v>
      </c>
    </row>
    <row r="79" spans="1:8">
      <c r="A79" t="s">
        <v>725</v>
      </c>
      <c r="B79" t="s">
        <v>726</v>
      </c>
      <c r="C79" t="s">
        <v>14</v>
      </c>
      <c r="D79">
        <v>22</v>
      </c>
      <c r="E79">
        <v>1</v>
      </c>
      <c r="F79" s="2">
        <v>2019706</v>
      </c>
      <c r="G79">
        <v>2.32558139534884E-2</v>
      </c>
      <c r="H79">
        <v>43</v>
      </c>
    </row>
    <row r="80" spans="1:8">
      <c r="A80" t="s">
        <v>82</v>
      </c>
      <c r="B80" t="s">
        <v>83</v>
      </c>
      <c r="C80" t="s">
        <v>7</v>
      </c>
      <c r="D80" t="s">
        <v>50</v>
      </c>
      <c r="E80">
        <v>7.6</v>
      </c>
      <c r="F80" s="2">
        <v>34005250</v>
      </c>
      <c r="G80">
        <v>1</v>
      </c>
      <c r="H80">
        <v>69</v>
      </c>
    </row>
    <row r="81" spans="1:8">
      <c r="A81" t="s">
        <v>610</v>
      </c>
      <c r="B81" t="s">
        <v>611</v>
      </c>
      <c r="C81" t="s">
        <v>10</v>
      </c>
      <c r="D81" t="s">
        <v>252</v>
      </c>
      <c r="E81">
        <v>1.1000000000000001</v>
      </c>
      <c r="F81" s="2">
        <v>2718240</v>
      </c>
      <c r="G81">
        <v>5.7142857142857099E-2</v>
      </c>
      <c r="H81">
        <v>70</v>
      </c>
    </row>
    <row r="82" spans="1:8">
      <c r="A82" t="s">
        <v>477</v>
      </c>
      <c r="B82" t="s">
        <v>478</v>
      </c>
      <c r="C82" t="s">
        <v>7</v>
      </c>
      <c r="D82" t="s">
        <v>47</v>
      </c>
      <c r="E82">
        <v>1.5</v>
      </c>
      <c r="F82" s="2">
        <v>5063640</v>
      </c>
      <c r="G82">
        <v>0.1125</v>
      </c>
      <c r="H82">
        <v>80</v>
      </c>
    </row>
    <row r="83" spans="1:8">
      <c r="A83" t="s">
        <v>218</v>
      </c>
      <c r="B83" t="s">
        <v>219</v>
      </c>
      <c r="C83" t="s">
        <v>10</v>
      </c>
      <c r="D83">
        <v>30</v>
      </c>
      <c r="E83">
        <v>0.9</v>
      </c>
      <c r="F83" s="2">
        <v>17000000</v>
      </c>
      <c r="G83">
        <v>2.2222222222222199E-2</v>
      </c>
      <c r="H83">
        <v>45</v>
      </c>
    </row>
    <row r="84" spans="1:8">
      <c r="A84" t="s">
        <v>672</v>
      </c>
      <c r="B84" t="s">
        <v>673</v>
      </c>
      <c r="C84" t="s">
        <v>14</v>
      </c>
      <c r="D84">
        <v>21</v>
      </c>
      <c r="E84">
        <v>1.6</v>
      </c>
      <c r="F84" s="2">
        <v>2210040</v>
      </c>
      <c r="G84">
        <v>6.25E-2</v>
      </c>
      <c r="H84">
        <v>48</v>
      </c>
    </row>
    <row r="85" spans="1:8">
      <c r="A85" t="s">
        <v>95</v>
      </c>
      <c r="B85" t="s">
        <v>96</v>
      </c>
      <c r="C85" t="s">
        <v>7</v>
      </c>
      <c r="D85">
        <v>25</v>
      </c>
      <c r="E85">
        <v>7.4</v>
      </c>
      <c r="F85" s="2">
        <v>32600060</v>
      </c>
      <c r="G85">
        <v>1</v>
      </c>
      <c r="H85">
        <v>73</v>
      </c>
    </row>
    <row r="86" spans="1:8">
      <c r="A86" t="s">
        <v>459</v>
      </c>
      <c r="B86" t="s">
        <v>460</v>
      </c>
      <c r="C86" t="s">
        <v>10</v>
      </c>
      <c r="D86" t="s">
        <v>66</v>
      </c>
      <c r="E86">
        <v>1.8</v>
      </c>
      <c r="F86" s="2">
        <v>5709877</v>
      </c>
      <c r="G86">
        <v>0.29545454545454503</v>
      </c>
      <c r="H86">
        <v>44</v>
      </c>
    </row>
    <row r="87" spans="1:8">
      <c r="A87" t="s">
        <v>101</v>
      </c>
      <c r="B87" t="s">
        <v>102</v>
      </c>
      <c r="C87" t="s">
        <v>14</v>
      </c>
      <c r="D87" t="s">
        <v>47</v>
      </c>
      <c r="E87">
        <v>6.2</v>
      </c>
      <c r="F87" s="2">
        <v>32459438</v>
      </c>
      <c r="G87">
        <v>1</v>
      </c>
      <c r="H87">
        <v>67</v>
      </c>
    </row>
    <row r="88" spans="1:8">
      <c r="A88" t="s">
        <v>170</v>
      </c>
      <c r="B88" t="s">
        <v>171</v>
      </c>
      <c r="C88" t="s">
        <v>31</v>
      </c>
      <c r="D88" t="s">
        <v>86</v>
      </c>
      <c r="E88">
        <v>2.5</v>
      </c>
      <c r="F88" s="2">
        <v>20089286</v>
      </c>
      <c r="G88">
        <v>1</v>
      </c>
      <c r="H88">
        <v>67</v>
      </c>
    </row>
    <row r="89" spans="1:8">
      <c r="A89" t="s">
        <v>721</v>
      </c>
      <c r="B89" t="s">
        <v>722</v>
      </c>
      <c r="C89" t="s">
        <v>14</v>
      </c>
      <c r="D89">
        <v>34</v>
      </c>
      <c r="E89">
        <v>1.4</v>
      </c>
      <c r="F89" s="2">
        <v>2019706</v>
      </c>
      <c r="G89">
        <v>0.20512820512820501</v>
      </c>
      <c r="H89">
        <v>39</v>
      </c>
    </row>
    <row r="90" spans="1:8">
      <c r="A90" t="s">
        <v>389</v>
      </c>
      <c r="B90" t="s">
        <v>390</v>
      </c>
      <c r="C90" t="s">
        <v>23</v>
      </c>
      <c r="D90">
        <v>24</v>
      </c>
      <c r="E90">
        <v>4.2</v>
      </c>
      <c r="F90" s="2">
        <v>8000000</v>
      </c>
      <c r="G90">
        <v>0.75324675324675305</v>
      </c>
      <c r="H90">
        <v>77</v>
      </c>
    </row>
    <row r="91" spans="1:8">
      <c r="A91" t="s">
        <v>198</v>
      </c>
      <c r="B91" t="s">
        <v>199</v>
      </c>
      <c r="C91" t="s">
        <v>23</v>
      </c>
      <c r="D91" t="s">
        <v>66</v>
      </c>
      <c r="E91">
        <v>4.7</v>
      </c>
      <c r="F91" s="2">
        <v>18214000</v>
      </c>
      <c r="G91">
        <v>1</v>
      </c>
      <c r="H91">
        <v>74</v>
      </c>
    </row>
    <row r="92" spans="1:8">
      <c r="A92" t="s">
        <v>379</v>
      </c>
      <c r="B92" t="s">
        <v>380</v>
      </c>
      <c r="C92" t="s">
        <v>7</v>
      </c>
      <c r="D92" t="s">
        <v>55</v>
      </c>
      <c r="E92">
        <v>3.7</v>
      </c>
      <c r="F92" s="2">
        <v>8195122</v>
      </c>
      <c r="G92">
        <v>0.28000000000000003</v>
      </c>
      <c r="H92">
        <v>50</v>
      </c>
    </row>
    <row r="93" spans="1:8">
      <c r="A93" t="s">
        <v>116</v>
      </c>
      <c r="B93" t="s">
        <v>117</v>
      </c>
      <c r="C93" t="s">
        <v>31</v>
      </c>
      <c r="D93" t="s">
        <v>76</v>
      </c>
      <c r="E93">
        <v>8.5</v>
      </c>
      <c r="F93" s="2">
        <v>28600000</v>
      </c>
      <c r="G93">
        <v>1</v>
      </c>
      <c r="H93">
        <v>74</v>
      </c>
    </row>
    <row r="94" spans="1:8">
      <c r="A94" t="s">
        <v>437</v>
      </c>
      <c r="B94" t="s">
        <v>438</v>
      </c>
      <c r="C94" t="s">
        <v>31</v>
      </c>
      <c r="D94">
        <v>22</v>
      </c>
      <c r="E94">
        <v>2.2999999999999998</v>
      </c>
      <c r="F94" s="2">
        <v>6263188</v>
      </c>
      <c r="G94">
        <v>0.52631578947368396</v>
      </c>
      <c r="H94">
        <v>76</v>
      </c>
    </row>
    <row r="95" spans="1:8">
      <c r="A95" t="s">
        <v>269</v>
      </c>
      <c r="B95" t="s">
        <v>270</v>
      </c>
      <c r="C95" t="s">
        <v>7</v>
      </c>
      <c r="D95" t="s">
        <v>169</v>
      </c>
      <c r="E95">
        <v>2.8</v>
      </c>
      <c r="F95" s="2">
        <v>12405000</v>
      </c>
      <c r="G95">
        <v>0.75757575757575801</v>
      </c>
      <c r="H95">
        <v>66</v>
      </c>
    </row>
    <row r="96" spans="1:8">
      <c r="A96" t="s">
        <v>729</v>
      </c>
      <c r="B96" t="s">
        <v>730</v>
      </c>
      <c r="C96" t="s">
        <v>7</v>
      </c>
      <c r="D96">
        <v>25</v>
      </c>
      <c r="E96">
        <v>1.1000000000000001</v>
      </c>
      <c r="F96" s="2">
        <v>2019706</v>
      </c>
      <c r="G96">
        <v>0.27777777777777801</v>
      </c>
      <c r="H96">
        <v>54</v>
      </c>
    </row>
    <row r="97" spans="1:8">
      <c r="A97" t="s">
        <v>569</v>
      </c>
      <c r="B97" t="s">
        <v>570</v>
      </c>
      <c r="C97" t="s">
        <v>10</v>
      </c>
      <c r="D97" t="s">
        <v>86</v>
      </c>
      <c r="E97">
        <v>2.4</v>
      </c>
      <c r="F97" s="2">
        <v>3360000</v>
      </c>
      <c r="G97">
        <v>0</v>
      </c>
      <c r="H97">
        <v>64</v>
      </c>
    </row>
    <row r="98" spans="1:8">
      <c r="A98" t="s">
        <v>577</v>
      </c>
      <c r="B98" t="s">
        <v>578</v>
      </c>
      <c r="C98" t="s">
        <v>7</v>
      </c>
      <c r="D98">
        <v>34</v>
      </c>
      <c r="E98">
        <v>0</v>
      </c>
      <c r="F98" s="2">
        <v>3196448</v>
      </c>
      <c r="G98">
        <v>0</v>
      </c>
      <c r="H98">
        <v>27</v>
      </c>
    </row>
    <row r="99" spans="1:8">
      <c r="A99" t="s">
        <v>196</v>
      </c>
      <c r="B99" t="s">
        <v>197</v>
      </c>
      <c r="C99" t="s">
        <v>23</v>
      </c>
      <c r="D99" t="s">
        <v>42</v>
      </c>
      <c r="E99">
        <v>7.4</v>
      </c>
      <c r="F99" s="2">
        <v>18357143</v>
      </c>
      <c r="G99">
        <v>0.85365853658536595</v>
      </c>
      <c r="H99">
        <v>82</v>
      </c>
    </row>
    <row r="100" spans="1:8">
      <c r="A100" t="s">
        <v>549</v>
      </c>
      <c r="B100" t="s">
        <v>550</v>
      </c>
      <c r="C100" t="s">
        <v>23</v>
      </c>
      <c r="D100" t="s">
        <v>47</v>
      </c>
      <c r="E100">
        <v>5.8</v>
      </c>
      <c r="F100" s="2">
        <v>3845083</v>
      </c>
      <c r="G100">
        <v>1</v>
      </c>
      <c r="H100">
        <v>58</v>
      </c>
    </row>
    <row r="101" spans="1:8">
      <c r="A101" t="s">
        <v>64</v>
      </c>
      <c r="B101" t="s">
        <v>65</v>
      </c>
      <c r="C101" t="s">
        <v>23</v>
      </c>
      <c r="D101" t="s">
        <v>66</v>
      </c>
      <c r="E101">
        <v>6</v>
      </c>
      <c r="F101" s="2">
        <v>36016200</v>
      </c>
      <c r="G101">
        <v>1</v>
      </c>
      <c r="H101">
        <v>53</v>
      </c>
    </row>
    <row r="102" spans="1:8">
      <c r="A102" t="s">
        <v>449</v>
      </c>
      <c r="B102" t="s">
        <v>450</v>
      </c>
      <c r="C102" t="s">
        <v>23</v>
      </c>
      <c r="D102">
        <v>22</v>
      </c>
      <c r="E102">
        <v>1.2</v>
      </c>
      <c r="F102" s="2">
        <v>5887899</v>
      </c>
      <c r="G102">
        <v>0.84210526315789502</v>
      </c>
      <c r="H102">
        <v>38</v>
      </c>
    </row>
    <row r="103" spans="1:8">
      <c r="A103" t="s">
        <v>277</v>
      </c>
      <c r="B103" t="s">
        <v>278</v>
      </c>
      <c r="C103" t="s">
        <v>7</v>
      </c>
      <c r="D103" t="s">
        <v>15</v>
      </c>
      <c r="E103">
        <v>2.5</v>
      </c>
      <c r="F103" s="2">
        <v>12100000</v>
      </c>
      <c r="G103">
        <v>0.10958904109589</v>
      </c>
      <c r="H103">
        <v>73</v>
      </c>
    </row>
    <row r="104" spans="1:8">
      <c r="A104" t="s">
        <v>521</v>
      </c>
      <c r="B104" t="s">
        <v>522</v>
      </c>
      <c r="C104" t="s">
        <v>14</v>
      </c>
      <c r="D104">
        <v>33</v>
      </c>
      <c r="E104">
        <v>1</v>
      </c>
      <c r="F104" s="2">
        <v>7072674</v>
      </c>
      <c r="G104">
        <v>2.6315789473684199E-2</v>
      </c>
      <c r="H104">
        <v>38</v>
      </c>
    </row>
    <row r="105" spans="1:8">
      <c r="A105" t="s">
        <v>151</v>
      </c>
      <c r="B105" t="s">
        <v>152</v>
      </c>
      <c r="C105" t="s">
        <v>31</v>
      </c>
      <c r="D105">
        <v>27</v>
      </c>
      <c r="E105">
        <v>1.6</v>
      </c>
      <c r="F105" s="2">
        <v>22627671</v>
      </c>
      <c r="G105">
        <v>1</v>
      </c>
      <c r="H105">
        <v>73</v>
      </c>
    </row>
    <row r="106" spans="1:8">
      <c r="A106" t="s">
        <v>109</v>
      </c>
      <c r="B106" t="s">
        <v>110</v>
      </c>
      <c r="C106" t="s">
        <v>14</v>
      </c>
      <c r="D106" t="s">
        <v>66</v>
      </c>
      <c r="E106">
        <v>12.6</v>
      </c>
      <c r="F106" s="2">
        <v>30600000</v>
      </c>
      <c r="G106">
        <v>1</v>
      </c>
      <c r="H106">
        <v>79</v>
      </c>
    </row>
    <row r="107" spans="1:8">
      <c r="A107" t="s">
        <v>93</v>
      </c>
      <c r="B107" t="s">
        <v>94</v>
      </c>
      <c r="C107" t="s">
        <v>23</v>
      </c>
      <c r="D107">
        <v>26</v>
      </c>
      <c r="E107">
        <v>8.9</v>
      </c>
      <c r="F107" s="2">
        <v>33162030</v>
      </c>
      <c r="G107">
        <v>1</v>
      </c>
      <c r="H107">
        <v>68</v>
      </c>
    </row>
    <row r="108" spans="1:8">
      <c r="A108" t="s">
        <v>317</v>
      </c>
      <c r="B108" t="s">
        <v>318</v>
      </c>
      <c r="C108" t="s">
        <v>23</v>
      </c>
      <c r="D108" t="s">
        <v>66</v>
      </c>
      <c r="E108">
        <v>4.2</v>
      </c>
      <c r="F108" s="2">
        <v>10900000</v>
      </c>
      <c r="G108">
        <v>0.5</v>
      </c>
      <c r="H108">
        <v>72</v>
      </c>
    </row>
    <row r="109" spans="1:8">
      <c r="A109" t="s">
        <v>246</v>
      </c>
      <c r="B109" t="s">
        <v>247</v>
      </c>
      <c r="C109" t="s">
        <v>10</v>
      </c>
      <c r="D109" t="s">
        <v>169</v>
      </c>
      <c r="E109">
        <v>2.1</v>
      </c>
      <c r="F109" s="2">
        <v>13932008</v>
      </c>
      <c r="G109">
        <v>1</v>
      </c>
      <c r="H109">
        <v>66</v>
      </c>
    </row>
    <row r="110" spans="1:8">
      <c r="A110" t="s">
        <v>248</v>
      </c>
      <c r="B110" t="s">
        <v>249</v>
      </c>
      <c r="C110" t="s">
        <v>31</v>
      </c>
      <c r="D110">
        <v>31</v>
      </c>
      <c r="E110">
        <v>1</v>
      </c>
      <c r="F110" s="2">
        <v>13750000</v>
      </c>
      <c r="G110">
        <v>0</v>
      </c>
      <c r="H110">
        <v>64</v>
      </c>
    </row>
    <row r="111" spans="1:8">
      <c r="A111" t="s">
        <v>155</v>
      </c>
      <c r="B111" t="s">
        <v>156</v>
      </c>
      <c r="C111" t="s">
        <v>10</v>
      </c>
      <c r="D111" t="s">
        <v>26</v>
      </c>
      <c r="E111">
        <v>4.7</v>
      </c>
      <c r="F111" s="2">
        <v>22321429</v>
      </c>
      <c r="G111">
        <v>1</v>
      </c>
      <c r="H111">
        <v>73</v>
      </c>
    </row>
    <row r="112" spans="1:8">
      <c r="A112" t="s">
        <v>650</v>
      </c>
      <c r="B112" t="s">
        <v>651</v>
      </c>
      <c r="C112" t="s">
        <v>14</v>
      </c>
      <c r="D112" t="s">
        <v>86</v>
      </c>
      <c r="E112">
        <v>4.4000000000000004</v>
      </c>
      <c r="F112" s="2">
        <v>2346614</v>
      </c>
      <c r="G112">
        <v>0.35897435897435898</v>
      </c>
      <c r="H112">
        <v>78</v>
      </c>
    </row>
    <row r="113" spans="1:8">
      <c r="A113" t="s">
        <v>200</v>
      </c>
      <c r="B113" t="s">
        <v>201</v>
      </c>
      <c r="C113" t="s">
        <v>31</v>
      </c>
      <c r="D113" t="s">
        <v>42</v>
      </c>
      <c r="E113">
        <v>0.5</v>
      </c>
      <c r="F113" s="2">
        <v>18154000</v>
      </c>
      <c r="G113">
        <v>2.3809523809523801E-2</v>
      </c>
      <c r="H113">
        <v>42</v>
      </c>
    </row>
    <row r="114" spans="1:8">
      <c r="A114" t="s">
        <v>537</v>
      </c>
      <c r="B114" t="s">
        <v>538</v>
      </c>
      <c r="C114" t="s">
        <v>14</v>
      </c>
      <c r="D114">
        <v>31</v>
      </c>
      <c r="E114">
        <v>5.0999999999999996</v>
      </c>
      <c r="F114" s="2">
        <v>4000000</v>
      </c>
      <c r="G114">
        <v>0.84210526315789502</v>
      </c>
      <c r="H114">
        <v>76</v>
      </c>
    </row>
    <row r="115" spans="1:8">
      <c r="A115" t="s">
        <v>453</v>
      </c>
      <c r="B115" t="s">
        <v>454</v>
      </c>
      <c r="C115" t="s">
        <v>7</v>
      </c>
      <c r="D115" t="s">
        <v>358</v>
      </c>
      <c r="E115">
        <v>1.3</v>
      </c>
      <c r="F115" s="2">
        <v>5784120</v>
      </c>
      <c r="G115">
        <v>0.186440677966102</v>
      </c>
      <c r="H115">
        <v>59</v>
      </c>
    </row>
    <row r="116" spans="1:8">
      <c r="A116" t="s">
        <v>579</v>
      </c>
      <c r="B116" t="s">
        <v>580</v>
      </c>
      <c r="C116" t="s">
        <v>23</v>
      </c>
      <c r="D116" t="s">
        <v>11</v>
      </c>
      <c r="E116">
        <v>2.2999999999999998</v>
      </c>
      <c r="F116" s="2">
        <v>3196448</v>
      </c>
      <c r="G116">
        <v>0.84057971014492705</v>
      </c>
      <c r="H116">
        <v>69</v>
      </c>
    </row>
    <row r="117" spans="1:8">
      <c r="A117" t="s">
        <v>184</v>
      </c>
      <c r="B117" t="s">
        <v>185</v>
      </c>
      <c r="C117" t="s">
        <v>23</v>
      </c>
      <c r="D117" t="s">
        <v>55</v>
      </c>
      <c r="E117">
        <v>0.1</v>
      </c>
      <c r="F117" s="2">
        <v>18857143</v>
      </c>
      <c r="G117">
        <v>0.25925925925925902</v>
      </c>
      <c r="H117">
        <v>27</v>
      </c>
    </row>
    <row r="118" spans="1:8">
      <c r="A118" t="s">
        <v>369</v>
      </c>
      <c r="B118" t="s">
        <v>370</v>
      </c>
      <c r="C118" t="s">
        <v>10</v>
      </c>
      <c r="D118">
        <v>21</v>
      </c>
      <c r="E118">
        <v>8.5</v>
      </c>
      <c r="F118" s="2">
        <v>8882640</v>
      </c>
      <c r="G118">
        <v>1</v>
      </c>
      <c r="H118">
        <v>79</v>
      </c>
    </row>
    <row r="119" spans="1:8">
      <c r="A119" t="s">
        <v>465</v>
      </c>
      <c r="B119" t="s">
        <v>466</v>
      </c>
      <c r="C119" t="s">
        <v>31</v>
      </c>
      <c r="D119">
        <v>21</v>
      </c>
      <c r="E119">
        <v>5.4</v>
      </c>
      <c r="F119" s="2">
        <v>5508720</v>
      </c>
      <c r="G119">
        <v>1</v>
      </c>
      <c r="H119">
        <v>80</v>
      </c>
    </row>
    <row r="120" spans="1:8">
      <c r="A120" t="s">
        <v>40</v>
      </c>
      <c r="B120" t="s">
        <v>41</v>
      </c>
      <c r="C120" t="s">
        <v>7</v>
      </c>
      <c r="D120" t="s">
        <v>42</v>
      </c>
      <c r="E120">
        <v>6.5</v>
      </c>
      <c r="F120" s="2">
        <v>40806300</v>
      </c>
      <c r="G120">
        <v>1</v>
      </c>
      <c r="H120">
        <v>69</v>
      </c>
    </row>
    <row r="121" spans="1:8">
      <c r="A121" t="s">
        <v>469</v>
      </c>
      <c r="B121" t="s">
        <v>470</v>
      </c>
      <c r="C121" t="s">
        <v>23</v>
      </c>
      <c r="D121" t="s">
        <v>86</v>
      </c>
      <c r="E121">
        <v>0.1</v>
      </c>
      <c r="F121" s="2">
        <v>5370370</v>
      </c>
      <c r="G121">
        <v>0</v>
      </c>
      <c r="H121">
        <v>37</v>
      </c>
    </row>
    <row r="122" spans="1:8">
      <c r="A122" t="s">
        <v>321</v>
      </c>
      <c r="B122" t="s">
        <v>322</v>
      </c>
      <c r="C122" t="s">
        <v>7</v>
      </c>
      <c r="D122" t="s">
        <v>66</v>
      </c>
      <c r="E122">
        <v>1.4</v>
      </c>
      <c r="F122" s="2">
        <v>10500000</v>
      </c>
      <c r="G122">
        <v>0.5</v>
      </c>
      <c r="H122">
        <v>68</v>
      </c>
    </row>
    <row r="123" spans="1:8">
      <c r="A123" t="s">
        <v>467</v>
      </c>
      <c r="B123" t="s">
        <v>468</v>
      </c>
      <c r="C123" t="s">
        <v>23</v>
      </c>
      <c r="D123">
        <v>36</v>
      </c>
      <c r="E123">
        <v>0.3</v>
      </c>
      <c r="F123" s="2">
        <v>5401000</v>
      </c>
      <c r="G123">
        <v>0</v>
      </c>
      <c r="H123">
        <v>25</v>
      </c>
    </row>
    <row r="124" spans="1:8">
      <c r="A124" t="s">
        <v>739</v>
      </c>
      <c r="B124" t="s">
        <v>740</v>
      </c>
      <c r="C124" t="s">
        <v>23</v>
      </c>
      <c r="D124">
        <v>26</v>
      </c>
      <c r="E124">
        <v>1</v>
      </c>
      <c r="F124" s="2">
        <v>2000000</v>
      </c>
      <c r="G124">
        <v>0</v>
      </c>
      <c r="H124">
        <v>54</v>
      </c>
    </row>
    <row r="125" spans="1:8">
      <c r="A125" t="s">
        <v>255</v>
      </c>
      <c r="B125" t="s">
        <v>256</v>
      </c>
      <c r="C125" t="s">
        <v>23</v>
      </c>
      <c r="D125">
        <v>28</v>
      </c>
      <c r="E125">
        <v>2.2999999999999998</v>
      </c>
      <c r="F125" s="2">
        <v>13000000</v>
      </c>
      <c r="G125">
        <v>0.875</v>
      </c>
      <c r="H125">
        <v>48</v>
      </c>
    </row>
    <row r="126" spans="1:8">
      <c r="A126" t="s">
        <v>373</v>
      </c>
      <c r="B126" t="s">
        <v>374</v>
      </c>
      <c r="C126" t="s">
        <v>23</v>
      </c>
      <c r="D126">
        <v>30</v>
      </c>
      <c r="E126">
        <v>1</v>
      </c>
      <c r="F126" s="2">
        <v>8715000</v>
      </c>
      <c r="G126">
        <v>4.5454545454545497E-2</v>
      </c>
      <c r="H126">
        <v>22</v>
      </c>
    </row>
    <row r="127" spans="1:8">
      <c r="A127" t="s">
        <v>192</v>
      </c>
      <c r="B127" t="s">
        <v>193</v>
      </c>
      <c r="C127" t="s">
        <v>23</v>
      </c>
      <c r="D127" t="s">
        <v>47</v>
      </c>
      <c r="E127">
        <v>4.5</v>
      </c>
      <c r="F127" s="2">
        <v>18560000</v>
      </c>
      <c r="G127">
        <v>0.66666666666666696</v>
      </c>
      <c r="H127">
        <v>66</v>
      </c>
    </row>
    <row r="128" spans="1:8">
      <c r="A128" t="s">
        <v>371</v>
      </c>
      <c r="B128" t="s">
        <v>372</v>
      </c>
      <c r="C128" t="s">
        <v>10</v>
      </c>
      <c r="D128" t="s">
        <v>169</v>
      </c>
      <c r="E128">
        <v>2.5</v>
      </c>
      <c r="F128" s="2">
        <v>8800000</v>
      </c>
      <c r="G128">
        <v>1.2820512820512799E-2</v>
      </c>
      <c r="H128">
        <v>78</v>
      </c>
    </row>
    <row r="129" spans="1:8">
      <c r="A129" t="s">
        <v>27</v>
      </c>
      <c r="B129" t="s">
        <v>28</v>
      </c>
      <c r="C129" t="s">
        <v>10</v>
      </c>
      <c r="D129">
        <v>28</v>
      </c>
      <c r="E129">
        <v>8.6</v>
      </c>
      <c r="F129" s="2">
        <v>45640084</v>
      </c>
      <c r="G129">
        <v>1</v>
      </c>
      <c r="H129">
        <v>63</v>
      </c>
    </row>
    <row r="130" spans="1:8">
      <c r="A130" t="s">
        <v>684</v>
      </c>
      <c r="B130" t="s">
        <v>685</v>
      </c>
      <c r="C130" t="s">
        <v>14</v>
      </c>
      <c r="D130">
        <v>23</v>
      </c>
      <c r="E130">
        <v>1.3</v>
      </c>
      <c r="F130" s="2">
        <v>2066585</v>
      </c>
      <c r="G130">
        <v>2.6315789473684199E-2</v>
      </c>
      <c r="H130">
        <v>38</v>
      </c>
    </row>
    <row r="131" spans="1:8">
      <c r="A131" t="s">
        <v>105</v>
      </c>
      <c r="B131" t="s">
        <v>106</v>
      </c>
      <c r="C131" t="s">
        <v>31</v>
      </c>
      <c r="D131" t="s">
        <v>26</v>
      </c>
      <c r="E131">
        <v>2</v>
      </c>
      <c r="F131" s="2">
        <v>31500000</v>
      </c>
      <c r="G131">
        <v>1</v>
      </c>
      <c r="H131">
        <v>50</v>
      </c>
    </row>
    <row r="132" spans="1:8">
      <c r="A132" t="s">
        <v>267</v>
      </c>
      <c r="B132" t="s">
        <v>268</v>
      </c>
      <c r="C132" t="s">
        <v>10</v>
      </c>
      <c r="D132">
        <v>24</v>
      </c>
      <c r="E132">
        <v>4.4000000000000004</v>
      </c>
      <c r="F132" s="2">
        <v>12405000</v>
      </c>
      <c r="G132">
        <v>0.291139240506329</v>
      </c>
      <c r="H132">
        <v>79</v>
      </c>
    </row>
    <row r="133" spans="1:8">
      <c r="A133" t="s">
        <v>365</v>
      </c>
      <c r="B133" t="s">
        <v>366</v>
      </c>
      <c r="C133" t="s">
        <v>23</v>
      </c>
      <c r="D133" t="s">
        <v>15</v>
      </c>
      <c r="E133">
        <v>5.0999999999999996</v>
      </c>
      <c r="F133" s="2">
        <v>8925000</v>
      </c>
      <c r="G133">
        <v>0.97222222222222199</v>
      </c>
      <c r="H133">
        <v>72</v>
      </c>
    </row>
    <row r="134" spans="1:8">
      <c r="A134" t="s">
        <v>216</v>
      </c>
      <c r="B134" t="s">
        <v>217</v>
      </c>
      <c r="C134" t="s">
        <v>10</v>
      </c>
      <c r="D134" t="s">
        <v>55</v>
      </c>
      <c r="E134">
        <v>6.5</v>
      </c>
      <c r="F134" s="2">
        <v>17000000</v>
      </c>
      <c r="G134">
        <v>1</v>
      </c>
      <c r="H134">
        <v>82</v>
      </c>
    </row>
    <row r="135" spans="1:8">
      <c r="A135" t="s">
        <v>765</v>
      </c>
      <c r="B135" t="s">
        <v>766</v>
      </c>
      <c r="C135" t="s">
        <v>10</v>
      </c>
      <c r="D135">
        <v>26</v>
      </c>
      <c r="E135">
        <v>0.9</v>
      </c>
      <c r="F135" s="2">
        <v>1902137</v>
      </c>
      <c r="G135">
        <v>0.203703703703704</v>
      </c>
      <c r="H135">
        <v>54</v>
      </c>
    </row>
    <row r="136" spans="1:8">
      <c r="A136" t="s">
        <v>281</v>
      </c>
      <c r="B136" t="s">
        <v>282</v>
      </c>
      <c r="C136" t="s">
        <v>10</v>
      </c>
      <c r="D136" t="s">
        <v>47</v>
      </c>
      <c r="E136">
        <v>4.2</v>
      </c>
      <c r="F136" s="2">
        <v>12015150</v>
      </c>
      <c r="G136">
        <v>1</v>
      </c>
      <c r="H136">
        <v>66</v>
      </c>
    </row>
    <row r="137" spans="1:8">
      <c r="A137" t="s">
        <v>527</v>
      </c>
      <c r="B137" t="s">
        <v>528</v>
      </c>
      <c r="C137" t="s">
        <v>23</v>
      </c>
      <c r="D137" t="s">
        <v>50</v>
      </c>
      <c r="E137">
        <v>6.7</v>
      </c>
      <c r="F137" s="2">
        <v>4171548</v>
      </c>
      <c r="G137">
        <v>0.25925925925925902</v>
      </c>
      <c r="H137">
        <v>81</v>
      </c>
    </row>
    <row r="138" spans="1:8">
      <c r="A138" t="s">
        <v>367</v>
      </c>
      <c r="B138" t="s">
        <v>368</v>
      </c>
      <c r="C138" t="s">
        <v>31</v>
      </c>
      <c r="D138" t="s">
        <v>79</v>
      </c>
      <c r="E138">
        <v>4.2</v>
      </c>
      <c r="F138" s="2">
        <v>8920795</v>
      </c>
      <c r="G138">
        <v>0.60526315789473695</v>
      </c>
      <c r="H138">
        <v>76</v>
      </c>
    </row>
    <row r="139" spans="1:8">
      <c r="A139" t="s">
        <v>359</v>
      </c>
      <c r="B139" t="s">
        <v>360</v>
      </c>
      <c r="C139" t="s">
        <v>14</v>
      </c>
      <c r="D139" t="s">
        <v>47</v>
      </c>
      <c r="E139">
        <v>4.5999999999999996</v>
      </c>
      <c r="F139" s="2">
        <v>9245121</v>
      </c>
      <c r="G139">
        <v>9.7560975609756101E-2</v>
      </c>
      <c r="H139">
        <v>82</v>
      </c>
    </row>
    <row r="140" spans="1:8">
      <c r="A140" t="s">
        <v>612</v>
      </c>
      <c r="B140" t="s">
        <v>613</v>
      </c>
      <c r="C140" t="s">
        <v>14</v>
      </c>
      <c r="D140">
        <v>21</v>
      </c>
      <c r="E140">
        <v>2.7</v>
      </c>
      <c r="F140" s="2">
        <v>2696280</v>
      </c>
      <c r="G140">
        <v>0.19047619047618999</v>
      </c>
      <c r="H140">
        <v>63</v>
      </c>
    </row>
    <row r="141" spans="1:8">
      <c r="A141" t="s">
        <v>743</v>
      </c>
      <c r="B141" t="s">
        <v>744</v>
      </c>
      <c r="C141" t="s">
        <v>23</v>
      </c>
      <c r="D141">
        <v>23</v>
      </c>
      <c r="E141">
        <v>3.8</v>
      </c>
      <c r="F141" s="2">
        <v>1997238</v>
      </c>
      <c r="G141">
        <v>0.13698630136986301</v>
      </c>
      <c r="H141">
        <v>73</v>
      </c>
    </row>
    <row r="142" spans="1:8">
      <c r="A142" t="s">
        <v>779</v>
      </c>
      <c r="B142" t="s">
        <v>780</v>
      </c>
      <c r="C142" t="s">
        <v>10</v>
      </c>
      <c r="D142">
        <v>24</v>
      </c>
      <c r="E142">
        <v>1</v>
      </c>
      <c r="F142" s="2">
        <v>1836096</v>
      </c>
      <c r="G142">
        <v>0.42307692307692302</v>
      </c>
      <c r="H142">
        <v>52</v>
      </c>
    </row>
    <row r="143" spans="1:8">
      <c r="A143" t="s">
        <v>688</v>
      </c>
      <c r="B143" t="s">
        <v>689</v>
      </c>
      <c r="C143" t="s">
        <v>10</v>
      </c>
      <c r="D143">
        <v>24</v>
      </c>
      <c r="E143">
        <v>-0.1</v>
      </c>
      <c r="F143" s="2">
        <v>2066585</v>
      </c>
      <c r="G143">
        <v>4.7619047619047603E-2</v>
      </c>
      <c r="H143">
        <v>42</v>
      </c>
    </row>
    <row r="144" spans="1:8">
      <c r="A144" t="s">
        <v>473</v>
      </c>
      <c r="B144" t="s">
        <v>474</v>
      </c>
      <c r="C144" t="s">
        <v>14</v>
      </c>
      <c r="D144" t="s">
        <v>252</v>
      </c>
      <c r="E144">
        <v>2</v>
      </c>
      <c r="F144" s="2">
        <v>5266713</v>
      </c>
      <c r="G144">
        <v>0.94</v>
      </c>
      <c r="H144">
        <v>50</v>
      </c>
    </row>
    <row r="145" spans="1:8">
      <c r="A145" t="s">
        <v>775</v>
      </c>
      <c r="B145" t="s">
        <v>776</v>
      </c>
      <c r="C145" t="s">
        <v>10</v>
      </c>
      <c r="D145">
        <v>21</v>
      </c>
      <c r="E145">
        <v>-0.2</v>
      </c>
      <c r="F145" s="2">
        <v>1836096</v>
      </c>
      <c r="G145">
        <v>0.16666666666666699</v>
      </c>
      <c r="H145">
        <v>6</v>
      </c>
    </row>
    <row r="146" spans="1:8">
      <c r="A146" t="s">
        <v>757</v>
      </c>
      <c r="B146" t="s">
        <v>758</v>
      </c>
      <c r="C146" t="s">
        <v>31</v>
      </c>
      <c r="D146">
        <v>28</v>
      </c>
      <c r="E146">
        <v>1.7</v>
      </c>
      <c r="F146" s="2">
        <v>1927896</v>
      </c>
      <c r="G146">
        <v>3.3333333333333298E-2</v>
      </c>
      <c r="H146">
        <v>60</v>
      </c>
    </row>
    <row r="147" spans="1:8">
      <c r="A147" t="s">
        <v>313</v>
      </c>
      <c r="B147" t="s">
        <v>314</v>
      </c>
      <c r="C147" t="s">
        <v>14</v>
      </c>
      <c r="D147" t="s">
        <v>86</v>
      </c>
      <c r="E147">
        <v>6.7</v>
      </c>
      <c r="F147" s="2">
        <v>10933333</v>
      </c>
      <c r="G147">
        <v>1</v>
      </c>
      <c r="H147">
        <v>76</v>
      </c>
    </row>
    <row r="148" spans="1:8">
      <c r="A148" t="s">
        <v>80</v>
      </c>
      <c r="B148" t="s">
        <v>81</v>
      </c>
      <c r="C148" t="s">
        <v>7</v>
      </c>
      <c r="D148">
        <v>23</v>
      </c>
      <c r="E148">
        <v>6</v>
      </c>
      <c r="F148" s="2">
        <v>34005250</v>
      </c>
      <c r="G148">
        <v>0.96721311475409799</v>
      </c>
      <c r="H148">
        <v>61</v>
      </c>
    </row>
    <row r="149" spans="1:8">
      <c r="A149" t="s">
        <v>356</v>
      </c>
      <c r="B149" t="s">
        <v>357</v>
      </c>
      <c r="C149" t="s">
        <v>10</v>
      </c>
      <c r="D149" t="s">
        <v>358</v>
      </c>
      <c r="E149">
        <v>1.9</v>
      </c>
      <c r="F149" s="2">
        <v>9326520</v>
      </c>
      <c r="G149">
        <v>1</v>
      </c>
      <c r="H149">
        <v>79</v>
      </c>
    </row>
    <row r="150" spans="1:8">
      <c r="A150" t="s">
        <v>811</v>
      </c>
      <c r="B150" t="s">
        <v>812</v>
      </c>
      <c r="C150" t="s">
        <v>31</v>
      </c>
      <c r="D150">
        <v>20</v>
      </c>
      <c r="E150">
        <v>0.2</v>
      </c>
      <c r="F150" s="2">
        <v>1719864</v>
      </c>
      <c r="G150">
        <v>0</v>
      </c>
      <c r="H150">
        <v>56</v>
      </c>
    </row>
    <row r="151" spans="1:8">
      <c r="A151" t="s">
        <v>789</v>
      </c>
      <c r="B151" t="s">
        <v>790</v>
      </c>
      <c r="C151" t="s">
        <v>31</v>
      </c>
      <c r="D151">
        <v>25</v>
      </c>
      <c r="E151">
        <v>0.1</v>
      </c>
      <c r="F151" s="2">
        <v>1801769</v>
      </c>
      <c r="G151">
        <v>0</v>
      </c>
      <c r="H151">
        <v>17</v>
      </c>
    </row>
    <row r="152" spans="1:8">
      <c r="A152" t="s">
        <v>795</v>
      </c>
      <c r="B152" t="s">
        <v>796</v>
      </c>
      <c r="C152" t="s">
        <v>23</v>
      </c>
      <c r="D152">
        <v>20</v>
      </c>
      <c r="E152">
        <v>0.7</v>
      </c>
      <c r="F152" s="2">
        <v>1719864</v>
      </c>
      <c r="G152">
        <v>0.104166666666667</v>
      </c>
      <c r="H152">
        <v>48</v>
      </c>
    </row>
    <row r="153" spans="1:8">
      <c r="A153" t="s">
        <v>399</v>
      </c>
      <c r="B153" t="s">
        <v>400</v>
      </c>
      <c r="C153" t="s">
        <v>23</v>
      </c>
      <c r="D153">
        <v>20</v>
      </c>
      <c r="E153">
        <v>0</v>
      </c>
      <c r="F153" s="2">
        <v>7614480</v>
      </c>
      <c r="G153">
        <v>0.98648648648648696</v>
      </c>
      <c r="H153">
        <v>74</v>
      </c>
    </row>
    <row r="154" spans="1:8">
      <c r="A154" t="s">
        <v>545</v>
      </c>
      <c r="B154" t="s">
        <v>546</v>
      </c>
      <c r="C154" t="s">
        <v>31</v>
      </c>
      <c r="D154">
        <v>22</v>
      </c>
      <c r="E154">
        <v>4.4000000000000004</v>
      </c>
      <c r="F154" s="2">
        <v>3901399</v>
      </c>
      <c r="G154">
        <v>1</v>
      </c>
      <c r="H154">
        <v>79</v>
      </c>
    </row>
    <row r="155" spans="1:8">
      <c r="A155" t="s">
        <v>670</v>
      </c>
      <c r="B155" t="s">
        <v>671</v>
      </c>
      <c r="C155" t="s">
        <v>23</v>
      </c>
      <c r="D155">
        <v>20</v>
      </c>
      <c r="E155">
        <v>0.3</v>
      </c>
      <c r="F155" s="2">
        <v>2226240</v>
      </c>
      <c r="G155">
        <v>0.125</v>
      </c>
      <c r="H155">
        <v>16</v>
      </c>
    </row>
    <row r="156" spans="1:8">
      <c r="A156" t="s">
        <v>710</v>
      </c>
      <c r="B156" t="s">
        <v>711</v>
      </c>
      <c r="C156" t="s">
        <v>10</v>
      </c>
      <c r="D156">
        <v>32</v>
      </c>
      <c r="E156">
        <v>1.2</v>
      </c>
      <c r="F156" s="2">
        <v>2019706</v>
      </c>
      <c r="G156">
        <v>0.16666666666666699</v>
      </c>
      <c r="H156">
        <v>18</v>
      </c>
    </row>
    <row r="157" spans="1:8">
      <c r="A157" t="s">
        <v>425</v>
      </c>
      <c r="B157" t="s">
        <v>426</v>
      </c>
      <c r="C157" t="s">
        <v>31</v>
      </c>
      <c r="D157" t="s">
        <v>15</v>
      </c>
      <c r="E157">
        <v>0.7</v>
      </c>
      <c r="F157" s="2">
        <v>6500000</v>
      </c>
      <c r="G157">
        <v>0.225806451612903</v>
      </c>
      <c r="H157">
        <v>31</v>
      </c>
    </row>
    <row r="158" spans="1:8">
      <c r="A158" t="s">
        <v>575</v>
      </c>
      <c r="B158" t="s">
        <v>576</v>
      </c>
      <c r="C158" t="s">
        <v>10</v>
      </c>
      <c r="D158" t="s">
        <v>252</v>
      </c>
      <c r="E158">
        <v>0.5</v>
      </c>
      <c r="F158" s="2">
        <v>3199920</v>
      </c>
      <c r="G158">
        <v>0</v>
      </c>
      <c r="H158">
        <v>35</v>
      </c>
    </row>
    <row r="159" spans="1:8">
      <c r="A159" t="s">
        <v>180</v>
      </c>
      <c r="B159" t="s">
        <v>181</v>
      </c>
      <c r="C159" t="s">
        <v>14</v>
      </c>
      <c r="D159" t="s">
        <v>15</v>
      </c>
      <c r="E159">
        <v>6</v>
      </c>
      <c r="F159" s="2">
        <v>19500000</v>
      </c>
      <c r="G159">
        <v>0.98611111111111105</v>
      </c>
      <c r="H159">
        <v>72</v>
      </c>
    </row>
    <row r="160" spans="1:8">
      <c r="A160" t="s">
        <v>128</v>
      </c>
      <c r="B160" t="s">
        <v>129</v>
      </c>
      <c r="C160" t="s">
        <v>7</v>
      </c>
      <c r="D160" t="s">
        <v>66</v>
      </c>
      <c r="E160">
        <v>8.6999999999999993</v>
      </c>
      <c r="F160" s="2">
        <v>26346666</v>
      </c>
      <c r="G160">
        <v>1</v>
      </c>
      <c r="H160">
        <v>68</v>
      </c>
    </row>
    <row r="161" spans="1:8">
      <c r="A161" t="s">
        <v>519</v>
      </c>
      <c r="B161" t="s">
        <v>520</v>
      </c>
      <c r="C161" t="s">
        <v>14</v>
      </c>
      <c r="D161" t="s">
        <v>358</v>
      </c>
      <c r="E161">
        <v>4.5</v>
      </c>
      <c r="F161" s="2">
        <v>4330680</v>
      </c>
      <c r="G161">
        <v>0.462686567164179</v>
      </c>
      <c r="H161">
        <v>67</v>
      </c>
    </row>
    <row r="162" spans="1:8">
      <c r="A162" t="s">
        <v>338</v>
      </c>
      <c r="B162" t="s">
        <v>339</v>
      </c>
      <c r="C162" t="s">
        <v>23</v>
      </c>
      <c r="D162" t="s">
        <v>295</v>
      </c>
      <c r="E162">
        <v>1.8</v>
      </c>
      <c r="F162" s="2">
        <v>9891480</v>
      </c>
      <c r="G162">
        <v>1</v>
      </c>
      <c r="H162">
        <v>76</v>
      </c>
    </row>
    <row r="163" spans="1:8">
      <c r="A163" t="s">
        <v>598</v>
      </c>
      <c r="B163" t="s">
        <v>599</v>
      </c>
      <c r="C163" t="s">
        <v>31</v>
      </c>
      <c r="D163" t="s">
        <v>252</v>
      </c>
      <c r="E163">
        <v>2.1</v>
      </c>
      <c r="F163" s="2">
        <v>2925360</v>
      </c>
      <c r="G163">
        <v>8.5714285714285701E-2</v>
      </c>
      <c r="H163">
        <v>70</v>
      </c>
    </row>
    <row r="164" spans="1:8">
      <c r="A164" t="s">
        <v>509</v>
      </c>
      <c r="B164" t="s">
        <v>510</v>
      </c>
      <c r="C164" t="s">
        <v>31</v>
      </c>
      <c r="D164">
        <v>25</v>
      </c>
      <c r="E164">
        <v>2.7</v>
      </c>
      <c r="F164" s="2">
        <v>4516000</v>
      </c>
      <c r="G164">
        <v>0.3</v>
      </c>
      <c r="H164">
        <v>80</v>
      </c>
    </row>
    <row r="165" spans="1:8">
      <c r="A165" t="s">
        <v>481</v>
      </c>
      <c r="B165" t="s">
        <v>482</v>
      </c>
      <c r="C165" t="s">
        <v>14</v>
      </c>
      <c r="D165" t="s">
        <v>79</v>
      </c>
      <c r="E165">
        <v>2.2999999999999998</v>
      </c>
      <c r="F165" s="2">
        <v>5043773</v>
      </c>
      <c r="G165">
        <v>0.45588235294117602</v>
      </c>
      <c r="H165">
        <v>68</v>
      </c>
    </row>
    <row r="166" spans="1:8">
      <c r="A166" t="s">
        <v>407</v>
      </c>
      <c r="B166" t="s">
        <v>408</v>
      </c>
      <c r="C166" t="s">
        <v>23</v>
      </c>
      <c r="D166" t="s">
        <v>252</v>
      </c>
      <c r="E166">
        <v>1.4</v>
      </c>
      <c r="F166" s="2">
        <v>7252080</v>
      </c>
      <c r="G166">
        <v>0.35849056603773599</v>
      </c>
      <c r="H166">
        <v>53</v>
      </c>
    </row>
    <row r="167" spans="1:8">
      <c r="A167" t="s">
        <v>505</v>
      </c>
      <c r="B167" t="s">
        <v>506</v>
      </c>
      <c r="C167" t="s">
        <v>23</v>
      </c>
      <c r="D167" t="s">
        <v>252</v>
      </c>
      <c r="E167">
        <v>5.6</v>
      </c>
      <c r="F167" s="2">
        <v>4558680</v>
      </c>
      <c r="G167">
        <v>0.82666666666666699</v>
      </c>
      <c r="H167">
        <v>75</v>
      </c>
    </row>
    <row r="168" spans="1:8">
      <c r="A168" t="s">
        <v>87</v>
      </c>
      <c r="B168" t="s">
        <v>88</v>
      </c>
      <c r="C168" t="s">
        <v>7</v>
      </c>
      <c r="D168" t="s">
        <v>86</v>
      </c>
      <c r="E168">
        <v>5.0999999999999996</v>
      </c>
      <c r="F168" s="2">
        <v>33833400</v>
      </c>
      <c r="G168">
        <v>1</v>
      </c>
      <c r="H168">
        <v>65</v>
      </c>
    </row>
    <row r="169" spans="1:8">
      <c r="A169" t="s">
        <v>503</v>
      </c>
      <c r="B169" t="s">
        <v>504</v>
      </c>
      <c r="C169" t="s">
        <v>23</v>
      </c>
      <c r="D169">
        <v>22</v>
      </c>
      <c r="E169">
        <v>-0.4</v>
      </c>
      <c r="F169" s="2">
        <v>4570080</v>
      </c>
      <c r="G169">
        <v>0</v>
      </c>
      <c r="H169">
        <v>34</v>
      </c>
    </row>
    <row r="170" spans="1:8">
      <c r="A170" t="s">
        <v>74</v>
      </c>
      <c r="B170" t="s">
        <v>75</v>
      </c>
      <c r="C170" t="s">
        <v>7</v>
      </c>
      <c r="D170" t="s">
        <v>76</v>
      </c>
      <c r="E170">
        <v>8.4</v>
      </c>
      <c r="F170" s="2">
        <v>35640000</v>
      </c>
      <c r="G170">
        <v>1</v>
      </c>
      <c r="H170">
        <v>58</v>
      </c>
    </row>
    <row r="171" spans="1:8">
      <c r="A171" t="s">
        <v>275</v>
      </c>
      <c r="B171" t="s">
        <v>276</v>
      </c>
      <c r="C171" t="s">
        <v>14</v>
      </c>
      <c r="D171">
        <v>21</v>
      </c>
      <c r="E171">
        <v>1.4</v>
      </c>
      <c r="F171" s="2">
        <v>12119440</v>
      </c>
      <c r="G171">
        <v>0.48888888888888898</v>
      </c>
      <c r="H171">
        <v>45</v>
      </c>
    </row>
    <row r="172" spans="1:8">
      <c r="A172" t="s">
        <v>124</v>
      </c>
      <c r="B172" t="s">
        <v>125</v>
      </c>
      <c r="C172" t="s">
        <v>14</v>
      </c>
      <c r="D172" t="s">
        <v>50</v>
      </c>
      <c r="E172">
        <v>6.6</v>
      </c>
      <c r="F172" s="2">
        <v>27102202</v>
      </c>
      <c r="G172">
        <v>1</v>
      </c>
      <c r="H172">
        <v>63</v>
      </c>
    </row>
    <row r="173" spans="1:8">
      <c r="A173" t="s">
        <v>499</v>
      </c>
      <c r="B173" t="s">
        <v>500</v>
      </c>
      <c r="C173" t="s">
        <v>10</v>
      </c>
      <c r="D173" t="s">
        <v>50</v>
      </c>
      <c r="E173">
        <v>5.2</v>
      </c>
      <c r="F173" s="2">
        <v>4698000</v>
      </c>
      <c r="G173">
        <v>0.83333333333333304</v>
      </c>
      <c r="H173">
        <v>78</v>
      </c>
    </row>
    <row r="174" spans="1:8">
      <c r="A174" t="s">
        <v>174</v>
      </c>
      <c r="B174" t="s">
        <v>175</v>
      </c>
      <c r="C174" t="s">
        <v>14</v>
      </c>
      <c r="D174" t="s">
        <v>47</v>
      </c>
      <c r="E174">
        <v>9.5</v>
      </c>
      <c r="F174" s="2">
        <v>20000000</v>
      </c>
      <c r="G174">
        <v>1</v>
      </c>
      <c r="H174">
        <v>68</v>
      </c>
    </row>
    <row r="175" spans="1:8">
      <c r="A175" t="s">
        <v>785</v>
      </c>
      <c r="B175" t="s">
        <v>786</v>
      </c>
      <c r="C175" t="s">
        <v>7</v>
      </c>
      <c r="D175">
        <v>23</v>
      </c>
      <c r="E175">
        <v>0.1</v>
      </c>
      <c r="F175" s="2">
        <v>1836096</v>
      </c>
      <c r="G175">
        <v>0</v>
      </c>
      <c r="H175">
        <v>14</v>
      </c>
    </row>
    <row r="176" spans="1:8">
      <c r="A176" t="s">
        <v>455</v>
      </c>
      <c r="B176" t="s">
        <v>456</v>
      </c>
      <c r="C176" t="s">
        <v>14</v>
      </c>
      <c r="D176">
        <v>35</v>
      </c>
      <c r="E176">
        <v>0.6</v>
      </c>
      <c r="F176" s="2">
        <v>5734280</v>
      </c>
      <c r="G176">
        <v>0.16666666666666699</v>
      </c>
      <c r="H176">
        <v>42</v>
      </c>
    </row>
    <row r="177" spans="1:8">
      <c r="A177" t="s">
        <v>676</v>
      </c>
      <c r="B177" t="s">
        <v>677</v>
      </c>
      <c r="C177" t="s">
        <v>14</v>
      </c>
      <c r="D177">
        <v>22</v>
      </c>
      <c r="E177">
        <v>1.5</v>
      </c>
      <c r="F177" s="2">
        <v>2165000</v>
      </c>
      <c r="G177">
        <v>4.2553191489361701E-2</v>
      </c>
      <c r="H177">
        <v>47</v>
      </c>
    </row>
    <row r="178" spans="1:8">
      <c r="A178" t="s">
        <v>103</v>
      </c>
      <c r="B178" t="s">
        <v>104</v>
      </c>
      <c r="C178" t="s">
        <v>31</v>
      </c>
      <c r="D178" t="s">
        <v>66</v>
      </c>
      <c r="E178">
        <v>5</v>
      </c>
      <c r="F178" s="2">
        <v>31830357</v>
      </c>
      <c r="G178">
        <v>1</v>
      </c>
      <c r="H178">
        <v>67</v>
      </c>
    </row>
    <row r="179" spans="1:8">
      <c r="A179" t="s">
        <v>737</v>
      </c>
      <c r="B179" t="s">
        <v>738</v>
      </c>
      <c r="C179" t="s">
        <v>14</v>
      </c>
      <c r="D179">
        <v>20</v>
      </c>
      <c r="E179">
        <v>1.9</v>
      </c>
      <c r="F179" s="2">
        <v>2000000</v>
      </c>
      <c r="G179">
        <v>0.73469387755102</v>
      </c>
      <c r="H179">
        <v>49</v>
      </c>
    </row>
    <row r="180" spans="1:8">
      <c r="A180" t="s">
        <v>99</v>
      </c>
      <c r="B180" t="s">
        <v>100</v>
      </c>
      <c r="C180" t="s">
        <v>31</v>
      </c>
      <c r="D180" t="s">
        <v>47</v>
      </c>
      <c r="E180">
        <v>10.5</v>
      </c>
      <c r="F180" s="2">
        <v>32600060</v>
      </c>
      <c r="G180">
        <v>1</v>
      </c>
      <c r="H180">
        <v>74</v>
      </c>
    </row>
    <row r="181" spans="1:8">
      <c r="A181" t="s">
        <v>692</v>
      </c>
      <c r="B181" t="s">
        <v>693</v>
      </c>
      <c r="C181" t="s">
        <v>7</v>
      </c>
      <c r="D181">
        <v>25</v>
      </c>
      <c r="E181">
        <v>0.4</v>
      </c>
      <c r="F181" s="2">
        <v>2019706</v>
      </c>
      <c r="G181">
        <v>0</v>
      </c>
      <c r="H181">
        <v>25</v>
      </c>
    </row>
    <row r="182" spans="1:8">
      <c r="A182" t="s">
        <v>346</v>
      </c>
      <c r="B182" t="s">
        <v>347</v>
      </c>
      <c r="C182" t="s">
        <v>10</v>
      </c>
      <c r="D182" t="s">
        <v>113</v>
      </c>
      <c r="E182">
        <v>1.7</v>
      </c>
      <c r="F182" s="2">
        <v>9600000</v>
      </c>
      <c r="G182">
        <v>7.1428571428571397E-2</v>
      </c>
      <c r="H182">
        <v>56</v>
      </c>
    </row>
    <row r="183" spans="1:8">
      <c r="A183" t="s">
        <v>120</v>
      </c>
      <c r="B183" t="s">
        <v>121</v>
      </c>
      <c r="C183" t="s">
        <v>10</v>
      </c>
      <c r="D183">
        <v>28</v>
      </c>
      <c r="E183">
        <v>4.0999999999999996</v>
      </c>
      <c r="F183" s="2">
        <v>27586207</v>
      </c>
      <c r="G183">
        <v>1</v>
      </c>
      <c r="H183">
        <v>63</v>
      </c>
    </row>
    <row r="184" spans="1:8">
      <c r="A184" t="s">
        <v>769</v>
      </c>
      <c r="B184" t="s">
        <v>770</v>
      </c>
      <c r="C184" t="s">
        <v>10</v>
      </c>
      <c r="D184">
        <v>22</v>
      </c>
      <c r="E184">
        <v>1.9</v>
      </c>
      <c r="F184" s="2">
        <v>1900000</v>
      </c>
      <c r="G184">
        <v>0.46511627906976699</v>
      </c>
      <c r="H184">
        <v>43</v>
      </c>
    </row>
    <row r="185" spans="1:8">
      <c r="A185" t="s">
        <v>471</v>
      </c>
      <c r="B185" t="s">
        <v>472</v>
      </c>
      <c r="C185" t="s">
        <v>10</v>
      </c>
      <c r="D185">
        <v>19</v>
      </c>
      <c r="E185">
        <v>0.2</v>
      </c>
      <c r="F185" s="2">
        <v>5316960</v>
      </c>
      <c r="G185">
        <v>0.94642857142857095</v>
      </c>
      <c r="H185">
        <v>56</v>
      </c>
    </row>
    <row r="186" spans="1:8">
      <c r="A186" t="s">
        <v>759</v>
      </c>
      <c r="B186" t="s">
        <v>760</v>
      </c>
      <c r="C186" t="s">
        <v>14</v>
      </c>
      <c r="D186">
        <v>24</v>
      </c>
      <c r="E186">
        <v>2.6</v>
      </c>
      <c r="F186" s="2">
        <v>1927896</v>
      </c>
      <c r="G186">
        <v>0.30769230769230799</v>
      </c>
      <c r="H186">
        <v>52</v>
      </c>
    </row>
    <row r="187" spans="1:8">
      <c r="A187" t="s">
        <v>441</v>
      </c>
      <c r="B187" t="s">
        <v>442</v>
      </c>
      <c r="C187" t="s">
        <v>7</v>
      </c>
      <c r="D187" t="s">
        <v>15</v>
      </c>
      <c r="E187">
        <v>3.5</v>
      </c>
      <c r="F187" s="2">
        <v>6190476</v>
      </c>
      <c r="G187">
        <v>0.48148148148148101</v>
      </c>
      <c r="H187">
        <v>81</v>
      </c>
    </row>
    <row r="188" spans="1:8">
      <c r="A188" t="s">
        <v>34</v>
      </c>
      <c r="B188" t="s">
        <v>35</v>
      </c>
      <c r="C188" t="s">
        <v>10</v>
      </c>
      <c r="D188">
        <v>33</v>
      </c>
      <c r="E188">
        <v>12.3</v>
      </c>
      <c r="F188" s="2">
        <v>45183960</v>
      </c>
      <c r="G188">
        <v>1</v>
      </c>
      <c r="H188">
        <v>64</v>
      </c>
    </row>
    <row r="189" spans="1:8">
      <c r="A189" t="s">
        <v>385</v>
      </c>
      <c r="B189" t="s">
        <v>386</v>
      </c>
      <c r="C189" t="s">
        <v>14</v>
      </c>
      <c r="D189" t="s">
        <v>15</v>
      </c>
      <c r="E189">
        <v>2.7</v>
      </c>
      <c r="F189" s="2">
        <v>8000000</v>
      </c>
      <c r="G189">
        <v>5.7971014492753603E-2</v>
      </c>
      <c r="H189">
        <v>69</v>
      </c>
    </row>
    <row r="190" spans="1:8">
      <c r="A190" t="s">
        <v>178</v>
      </c>
      <c r="B190" t="s">
        <v>179</v>
      </c>
      <c r="C190" t="s">
        <v>31</v>
      </c>
      <c r="D190" t="s">
        <v>73</v>
      </c>
      <c r="E190">
        <v>2.6</v>
      </c>
      <c r="F190" s="2">
        <v>19928571</v>
      </c>
      <c r="G190">
        <v>0.445945945945946</v>
      </c>
      <c r="H190">
        <v>74</v>
      </c>
    </row>
    <row r="191" spans="1:8">
      <c r="A191" t="s">
        <v>311</v>
      </c>
      <c r="B191" t="s">
        <v>312</v>
      </c>
      <c r="C191" t="s">
        <v>31</v>
      </c>
      <c r="D191" t="s">
        <v>140</v>
      </c>
      <c r="E191">
        <v>2.2999999999999998</v>
      </c>
      <c r="F191" s="2">
        <v>11000000</v>
      </c>
      <c r="G191">
        <v>0</v>
      </c>
      <c r="H191">
        <v>46</v>
      </c>
    </row>
    <row r="192" spans="1:8">
      <c r="A192" t="s">
        <v>16</v>
      </c>
      <c r="B192" t="s">
        <v>17</v>
      </c>
      <c r="C192" t="s">
        <v>14</v>
      </c>
      <c r="D192">
        <v>28</v>
      </c>
      <c r="E192">
        <v>12.3</v>
      </c>
      <c r="F192" s="2">
        <v>47607350</v>
      </c>
      <c r="G192">
        <v>1</v>
      </c>
      <c r="H192">
        <v>66</v>
      </c>
    </row>
    <row r="193" spans="1:8">
      <c r="A193" t="s">
        <v>134</v>
      </c>
      <c r="B193" t="s">
        <v>135</v>
      </c>
      <c r="C193" t="s">
        <v>10</v>
      </c>
      <c r="D193">
        <v>25</v>
      </c>
      <c r="E193">
        <v>4.2</v>
      </c>
      <c r="F193" s="2">
        <v>25340000</v>
      </c>
      <c r="G193">
        <v>1</v>
      </c>
      <c r="H193">
        <v>71</v>
      </c>
    </row>
    <row r="194" spans="1:8">
      <c r="A194" t="s">
        <v>644</v>
      </c>
      <c r="B194" t="s">
        <v>645</v>
      </c>
      <c r="C194" t="s">
        <v>31</v>
      </c>
      <c r="D194" t="s">
        <v>66</v>
      </c>
      <c r="E194">
        <v>3.5</v>
      </c>
      <c r="F194" s="2">
        <v>2400000</v>
      </c>
      <c r="G194">
        <v>0.31944444444444398</v>
      </c>
      <c r="H194">
        <v>72</v>
      </c>
    </row>
    <row r="195" spans="1:8">
      <c r="A195" t="s">
        <v>417</v>
      </c>
      <c r="B195" t="s">
        <v>418</v>
      </c>
      <c r="C195" t="s">
        <v>7</v>
      </c>
      <c r="D195" t="s">
        <v>26</v>
      </c>
      <c r="E195">
        <v>0.3</v>
      </c>
      <c r="F195" s="2">
        <v>6802950</v>
      </c>
      <c r="G195">
        <v>8.8235294117647106E-2</v>
      </c>
      <c r="H195">
        <v>34</v>
      </c>
    </row>
    <row r="196" spans="1:8">
      <c r="A196" t="s">
        <v>479</v>
      </c>
      <c r="B196" t="s">
        <v>480</v>
      </c>
      <c r="C196" t="s">
        <v>23</v>
      </c>
      <c r="D196" t="s">
        <v>295</v>
      </c>
      <c r="E196">
        <v>-0.3</v>
      </c>
      <c r="F196" s="2">
        <v>5050800</v>
      </c>
      <c r="G196">
        <v>0.17857142857142899</v>
      </c>
      <c r="H196">
        <v>28</v>
      </c>
    </row>
    <row r="197" spans="1:8">
      <c r="A197" t="s">
        <v>232</v>
      </c>
      <c r="B197" t="s">
        <v>233</v>
      </c>
      <c r="C197" t="s">
        <v>14</v>
      </c>
      <c r="D197" t="s">
        <v>55</v>
      </c>
      <c r="E197">
        <v>5.8</v>
      </c>
      <c r="F197" s="2">
        <v>15435000</v>
      </c>
      <c r="G197">
        <v>1</v>
      </c>
      <c r="H197">
        <v>79</v>
      </c>
    </row>
    <row r="198" spans="1:8">
      <c r="A198" t="s">
        <v>206</v>
      </c>
      <c r="B198" t="s">
        <v>207</v>
      </c>
      <c r="C198" t="s">
        <v>10</v>
      </c>
      <c r="D198" t="s">
        <v>86</v>
      </c>
      <c r="E198">
        <v>0.3</v>
      </c>
      <c r="F198" s="2">
        <v>17400000</v>
      </c>
      <c r="G198">
        <v>0</v>
      </c>
      <c r="H198">
        <v>11</v>
      </c>
    </row>
    <row r="199" spans="1:8">
      <c r="A199" t="s">
        <v>447</v>
      </c>
      <c r="B199" t="s">
        <v>448</v>
      </c>
      <c r="C199" t="s">
        <v>10</v>
      </c>
      <c r="D199" t="s">
        <v>295</v>
      </c>
      <c r="E199">
        <v>2.4</v>
      </c>
      <c r="F199" s="2">
        <v>6012840</v>
      </c>
      <c r="G199">
        <v>0.238805970149254</v>
      </c>
      <c r="H199">
        <v>67</v>
      </c>
    </row>
    <row r="200" spans="1:8">
      <c r="A200" t="s">
        <v>147</v>
      </c>
      <c r="B200" t="s">
        <v>148</v>
      </c>
      <c r="C200" t="s">
        <v>23</v>
      </c>
      <c r="D200" t="s">
        <v>55</v>
      </c>
      <c r="E200">
        <v>1.7</v>
      </c>
      <c r="F200" s="2">
        <v>23487629</v>
      </c>
      <c r="G200">
        <v>1</v>
      </c>
      <c r="H200">
        <v>61</v>
      </c>
    </row>
    <row r="201" spans="1:8">
      <c r="A201" t="s">
        <v>761</v>
      </c>
      <c r="B201" t="s">
        <v>762</v>
      </c>
      <c r="C201" t="s">
        <v>7</v>
      </c>
      <c r="D201">
        <v>24</v>
      </c>
      <c r="E201">
        <v>2.2000000000000002</v>
      </c>
      <c r="F201" s="2">
        <v>1927896</v>
      </c>
      <c r="G201">
        <v>0.112903225806452</v>
      </c>
      <c r="H201">
        <v>62</v>
      </c>
    </row>
    <row r="202" spans="1:8">
      <c r="A202" t="s">
        <v>660</v>
      </c>
      <c r="B202" t="s">
        <v>661</v>
      </c>
      <c r="C202" t="s">
        <v>7</v>
      </c>
      <c r="D202" t="s">
        <v>66</v>
      </c>
      <c r="E202">
        <v>1.3</v>
      </c>
      <c r="F202" s="2">
        <v>2320000</v>
      </c>
      <c r="G202">
        <v>0</v>
      </c>
      <c r="H202">
        <v>43</v>
      </c>
    </row>
    <row r="203" spans="1:8">
      <c r="A203" t="s">
        <v>591</v>
      </c>
      <c r="B203" t="s">
        <v>592</v>
      </c>
      <c r="C203" t="s">
        <v>31</v>
      </c>
      <c r="D203" t="s">
        <v>47</v>
      </c>
      <c r="E203">
        <v>1.5</v>
      </c>
      <c r="F203" s="2">
        <v>3000000</v>
      </c>
      <c r="G203">
        <v>0.225806451612903</v>
      </c>
      <c r="H203">
        <v>62</v>
      </c>
    </row>
    <row r="204" spans="1:8">
      <c r="A204" t="s">
        <v>122</v>
      </c>
      <c r="B204" t="s">
        <v>123</v>
      </c>
      <c r="C204" t="s">
        <v>7</v>
      </c>
      <c r="D204" t="s">
        <v>50</v>
      </c>
      <c r="E204">
        <v>3.2</v>
      </c>
      <c r="F204" s="2">
        <v>27455357</v>
      </c>
      <c r="G204">
        <v>0.52439024390243905</v>
      </c>
      <c r="H204">
        <v>82</v>
      </c>
    </row>
    <row r="205" spans="1:8">
      <c r="A205" t="s">
        <v>783</v>
      </c>
      <c r="B205" t="s">
        <v>784</v>
      </c>
      <c r="C205" t="s">
        <v>7</v>
      </c>
      <c r="D205">
        <v>24</v>
      </c>
      <c r="E205">
        <v>1.8</v>
      </c>
      <c r="F205" s="2">
        <v>1836096</v>
      </c>
      <c r="G205">
        <v>0.16393442622950799</v>
      </c>
      <c r="H205">
        <v>61</v>
      </c>
    </row>
    <row r="206" spans="1:8">
      <c r="A206" t="s">
        <v>636</v>
      </c>
      <c r="B206" t="s">
        <v>637</v>
      </c>
      <c r="C206" t="s">
        <v>23</v>
      </c>
      <c r="D206">
        <v>21</v>
      </c>
      <c r="E206">
        <v>0</v>
      </c>
      <c r="F206" s="2">
        <v>2485200</v>
      </c>
      <c r="G206">
        <v>3.125E-2</v>
      </c>
      <c r="H206">
        <v>64</v>
      </c>
    </row>
    <row r="207" spans="1:8">
      <c r="A207" t="s">
        <v>423</v>
      </c>
      <c r="B207" t="s">
        <v>424</v>
      </c>
      <c r="C207" t="s">
        <v>10</v>
      </c>
      <c r="D207" t="s">
        <v>295</v>
      </c>
      <c r="E207">
        <v>4</v>
      </c>
      <c r="F207" s="2">
        <v>6587040</v>
      </c>
      <c r="G207">
        <v>1</v>
      </c>
      <c r="H207">
        <v>76</v>
      </c>
    </row>
    <row r="208" spans="1:8">
      <c r="A208" t="s">
        <v>497</v>
      </c>
      <c r="B208" t="s">
        <v>498</v>
      </c>
      <c r="C208" t="s">
        <v>23</v>
      </c>
      <c r="D208" t="s">
        <v>79</v>
      </c>
      <c r="E208">
        <v>2.6</v>
      </c>
      <c r="F208" s="2">
        <v>4765339</v>
      </c>
      <c r="G208">
        <v>0.35</v>
      </c>
      <c r="H208">
        <v>60</v>
      </c>
    </row>
    <row r="209" spans="1:8">
      <c r="A209" t="s">
        <v>257</v>
      </c>
      <c r="B209" t="s">
        <v>258</v>
      </c>
      <c r="C209" t="s">
        <v>31</v>
      </c>
      <c r="D209">
        <v>27</v>
      </c>
      <c r="E209">
        <v>6</v>
      </c>
      <c r="F209" s="2">
        <v>12960000</v>
      </c>
      <c r="G209">
        <v>0.68421052631578905</v>
      </c>
      <c r="H209">
        <v>76</v>
      </c>
    </row>
    <row r="210" spans="1:8">
      <c r="A210" t="s">
        <v>803</v>
      </c>
      <c r="B210" t="s">
        <v>804</v>
      </c>
      <c r="C210" t="s">
        <v>31</v>
      </c>
      <c r="D210">
        <v>20</v>
      </c>
      <c r="E210">
        <v>0.3</v>
      </c>
      <c r="F210" s="2">
        <v>1719864</v>
      </c>
      <c r="G210">
        <v>0</v>
      </c>
      <c r="H210">
        <v>15</v>
      </c>
    </row>
    <row r="211" spans="1:8">
      <c r="A211" t="s">
        <v>604</v>
      </c>
      <c r="B211" t="s">
        <v>605</v>
      </c>
      <c r="C211" t="s">
        <v>23</v>
      </c>
      <c r="D211" t="s">
        <v>47</v>
      </c>
      <c r="E211">
        <v>2.8</v>
      </c>
      <c r="F211" s="2">
        <v>2815937</v>
      </c>
      <c r="G211">
        <v>0.36111111111111099</v>
      </c>
      <c r="H211">
        <v>72</v>
      </c>
    </row>
    <row r="212" spans="1:8">
      <c r="A212" t="s">
        <v>600</v>
      </c>
      <c r="B212" t="s">
        <v>601</v>
      </c>
      <c r="C212" t="s">
        <v>23</v>
      </c>
      <c r="D212" t="s">
        <v>169</v>
      </c>
      <c r="E212">
        <v>1.8</v>
      </c>
      <c r="F212" s="2">
        <v>2891467</v>
      </c>
      <c r="G212">
        <v>0.15384615384615399</v>
      </c>
      <c r="H212">
        <v>65</v>
      </c>
    </row>
    <row r="213" spans="1:8">
      <c r="A213" t="s">
        <v>517</v>
      </c>
      <c r="B213" t="s">
        <v>518</v>
      </c>
      <c r="C213" t="s">
        <v>23</v>
      </c>
      <c r="D213" t="s">
        <v>295</v>
      </c>
      <c r="E213">
        <v>-0.1</v>
      </c>
      <c r="F213" s="2">
        <v>4341600</v>
      </c>
      <c r="G213">
        <v>0</v>
      </c>
      <c r="H213">
        <v>4</v>
      </c>
    </row>
    <row r="214" spans="1:8">
      <c r="A214" t="s">
        <v>62</v>
      </c>
      <c r="B214" t="s">
        <v>63</v>
      </c>
      <c r="C214" t="s">
        <v>7</v>
      </c>
      <c r="D214" t="s">
        <v>26</v>
      </c>
      <c r="E214">
        <v>6.7</v>
      </c>
      <c r="F214" s="2">
        <v>36861707</v>
      </c>
      <c r="G214">
        <v>0.97014925373134298</v>
      </c>
      <c r="H214">
        <v>67</v>
      </c>
    </row>
    <row r="215" spans="1:8">
      <c r="A215" t="s">
        <v>787</v>
      </c>
      <c r="B215" t="s">
        <v>788</v>
      </c>
      <c r="C215" t="s">
        <v>10</v>
      </c>
      <c r="D215">
        <v>20</v>
      </c>
      <c r="E215">
        <v>0.2</v>
      </c>
      <c r="F215" s="2">
        <v>1836096</v>
      </c>
      <c r="G215">
        <v>0.115942028985507</v>
      </c>
      <c r="H215">
        <v>69</v>
      </c>
    </row>
    <row r="216" spans="1:8">
      <c r="A216" t="s">
        <v>589</v>
      </c>
      <c r="B216" t="s">
        <v>590</v>
      </c>
      <c r="C216" t="s">
        <v>31</v>
      </c>
      <c r="D216">
        <v>21</v>
      </c>
      <c r="E216">
        <v>0.4</v>
      </c>
      <c r="F216" s="2">
        <v>3000000</v>
      </c>
      <c r="G216">
        <v>0.17647058823529399</v>
      </c>
      <c r="H216">
        <v>17</v>
      </c>
    </row>
    <row r="217" spans="1:8">
      <c r="A217" t="s">
        <v>118</v>
      </c>
      <c r="B217" t="s">
        <v>119</v>
      </c>
      <c r="C217" t="s">
        <v>10</v>
      </c>
      <c r="D217" t="s">
        <v>42</v>
      </c>
      <c r="E217">
        <v>8.1</v>
      </c>
      <c r="F217" s="2">
        <v>28226880</v>
      </c>
      <c r="G217">
        <v>1</v>
      </c>
      <c r="H217">
        <v>77</v>
      </c>
    </row>
    <row r="218" spans="1:8">
      <c r="A218" t="s">
        <v>723</v>
      </c>
      <c r="B218" t="s">
        <v>724</v>
      </c>
      <c r="C218" t="s">
        <v>31</v>
      </c>
      <c r="D218">
        <v>33</v>
      </c>
      <c r="E218">
        <v>0.1</v>
      </c>
      <c r="F218" s="2">
        <v>2019706</v>
      </c>
      <c r="G218">
        <v>4.3478260869565202E-2</v>
      </c>
      <c r="H218">
        <v>46</v>
      </c>
    </row>
    <row r="219" spans="1:8">
      <c r="A219" t="s">
        <v>222</v>
      </c>
      <c r="B219" t="s">
        <v>223</v>
      </c>
      <c r="C219" t="s">
        <v>14</v>
      </c>
      <c r="D219" t="s">
        <v>42</v>
      </c>
      <c r="E219">
        <v>2.7</v>
      </c>
      <c r="F219" s="2">
        <v>16875000</v>
      </c>
      <c r="G219">
        <v>1</v>
      </c>
      <c r="H219">
        <v>52</v>
      </c>
    </row>
    <row r="220" spans="1:8">
      <c r="A220" t="s">
        <v>585</v>
      </c>
      <c r="B220" t="s">
        <v>586</v>
      </c>
      <c r="C220" t="s">
        <v>14</v>
      </c>
      <c r="D220">
        <v>22</v>
      </c>
      <c r="E220">
        <v>0.7</v>
      </c>
      <c r="F220" s="2">
        <v>3047880</v>
      </c>
      <c r="G220">
        <v>0</v>
      </c>
      <c r="H220">
        <v>46</v>
      </c>
    </row>
    <row r="221" spans="1:8">
      <c r="A221" t="s">
        <v>67</v>
      </c>
      <c r="B221" t="s">
        <v>68</v>
      </c>
      <c r="C221" t="s">
        <v>10</v>
      </c>
      <c r="D221" t="s">
        <v>15</v>
      </c>
      <c r="E221">
        <v>2.7</v>
      </c>
      <c r="F221" s="2">
        <v>36016200</v>
      </c>
      <c r="G221">
        <v>1</v>
      </c>
      <c r="H221">
        <v>29</v>
      </c>
    </row>
    <row r="222" spans="1:8">
      <c r="A222" t="s">
        <v>29</v>
      </c>
      <c r="B222" t="s">
        <v>30</v>
      </c>
      <c r="C222" t="s">
        <v>31</v>
      </c>
      <c r="D222">
        <v>31</v>
      </c>
      <c r="E222">
        <v>7.1</v>
      </c>
      <c r="F222" s="2">
        <v>45640084</v>
      </c>
      <c r="G222">
        <v>0.96153846153846201</v>
      </c>
      <c r="H222">
        <v>52</v>
      </c>
    </row>
    <row r="223" spans="1:8">
      <c r="A223" t="s">
        <v>377</v>
      </c>
      <c r="B223" t="s">
        <v>378</v>
      </c>
      <c r="C223" t="s">
        <v>31</v>
      </c>
      <c r="D223">
        <v>22</v>
      </c>
      <c r="E223">
        <v>4.3</v>
      </c>
      <c r="F223" s="2">
        <v>8409000</v>
      </c>
      <c r="G223">
        <v>0.97499999999999998</v>
      </c>
      <c r="H223">
        <v>80</v>
      </c>
    </row>
    <row r="224" spans="1:8">
      <c r="A224" t="s">
        <v>652</v>
      </c>
      <c r="B224" t="s">
        <v>653</v>
      </c>
      <c r="C224" t="s">
        <v>10</v>
      </c>
      <c r="D224">
        <v>27</v>
      </c>
      <c r="E224">
        <v>2.7</v>
      </c>
      <c r="F224" s="2">
        <v>2346614</v>
      </c>
      <c r="G224">
        <v>0.62686567164179097</v>
      </c>
      <c r="H224">
        <v>67</v>
      </c>
    </row>
    <row r="225" spans="1:8">
      <c r="A225" t="s">
        <v>172</v>
      </c>
      <c r="B225" t="s">
        <v>173</v>
      </c>
      <c r="C225" t="s">
        <v>31</v>
      </c>
      <c r="D225" t="s">
        <v>50</v>
      </c>
      <c r="E225">
        <v>1.3</v>
      </c>
      <c r="F225" s="2">
        <v>20000000</v>
      </c>
      <c r="G225">
        <v>1</v>
      </c>
      <c r="H225">
        <v>63</v>
      </c>
    </row>
    <row r="226" spans="1:8">
      <c r="A226" t="s">
        <v>273</v>
      </c>
      <c r="B226" t="s">
        <v>274</v>
      </c>
      <c r="C226" t="s">
        <v>14</v>
      </c>
      <c r="D226" t="s">
        <v>73</v>
      </c>
      <c r="E226">
        <v>4.3</v>
      </c>
      <c r="F226" s="2">
        <v>12195122</v>
      </c>
      <c r="G226">
        <v>1</v>
      </c>
      <c r="H226">
        <v>68</v>
      </c>
    </row>
    <row r="227" spans="1:8">
      <c r="A227" t="s">
        <v>793</v>
      </c>
      <c r="B227" t="s">
        <v>794</v>
      </c>
      <c r="C227" t="s">
        <v>7</v>
      </c>
      <c r="D227">
        <v>20</v>
      </c>
      <c r="E227">
        <v>0.3</v>
      </c>
      <c r="F227" s="2">
        <v>1719864</v>
      </c>
      <c r="G227">
        <v>0</v>
      </c>
      <c r="H227">
        <v>36</v>
      </c>
    </row>
    <row r="228" spans="1:8">
      <c r="A228" t="s">
        <v>805</v>
      </c>
      <c r="B228" t="s">
        <v>806</v>
      </c>
      <c r="C228" t="s">
        <v>10</v>
      </c>
      <c r="D228">
        <v>20</v>
      </c>
      <c r="E228">
        <v>0.5</v>
      </c>
      <c r="F228" s="2">
        <v>1719864</v>
      </c>
      <c r="G228">
        <v>4.1666666666666699E-2</v>
      </c>
      <c r="H228">
        <v>24</v>
      </c>
    </row>
    <row r="229" spans="1:8">
      <c r="A229" t="s">
        <v>443</v>
      </c>
      <c r="B229" t="s">
        <v>444</v>
      </c>
      <c r="C229" t="s">
        <v>10</v>
      </c>
      <c r="D229">
        <v>28</v>
      </c>
      <c r="E229">
        <v>3.3</v>
      </c>
      <c r="F229" s="2">
        <v>6175000</v>
      </c>
      <c r="G229">
        <v>0.18867924528301899</v>
      </c>
      <c r="H229">
        <v>53</v>
      </c>
    </row>
    <row r="230" spans="1:8">
      <c r="A230" t="s">
        <v>240</v>
      </c>
      <c r="B230" t="s">
        <v>241</v>
      </c>
      <c r="C230" t="s">
        <v>23</v>
      </c>
      <c r="D230" t="s">
        <v>169</v>
      </c>
      <c r="E230">
        <v>4.5</v>
      </c>
      <c r="F230" s="2">
        <v>14704938</v>
      </c>
      <c r="G230">
        <v>1</v>
      </c>
      <c r="H230">
        <v>76</v>
      </c>
    </row>
    <row r="231" spans="1:8">
      <c r="A231" t="s">
        <v>751</v>
      </c>
      <c r="B231" t="s">
        <v>752</v>
      </c>
      <c r="C231" t="s">
        <v>31</v>
      </c>
      <c r="D231">
        <v>22</v>
      </c>
      <c r="E231">
        <v>4.9000000000000004</v>
      </c>
      <c r="F231" s="2">
        <v>1930681</v>
      </c>
      <c r="G231">
        <v>0.59756097560975596</v>
      </c>
      <c r="H231">
        <v>82</v>
      </c>
    </row>
    <row r="232" spans="1:8">
      <c r="A232" t="s">
        <v>606</v>
      </c>
      <c r="B232" t="s">
        <v>607</v>
      </c>
      <c r="C232" t="s">
        <v>23</v>
      </c>
      <c r="D232" t="s">
        <v>295</v>
      </c>
      <c r="E232">
        <v>-0.5</v>
      </c>
      <c r="F232" s="2">
        <v>2808720</v>
      </c>
      <c r="G232">
        <v>0</v>
      </c>
      <c r="H232">
        <v>40</v>
      </c>
    </row>
    <row r="233" spans="1:8">
      <c r="A233" t="s">
        <v>755</v>
      </c>
      <c r="B233" t="s">
        <v>756</v>
      </c>
      <c r="C233" t="s">
        <v>31</v>
      </c>
      <c r="D233">
        <v>22</v>
      </c>
      <c r="E233">
        <v>0.4</v>
      </c>
      <c r="F233" s="2">
        <v>1927896</v>
      </c>
      <c r="G233">
        <v>0.11111111111111099</v>
      </c>
      <c r="H233">
        <v>36</v>
      </c>
    </row>
    <row r="234" spans="1:8">
      <c r="A234" t="s">
        <v>8</v>
      </c>
      <c r="B234" t="s">
        <v>9</v>
      </c>
      <c r="C234" t="s">
        <v>10</v>
      </c>
      <c r="D234">
        <v>34</v>
      </c>
      <c r="E234">
        <v>6.8</v>
      </c>
      <c r="F234" s="2">
        <v>47649433</v>
      </c>
      <c r="G234">
        <v>1</v>
      </c>
      <c r="H234">
        <v>47</v>
      </c>
    </row>
    <row r="235" spans="1:8">
      <c r="A235" t="s">
        <v>230</v>
      </c>
      <c r="B235" t="s">
        <v>231</v>
      </c>
      <c r="C235" t="s">
        <v>23</v>
      </c>
      <c r="D235" t="s">
        <v>47</v>
      </c>
      <c r="E235">
        <v>4.9000000000000004</v>
      </c>
      <c r="F235" s="2">
        <v>15669643</v>
      </c>
      <c r="G235">
        <v>1</v>
      </c>
      <c r="H235">
        <v>75</v>
      </c>
    </row>
    <row r="236" spans="1:8">
      <c r="A236" t="s">
        <v>593</v>
      </c>
      <c r="B236" t="s">
        <v>594</v>
      </c>
      <c r="C236" t="s">
        <v>595</v>
      </c>
      <c r="D236">
        <v>23</v>
      </c>
      <c r="E236">
        <v>0.7</v>
      </c>
      <c r="F236" s="2">
        <v>3000000</v>
      </c>
      <c r="G236">
        <v>7.9365079365079402E-2</v>
      </c>
      <c r="H236">
        <v>63</v>
      </c>
    </row>
    <row r="237" spans="1:8">
      <c r="A237" t="s">
        <v>553</v>
      </c>
      <c r="B237" t="s">
        <v>554</v>
      </c>
      <c r="C237" t="s">
        <v>10</v>
      </c>
      <c r="D237" t="s">
        <v>11</v>
      </c>
      <c r="E237">
        <v>2.6</v>
      </c>
      <c r="F237" s="2">
        <v>3835738</v>
      </c>
      <c r="G237">
        <v>0.32258064516128998</v>
      </c>
      <c r="H237">
        <v>62</v>
      </c>
    </row>
    <row r="238" spans="1:8">
      <c r="A238" t="s">
        <v>224</v>
      </c>
      <c r="B238" t="s">
        <v>225</v>
      </c>
      <c r="C238" t="s">
        <v>7</v>
      </c>
      <c r="D238" t="s">
        <v>79</v>
      </c>
      <c r="E238">
        <v>2.9</v>
      </c>
      <c r="F238" s="2">
        <v>15860000</v>
      </c>
      <c r="G238">
        <v>1</v>
      </c>
      <c r="H238">
        <v>59</v>
      </c>
    </row>
    <row r="239" spans="1:8">
      <c r="A239" t="s">
        <v>403</v>
      </c>
      <c r="B239" t="s">
        <v>404</v>
      </c>
      <c r="C239" t="s">
        <v>14</v>
      </c>
      <c r="D239" t="s">
        <v>66</v>
      </c>
      <c r="E239">
        <v>8.6999999999999993</v>
      </c>
      <c r="F239" s="2">
        <v>7500000</v>
      </c>
      <c r="G239">
        <v>0.85365853658536595</v>
      </c>
      <c r="H239">
        <v>82</v>
      </c>
    </row>
    <row r="240" spans="1:8">
      <c r="A240" t="s">
        <v>409</v>
      </c>
      <c r="B240" t="s">
        <v>410</v>
      </c>
      <c r="C240" t="s">
        <v>14</v>
      </c>
      <c r="D240" t="s">
        <v>55</v>
      </c>
      <c r="E240">
        <v>0.2</v>
      </c>
      <c r="F240" s="2">
        <v>6985000</v>
      </c>
      <c r="G240">
        <v>0</v>
      </c>
      <c r="H240">
        <v>20</v>
      </c>
    </row>
    <row r="241" spans="1:8">
      <c r="A241" t="s">
        <v>114</v>
      </c>
      <c r="B241" t="s">
        <v>115</v>
      </c>
      <c r="C241" t="s">
        <v>31</v>
      </c>
      <c r="D241" t="s">
        <v>73</v>
      </c>
      <c r="E241">
        <v>1.9</v>
      </c>
      <c r="F241" s="2">
        <v>29320988</v>
      </c>
      <c r="G241">
        <v>0.57575757575757602</v>
      </c>
      <c r="H241">
        <v>33</v>
      </c>
    </row>
    <row r="242" spans="1:8">
      <c r="A242" t="s">
        <v>405</v>
      </c>
      <c r="B242" t="s">
        <v>406</v>
      </c>
      <c r="C242" t="s">
        <v>7</v>
      </c>
      <c r="D242" t="s">
        <v>252</v>
      </c>
      <c r="E242">
        <v>-0.5</v>
      </c>
      <c r="F242" s="2">
        <v>7413955</v>
      </c>
      <c r="G242">
        <v>0.73684210526315796</v>
      </c>
      <c r="H242">
        <v>76</v>
      </c>
    </row>
    <row r="243" spans="1:8">
      <c r="A243" t="s">
        <v>457</v>
      </c>
      <c r="B243" t="s">
        <v>458</v>
      </c>
      <c r="C243" t="s">
        <v>7</v>
      </c>
      <c r="D243">
        <v>21</v>
      </c>
      <c r="E243">
        <v>0.6</v>
      </c>
      <c r="F243" s="2">
        <v>5722116</v>
      </c>
      <c r="G243">
        <v>0</v>
      </c>
      <c r="H243">
        <v>25</v>
      </c>
    </row>
    <row r="244" spans="1:8">
      <c r="A244" t="s">
        <v>36</v>
      </c>
      <c r="B244" t="s">
        <v>37</v>
      </c>
      <c r="C244" t="s">
        <v>31</v>
      </c>
      <c r="D244" t="s">
        <v>26</v>
      </c>
      <c r="E244">
        <v>3.1</v>
      </c>
      <c r="F244" s="2">
        <v>43219440</v>
      </c>
      <c r="G244">
        <v>1</v>
      </c>
      <c r="H244">
        <v>69</v>
      </c>
    </row>
    <row r="245" spans="1:8">
      <c r="A245" t="s">
        <v>622</v>
      </c>
      <c r="B245" t="s">
        <v>623</v>
      </c>
      <c r="C245" t="s">
        <v>7</v>
      </c>
      <c r="D245">
        <v>28</v>
      </c>
      <c r="E245">
        <v>1.9</v>
      </c>
      <c r="F245" s="2">
        <v>2586665</v>
      </c>
      <c r="G245">
        <v>0.13636363636363599</v>
      </c>
      <c r="H245">
        <v>22</v>
      </c>
    </row>
    <row r="246" spans="1:8">
      <c r="A246" t="s">
        <v>69</v>
      </c>
      <c r="B246" t="s">
        <v>70</v>
      </c>
      <c r="C246" t="s">
        <v>14</v>
      </c>
      <c r="D246" t="s">
        <v>15</v>
      </c>
      <c r="E246">
        <v>7.7</v>
      </c>
      <c r="F246" s="2">
        <v>36016200</v>
      </c>
      <c r="G246">
        <v>1</v>
      </c>
      <c r="H246">
        <v>65</v>
      </c>
    </row>
    <row r="247" spans="1:8">
      <c r="A247" t="s">
        <v>361</v>
      </c>
      <c r="B247" t="s">
        <v>362</v>
      </c>
      <c r="C247" t="s">
        <v>10</v>
      </c>
      <c r="D247" t="s">
        <v>169</v>
      </c>
      <c r="E247">
        <v>5.0999999999999996</v>
      </c>
      <c r="F247" s="2">
        <v>9219512</v>
      </c>
      <c r="G247">
        <v>0.66666666666666696</v>
      </c>
      <c r="H247">
        <v>69</v>
      </c>
    </row>
    <row r="248" spans="1:8">
      <c r="A248" t="s">
        <v>132</v>
      </c>
      <c r="B248" t="s">
        <v>133</v>
      </c>
      <c r="C248" t="s">
        <v>10</v>
      </c>
      <c r="D248">
        <v>27</v>
      </c>
      <c r="E248">
        <v>0.9</v>
      </c>
      <c r="F248" s="2">
        <v>25568182</v>
      </c>
      <c r="G248">
        <v>1</v>
      </c>
      <c r="H248">
        <v>64</v>
      </c>
    </row>
    <row r="249" spans="1:8">
      <c r="A249" t="s">
        <v>111</v>
      </c>
      <c r="B249" t="s">
        <v>112</v>
      </c>
      <c r="C249" t="s">
        <v>7</v>
      </c>
      <c r="D249" t="s">
        <v>113</v>
      </c>
      <c r="E249">
        <v>3.4</v>
      </c>
      <c r="F249" s="2">
        <v>29682540</v>
      </c>
      <c r="G249">
        <v>0.8</v>
      </c>
      <c r="H249">
        <v>55</v>
      </c>
    </row>
    <row r="250" spans="1:8">
      <c r="A250" t="s">
        <v>60</v>
      </c>
      <c r="B250" t="s">
        <v>61</v>
      </c>
      <c r="C250" t="s">
        <v>7</v>
      </c>
      <c r="D250">
        <v>30</v>
      </c>
      <c r="E250">
        <v>7.4</v>
      </c>
      <c r="F250" s="2">
        <v>37037037</v>
      </c>
      <c r="G250">
        <v>1</v>
      </c>
      <c r="H250">
        <v>60</v>
      </c>
    </row>
    <row r="251" spans="1:8">
      <c r="A251" t="s">
        <v>813</v>
      </c>
      <c r="B251" t="s">
        <v>814</v>
      </c>
      <c r="C251" t="s">
        <v>31</v>
      </c>
      <c r="D251">
        <v>25</v>
      </c>
      <c r="E251">
        <v>1.9</v>
      </c>
      <c r="F251" s="2">
        <v>400000</v>
      </c>
      <c r="G251">
        <v>0.40322580645161299</v>
      </c>
      <c r="H251">
        <v>62</v>
      </c>
    </row>
    <row r="252" spans="1:8">
      <c r="A252" t="s">
        <v>315</v>
      </c>
      <c r="B252" t="s">
        <v>316</v>
      </c>
      <c r="C252" t="s">
        <v>7</v>
      </c>
      <c r="D252" t="s">
        <v>252</v>
      </c>
      <c r="E252">
        <v>1.8</v>
      </c>
      <c r="F252" s="2">
        <v>10900635</v>
      </c>
      <c r="G252">
        <v>1</v>
      </c>
      <c r="H252">
        <v>36</v>
      </c>
    </row>
    <row r="253" spans="1:8">
      <c r="A253" t="s">
        <v>330</v>
      </c>
      <c r="B253" t="s">
        <v>331</v>
      </c>
      <c r="C253" t="s">
        <v>23</v>
      </c>
      <c r="D253" t="s">
        <v>86</v>
      </c>
      <c r="E253">
        <v>1.2</v>
      </c>
      <c r="F253" s="2">
        <v>10250000</v>
      </c>
      <c r="G253">
        <v>0.22500000000000001</v>
      </c>
      <c r="H253">
        <v>40</v>
      </c>
    </row>
    <row r="254" spans="1:8">
      <c r="A254" t="s">
        <v>328</v>
      </c>
      <c r="B254" t="s">
        <v>329</v>
      </c>
      <c r="C254" t="s">
        <v>14</v>
      </c>
      <c r="D254" t="s">
        <v>55</v>
      </c>
      <c r="E254">
        <v>4.9000000000000004</v>
      </c>
      <c r="F254" s="2">
        <v>10375000</v>
      </c>
      <c r="G254">
        <v>1.5384615384615399E-2</v>
      </c>
      <c r="H254">
        <v>65</v>
      </c>
    </row>
    <row r="255" spans="1:8">
      <c r="A255" t="s">
        <v>212</v>
      </c>
      <c r="B255" t="s">
        <v>213</v>
      </c>
      <c r="C255" t="s">
        <v>10</v>
      </c>
      <c r="D255" t="s">
        <v>86</v>
      </c>
      <c r="E255">
        <v>8.1999999999999993</v>
      </c>
      <c r="F255" s="2">
        <v>17259999</v>
      </c>
      <c r="G255">
        <v>1</v>
      </c>
      <c r="H255">
        <v>66</v>
      </c>
    </row>
    <row r="256" spans="1:8">
      <c r="A256" t="s">
        <v>18</v>
      </c>
      <c r="B256" t="s">
        <v>19</v>
      </c>
      <c r="C256" t="s">
        <v>10</v>
      </c>
      <c r="D256" t="s">
        <v>20</v>
      </c>
      <c r="E256">
        <v>5.6</v>
      </c>
      <c r="F256" s="2">
        <v>47607350</v>
      </c>
      <c r="G256">
        <v>0.98181818181818203</v>
      </c>
      <c r="H256">
        <v>55</v>
      </c>
    </row>
    <row r="257" spans="1:8">
      <c r="A257" t="s">
        <v>727</v>
      </c>
      <c r="B257" t="s">
        <v>728</v>
      </c>
      <c r="C257" t="s">
        <v>23</v>
      </c>
      <c r="D257">
        <v>24</v>
      </c>
      <c r="E257">
        <v>1.8</v>
      </c>
      <c r="F257" s="2">
        <v>2019706</v>
      </c>
      <c r="G257">
        <v>0.57142857142857095</v>
      </c>
      <c r="H257">
        <v>56</v>
      </c>
    </row>
    <row r="258" spans="1:8">
      <c r="A258" t="s">
        <v>236</v>
      </c>
      <c r="B258" t="s">
        <v>237</v>
      </c>
      <c r="C258" t="s">
        <v>31</v>
      </c>
      <c r="D258" t="s">
        <v>50</v>
      </c>
      <c r="E258">
        <v>2.9</v>
      </c>
      <c r="F258" s="2">
        <v>15277778</v>
      </c>
      <c r="G258">
        <v>0.98648648648648696</v>
      </c>
      <c r="H258">
        <v>74</v>
      </c>
    </row>
    <row r="259" spans="1:8">
      <c r="A259" t="s">
        <v>48</v>
      </c>
      <c r="B259" t="s">
        <v>49</v>
      </c>
      <c r="C259" t="s">
        <v>7</v>
      </c>
      <c r="D259" t="s">
        <v>50</v>
      </c>
      <c r="E259">
        <v>10.199999999999999</v>
      </c>
      <c r="F259" s="2">
        <v>40064220</v>
      </c>
      <c r="G259">
        <v>1</v>
      </c>
      <c r="H259">
        <v>66</v>
      </c>
    </row>
    <row r="260" spans="1:8">
      <c r="A260" t="s">
        <v>686</v>
      </c>
      <c r="B260" t="s">
        <v>687</v>
      </c>
      <c r="C260" t="s">
        <v>10</v>
      </c>
      <c r="D260">
        <v>23</v>
      </c>
      <c r="E260">
        <v>0.2</v>
      </c>
      <c r="F260" s="2">
        <v>2066585</v>
      </c>
      <c r="G260">
        <v>0.57142857142857095</v>
      </c>
      <c r="H260">
        <v>7</v>
      </c>
    </row>
    <row r="261" spans="1:8">
      <c r="A261" t="s">
        <v>238</v>
      </c>
      <c r="B261" t="s">
        <v>239</v>
      </c>
      <c r="C261" t="s">
        <v>23</v>
      </c>
      <c r="D261" t="s">
        <v>66</v>
      </c>
      <c r="E261">
        <v>3.4</v>
      </c>
      <c r="F261" s="2">
        <v>14763636</v>
      </c>
      <c r="G261">
        <v>0.23728813559322001</v>
      </c>
      <c r="H261">
        <v>59</v>
      </c>
    </row>
    <row r="262" spans="1:8">
      <c r="A262" t="s">
        <v>642</v>
      </c>
      <c r="B262" t="s">
        <v>643</v>
      </c>
      <c r="C262" t="s">
        <v>14</v>
      </c>
      <c r="D262">
        <v>27</v>
      </c>
      <c r="E262">
        <v>3.3</v>
      </c>
      <c r="F262" s="2">
        <v>2413304</v>
      </c>
      <c r="G262">
        <v>0</v>
      </c>
      <c r="H262">
        <v>69</v>
      </c>
    </row>
    <row r="263" spans="1:8">
      <c r="A263" t="s">
        <v>547</v>
      </c>
      <c r="B263" t="s">
        <v>548</v>
      </c>
      <c r="C263" t="s">
        <v>7</v>
      </c>
      <c r="D263" t="s">
        <v>47</v>
      </c>
      <c r="E263">
        <v>0.5</v>
      </c>
      <c r="F263" s="2">
        <v>3873025</v>
      </c>
      <c r="G263">
        <v>3.77358490566038E-2</v>
      </c>
      <c r="H263">
        <v>53</v>
      </c>
    </row>
    <row r="264" spans="1:8">
      <c r="A264" t="s">
        <v>583</v>
      </c>
      <c r="B264" t="s">
        <v>584</v>
      </c>
      <c r="C264" t="s">
        <v>23</v>
      </c>
      <c r="D264">
        <v>19</v>
      </c>
      <c r="E264">
        <v>-0.1</v>
      </c>
      <c r="F264" s="2">
        <v>3071880</v>
      </c>
      <c r="G264">
        <v>0.48484848484848497</v>
      </c>
      <c r="H264">
        <v>66</v>
      </c>
    </row>
    <row r="265" spans="1:8">
      <c r="A265" t="s">
        <v>153</v>
      </c>
      <c r="B265" t="s">
        <v>154</v>
      </c>
      <c r="C265" t="s">
        <v>7</v>
      </c>
      <c r="D265" t="s">
        <v>55</v>
      </c>
      <c r="E265">
        <v>5.8</v>
      </c>
      <c r="F265" s="2">
        <v>22500000</v>
      </c>
      <c r="G265">
        <v>0</v>
      </c>
      <c r="H265">
        <v>67</v>
      </c>
    </row>
    <row r="266" spans="1:8">
      <c r="A266" t="s">
        <v>712</v>
      </c>
      <c r="B266" t="s">
        <v>713</v>
      </c>
      <c r="C266" t="s">
        <v>23</v>
      </c>
      <c r="D266">
        <v>26</v>
      </c>
      <c r="E266">
        <v>1.4</v>
      </c>
      <c r="F266" s="2">
        <v>2019706</v>
      </c>
      <c r="G266">
        <v>0.33333333333333298</v>
      </c>
      <c r="H266">
        <v>81</v>
      </c>
    </row>
    <row r="267" spans="1:8">
      <c r="A267" t="s">
        <v>334</v>
      </c>
      <c r="B267" t="s">
        <v>335</v>
      </c>
      <c r="C267" t="s">
        <v>23</v>
      </c>
      <c r="D267" t="s">
        <v>47</v>
      </c>
      <c r="E267">
        <v>3.2</v>
      </c>
      <c r="F267" s="2">
        <v>9945830</v>
      </c>
      <c r="G267">
        <v>0</v>
      </c>
      <c r="H267">
        <v>77</v>
      </c>
    </row>
    <row r="268" spans="1:8">
      <c r="A268" t="s">
        <v>214</v>
      </c>
      <c r="B268" t="s">
        <v>215</v>
      </c>
      <c r="C268" t="s">
        <v>10</v>
      </c>
      <c r="D268" t="s">
        <v>76</v>
      </c>
      <c r="E268">
        <v>2</v>
      </c>
      <c r="F268" s="2">
        <v>17116279</v>
      </c>
      <c r="G268">
        <v>1</v>
      </c>
      <c r="H268">
        <v>65</v>
      </c>
    </row>
    <row r="269" spans="1:8">
      <c r="A269" t="s">
        <v>186</v>
      </c>
      <c r="B269" t="s">
        <v>187</v>
      </c>
      <c r="C269" t="s">
        <v>7</v>
      </c>
      <c r="D269" t="s">
        <v>42</v>
      </c>
      <c r="E269">
        <v>3.7</v>
      </c>
      <c r="F269" s="2">
        <v>18833713</v>
      </c>
      <c r="G269">
        <v>1</v>
      </c>
      <c r="H269">
        <v>61</v>
      </c>
    </row>
    <row r="270" spans="1:8">
      <c r="A270" t="s">
        <v>614</v>
      </c>
      <c r="B270" t="s">
        <v>615</v>
      </c>
      <c r="C270" t="s">
        <v>31</v>
      </c>
      <c r="D270" t="s">
        <v>79</v>
      </c>
      <c r="E270">
        <v>0.4</v>
      </c>
      <c r="F270" s="2">
        <v>2609400</v>
      </c>
      <c r="G270">
        <v>0.21153846153846201</v>
      </c>
      <c r="H270">
        <v>52</v>
      </c>
    </row>
    <row r="271" spans="1:8">
      <c r="A271" t="s">
        <v>543</v>
      </c>
      <c r="B271" t="s">
        <v>544</v>
      </c>
      <c r="C271" t="s">
        <v>14</v>
      </c>
      <c r="D271" t="s">
        <v>252</v>
      </c>
      <c r="E271">
        <v>2.8</v>
      </c>
      <c r="F271" s="2">
        <v>3908160</v>
      </c>
      <c r="G271">
        <v>0.39534883720930197</v>
      </c>
      <c r="H271">
        <v>43</v>
      </c>
    </row>
    <row r="272" spans="1:8">
      <c r="A272" t="s">
        <v>220</v>
      </c>
      <c r="B272" t="s">
        <v>221</v>
      </c>
      <c r="C272" t="s">
        <v>7</v>
      </c>
      <c r="D272">
        <v>24</v>
      </c>
      <c r="E272">
        <v>3.7</v>
      </c>
      <c r="F272" s="2">
        <v>17000000</v>
      </c>
      <c r="G272">
        <v>1</v>
      </c>
      <c r="H272">
        <v>60</v>
      </c>
    </row>
    <row r="273" spans="1:8">
      <c r="A273" t="s">
        <v>265</v>
      </c>
      <c r="B273" t="s">
        <v>266</v>
      </c>
      <c r="C273" t="s">
        <v>14</v>
      </c>
      <c r="D273">
        <v>23</v>
      </c>
      <c r="E273">
        <v>2</v>
      </c>
      <c r="F273" s="2">
        <v>12500000</v>
      </c>
      <c r="G273">
        <v>0.59523809523809501</v>
      </c>
      <c r="H273">
        <v>42</v>
      </c>
    </row>
    <row r="274" spans="1:8">
      <c r="A274" t="s">
        <v>489</v>
      </c>
      <c r="B274" t="s">
        <v>490</v>
      </c>
      <c r="C274" t="s">
        <v>14</v>
      </c>
      <c r="D274" t="s">
        <v>26</v>
      </c>
      <c r="E274">
        <v>7.9</v>
      </c>
      <c r="F274" s="2">
        <v>5000000</v>
      </c>
      <c r="G274">
        <v>0.759493670886076</v>
      </c>
      <c r="H274">
        <v>79</v>
      </c>
    </row>
    <row r="275" spans="1:8">
      <c r="A275" t="s">
        <v>323</v>
      </c>
      <c r="B275" t="s">
        <v>324</v>
      </c>
      <c r="C275" t="s">
        <v>325</v>
      </c>
      <c r="D275" t="s">
        <v>86</v>
      </c>
      <c r="E275">
        <v>2.1</v>
      </c>
      <c r="F275" s="2">
        <v>10500000</v>
      </c>
      <c r="G275">
        <v>0.39436619718309901</v>
      </c>
      <c r="H275">
        <v>71</v>
      </c>
    </row>
    <row r="276" spans="1:8">
      <c r="A276" t="s">
        <v>807</v>
      </c>
      <c r="B276" t="s">
        <v>808</v>
      </c>
      <c r="C276" t="s">
        <v>23</v>
      </c>
      <c r="D276">
        <v>19</v>
      </c>
      <c r="E276">
        <v>0.6</v>
      </c>
      <c r="F276" s="2">
        <v>1719864</v>
      </c>
      <c r="G276">
        <v>7.3170731707317097E-2</v>
      </c>
      <c r="H276">
        <v>41</v>
      </c>
    </row>
    <row r="277" spans="1:8">
      <c r="A277" t="s">
        <v>242</v>
      </c>
      <c r="B277" t="s">
        <v>243</v>
      </c>
      <c r="C277" t="s">
        <v>31</v>
      </c>
      <c r="D277" t="s">
        <v>66</v>
      </c>
      <c r="E277">
        <v>3.4</v>
      </c>
      <c r="F277" s="2">
        <v>14487684</v>
      </c>
      <c r="G277">
        <v>0.41249999999999998</v>
      </c>
      <c r="H277">
        <v>80</v>
      </c>
    </row>
    <row r="278" spans="1:8">
      <c r="A278" t="s">
        <v>309</v>
      </c>
      <c r="B278" t="s">
        <v>310</v>
      </c>
      <c r="C278" t="s">
        <v>10</v>
      </c>
      <c r="D278" t="s">
        <v>73</v>
      </c>
      <c r="E278">
        <v>1.3</v>
      </c>
      <c r="F278" s="2">
        <v>11000000</v>
      </c>
      <c r="G278">
        <v>0.135135135135135</v>
      </c>
      <c r="H278">
        <v>37</v>
      </c>
    </row>
    <row r="279" spans="1:8">
      <c r="A279" t="s">
        <v>91</v>
      </c>
      <c r="B279" t="s">
        <v>92</v>
      </c>
      <c r="C279" t="s">
        <v>31</v>
      </c>
      <c r="D279" t="s">
        <v>47</v>
      </c>
      <c r="E279">
        <v>4.3</v>
      </c>
      <c r="F279" s="2">
        <v>33386850</v>
      </c>
      <c r="G279">
        <v>1</v>
      </c>
      <c r="H279">
        <v>62</v>
      </c>
    </row>
    <row r="280" spans="1:8">
      <c r="A280" t="s">
        <v>161</v>
      </c>
      <c r="B280" t="s">
        <v>162</v>
      </c>
      <c r="C280" t="s">
        <v>31</v>
      </c>
      <c r="D280" t="s">
        <v>66</v>
      </c>
      <c r="E280">
        <v>7.5</v>
      </c>
      <c r="F280" s="2">
        <v>21700000</v>
      </c>
      <c r="G280">
        <v>1</v>
      </c>
      <c r="H280">
        <v>83</v>
      </c>
    </row>
    <row r="281" spans="1:8">
      <c r="A281" t="s">
        <v>138</v>
      </c>
      <c r="B281" t="s">
        <v>139</v>
      </c>
      <c r="C281" t="s">
        <v>7</v>
      </c>
      <c r="D281">
        <v>35</v>
      </c>
      <c r="E281">
        <v>5.5</v>
      </c>
      <c r="F281" s="2">
        <v>24360000</v>
      </c>
      <c r="G281">
        <v>0.98507462686567204</v>
      </c>
      <c r="H281">
        <v>67</v>
      </c>
    </row>
    <row r="282" spans="1:8">
      <c r="A282" t="s">
        <v>565</v>
      </c>
      <c r="B282" t="s">
        <v>566</v>
      </c>
      <c r="C282" t="s">
        <v>14</v>
      </c>
      <c r="D282">
        <v>31</v>
      </c>
      <c r="E282">
        <v>2.5</v>
      </c>
      <c r="F282" s="2">
        <v>3500000</v>
      </c>
      <c r="G282">
        <v>0.14285714285714299</v>
      </c>
      <c r="H282">
        <v>63</v>
      </c>
    </row>
    <row r="283" spans="1:8">
      <c r="A283" t="s">
        <v>773</v>
      </c>
      <c r="B283" t="s">
        <v>774</v>
      </c>
      <c r="C283" t="s">
        <v>7</v>
      </c>
      <c r="D283">
        <v>22</v>
      </c>
      <c r="E283">
        <v>0.7</v>
      </c>
      <c r="F283" s="2">
        <v>1836096</v>
      </c>
      <c r="G283">
        <v>3.125E-2</v>
      </c>
      <c r="H283">
        <v>64</v>
      </c>
    </row>
    <row r="284" spans="1:8">
      <c r="A284" t="s">
        <v>228</v>
      </c>
      <c r="B284" t="s">
        <v>229</v>
      </c>
      <c r="C284" t="s">
        <v>14</v>
      </c>
      <c r="D284">
        <v>24</v>
      </c>
      <c r="E284">
        <v>6.5</v>
      </c>
      <c r="F284" s="2">
        <v>15681818</v>
      </c>
      <c r="G284">
        <v>0.98305084745762705</v>
      </c>
      <c r="H284">
        <v>59</v>
      </c>
    </row>
    <row r="285" spans="1:8">
      <c r="A285" t="s">
        <v>706</v>
      </c>
      <c r="B285" t="s">
        <v>707</v>
      </c>
      <c r="C285" t="s">
        <v>14</v>
      </c>
      <c r="D285">
        <v>24</v>
      </c>
      <c r="E285">
        <v>2.2000000000000002</v>
      </c>
      <c r="F285" s="2">
        <v>2019706</v>
      </c>
      <c r="G285">
        <v>0.14285714285714299</v>
      </c>
      <c r="H285">
        <v>49</v>
      </c>
    </row>
    <row r="286" spans="1:8">
      <c r="A286" t="s">
        <v>342</v>
      </c>
      <c r="B286" t="s">
        <v>343</v>
      </c>
      <c r="C286" t="s">
        <v>7</v>
      </c>
      <c r="D286" t="s">
        <v>15</v>
      </c>
      <c r="E286">
        <v>4.2</v>
      </c>
      <c r="F286" s="2">
        <v>9800926</v>
      </c>
      <c r="G286">
        <v>0.98387096774193505</v>
      </c>
      <c r="H286">
        <v>62</v>
      </c>
    </row>
    <row r="287" spans="1:8">
      <c r="A287" t="s">
        <v>702</v>
      </c>
      <c r="B287" t="s">
        <v>703</v>
      </c>
      <c r="C287" t="s">
        <v>14</v>
      </c>
      <c r="D287">
        <v>29</v>
      </c>
      <c r="E287">
        <v>2.2000000000000002</v>
      </c>
      <c r="F287" s="2">
        <v>2019706</v>
      </c>
      <c r="G287">
        <v>0.12280701754386</v>
      </c>
      <c r="H287">
        <v>57</v>
      </c>
    </row>
    <row r="288" spans="1:8">
      <c r="A288" t="s">
        <v>391</v>
      </c>
      <c r="B288" t="s">
        <v>392</v>
      </c>
      <c r="C288" t="s">
        <v>14</v>
      </c>
      <c r="D288" t="s">
        <v>86</v>
      </c>
      <c r="E288">
        <v>3.4</v>
      </c>
      <c r="F288" s="2">
        <v>8000000</v>
      </c>
      <c r="G288">
        <v>0.31578947368421101</v>
      </c>
      <c r="H288">
        <v>57</v>
      </c>
    </row>
    <row r="289" spans="1:8">
      <c r="A289" t="s">
        <v>541</v>
      </c>
      <c r="B289" t="s">
        <v>542</v>
      </c>
      <c r="C289" t="s">
        <v>23</v>
      </c>
      <c r="D289" t="s">
        <v>295</v>
      </c>
      <c r="E289">
        <v>1.3</v>
      </c>
      <c r="F289" s="2">
        <v>3918480</v>
      </c>
      <c r="G289">
        <v>4.7619047619047603E-2</v>
      </c>
      <c r="H289">
        <v>63</v>
      </c>
    </row>
    <row r="290" spans="1:8">
      <c r="A290" t="s">
        <v>163</v>
      </c>
      <c r="B290" t="s">
        <v>164</v>
      </c>
      <c r="C290" t="s">
        <v>14</v>
      </c>
      <c r="D290">
        <v>26</v>
      </c>
      <c r="E290">
        <v>5.4</v>
      </c>
      <c r="F290" s="2">
        <v>20975000</v>
      </c>
      <c r="G290">
        <v>1</v>
      </c>
      <c r="H290">
        <v>62</v>
      </c>
    </row>
    <row r="291" spans="1:8">
      <c r="A291" t="s">
        <v>747</v>
      </c>
      <c r="B291" t="s">
        <v>748</v>
      </c>
      <c r="C291" t="s">
        <v>31</v>
      </c>
      <c r="D291">
        <v>25</v>
      </c>
      <c r="E291">
        <v>2.5</v>
      </c>
      <c r="F291" s="2">
        <v>1930681</v>
      </c>
      <c r="G291">
        <v>0.27272727272727298</v>
      </c>
      <c r="H291">
        <v>77</v>
      </c>
    </row>
    <row r="292" spans="1:8">
      <c r="A292" t="s">
        <v>439</v>
      </c>
      <c r="B292" t="s">
        <v>440</v>
      </c>
      <c r="C292" t="s">
        <v>31</v>
      </c>
      <c r="D292">
        <v>22</v>
      </c>
      <c r="E292">
        <v>0.7</v>
      </c>
      <c r="F292" s="2">
        <v>6250000</v>
      </c>
      <c r="G292">
        <v>7.4074074074074098E-2</v>
      </c>
      <c r="H292">
        <v>54</v>
      </c>
    </row>
    <row r="293" spans="1:8">
      <c r="A293" t="s">
        <v>259</v>
      </c>
      <c r="B293" t="s">
        <v>260</v>
      </c>
      <c r="C293" t="s">
        <v>14</v>
      </c>
      <c r="D293" t="s">
        <v>50</v>
      </c>
      <c r="E293">
        <v>3</v>
      </c>
      <c r="F293" s="2">
        <v>12950400</v>
      </c>
      <c r="G293">
        <v>0.161764705882353</v>
      </c>
      <c r="H293">
        <v>68</v>
      </c>
    </row>
    <row r="294" spans="1:8">
      <c r="A294" t="s">
        <v>694</v>
      </c>
      <c r="B294" t="s">
        <v>695</v>
      </c>
      <c r="C294" t="s">
        <v>14</v>
      </c>
      <c r="D294">
        <v>28</v>
      </c>
      <c r="E294">
        <v>0</v>
      </c>
      <c r="F294" s="2">
        <v>2019706</v>
      </c>
      <c r="G294">
        <v>0.23529411764705899</v>
      </c>
      <c r="H294">
        <v>17</v>
      </c>
    </row>
    <row r="295" spans="1:8">
      <c r="A295" t="s">
        <v>344</v>
      </c>
      <c r="B295" t="s">
        <v>345</v>
      </c>
      <c r="C295" t="s">
        <v>14</v>
      </c>
      <c r="D295" t="s">
        <v>50</v>
      </c>
      <c r="E295">
        <v>9.1999999999999993</v>
      </c>
      <c r="F295" s="2">
        <v>9625000</v>
      </c>
      <c r="G295">
        <v>1</v>
      </c>
      <c r="H295">
        <v>76</v>
      </c>
    </row>
    <row r="296" spans="1:8">
      <c r="A296" t="s">
        <v>485</v>
      </c>
      <c r="B296" t="s">
        <v>486</v>
      </c>
      <c r="C296" t="s">
        <v>14</v>
      </c>
      <c r="D296">
        <v>25</v>
      </c>
      <c r="E296">
        <v>4.2</v>
      </c>
      <c r="F296" s="2">
        <v>5000000</v>
      </c>
      <c r="G296">
        <v>0.138461538461538</v>
      </c>
      <c r="H296">
        <v>65</v>
      </c>
    </row>
    <row r="297" spans="1:8">
      <c r="A297" t="s">
        <v>501</v>
      </c>
      <c r="B297" t="s">
        <v>502</v>
      </c>
      <c r="C297" t="s">
        <v>23</v>
      </c>
      <c r="D297" t="s">
        <v>47</v>
      </c>
      <c r="E297">
        <v>1.1000000000000001</v>
      </c>
      <c r="F297" s="2">
        <v>4687500</v>
      </c>
      <c r="G297">
        <v>5.0847457627118599E-2</v>
      </c>
      <c r="H297">
        <v>59</v>
      </c>
    </row>
    <row r="298" spans="1:8">
      <c r="A298" t="s">
        <v>289</v>
      </c>
      <c r="B298" t="s">
        <v>290</v>
      </c>
      <c r="C298" t="s">
        <v>10</v>
      </c>
      <c r="D298" t="s">
        <v>11</v>
      </c>
      <c r="E298">
        <v>3.6</v>
      </c>
      <c r="F298" s="2">
        <v>11710818</v>
      </c>
      <c r="G298">
        <v>0.243589743589744</v>
      </c>
      <c r="H298">
        <v>78</v>
      </c>
    </row>
    <row r="299" spans="1:8">
      <c r="A299" t="s">
        <v>12</v>
      </c>
      <c r="B299" t="s">
        <v>13</v>
      </c>
      <c r="C299" t="s">
        <v>14</v>
      </c>
      <c r="D299" t="s">
        <v>15</v>
      </c>
      <c r="E299">
        <v>14.9</v>
      </c>
      <c r="F299" s="2">
        <v>47607350</v>
      </c>
      <c r="G299">
        <v>1</v>
      </c>
      <c r="H299">
        <v>69</v>
      </c>
    </row>
    <row r="300" spans="1:8">
      <c r="A300" t="s">
        <v>648</v>
      </c>
      <c r="B300" t="s">
        <v>649</v>
      </c>
      <c r="C300" t="s">
        <v>10</v>
      </c>
      <c r="D300" t="s">
        <v>358</v>
      </c>
      <c r="E300">
        <v>0.2</v>
      </c>
      <c r="F300" s="2">
        <v>2352000</v>
      </c>
      <c r="G300">
        <v>0.53333333333333299</v>
      </c>
      <c r="H300">
        <v>15</v>
      </c>
    </row>
    <row r="301" spans="1:8">
      <c r="A301" t="s">
        <v>194</v>
      </c>
      <c r="B301" t="s">
        <v>195</v>
      </c>
      <c r="C301" t="s">
        <v>14</v>
      </c>
      <c r="D301" t="s">
        <v>26</v>
      </c>
      <c r="E301">
        <v>8.3000000000000007</v>
      </c>
      <c r="F301" s="2">
        <v>18518519</v>
      </c>
      <c r="G301">
        <v>1</v>
      </c>
      <c r="H301">
        <v>82</v>
      </c>
    </row>
    <row r="302" spans="1:8">
      <c r="A302" t="s">
        <v>202</v>
      </c>
      <c r="B302" t="s">
        <v>203</v>
      </c>
      <c r="C302" t="s">
        <v>23</v>
      </c>
      <c r="D302" t="s">
        <v>169</v>
      </c>
      <c r="E302">
        <v>3.5</v>
      </c>
      <c r="F302" s="2">
        <v>18000000</v>
      </c>
      <c r="G302">
        <v>0.133333333333333</v>
      </c>
      <c r="H302">
        <v>60</v>
      </c>
    </row>
    <row r="303" spans="1:8">
      <c r="A303" t="s">
        <v>413</v>
      </c>
      <c r="B303" t="s">
        <v>414</v>
      </c>
      <c r="C303" t="s">
        <v>10</v>
      </c>
      <c r="D303" t="s">
        <v>47</v>
      </c>
      <c r="E303">
        <v>2.1</v>
      </c>
      <c r="F303" s="2">
        <v>6803012</v>
      </c>
      <c r="G303">
        <v>7.4626865671641798E-2</v>
      </c>
      <c r="H303">
        <v>67</v>
      </c>
    </row>
    <row r="304" spans="1:8">
      <c r="A304" t="s">
        <v>531</v>
      </c>
      <c r="B304" t="s">
        <v>532</v>
      </c>
      <c r="C304" t="s">
        <v>23</v>
      </c>
      <c r="D304">
        <v>22</v>
      </c>
      <c r="E304">
        <v>1.3</v>
      </c>
      <c r="F304" s="2">
        <v>4114200</v>
      </c>
      <c r="G304">
        <v>0.37288135593220301</v>
      </c>
      <c r="H304">
        <v>59</v>
      </c>
    </row>
    <row r="305" spans="1:8">
      <c r="A305" t="s">
        <v>190</v>
      </c>
      <c r="B305" t="s">
        <v>191</v>
      </c>
      <c r="C305" t="s">
        <v>31</v>
      </c>
      <c r="D305">
        <v>25</v>
      </c>
      <c r="E305">
        <v>4.7</v>
      </c>
      <c r="F305" s="2">
        <v>18642857</v>
      </c>
      <c r="G305">
        <v>1</v>
      </c>
      <c r="H305">
        <v>67</v>
      </c>
    </row>
    <row r="306" spans="1:8">
      <c r="A306" t="s">
        <v>608</v>
      </c>
      <c r="B306" t="s">
        <v>609</v>
      </c>
      <c r="C306" t="s">
        <v>14</v>
      </c>
      <c r="D306" t="s">
        <v>47</v>
      </c>
      <c r="E306">
        <v>0.3</v>
      </c>
      <c r="F306" s="2">
        <v>2800000</v>
      </c>
      <c r="G306">
        <v>0</v>
      </c>
      <c r="H306">
        <v>9</v>
      </c>
    </row>
    <row r="307" spans="1:8">
      <c r="A307" t="s">
        <v>381</v>
      </c>
      <c r="B307" t="s">
        <v>382</v>
      </c>
      <c r="C307" t="s">
        <v>14</v>
      </c>
      <c r="D307" t="s">
        <v>79</v>
      </c>
      <c r="E307">
        <v>7.1</v>
      </c>
      <c r="F307" s="2">
        <v>8109063</v>
      </c>
      <c r="G307">
        <v>0.22500000000000001</v>
      </c>
      <c r="H307">
        <v>80</v>
      </c>
    </row>
    <row r="308" spans="1:8">
      <c r="A308" t="s">
        <v>791</v>
      </c>
      <c r="B308" t="s">
        <v>792</v>
      </c>
      <c r="C308" t="s">
        <v>14</v>
      </c>
      <c r="D308">
        <v>22</v>
      </c>
      <c r="E308">
        <v>1.1000000000000001</v>
      </c>
      <c r="F308" s="2">
        <v>1801769</v>
      </c>
      <c r="G308">
        <v>3.2258064516128997E-2</v>
      </c>
      <c r="H308">
        <v>31</v>
      </c>
    </row>
    <row r="309" spans="1:8">
      <c r="A309" t="s">
        <v>680</v>
      </c>
      <c r="B309" t="s">
        <v>681</v>
      </c>
      <c r="C309" t="s">
        <v>10</v>
      </c>
      <c r="D309">
        <v>24</v>
      </c>
      <c r="E309">
        <v>1.1000000000000001</v>
      </c>
      <c r="F309" s="2">
        <v>2165000</v>
      </c>
      <c r="G309">
        <v>3.0769230769230799E-2</v>
      </c>
      <c r="H309">
        <v>65</v>
      </c>
    </row>
    <row r="310" spans="1:8">
      <c r="A310" t="s">
        <v>435</v>
      </c>
      <c r="B310" t="s">
        <v>436</v>
      </c>
      <c r="C310" t="s">
        <v>31</v>
      </c>
      <c r="D310" t="s">
        <v>169</v>
      </c>
      <c r="E310">
        <v>0.4</v>
      </c>
      <c r="F310" s="2">
        <v>6300000</v>
      </c>
      <c r="G310">
        <v>0.25</v>
      </c>
      <c r="H310">
        <v>8</v>
      </c>
    </row>
    <row r="311" spans="1:8">
      <c r="A311" t="s">
        <v>495</v>
      </c>
      <c r="B311" t="s">
        <v>496</v>
      </c>
      <c r="C311" t="s">
        <v>10</v>
      </c>
      <c r="D311">
        <v>19</v>
      </c>
      <c r="E311">
        <v>0.4</v>
      </c>
      <c r="F311" s="2">
        <v>4798440</v>
      </c>
      <c r="G311">
        <v>2.5641025641025599E-2</v>
      </c>
      <c r="H311">
        <v>39</v>
      </c>
    </row>
    <row r="312" spans="1:8">
      <c r="A312" t="s">
        <v>304</v>
      </c>
      <c r="B312" t="s">
        <v>305</v>
      </c>
      <c r="C312" t="s">
        <v>10</v>
      </c>
      <c r="D312" t="s">
        <v>306</v>
      </c>
      <c r="E312">
        <v>2.5</v>
      </c>
      <c r="F312" s="2">
        <v>11014500</v>
      </c>
      <c r="G312">
        <v>1</v>
      </c>
      <c r="H312">
        <v>75</v>
      </c>
    </row>
    <row r="313" spans="1:8">
      <c r="A313" t="s">
        <v>293</v>
      </c>
      <c r="B313" t="s">
        <v>294</v>
      </c>
      <c r="C313" t="s">
        <v>10</v>
      </c>
      <c r="D313" t="s">
        <v>295</v>
      </c>
      <c r="E313">
        <v>2.4</v>
      </c>
      <c r="F313" s="2">
        <v>11608080</v>
      </c>
      <c r="G313">
        <v>1</v>
      </c>
      <c r="H313">
        <v>72</v>
      </c>
    </row>
    <row r="314" spans="1:8">
      <c r="A314" t="s">
        <v>58</v>
      </c>
      <c r="B314" t="s">
        <v>59</v>
      </c>
      <c r="C314" t="s">
        <v>10</v>
      </c>
      <c r="D314" t="s">
        <v>42</v>
      </c>
      <c r="E314">
        <v>7.8</v>
      </c>
      <c r="F314" s="2">
        <v>37893408</v>
      </c>
      <c r="G314">
        <v>1</v>
      </c>
      <c r="H314">
        <v>71</v>
      </c>
    </row>
    <row r="315" spans="1:8">
      <c r="A315" t="s">
        <v>354</v>
      </c>
      <c r="B315" t="s">
        <v>355</v>
      </c>
      <c r="C315" t="s">
        <v>31</v>
      </c>
      <c r="D315" t="s">
        <v>55</v>
      </c>
      <c r="E315">
        <v>2.5</v>
      </c>
      <c r="F315" s="2">
        <v>9423869</v>
      </c>
      <c r="G315">
        <v>0.54098360655737698</v>
      </c>
      <c r="H315">
        <v>61</v>
      </c>
    </row>
    <row r="316" spans="1:8">
      <c r="A316" t="s">
        <v>656</v>
      </c>
      <c r="B316" t="s">
        <v>657</v>
      </c>
      <c r="C316" t="s">
        <v>31</v>
      </c>
      <c r="D316">
        <v>20</v>
      </c>
      <c r="E316">
        <v>0.1</v>
      </c>
      <c r="F316" s="2">
        <v>2337720</v>
      </c>
      <c r="G316">
        <v>0</v>
      </c>
      <c r="H316">
        <v>31</v>
      </c>
    </row>
    <row r="317" spans="1:8">
      <c r="A317" t="s">
        <v>704</v>
      </c>
      <c r="B317" t="s">
        <v>705</v>
      </c>
      <c r="C317" t="s">
        <v>23</v>
      </c>
      <c r="D317">
        <v>34</v>
      </c>
      <c r="E317">
        <v>3</v>
      </c>
      <c r="F317" s="2">
        <v>2019706</v>
      </c>
      <c r="G317">
        <v>1</v>
      </c>
      <c r="H317">
        <v>67</v>
      </c>
    </row>
    <row r="318" spans="1:8">
      <c r="A318" t="s">
        <v>340</v>
      </c>
      <c r="B318" t="s">
        <v>341</v>
      </c>
      <c r="C318" t="s">
        <v>10</v>
      </c>
      <c r="D318" t="s">
        <v>252</v>
      </c>
      <c r="E318">
        <v>3.5</v>
      </c>
      <c r="F318" s="2">
        <v>9835881</v>
      </c>
      <c r="G318">
        <v>0.792682926829268</v>
      </c>
      <c r="H318">
        <v>82</v>
      </c>
    </row>
    <row r="319" spans="1:8">
      <c r="A319" t="s">
        <v>419</v>
      </c>
      <c r="B319" t="s">
        <v>420</v>
      </c>
      <c r="C319" t="s">
        <v>7</v>
      </c>
      <c r="D319" t="s">
        <v>11</v>
      </c>
      <c r="E319">
        <v>0.4</v>
      </c>
      <c r="F319" s="2">
        <v>6802950</v>
      </c>
      <c r="G319">
        <v>0.05</v>
      </c>
      <c r="H319">
        <v>40</v>
      </c>
    </row>
    <row r="320" spans="1:8">
      <c r="A320" t="s">
        <v>32</v>
      </c>
      <c r="B320" t="s">
        <v>33</v>
      </c>
      <c r="C320" t="s">
        <v>31</v>
      </c>
      <c r="D320" t="s">
        <v>26</v>
      </c>
      <c r="E320">
        <v>4.5999999999999996</v>
      </c>
      <c r="F320" s="2">
        <v>45640084</v>
      </c>
      <c r="G320">
        <v>1</v>
      </c>
      <c r="H320">
        <v>56</v>
      </c>
    </row>
    <row r="321" spans="1:8">
      <c r="A321" t="s">
        <v>395</v>
      </c>
      <c r="B321" t="s">
        <v>396</v>
      </c>
      <c r="C321" t="s">
        <v>14</v>
      </c>
      <c r="D321" t="s">
        <v>50</v>
      </c>
      <c r="E321">
        <v>2.8</v>
      </c>
      <c r="F321" s="2">
        <v>7723000</v>
      </c>
      <c r="G321">
        <v>2.8985507246376802E-2</v>
      </c>
      <c r="H321">
        <v>69</v>
      </c>
    </row>
    <row r="322" spans="1:8">
      <c r="A322" t="s">
        <v>533</v>
      </c>
      <c r="B322" t="s">
        <v>534</v>
      </c>
      <c r="C322" t="s">
        <v>7</v>
      </c>
      <c r="D322">
        <v>25</v>
      </c>
      <c r="E322">
        <v>0.6</v>
      </c>
      <c r="F322" s="2">
        <v>4037277</v>
      </c>
      <c r="G322">
        <v>6.25E-2</v>
      </c>
      <c r="H322">
        <v>48</v>
      </c>
    </row>
    <row r="323" spans="1:8">
      <c r="A323" t="s">
        <v>664</v>
      </c>
      <c r="B323" t="s">
        <v>665</v>
      </c>
      <c r="C323" t="s">
        <v>23</v>
      </c>
      <c r="D323" t="s">
        <v>295</v>
      </c>
      <c r="E323">
        <v>0.3</v>
      </c>
      <c r="F323" s="2">
        <v>2303520</v>
      </c>
      <c r="G323">
        <v>8.6956521739130405E-2</v>
      </c>
      <c r="H323">
        <v>23</v>
      </c>
    </row>
    <row r="324" spans="1:8">
      <c r="A324" t="s">
        <v>513</v>
      </c>
      <c r="B324" t="s">
        <v>514</v>
      </c>
      <c r="C324" t="s">
        <v>14</v>
      </c>
      <c r="D324" t="s">
        <v>50</v>
      </c>
      <c r="E324">
        <v>2.2000000000000002</v>
      </c>
      <c r="F324" s="2">
        <v>4379527</v>
      </c>
      <c r="G324">
        <v>0.218181818181818</v>
      </c>
      <c r="H324">
        <v>55</v>
      </c>
    </row>
    <row r="325" spans="1:8">
      <c r="A325" t="s">
        <v>646</v>
      </c>
      <c r="B325" t="s">
        <v>647</v>
      </c>
      <c r="C325" t="s">
        <v>23</v>
      </c>
      <c r="D325" t="s">
        <v>79</v>
      </c>
      <c r="E325">
        <v>4.8</v>
      </c>
      <c r="F325" s="2">
        <v>2385720</v>
      </c>
      <c r="G325">
        <v>0.92957746478873204</v>
      </c>
      <c r="H325">
        <v>71</v>
      </c>
    </row>
    <row r="326" spans="1:8">
      <c r="A326" t="s">
        <v>307</v>
      </c>
      <c r="B326" t="s">
        <v>308</v>
      </c>
      <c r="C326" t="s">
        <v>31</v>
      </c>
      <c r="D326">
        <v>31</v>
      </c>
      <c r="E326">
        <v>2.8</v>
      </c>
      <c r="F326" s="2">
        <v>11014080</v>
      </c>
      <c r="G326">
        <v>0.70512820512820495</v>
      </c>
      <c r="H326">
        <v>78</v>
      </c>
    </row>
    <row r="327" spans="1:8">
      <c r="A327" t="s">
        <v>491</v>
      </c>
      <c r="B327" t="s">
        <v>492</v>
      </c>
      <c r="C327" t="s">
        <v>7</v>
      </c>
      <c r="D327">
        <v>32</v>
      </c>
      <c r="E327">
        <v>0.6</v>
      </c>
      <c r="F327" s="2">
        <v>5000000</v>
      </c>
      <c r="G327">
        <v>0.58823529411764697</v>
      </c>
      <c r="H327">
        <v>68</v>
      </c>
    </row>
    <row r="328" spans="1:8">
      <c r="A328" t="s">
        <v>279</v>
      </c>
      <c r="B328" t="s">
        <v>280</v>
      </c>
      <c r="C328" t="s">
        <v>14</v>
      </c>
      <c r="D328" t="s">
        <v>169</v>
      </c>
      <c r="E328">
        <v>0.8</v>
      </c>
      <c r="F328" s="2">
        <v>12046020</v>
      </c>
      <c r="G328">
        <v>2.3809523809523801E-2</v>
      </c>
      <c r="H328">
        <v>42</v>
      </c>
    </row>
    <row r="329" spans="1:8">
      <c r="A329" t="s">
        <v>445</v>
      </c>
      <c r="B329" t="s">
        <v>446</v>
      </c>
      <c r="C329" t="s">
        <v>7</v>
      </c>
      <c r="D329" t="s">
        <v>26</v>
      </c>
      <c r="E329">
        <v>0.7</v>
      </c>
      <c r="F329" s="2">
        <v>6146342</v>
      </c>
      <c r="G329">
        <v>6.0606060606060601E-2</v>
      </c>
      <c r="H329">
        <v>33</v>
      </c>
    </row>
    <row r="330" spans="1:8">
      <c r="A330" t="s">
        <v>145</v>
      </c>
      <c r="B330" t="s">
        <v>146</v>
      </c>
      <c r="C330" t="s">
        <v>23</v>
      </c>
      <c r="D330" t="s">
        <v>79</v>
      </c>
      <c r="E330">
        <v>2.2000000000000002</v>
      </c>
      <c r="F330" s="2">
        <v>23883929</v>
      </c>
      <c r="G330">
        <v>1</v>
      </c>
      <c r="H330">
        <v>73</v>
      </c>
    </row>
    <row r="331" spans="1:8">
      <c r="A331" t="s">
        <v>291</v>
      </c>
      <c r="B331" t="s">
        <v>292</v>
      </c>
      <c r="C331" t="s">
        <v>10</v>
      </c>
      <c r="D331">
        <v>32</v>
      </c>
      <c r="E331">
        <v>1.9</v>
      </c>
      <c r="F331" s="2">
        <v>11692308</v>
      </c>
      <c r="G331">
        <v>0</v>
      </c>
      <c r="H331">
        <v>48</v>
      </c>
    </row>
    <row r="332" spans="1:8">
      <c r="A332" t="s">
        <v>296</v>
      </c>
      <c r="B332" t="s">
        <v>297</v>
      </c>
      <c r="C332" t="s">
        <v>14</v>
      </c>
      <c r="D332">
        <v>25</v>
      </c>
      <c r="E332">
        <v>3.8</v>
      </c>
      <c r="F332" s="2">
        <v>11571429</v>
      </c>
      <c r="G332">
        <v>0.57142857142857095</v>
      </c>
      <c r="H332">
        <v>35</v>
      </c>
    </row>
    <row r="333" spans="1:8">
      <c r="A333" t="s">
        <v>714</v>
      </c>
      <c r="B333" t="s">
        <v>715</v>
      </c>
      <c r="C333" t="s">
        <v>14</v>
      </c>
      <c r="D333">
        <v>34</v>
      </c>
      <c r="E333">
        <v>0.6</v>
      </c>
      <c r="F333" s="2">
        <v>2019706</v>
      </c>
      <c r="G333">
        <v>5.4054054054054099E-2</v>
      </c>
      <c r="H333">
        <v>37</v>
      </c>
    </row>
    <row r="334" spans="1:8">
      <c r="A334" t="s">
        <v>348</v>
      </c>
      <c r="B334" t="s">
        <v>349</v>
      </c>
      <c r="C334" t="s">
        <v>31</v>
      </c>
      <c r="D334">
        <v>29</v>
      </c>
      <c r="E334">
        <v>2.9</v>
      </c>
      <c r="F334" s="2">
        <v>9500000</v>
      </c>
      <c r="G334">
        <v>0.69736842105263197</v>
      </c>
      <c r="H334">
        <v>76</v>
      </c>
    </row>
    <row r="335" spans="1:8">
      <c r="A335" t="s">
        <v>431</v>
      </c>
      <c r="B335" t="s">
        <v>432</v>
      </c>
      <c r="C335" t="s">
        <v>10</v>
      </c>
      <c r="D335">
        <v>36</v>
      </c>
      <c r="E335">
        <v>0.3</v>
      </c>
      <c r="F335" s="2">
        <v>6479000</v>
      </c>
      <c r="G335">
        <v>0</v>
      </c>
      <c r="H335">
        <v>56</v>
      </c>
    </row>
    <row r="336" spans="1:8">
      <c r="A336" t="s">
        <v>38</v>
      </c>
      <c r="B336" t="s">
        <v>39</v>
      </c>
      <c r="C336" t="s">
        <v>14</v>
      </c>
      <c r="D336">
        <v>30</v>
      </c>
      <c r="E336">
        <v>7.8</v>
      </c>
      <c r="F336" s="2">
        <v>41000000</v>
      </c>
      <c r="G336">
        <v>1</v>
      </c>
      <c r="H336">
        <v>70</v>
      </c>
    </row>
    <row r="337" spans="1:8">
      <c r="A337" t="s">
        <v>226</v>
      </c>
      <c r="B337" t="s">
        <v>227</v>
      </c>
      <c r="C337" t="s">
        <v>10</v>
      </c>
      <c r="D337" t="s">
        <v>47</v>
      </c>
      <c r="E337">
        <v>1.8</v>
      </c>
      <c r="F337" s="2">
        <v>15740741</v>
      </c>
      <c r="G337">
        <v>0.14285714285714299</v>
      </c>
      <c r="H337">
        <v>63</v>
      </c>
    </row>
    <row r="338" spans="1:8">
      <c r="A338" t="s">
        <v>551</v>
      </c>
      <c r="B338" t="s">
        <v>552</v>
      </c>
      <c r="C338" t="s">
        <v>7</v>
      </c>
      <c r="D338" t="s">
        <v>11</v>
      </c>
      <c r="E338">
        <v>1.9</v>
      </c>
      <c r="F338" s="2">
        <v>3835738</v>
      </c>
      <c r="G338">
        <v>0.32876712328767099</v>
      </c>
      <c r="H338">
        <v>73</v>
      </c>
    </row>
    <row r="339" spans="1:8">
      <c r="A339" t="s">
        <v>799</v>
      </c>
      <c r="B339" t="s">
        <v>800</v>
      </c>
      <c r="C339" t="s">
        <v>7</v>
      </c>
      <c r="D339">
        <v>20</v>
      </c>
      <c r="E339">
        <v>-0.3</v>
      </c>
      <c r="F339" s="2">
        <v>1719864</v>
      </c>
      <c r="G339">
        <v>0</v>
      </c>
      <c r="H339">
        <v>12</v>
      </c>
    </row>
    <row r="340" spans="1:8">
      <c r="A340" t="s">
        <v>507</v>
      </c>
      <c r="B340" t="s">
        <v>508</v>
      </c>
      <c r="C340" t="s">
        <v>31</v>
      </c>
      <c r="D340" t="s">
        <v>50</v>
      </c>
      <c r="E340">
        <v>3.9</v>
      </c>
      <c r="F340" s="2">
        <v>4556983</v>
      </c>
      <c r="G340">
        <v>0.48051948051948101</v>
      </c>
      <c r="H340">
        <v>77</v>
      </c>
    </row>
    <row r="341" spans="1:8">
      <c r="A341" t="s">
        <v>753</v>
      </c>
      <c r="B341" t="s">
        <v>754</v>
      </c>
      <c r="C341" t="s">
        <v>31</v>
      </c>
      <c r="D341">
        <v>25</v>
      </c>
      <c r="E341">
        <v>3.4</v>
      </c>
      <c r="F341" s="2">
        <v>1927896</v>
      </c>
      <c r="G341">
        <v>0.1</v>
      </c>
      <c r="H341">
        <v>80</v>
      </c>
    </row>
    <row r="342" spans="1:8">
      <c r="A342" t="s">
        <v>745</v>
      </c>
      <c r="B342" t="s">
        <v>746</v>
      </c>
      <c r="C342" t="s">
        <v>23</v>
      </c>
      <c r="D342">
        <v>26</v>
      </c>
      <c r="E342">
        <v>0.2</v>
      </c>
      <c r="F342" s="2">
        <v>1997238</v>
      </c>
      <c r="G342">
        <v>0</v>
      </c>
      <c r="H342">
        <v>5</v>
      </c>
    </row>
    <row r="343" spans="1:8">
      <c r="A343" t="s">
        <v>674</v>
      </c>
      <c r="B343" t="s">
        <v>675</v>
      </c>
      <c r="C343" t="s">
        <v>10</v>
      </c>
      <c r="D343">
        <v>22</v>
      </c>
      <c r="E343">
        <v>4.5999999999999996</v>
      </c>
      <c r="F343" s="2">
        <v>2194200</v>
      </c>
      <c r="G343">
        <v>0.25974025974025999</v>
      </c>
      <c r="H343">
        <v>77</v>
      </c>
    </row>
    <row r="344" spans="1:8">
      <c r="A344" t="s">
        <v>383</v>
      </c>
      <c r="B344" t="s">
        <v>384</v>
      </c>
      <c r="C344" t="s">
        <v>31</v>
      </c>
      <c r="D344" t="s">
        <v>252</v>
      </c>
      <c r="E344">
        <v>5</v>
      </c>
      <c r="F344" s="2">
        <v>8008680</v>
      </c>
      <c r="G344">
        <v>0.98701298701298701</v>
      </c>
      <c r="H344">
        <v>77</v>
      </c>
    </row>
    <row r="345" spans="1:8">
      <c r="A345" t="s">
        <v>535</v>
      </c>
      <c r="B345" t="s">
        <v>536</v>
      </c>
      <c r="C345" t="s">
        <v>23</v>
      </c>
      <c r="D345" t="s">
        <v>26</v>
      </c>
      <c r="E345">
        <v>1.8</v>
      </c>
      <c r="F345" s="2">
        <v>4000000</v>
      </c>
      <c r="G345">
        <v>0.114754098360656</v>
      </c>
      <c r="H345">
        <v>61</v>
      </c>
    </row>
    <row r="346" spans="1:8">
      <c r="A346" t="s">
        <v>433</v>
      </c>
      <c r="B346" t="s">
        <v>434</v>
      </c>
      <c r="C346" t="s">
        <v>23</v>
      </c>
      <c r="D346" t="s">
        <v>358</v>
      </c>
      <c r="E346">
        <v>1.2</v>
      </c>
      <c r="F346" s="2">
        <v>6313800</v>
      </c>
      <c r="G346">
        <v>0.1875</v>
      </c>
      <c r="H346">
        <v>80</v>
      </c>
    </row>
    <row r="347" spans="1:8">
      <c r="A347" t="s">
        <v>89</v>
      </c>
      <c r="B347" t="s">
        <v>90</v>
      </c>
      <c r="C347" t="s">
        <v>7</v>
      </c>
      <c r="D347">
        <v>24</v>
      </c>
      <c r="E347">
        <v>11.4</v>
      </c>
      <c r="F347" s="2">
        <v>33386850</v>
      </c>
      <c r="G347">
        <v>1</v>
      </c>
      <c r="H347">
        <v>68</v>
      </c>
    </row>
    <row r="348" spans="1:8">
      <c r="A348" t="s">
        <v>487</v>
      </c>
      <c r="B348" t="s">
        <v>488</v>
      </c>
      <c r="C348" t="s">
        <v>23</v>
      </c>
      <c r="D348" t="s">
        <v>66</v>
      </c>
      <c r="E348">
        <v>2.9</v>
      </c>
      <c r="F348" s="2">
        <v>5000000</v>
      </c>
      <c r="G348">
        <v>0.144736842105263</v>
      </c>
      <c r="H348">
        <v>76</v>
      </c>
    </row>
    <row r="349" spans="1:8">
      <c r="A349" t="s">
        <v>587</v>
      </c>
      <c r="B349" t="s">
        <v>588</v>
      </c>
      <c r="C349" t="s">
        <v>31</v>
      </c>
      <c r="D349" t="s">
        <v>15</v>
      </c>
      <c r="E349">
        <v>-0.1</v>
      </c>
      <c r="F349" s="2">
        <v>3044872</v>
      </c>
      <c r="G349">
        <v>0.115384615384615</v>
      </c>
      <c r="H349">
        <v>52</v>
      </c>
    </row>
    <row r="350" spans="1:8">
      <c r="A350" t="s">
        <v>167</v>
      </c>
      <c r="B350" t="s">
        <v>168</v>
      </c>
      <c r="C350" t="s">
        <v>23</v>
      </c>
      <c r="D350" t="s">
        <v>169</v>
      </c>
      <c r="E350">
        <v>6.3</v>
      </c>
      <c r="F350" s="2">
        <v>20357143</v>
      </c>
      <c r="G350">
        <v>1</v>
      </c>
      <c r="H350">
        <v>79</v>
      </c>
    </row>
    <row r="351" spans="1:8">
      <c r="A351" t="s">
        <v>5</v>
      </c>
      <c r="B351" t="s">
        <v>6</v>
      </c>
      <c r="C351" t="s">
        <v>7</v>
      </c>
      <c r="D351">
        <v>34</v>
      </c>
      <c r="E351">
        <v>7.8</v>
      </c>
      <c r="F351" s="2">
        <v>51915615</v>
      </c>
      <c r="G351">
        <v>1</v>
      </c>
      <c r="H351">
        <v>56</v>
      </c>
    </row>
    <row r="352" spans="1:8">
      <c r="A352" t="s">
        <v>261</v>
      </c>
      <c r="B352" t="s">
        <v>262</v>
      </c>
      <c r="C352" t="s">
        <v>14</v>
      </c>
      <c r="D352" t="s">
        <v>169</v>
      </c>
      <c r="E352">
        <v>3.4</v>
      </c>
      <c r="F352" s="2">
        <v>12600000</v>
      </c>
      <c r="G352">
        <v>1</v>
      </c>
      <c r="H352">
        <v>42</v>
      </c>
    </row>
    <row r="353" spans="1:8">
      <c r="A353" t="s">
        <v>375</v>
      </c>
      <c r="B353" t="s">
        <v>376</v>
      </c>
      <c r="C353" t="s">
        <v>7</v>
      </c>
      <c r="D353" t="s">
        <v>55</v>
      </c>
      <c r="E353">
        <v>3.1</v>
      </c>
      <c r="F353" s="2">
        <v>8700000</v>
      </c>
      <c r="G353">
        <v>0.08</v>
      </c>
      <c r="H353">
        <v>75</v>
      </c>
    </row>
    <row r="354" spans="1:8">
      <c r="A354" t="s">
        <v>302</v>
      </c>
      <c r="B354" t="s">
        <v>303</v>
      </c>
      <c r="C354" t="s">
        <v>23</v>
      </c>
      <c r="D354">
        <v>22</v>
      </c>
      <c r="E354">
        <v>0.8</v>
      </c>
      <c r="F354" s="2">
        <v>11020000</v>
      </c>
      <c r="G354">
        <v>0.30769230769230799</v>
      </c>
      <c r="H354">
        <v>65</v>
      </c>
    </row>
    <row r="355" spans="1:8">
      <c r="A355" t="s">
        <v>563</v>
      </c>
      <c r="B355" t="s">
        <v>564</v>
      </c>
      <c r="C355" t="s">
        <v>10</v>
      </c>
      <c r="D355" t="s">
        <v>252</v>
      </c>
      <c r="E355">
        <v>2.6</v>
      </c>
      <c r="F355" s="2">
        <v>3527160</v>
      </c>
      <c r="G355">
        <v>6.0975609756097601E-2</v>
      </c>
      <c r="H355">
        <v>82</v>
      </c>
    </row>
    <row r="356" spans="1:8">
      <c r="A356" t="s">
        <v>511</v>
      </c>
      <c r="B356" t="s">
        <v>512</v>
      </c>
      <c r="C356" t="s">
        <v>10</v>
      </c>
      <c r="D356" t="s">
        <v>42</v>
      </c>
      <c r="E356">
        <v>1.3</v>
      </c>
      <c r="F356" s="2">
        <v>4516000</v>
      </c>
      <c r="G356">
        <v>7.4074074074074098E-2</v>
      </c>
      <c r="H356">
        <v>54</v>
      </c>
    </row>
    <row r="357" spans="1:8">
      <c r="A357" t="s">
        <v>319</v>
      </c>
      <c r="B357" t="s">
        <v>320</v>
      </c>
      <c r="C357" t="s">
        <v>23</v>
      </c>
      <c r="D357" t="s">
        <v>66</v>
      </c>
      <c r="E357">
        <v>4.3</v>
      </c>
      <c r="F357" s="2">
        <v>10576923</v>
      </c>
      <c r="G357">
        <v>0.44444444444444398</v>
      </c>
      <c r="H357">
        <v>81</v>
      </c>
    </row>
    <row r="358" spans="1:8">
      <c r="A358" t="s">
        <v>149</v>
      </c>
      <c r="B358" t="s">
        <v>150</v>
      </c>
      <c r="C358" t="s">
        <v>23</v>
      </c>
      <c r="D358">
        <v>28</v>
      </c>
      <c r="E358">
        <v>1.7</v>
      </c>
      <c r="F358" s="2">
        <v>23205221</v>
      </c>
      <c r="G358">
        <v>1</v>
      </c>
      <c r="H358">
        <v>63</v>
      </c>
    </row>
    <row r="359" spans="1:8">
      <c r="A359" t="s">
        <v>393</v>
      </c>
      <c r="B359" t="s">
        <v>394</v>
      </c>
      <c r="C359" t="s">
        <v>10</v>
      </c>
      <c r="D359" t="s">
        <v>11</v>
      </c>
      <c r="E359">
        <v>1.8</v>
      </c>
      <c r="F359" s="2">
        <v>8000000</v>
      </c>
      <c r="G359">
        <v>0.16666666666666699</v>
      </c>
      <c r="H359">
        <v>54</v>
      </c>
    </row>
    <row r="360" spans="1:8">
      <c r="A360" t="s">
        <v>628</v>
      </c>
      <c r="B360" t="s">
        <v>629</v>
      </c>
      <c r="C360" t="s">
        <v>14</v>
      </c>
      <c r="D360" t="s">
        <v>86</v>
      </c>
      <c r="E360">
        <v>4.0999999999999996</v>
      </c>
      <c r="F360" s="2">
        <v>2528233</v>
      </c>
      <c r="G360">
        <v>0.44067796610169502</v>
      </c>
      <c r="H360">
        <v>59</v>
      </c>
    </row>
    <row r="361" spans="1:8">
      <c r="A361" t="s">
        <v>204</v>
      </c>
      <c r="B361" t="s">
        <v>205</v>
      </c>
      <c r="C361" t="s">
        <v>31</v>
      </c>
      <c r="D361" t="s">
        <v>55</v>
      </c>
      <c r="E361">
        <v>2.2999999999999998</v>
      </c>
      <c r="F361" s="2">
        <v>17897728</v>
      </c>
      <c r="G361">
        <v>0.63380281690140805</v>
      </c>
      <c r="H361">
        <v>71</v>
      </c>
    </row>
    <row r="362" spans="1:8">
      <c r="A362" t="s">
        <v>53</v>
      </c>
      <c r="B362" t="s">
        <v>54</v>
      </c>
      <c r="C362" t="s">
        <v>31</v>
      </c>
      <c r="D362" t="s">
        <v>55</v>
      </c>
      <c r="E362">
        <v>5.9</v>
      </c>
      <c r="F362" s="2">
        <v>39270150</v>
      </c>
      <c r="G362">
        <v>1</v>
      </c>
      <c r="H362">
        <v>74</v>
      </c>
    </row>
    <row r="363" spans="1:8">
      <c r="A363" t="s">
        <v>630</v>
      </c>
      <c r="B363" t="s">
        <v>631</v>
      </c>
      <c r="C363" t="s">
        <v>10</v>
      </c>
      <c r="D363" t="s">
        <v>26</v>
      </c>
      <c r="E363">
        <v>4</v>
      </c>
      <c r="F363" s="2">
        <v>2528233</v>
      </c>
      <c r="G363">
        <v>0.759493670886076</v>
      </c>
      <c r="H363">
        <v>79</v>
      </c>
    </row>
    <row r="364" spans="1:8">
      <c r="A364" t="s">
        <v>45</v>
      </c>
      <c r="B364" t="s">
        <v>46</v>
      </c>
      <c r="C364" t="s">
        <v>7</v>
      </c>
      <c r="D364" t="s">
        <v>47</v>
      </c>
      <c r="E364">
        <v>6.7</v>
      </c>
      <c r="F364" s="2">
        <v>40064220</v>
      </c>
      <c r="G364">
        <v>1</v>
      </c>
      <c r="H364">
        <v>73</v>
      </c>
    </row>
    <row r="365" spans="1:8">
      <c r="A365" t="s">
        <v>336</v>
      </c>
      <c r="B365" t="s">
        <v>337</v>
      </c>
      <c r="C365" t="s">
        <v>7</v>
      </c>
      <c r="D365">
        <v>23</v>
      </c>
      <c r="E365">
        <v>3.4</v>
      </c>
      <c r="F365" s="2">
        <v>9895833</v>
      </c>
      <c r="G365">
        <v>0.95588235294117696</v>
      </c>
      <c r="H365">
        <v>68</v>
      </c>
    </row>
    <row r="366" spans="1:8">
      <c r="A366" t="s">
        <v>581</v>
      </c>
      <c r="B366" t="s">
        <v>582</v>
      </c>
      <c r="C366" t="s">
        <v>7</v>
      </c>
      <c r="D366" t="s">
        <v>252</v>
      </c>
      <c r="E366">
        <v>0.5</v>
      </c>
      <c r="F366" s="2">
        <v>3191400</v>
      </c>
      <c r="G366">
        <v>7.4626865671641798E-2</v>
      </c>
      <c r="H366">
        <v>67</v>
      </c>
    </row>
    <row r="367" spans="1:8">
      <c r="A367" t="s">
        <v>771</v>
      </c>
      <c r="B367" t="s">
        <v>772</v>
      </c>
      <c r="C367" t="s">
        <v>10</v>
      </c>
      <c r="D367">
        <v>22</v>
      </c>
      <c r="E367">
        <v>2.1</v>
      </c>
      <c r="F367" s="2">
        <v>1836096</v>
      </c>
      <c r="G367">
        <v>0.19354838709677399</v>
      </c>
      <c r="H367">
        <v>62</v>
      </c>
    </row>
    <row r="368" spans="1:8">
      <c r="A368" t="s">
        <v>387</v>
      </c>
      <c r="B368" t="s">
        <v>388</v>
      </c>
      <c r="C368" t="s">
        <v>10</v>
      </c>
      <c r="D368" t="s">
        <v>15</v>
      </c>
      <c r="E368">
        <v>2.6</v>
      </c>
      <c r="F368" s="2">
        <v>8000000</v>
      </c>
      <c r="G368">
        <v>0</v>
      </c>
      <c r="H368">
        <v>74</v>
      </c>
    </row>
    <row r="369" spans="1:8">
      <c r="A369" t="s">
        <v>571</v>
      </c>
      <c r="B369" t="s">
        <v>572</v>
      </c>
      <c r="C369" t="s">
        <v>31</v>
      </c>
      <c r="D369">
        <v>22</v>
      </c>
      <c r="E369">
        <v>7.6</v>
      </c>
      <c r="F369" s="2">
        <v>3359280</v>
      </c>
      <c r="G369">
        <v>0.822784810126582</v>
      </c>
      <c r="H369">
        <v>79</v>
      </c>
    </row>
    <row r="370" spans="1:8">
      <c r="A370" t="s">
        <v>539</v>
      </c>
      <c r="B370" t="s">
        <v>540</v>
      </c>
      <c r="C370" t="s">
        <v>31</v>
      </c>
      <c r="D370">
        <v>23</v>
      </c>
      <c r="E370">
        <v>2.9</v>
      </c>
      <c r="F370" s="2">
        <v>4000000</v>
      </c>
      <c r="G370">
        <v>0.59210526315789502</v>
      </c>
      <c r="H370">
        <v>76</v>
      </c>
    </row>
    <row r="371" spans="1:8">
      <c r="A371" t="s">
        <v>638</v>
      </c>
      <c r="B371" t="s">
        <v>639</v>
      </c>
      <c r="C371" t="s">
        <v>23</v>
      </c>
      <c r="D371" t="s">
        <v>86</v>
      </c>
      <c r="E371">
        <v>2.1</v>
      </c>
      <c r="F371" s="2">
        <v>2439025</v>
      </c>
      <c r="G371">
        <v>4.4444444444444398E-2</v>
      </c>
      <c r="H371">
        <v>45</v>
      </c>
    </row>
    <row r="372" spans="1:8">
      <c r="A372" t="s">
        <v>126</v>
      </c>
      <c r="B372" t="s">
        <v>127</v>
      </c>
      <c r="C372" t="s">
        <v>23</v>
      </c>
      <c r="D372">
        <v>23</v>
      </c>
      <c r="E372">
        <v>3.5</v>
      </c>
      <c r="F372" s="2">
        <v>27000000</v>
      </c>
      <c r="G372">
        <v>1</v>
      </c>
      <c r="H372">
        <v>67</v>
      </c>
    </row>
    <row r="373" spans="1:8">
      <c r="A373" t="s">
        <v>451</v>
      </c>
      <c r="B373" t="s">
        <v>452</v>
      </c>
      <c r="C373" t="s">
        <v>7</v>
      </c>
      <c r="D373" t="s">
        <v>79</v>
      </c>
      <c r="E373">
        <v>7.6</v>
      </c>
      <c r="F373" s="2">
        <v>5808435</v>
      </c>
      <c r="G373">
        <v>1</v>
      </c>
      <c r="H373">
        <v>56</v>
      </c>
    </row>
    <row r="374" spans="1:8">
      <c r="A374" t="s">
        <v>515</v>
      </c>
      <c r="B374" t="s">
        <v>516</v>
      </c>
      <c r="C374" t="s">
        <v>23</v>
      </c>
      <c r="D374" t="s">
        <v>79</v>
      </c>
      <c r="E374">
        <v>5.4</v>
      </c>
      <c r="F374" s="2">
        <v>4343920</v>
      </c>
      <c r="G374">
        <v>0.68333333333333302</v>
      </c>
      <c r="H374">
        <v>60</v>
      </c>
    </row>
    <row r="375" spans="1:8">
      <c r="A375" t="s">
        <v>658</v>
      </c>
      <c r="B375" t="s">
        <v>659</v>
      </c>
      <c r="C375" t="s">
        <v>7</v>
      </c>
      <c r="D375" t="s">
        <v>252</v>
      </c>
      <c r="E375">
        <v>-0.1</v>
      </c>
      <c r="F375" s="2">
        <v>2320440</v>
      </c>
      <c r="G375">
        <v>6.4516129032258104E-2</v>
      </c>
      <c r="H375">
        <v>31</v>
      </c>
    </row>
    <row r="376" spans="1:8">
      <c r="A376" t="s">
        <v>244</v>
      </c>
      <c r="B376" t="s">
        <v>245</v>
      </c>
      <c r="C376" t="s">
        <v>7</v>
      </c>
      <c r="D376">
        <v>26</v>
      </c>
      <c r="E376">
        <v>5.7</v>
      </c>
      <c r="F376" s="2">
        <v>14000000</v>
      </c>
      <c r="G376">
        <v>0.27500000000000002</v>
      </c>
      <c r="H376">
        <v>80</v>
      </c>
    </row>
    <row r="377" spans="1:8">
      <c r="A377" t="s">
        <v>618</v>
      </c>
      <c r="B377" t="s">
        <v>619</v>
      </c>
      <c r="C377" t="s">
        <v>14</v>
      </c>
      <c r="D377" t="s">
        <v>295</v>
      </c>
      <c r="E377">
        <v>1.8</v>
      </c>
      <c r="F377" s="2">
        <v>2588400</v>
      </c>
      <c r="G377">
        <v>1.3333333333333299E-2</v>
      </c>
      <c r="H377">
        <v>75</v>
      </c>
    </row>
    <row r="378" spans="1:8">
      <c r="A378" t="s">
        <v>352</v>
      </c>
      <c r="B378" t="s">
        <v>353</v>
      </c>
      <c r="C378" t="s">
        <v>23</v>
      </c>
      <c r="D378" t="s">
        <v>55</v>
      </c>
      <c r="E378">
        <v>0.6</v>
      </c>
      <c r="F378" s="2">
        <v>9450000</v>
      </c>
      <c r="G378">
        <v>4.7619047619047603E-2</v>
      </c>
      <c r="H378">
        <v>42</v>
      </c>
    </row>
    <row r="379" spans="1:8">
      <c r="A379" t="s">
        <v>668</v>
      </c>
      <c r="B379" t="s">
        <v>669</v>
      </c>
      <c r="C379" t="s">
        <v>10</v>
      </c>
      <c r="D379" t="s">
        <v>86</v>
      </c>
      <c r="E379">
        <v>1.7</v>
      </c>
      <c r="F379" s="2">
        <v>2234359</v>
      </c>
      <c r="G379">
        <v>0.15</v>
      </c>
      <c r="H379">
        <v>60</v>
      </c>
    </row>
    <row r="380" spans="1:8">
      <c r="A380" t="s">
        <v>602</v>
      </c>
      <c r="B380" t="s">
        <v>603</v>
      </c>
      <c r="C380" t="s">
        <v>14</v>
      </c>
      <c r="D380">
        <v>21</v>
      </c>
      <c r="E380">
        <v>7.1</v>
      </c>
      <c r="F380" s="2">
        <v>2831160</v>
      </c>
      <c r="G380">
        <v>0.54054054054054101</v>
      </c>
      <c r="H380">
        <v>74</v>
      </c>
    </row>
    <row r="381" spans="1:8">
      <c r="A381" t="s">
        <v>253</v>
      </c>
      <c r="B381" t="s">
        <v>254</v>
      </c>
      <c r="C381" t="s">
        <v>14</v>
      </c>
      <c r="D381" t="s">
        <v>50</v>
      </c>
      <c r="E381">
        <v>4.5999999999999996</v>
      </c>
      <c r="F381" s="2">
        <v>13050000</v>
      </c>
      <c r="G381">
        <v>0.94736842105263197</v>
      </c>
      <c r="H381">
        <v>57</v>
      </c>
    </row>
    <row r="382" spans="1:8">
      <c r="A382" t="s">
        <v>640</v>
      </c>
      <c r="B382" t="s">
        <v>641</v>
      </c>
      <c r="C382" t="s">
        <v>23</v>
      </c>
      <c r="D382" t="s">
        <v>252</v>
      </c>
      <c r="E382">
        <v>0.1</v>
      </c>
      <c r="F382" s="2">
        <v>2421720</v>
      </c>
      <c r="G382">
        <v>6.8965517241379296E-2</v>
      </c>
      <c r="H382">
        <v>29</v>
      </c>
    </row>
    <row r="383" spans="1:8">
      <c r="A383" t="s">
        <v>731</v>
      </c>
      <c r="B383" t="s">
        <v>732</v>
      </c>
      <c r="C383" t="s">
        <v>31</v>
      </c>
      <c r="D383">
        <v>36</v>
      </c>
      <c r="E383">
        <v>1.2</v>
      </c>
      <c r="F383" s="2">
        <v>2019706</v>
      </c>
      <c r="G383">
        <v>0</v>
      </c>
      <c r="H383">
        <v>52</v>
      </c>
    </row>
    <row r="384" spans="1:8">
      <c r="A384" t="s">
        <v>626</v>
      </c>
      <c r="B384" t="s">
        <v>627</v>
      </c>
      <c r="C384" t="s">
        <v>14</v>
      </c>
      <c r="D384" t="s">
        <v>42</v>
      </c>
      <c r="E384">
        <v>1.6</v>
      </c>
      <c r="F384" s="2">
        <v>2559942</v>
      </c>
      <c r="G384">
        <v>5.2631578947368397E-2</v>
      </c>
      <c r="H384">
        <v>38</v>
      </c>
    </row>
    <row r="385" spans="1:8">
      <c r="A385" t="s">
        <v>797</v>
      </c>
      <c r="B385" t="s">
        <v>798</v>
      </c>
      <c r="C385" t="s">
        <v>10</v>
      </c>
      <c r="D385">
        <v>27</v>
      </c>
      <c r="E385">
        <v>0.2</v>
      </c>
      <c r="F385" s="2">
        <v>1719864</v>
      </c>
      <c r="G385">
        <v>0.1</v>
      </c>
      <c r="H385">
        <v>10</v>
      </c>
    </row>
    <row r="386" spans="1:8">
      <c r="A386" t="s">
        <v>749</v>
      </c>
      <c r="B386" t="s">
        <v>750</v>
      </c>
      <c r="C386" t="s">
        <v>14</v>
      </c>
      <c r="D386">
        <v>24</v>
      </c>
      <c r="E386">
        <v>4.2</v>
      </c>
      <c r="F386" s="2">
        <v>1930681</v>
      </c>
      <c r="G386">
        <v>0.47540983606557402</v>
      </c>
      <c r="H386">
        <v>61</v>
      </c>
    </row>
    <row r="387" spans="1:8">
      <c r="A387" t="s">
        <v>654</v>
      </c>
      <c r="B387" t="s">
        <v>655</v>
      </c>
      <c r="C387" t="s">
        <v>31</v>
      </c>
      <c r="D387" t="s">
        <v>42</v>
      </c>
      <c r="E387">
        <v>2.1</v>
      </c>
      <c r="F387" s="2">
        <v>2346614</v>
      </c>
      <c r="G387">
        <v>1.72413793103448E-2</v>
      </c>
      <c r="H387">
        <v>58</v>
      </c>
    </row>
    <row r="388" spans="1:8">
      <c r="A388" t="s">
        <v>397</v>
      </c>
      <c r="B388" t="s">
        <v>398</v>
      </c>
      <c r="C388" t="s">
        <v>14</v>
      </c>
      <c r="D388" t="s">
        <v>86</v>
      </c>
      <c r="E388">
        <v>2.2000000000000002</v>
      </c>
      <c r="F388" s="2">
        <v>7700000</v>
      </c>
      <c r="G388">
        <v>0.41269841269841301</v>
      </c>
      <c r="H388">
        <v>63</v>
      </c>
    </row>
    <row r="389" spans="1:8">
      <c r="A389" t="s">
        <v>51</v>
      </c>
      <c r="B389" t="s">
        <v>52</v>
      </c>
      <c r="C389" t="s">
        <v>23</v>
      </c>
      <c r="D389" t="s">
        <v>15</v>
      </c>
      <c r="E389">
        <v>7.1</v>
      </c>
      <c r="F389" s="2">
        <v>40064220</v>
      </c>
      <c r="G389">
        <v>1</v>
      </c>
      <c r="H389">
        <v>77</v>
      </c>
    </row>
    <row r="390" spans="1:8">
      <c r="A390" t="s">
        <v>525</v>
      </c>
      <c r="B390" t="s">
        <v>526</v>
      </c>
      <c r="C390" t="s">
        <v>10</v>
      </c>
      <c r="D390">
        <v>22</v>
      </c>
      <c r="E390">
        <v>1.6</v>
      </c>
      <c r="F390" s="2">
        <v>4306281</v>
      </c>
      <c r="G390">
        <v>9.4339622641509399E-2</v>
      </c>
      <c r="H390">
        <v>53</v>
      </c>
    </row>
    <row r="391" spans="1:8">
      <c r="A391" t="s">
        <v>493</v>
      </c>
      <c r="B391" t="s">
        <v>494</v>
      </c>
      <c r="C391" t="s">
        <v>31</v>
      </c>
      <c r="D391" t="s">
        <v>252</v>
      </c>
      <c r="E391">
        <v>0.1</v>
      </c>
      <c r="F391" s="2">
        <v>4810200</v>
      </c>
      <c r="G391">
        <v>0.108108108108108</v>
      </c>
      <c r="H391">
        <v>37</v>
      </c>
    </row>
    <row r="392" spans="1:8">
      <c r="A392" t="s">
        <v>77</v>
      </c>
      <c r="B392" t="s">
        <v>78</v>
      </c>
      <c r="C392" t="s">
        <v>10</v>
      </c>
      <c r="D392" t="s">
        <v>79</v>
      </c>
      <c r="E392">
        <v>3.6</v>
      </c>
      <c r="F392" s="2">
        <v>34005250</v>
      </c>
      <c r="G392">
        <v>1</v>
      </c>
      <c r="H392">
        <v>29</v>
      </c>
    </row>
  </sheetData>
  <sortState xmlns:xlrd2="http://schemas.microsoft.com/office/spreadsheetml/2017/richdata2" ref="A2:H398">
    <sortCondition ref="B2:B398"/>
    <sortCondition descending="1" ref="H2:H398"/>
  </sortState>
  <conditionalFormatting sqref="B1:B1048576">
    <cfRule type="duplicateValues" dxfId="1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3066-5D8E-4AD5-AA91-17FAF9413FD0}">
  <dimension ref="A1:J31"/>
  <sheetViews>
    <sheetView topLeftCell="C1" workbookViewId="0">
      <selection activeCell="H3" sqref="H3:H4"/>
    </sheetView>
  </sheetViews>
  <sheetFormatPr defaultRowHeight="14.4"/>
  <cols>
    <col min="1" max="1" width="23.21875" customWidth="1"/>
    <col min="2" max="2" width="18.6640625" customWidth="1"/>
    <col min="3" max="3" width="17.33203125" bestFit="1" customWidth="1"/>
    <col min="4" max="4" width="18.44140625" bestFit="1" customWidth="1"/>
    <col min="5" max="5" width="8.33203125" bestFit="1" customWidth="1"/>
    <col min="9" max="9" width="14.88671875" customWidth="1"/>
  </cols>
  <sheetData>
    <row r="1" spans="1:10" ht="18">
      <c r="A1" s="7" t="s">
        <v>832</v>
      </c>
      <c r="B1" s="7" t="s">
        <v>831</v>
      </c>
      <c r="C1" s="7" t="s">
        <v>830</v>
      </c>
      <c r="D1" s="7" t="s">
        <v>829</v>
      </c>
      <c r="E1" s="7" t="s">
        <v>828</v>
      </c>
      <c r="F1" s="3"/>
      <c r="G1" s="3" t="s">
        <v>827</v>
      </c>
      <c r="H1" s="3">
        <f>COUNTIF(E:E,"W")</f>
        <v>25</v>
      </c>
      <c r="J1" s="3">
        <f>H1/30</f>
        <v>0.83333333333333337</v>
      </c>
    </row>
    <row r="2" spans="1:10" ht="18">
      <c r="A2" s="4" t="s">
        <v>819</v>
      </c>
      <c r="B2" s="3" t="s">
        <v>820</v>
      </c>
      <c r="C2" s="3">
        <v>119</v>
      </c>
      <c r="D2" s="3">
        <v>120</v>
      </c>
      <c r="E2" s="3" t="s">
        <v>818</v>
      </c>
      <c r="F2" s="3"/>
      <c r="G2" s="3" t="s">
        <v>826</v>
      </c>
      <c r="H2" s="3">
        <f>COUNTIF(E:E,"L")</f>
        <v>5</v>
      </c>
    </row>
    <row r="3" spans="1:10" ht="18">
      <c r="A3" s="4" t="s">
        <v>819</v>
      </c>
      <c r="B3" s="3" t="s">
        <v>820</v>
      </c>
      <c r="C3" s="3">
        <v>111</v>
      </c>
      <c r="D3" s="3">
        <v>127</v>
      </c>
      <c r="E3" s="3" t="s">
        <v>818</v>
      </c>
      <c r="F3" s="3"/>
      <c r="G3" s="3" t="s">
        <v>871</v>
      </c>
      <c r="H3" s="3">
        <f>AVERAGE(D2:D31)</f>
        <v>120.13333333333334</v>
      </c>
    </row>
    <row r="4" spans="1:10" ht="18">
      <c r="A4" s="4" t="s">
        <v>819</v>
      </c>
      <c r="B4" s="3" t="s">
        <v>820</v>
      </c>
      <c r="C4" s="3">
        <v>93</v>
      </c>
      <c r="D4" s="3">
        <v>120</v>
      </c>
      <c r="E4" s="3" t="s">
        <v>818</v>
      </c>
      <c r="F4" s="3"/>
      <c r="G4" s="3" t="s">
        <v>872</v>
      </c>
      <c r="H4" s="3">
        <f>AVERAGE(C2:C31)</f>
        <v>110.2</v>
      </c>
    </row>
    <row r="5" spans="1:10" ht="18">
      <c r="A5" s="4" t="s">
        <v>819</v>
      </c>
      <c r="B5" s="3" t="s">
        <v>820</v>
      </c>
      <c r="C5" s="3">
        <v>117</v>
      </c>
      <c r="D5" s="3">
        <v>122</v>
      </c>
      <c r="E5" s="3" t="s">
        <v>818</v>
      </c>
      <c r="F5" s="3"/>
    </row>
    <row r="6" spans="1:10" ht="18">
      <c r="A6" s="4" t="s">
        <v>819</v>
      </c>
      <c r="B6" s="3" t="s">
        <v>820</v>
      </c>
      <c r="C6" s="3">
        <v>110</v>
      </c>
      <c r="D6" s="3">
        <v>121</v>
      </c>
      <c r="E6" s="3" t="s">
        <v>818</v>
      </c>
      <c r="F6" s="3"/>
      <c r="G6" s="6" t="s">
        <v>825</v>
      </c>
    </row>
    <row r="7" spans="1:10" ht="18">
      <c r="A7" s="4" t="s">
        <v>819</v>
      </c>
      <c r="B7" s="3" t="s">
        <v>820</v>
      </c>
      <c r="C7" s="3">
        <v>110</v>
      </c>
      <c r="D7" s="3">
        <v>121</v>
      </c>
      <c r="E7" s="3" t="s">
        <v>818</v>
      </c>
      <c r="F7" s="3"/>
      <c r="G7" s="6" t="s">
        <v>7</v>
      </c>
    </row>
    <row r="8" spans="1:10" ht="18">
      <c r="A8" s="4" t="s">
        <v>819</v>
      </c>
      <c r="B8" s="3" t="s">
        <v>820</v>
      </c>
      <c r="C8" s="3">
        <v>98</v>
      </c>
      <c r="D8" s="3">
        <v>122</v>
      </c>
      <c r="E8" s="3" t="s">
        <v>818</v>
      </c>
      <c r="F8" s="3"/>
      <c r="G8" s="6"/>
      <c r="H8" s="5" t="s">
        <v>90</v>
      </c>
      <c r="I8" s="5"/>
    </row>
    <row r="9" spans="1:10" ht="18">
      <c r="A9" s="4" t="s">
        <v>819</v>
      </c>
      <c r="B9" s="3" t="s">
        <v>820</v>
      </c>
      <c r="C9" s="3">
        <v>116</v>
      </c>
      <c r="D9" s="3">
        <v>124</v>
      </c>
      <c r="E9" s="3" t="s">
        <v>818</v>
      </c>
      <c r="F9" s="3"/>
      <c r="G9" s="6"/>
      <c r="H9" s="5" t="s">
        <v>452</v>
      </c>
      <c r="I9" s="5"/>
    </row>
    <row r="10" spans="1:10" ht="18">
      <c r="A10" s="4" t="s">
        <v>819</v>
      </c>
      <c r="B10" s="3" t="s">
        <v>820</v>
      </c>
      <c r="C10" s="3">
        <v>96</v>
      </c>
      <c r="D10" s="3">
        <v>114</v>
      </c>
      <c r="E10" s="3" t="s">
        <v>818</v>
      </c>
      <c r="F10" s="3"/>
      <c r="G10" s="6" t="s">
        <v>23</v>
      </c>
      <c r="H10" s="5"/>
      <c r="I10" s="5"/>
    </row>
    <row r="11" spans="1:10" ht="18">
      <c r="A11" s="4" t="s">
        <v>819</v>
      </c>
      <c r="B11" s="3" t="s">
        <v>820</v>
      </c>
      <c r="C11" s="3">
        <v>119</v>
      </c>
      <c r="D11" s="3">
        <v>124</v>
      </c>
      <c r="E11" s="3" t="s">
        <v>821</v>
      </c>
      <c r="F11" s="3"/>
      <c r="G11" s="6"/>
      <c r="H11" s="5" t="s">
        <v>528</v>
      </c>
      <c r="I11" s="5"/>
    </row>
    <row r="12" spans="1:10" ht="18">
      <c r="A12" s="4" t="s">
        <v>819</v>
      </c>
      <c r="B12" s="3" t="s">
        <v>820</v>
      </c>
      <c r="C12" s="3">
        <v>103</v>
      </c>
      <c r="D12" s="3">
        <v>120</v>
      </c>
      <c r="E12" s="3" t="s">
        <v>818</v>
      </c>
      <c r="F12" s="3"/>
      <c r="G12" s="6"/>
      <c r="H12" s="5" t="s">
        <v>550</v>
      </c>
      <c r="I12" s="5"/>
    </row>
    <row r="13" spans="1:10" ht="18">
      <c r="A13" s="4" t="s">
        <v>819</v>
      </c>
      <c r="B13" s="3" t="s">
        <v>820</v>
      </c>
      <c r="C13" s="3">
        <v>137</v>
      </c>
      <c r="D13" s="3">
        <v>94</v>
      </c>
      <c r="E13" s="3" t="s">
        <v>821</v>
      </c>
      <c r="F13" s="3"/>
      <c r="G13" s="6" t="s">
        <v>31</v>
      </c>
      <c r="H13" s="5"/>
      <c r="I13" s="5"/>
    </row>
    <row r="14" spans="1:10" ht="18">
      <c r="A14" s="4" t="s">
        <v>819</v>
      </c>
      <c r="B14" s="3" t="s">
        <v>820</v>
      </c>
      <c r="C14" s="3">
        <v>123</v>
      </c>
      <c r="D14" s="3">
        <v>118</v>
      </c>
      <c r="E14" s="3" t="s">
        <v>821</v>
      </c>
      <c r="F14" s="3"/>
      <c r="G14" s="6"/>
      <c r="H14" s="5" t="s">
        <v>824</v>
      </c>
      <c r="I14" s="5"/>
    </row>
    <row r="15" spans="1:10" ht="18">
      <c r="A15" s="4" t="s">
        <v>819</v>
      </c>
      <c r="B15" s="3" t="s">
        <v>820</v>
      </c>
      <c r="C15" s="3">
        <v>100</v>
      </c>
      <c r="D15" s="3">
        <v>125</v>
      </c>
      <c r="E15" s="3" t="s">
        <v>818</v>
      </c>
      <c r="F15" s="3"/>
      <c r="G15" s="6"/>
      <c r="H15" s="5" t="s">
        <v>823</v>
      </c>
      <c r="I15" s="5"/>
    </row>
    <row r="16" spans="1:10" ht="18">
      <c r="A16" s="4" t="s">
        <v>819</v>
      </c>
      <c r="B16" s="3" t="s">
        <v>820</v>
      </c>
      <c r="C16" s="3">
        <v>105</v>
      </c>
      <c r="D16" s="3">
        <v>116</v>
      </c>
      <c r="E16" s="3" t="s">
        <v>818</v>
      </c>
      <c r="F16" s="3"/>
      <c r="G16" s="6" t="s">
        <v>10</v>
      </c>
      <c r="H16" s="5"/>
      <c r="I16" s="5"/>
    </row>
    <row r="17" spans="1:9" ht="18">
      <c r="A17" s="3" t="s">
        <v>820</v>
      </c>
      <c r="B17" s="4" t="s">
        <v>819</v>
      </c>
      <c r="C17" s="3">
        <v>126</v>
      </c>
      <c r="D17" s="3">
        <v>147</v>
      </c>
      <c r="E17" s="3" t="s">
        <v>818</v>
      </c>
      <c r="G17" s="6"/>
      <c r="H17" s="5" t="s">
        <v>370</v>
      </c>
      <c r="I17" s="5"/>
    </row>
    <row r="18" spans="1:9" ht="18">
      <c r="A18" s="3" t="s">
        <v>820</v>
      </c>
      <c r="B18" s="4" t="s">
        <v>819</v>
      </c>
      <c r="C18" s="3">
        <v>103</v>
      </c>
      <c r="D18" s="3">
        <v>108</v>
      </c>
      <c r="E18" s="3" t="s">
        <v>818</v>
      </c>
      <c r="G18" s="6"/>
      <c r="H18" s="5" t="s">
        <v>213</v>
      </c>
      <c r="I18" s="5"/>
    </row>
    <row r="19" spans="1:9" ht="18">
      <c r="A19" s="3" t="s">
        <v>820</v>
      </c>
      <c r="B19" s="4" t="s">
        <v>819</v>
      </c>
      <c r="C19" s="3">
        <v>125</v>
      </c>
      <c r="D19" s="3">
        <v>136</v>
      </c>
      <c r="E19" s="3" t="s">
        <v>818</v>
      </c>
      <c r="G19" s="6" t="s">
        <v>14</v>
      </c>
      <c r="H19" s="5"/>
      <c r="I19" s="5"/>
    </row>
    <row r="20" spans="1:9" ht="18">
      <c r="A20" s="3" t="s">
        <v>820</v>
      </c>
      <c r="B20" s="4" t="s">
        <v>819</v>
      </c>
      <c r="C20" s="3">
        <v>117</v>
      </c>
      <c r="D20" s="3">
        <v>125</v>
      </c>
      <c r="E20" s="3" t="s">
        <v>818</v>
      </c>
      <c r="H20" s="5" t="s">
        <v>822</v>
      </c>
      <c r="I20" s="5"/>
    </row>
    <row r="21" spans="1:9" ht="18">
      <c r="A21" s="3" t="s">
        <v>820</v>
      </c>
      <c r="B21" s="4" t="s">
        <v>819</v>
      </c>
      <c r="C21" s="3">
        <v>110</v>
      </c>
      <c r="D21" s="3">
        <v>132</v>
      </c>
      <c r="E21" s="3" t="s">
        <v>818</v>
      </c>
      <c r="H21" s="5" t="s">
        <v>345</v>
      </c>
      <c r="I21" s="5"/>
    </row>
    <row r="22" spans="1:9" ht="18">
      <c r="A22" s="3" t="s">
        <v>820</v>
      </c>
      <c r="B22" s="4" t="s">
        <v>819</v>
      </c>
      <c r="C22" s="3">
        <v>122</v>
      </c>
      <c r="D22" s="3">
        <v>112</v>
      </c>
      <c r="E22" s="3" t="s">
        <v>821</v>
      </c>
    </row>
    <row r="23" spans="1:9" ht="18">
      <c r="A23" s="3" t="s">
        <v>820</v>
      </c>
      <c r="B23" s="4" t="s">
        <v>819</v>
      </c>
      <c r="C23" s="3">
        <v>107</v>
      </c>
      <c r="D23" s="3">
        <v>104</v>
      </c>
      <c r="E23" s="3" t="s">
        <v>821</v>
      </c>
    </row>
    <row r="24" spans="1:9" ht="18">
      <c r="A24" s="3" t="s">
        <v>820</v>
      </c>
      <c r="B24" s="4" t="s">
        <v>819</v>
      </c>
      <c r="C24" s="3">
        <v>113</v>
      </c>
      <c r="D24" s="3">
        <v>115</v>
      </c>
      <c r="E24" s="3" t="s">
        <v>818</v>
      </c>
    </row>
    <row r="25" spans="1:9" ht="18">
      <c r="A25" s="3" t="s">
        <v>820</v>
      </c>
      <c r="B25" s="4" t="s">
        <v>819</v>
      </c>
      <c r="C25" s="3">
        <v>105</v>
      </c>
      <c r="D25" s="3">
        <v>115</v>
      </c>
      <c r="E25" s="3" t="s">
        <v>818</v>
      </c>
    </row>
    <row r="26" spans="1:9" ht="18">
      <c r="A26" s="3" t="s">
        <v>820</v>
      </c>
      <c r="B26" s="4" t="s">
        <v>819</v>
      </c>
      <c r="C26" s="3">
        <v>101</v>
      </c>
      <c r="D26" s="3">
        <v>110</v>
      </c>
      <c r="E26" s="3" t="s">
        <v>818</v>
      </c>
    </row>
    <row r="27" spans="1:9" ht="18">
      <c r="A27" s="3" t="s">
        <v>820</v>
      </c>
      <c r="B27" s="4" t="s">
        <v>819</v>
      </c>
      <c r="C27" s="3">
        <v>105</v>
      </c>
      <c r="D27" s="3">
        <v>121</v>
      </c>
      <c r="E27" s="3" t="s">
        <v>818</v>
      </c>
    </row>
    <row r="28" spans="1:9" ht="18">
      <c r="A28" s="3" t="s">
        <v>820</v>
      </c>
      <c r="B28" s="4" t="s">
        <v>819</v>
      </c>
      <c r="C28" s="3">
        <v>105</v>
      </c>
      <c r="D28" s="3">
        <v>115</v>
      </c>
      <c r="E28" s="3" t="s">
        <v>818</v>
      </c>
    </row>
    <row r="29" spans="1:9" ht="18">
      <c r="A29" s="3" t="s">
        <v>820</v>
      </c>
      <c r="B29" s="4" t="s">
        <v>819</v>
      </c>
      <c r="C29" s="3">
        <v>103</v>
      </c>
      <c r="D29" s="3">
        <v>135</v>
      </c>
      <c r="E29" s="3" t="s">
        <v>818</v>
      </c>
    </row>
    <row r="30" spans="1:9" ht="18">
      <c r="A30" s="3" t="s">
        <v>820</v>
      </c>
      <c r="B30" s="4" t="s">
        <v>819</v>
      </c>
      <c r="C30" s="3">
        <v>121</v>
      </c>
      <c r="D30" s="3">
        <v>125</v>
      </c>
      <c r="E30" s="3" t="s">
        <v>818</v>
      </c>
    </row>
    <row r="31" spans="1:9" ht="18">
      <c r="A31" s="3" t="s">
        <v>820</v>
      </c>
      <c r="B31" s="4" t="s">
        <v>819</v>
      </c>
      <c r="C31" s="3">
        <v>86</v>
      </c>
      <c r="D31" s="3">
        <v>116</v>
      </c>
      <c r="E31" s="3" t="s">
        <v>818</v>
      </c>
    </row>
  </sheetData>
  <conditionalFormatting sqref="C1:C5 C6:D9 C10:C18 C20:C1048576">
    <cfRule type="cellIs" dxfId="11" priority="3" operator="equal">
      <formula>"W"</formula>
    </cfRule>
  </conditionalFormatting>
  <conditionalFormatting sqref="E2:E31">
    <cfRule type="cellIs" dxfId="10" priority="1" operator="equal">
      <formula>"L"</formula>
    </cfRule>
    <cfRule type="cellIs" dxfId="9" priority="2" operator="equal">
      <formula>"W"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A5F4-C474-4D99-8607-4DEA93745918}">
  <dimension ref="A1:J31"/>
  <sheetViews>
    <sheetView workbookViewId="0">
      <selection activeCell="H3" sqref="H3:H4"/>
    </sheetView>
  </sheetViews>
  <sheetFormatPr defaultRowHeight="14.4"/>
  <cols>
    <col min="1" max="1" width="18.5546875" bestFit="1" customWidth="1"/>
    <col min="2" max="2" width="17.77734375" bestFit="1" customWidth="1"/>
    <col min="3" max="3" width="17.33203125" bestFit="1" customWidth="1"/>
    <col min="4" max="4" width="18.44140625" bestFit="1" customWidth="1"/>
    <col min="7" max="7" width="14.109375" bestFit="1" customWidth="1"/>
    <col min="8" max="8" width="8.77734375" customWidth="1"/>
    <col min="9" max="9" width="13.109375" customWidth="1"/>
  </cols>
  <sheetData>
    <row r="1" spans="1:10" ht="18">
      <c r="A1" s="7" t="s">
        <v>832</v>
      </c>
      <c r="B1" s="7" t="s">
        <v>831</v>
      </c>
      <c r="C1" s="7" t="s">
        <v>834</v>
      </c>
      <c r="D1" s="7" t="s">
        <v>829</v>
      </c>
      <c r="E1" s="7" t="s">
        <v>828</v>
      </c>
      <c r="F1" s="3"/>
      <c r="G1" s="3" t="s">
        <v>827</v>
      </c>
      <c r="H1" s="3">
        <f>COUNTIF(E:E,"W")</f>
        <v>27</v>
      </c>
      <c r="J1" s="3">
        <f>H1/30</f>
        <v>0.9</v>
      </c>
    </row>
    <row r="2" spans="1:10" ht="18">
      <c r="A2" s="4" t="s">
        <v>833</v>
      </c>
      <c r="B2" s="3" t="s">
        <v>820</v>
      </c>
      <c r="C2" s="3">
        <v>107</v>
      </c>
      <c r="D2" s="3">
        <v>108</v>
      </c>
      <c r="E2" s="3" t="s">
        <v>818</v>
      </c>
      <c r="F2" s="3"/>
      <c r="G2" s="3" t="s">
        <v>826</v>
      </c>
      <c r="H2" s="3">
        <f>COUNTIF(E:E,"L")</f>
        <v>3</v>
      </c>
    </row>
    <row r="3" spans="1:10" ht="18">
      <c r="A3" s="4" t="s">
        <v>833</v>
      </c>
      <c r="B3" s="3" t="s">
        <v>820</v>
      </c>
      <c r="C3" s="3">
        <v>109</v>
      </c>
      <c r="D3" s="3">
        <v>139</v>
      </c>
      <c r="E3" s="3" t="s">
        <v>818</v>
      </c>
      <c r="F3" s="3"/>
      <c r="G3" s="3" t="s">
        <v>871</v>
      </c>
      <c r="H3" s="3">
        <f>AVERAGE(D2:D31)</f>
        <v>120.46666666666667</v>
      </c>
    </row>
    <row r="4" spans="1:10" ht="18">
      <c r="A4" s="4" t="s">
        <v>833</v>
      </c>
      <c r="B4" s="3" t="s">
        <v>820</v>
      </c>
      <c r="C4" s="3">
        <v>108</v>
      </c>
      <c r="D4" s="3">
        <v>102</v>
      </c>
      <c r="E4" s="3" t="s">
        <v>821</v>
      </c>
      <c r="F4" s="3"/>
      <c r="G4" s="3" t="s">
        <v>872</v>
      </c>
      <c r="H4" s="3">
        <f>AVERAGE(C2:C31)</f>
        <v>104.3</v>
      </c>
    </row>
    <row r="5" spans="1:10" ht="18">
      <c r="A5" s="4" t="s">
        <v>833</v>
      </c>
      <c r="B5" s="3" t="s">
        <v>820</v>
      </c>
      <c r="C5" s="3">
        <v>125</v>
      </c>
      <c r="D5" s="3">
        <v>131</v>
      </c>
      <c r="E5" s="3" t="s">
        <v>818</v>
      </c>
      <c r="F5" s="3"/>
    </row>
    <row r="6" spans="1:10" ht="18">
      <c r="A6" s="4" t="s">
        <v>833</v>
      </c>
      <c r="B6" s="3" t="s">
        <v>820</v>
      </c>
      <c r="C6" s="3">
        <v>96</v>
      </c>
      <c r="D6" s="3">
        <v>106</v>
      </c>
      <c r="E6" s="3" t="s">
        <v>818</v>
      </c>
      <c r="F6" s="3"/>
      <c r="G6" s="6" t="s">
        <v>825</v>
      </c>
    </row>
    <row r="7" spans="1:10" ht="18">
      <c r="A7" s="4" t="s">
        <v>833</v>
      </c>
      <c r="B7" s="3" t="s">
        <v>820</v>
      </c>
      <c r="C7" s="3">
        <v>109</v>
      </c>
      <c r="D7" s="3">
        <v>110</v>
      </c>
      <c r="E7" s="3" t="s">
        <v>818</v>
      </c>
      <c r="F7" s="3"/>
      <c r="G7" s="6" t="s">
        <v>7</v>
      </c>
    </row>
    <row r="8" spans="1:10" ht="18">
      <c r="A8" s="4" t="s">
        <v>833</v>
      </c>
      <c r="B8" s="3" t="s">
        <v>820</v>
      </c>
      <c r="C8" s="3">
        <v>120</v>
      </c>
      <c r="D8" s="3">
        <v>135</v>
      </c>
      <c r="E8" s="3" t="s">
        <v>818</v>
      </c>
      <c r="F8" s="3"/>
      <c r="G8" s="6"/>
      <c r="H8" s="5" t="s">
        <v>90</v>
      </c>
      <c r="I8" s="5"/>
    </row>
    <row r="9" spans="1:10" ht="18">
      <c r="A9" s="4" t="s">
        <v>833</v>
      </c>
      <c r="B9" s="3" t="s">
        <v>820</v>
      </c>
      <c r="C9" s="3">
        <v>93</v>
      </c>
      <c r="D9" s="3">
        <v>105</v>
      </c>
      <c r="E9" s="3" t="s">
        <v>818</v>
      </c>
      <c r="F9" s="3"/>
      <c r="G9" s="6"/>
      <c r="H9" s="5" t="s">
        <v>452</v>
      </c>
      <c r="I9" s="5"/>
    </row>
    <row r="10" spans="1:10" ht="18">
      <c r="A10" s="4" t="s">
        <v>833</v>
      </c>
      <c r="B10" s="3" t="s">
        <v>820</v>
      </c>
      <c r="C10" s="3">
        <v>107</v>
      </c>
      <c r="D10" s="3">
        <v>124</v>
      </c>
      <c r="E10" s="3" t="s">
        <v>818</v>
      </c>
      <c r="F10" s="3"/>
      <c r="G10" s="6" t="s">
        <v>23</v>
      </c>
      <c r="H10" s="5"/>
      <c r="I10" s="5"/>
    </row>
    <row r="11" spans="1:10" ht="18">
      <c r="A11" s="4" t="s">
        <v>833</v>
      </c>
      <c r="B11" s="3" t="s">
        <v>820</v>
      </c>
      <c r="C11" s="3">
        <v>106</v>
      </c>
      <c r="D11" s="3">
        <v>115</v>
      </c>
      <c r="E11" s="3" t="s">
        <v>818</v>
      </c>
      <c r="F11" s="3"/>
      <c r="G11" s="6"/>
      <c r="H11" s="5" t="s">
        <v>528</v>
      </c>
      <c r="I11" s="5"/>
    </row>
    <row r="12" spans="1:10" ht="18">
      <c r="A12" s="4" t="s">
        <v>833</v>
      </c>
      <c r="B12" s="3" t="s">
        <v>820</v>
      </c>
      <c r="C12" s="3">
        <v>113</v>
      </c>
      <c r="D12" s="3">
        <v>122</v>
      </c>
      <c r="E12" s="3" t="s">
        <v>818</v>
      </c>
      <c r="F12" s="3"/>
      <c r="G12" s="6"/>
      <c r="H12" s="5" t="s">
        <v>550</v>
      </c>
      <c r="I12" s="5"/>
    </row>
    <row r="13" spans="1:10" ht="18">
      <c r="A13" s="4" t="s">
        <v>833</v>
      </c>
      <c r="B13" s="3" t="s">
        <v>820</v>
      </c>
      <c r="C13" s="3">
        <v>95</v>
      </c>
      <c r="D13" s="3">
        <v>132</v>
      </c>
      <c r="E13" s="3" t="s">
        <v>818</v>
      </c>
      <c r="F13" s="3"/>
      <c r="G13" s="6" t="s">
        <v>31</v>
      </c>
      <c r="H13" s="5"/>
      <c r="I13" s="5"/>
    </row>
    <row r="14" spans="1:10" ht="18">
      <c r="A14" s="4" t="s">
        <v>833</v>
      </c>
      <c r="B14" s="3" t="s">
        <v>820</v>
      </c>
      <c r="C14" s="3">
        <v>100</v>
      </c>
      <c r="D14" s="3">
        <v>109</v>
      </c>
      <c r="E14" s="3" t="s">
        <v>818</v>
      </c>
      <c r="F14" s="3"/>
      <c r="G14" s="6"/>
      <c r="H14" s="5" t="s">
        <v>824</v>
      </c>
      <c r="I14" s="5"/>
    </row>
    <row r="15" spans="1:10" ht="18">
      <c r="A15" s="4" t="s">
        <v>833</v>
      </c>
      <c r="B15" s="3" t="s">
        <v>820</v>
      </c>
      <c r="C15" s="3">
        <v>106</v>
      </c>
      <c r="D15" s="3">
        <v>130</v>
      </c>
      <c r="E15" s="3" t="s">
        <v>818</v>
      </c>
      <c r="F15" s="3"/>
      <c r="G15" s="6"/>
      <c r="H15" s="5" t="s">
        <v>823</v>
      </c>
      <c r="I15" s="5"/>
    </row>
    <row r="16" spans="1:10" ht="18">
      <c r="A16" s="4" t="s">
        <v>833</v>
      </c>
      <c r="B16" s="3" t="s">
        <v>820</v>
      </c>
      <c r="C16" s="3">
        <v>124</v>
      </c>
      <c r="D16" s="3">
        <v>114</v>
      </c>
      <c r="E16" s="3" t="s">
        <v>821</v>
      </c>
      <c r="F16" s="3"/>
      <c r="G16" s="6" t="s">
        <v>10</v>
      </c>
      <c r="H16" s="5"/>
      <c r="I16" s="5"/>
    </row>
    <row r="17" spans="1:9" ht="18">
      <c r="A17" s="3" t="s">
        <v>820</v>
      </c>
      <c r="B17" s="4" t="s">
        <v>833</v>
      </c>
      <c r="C17" s="3">
        <v>124</v>
      </c>
      <c r="D17" s="3">
        <v>121</v>
      </c>
      <c r="E17" s="3" t="s">
        <v>821</v>
      </c>
      <c r="G17" s="6"/>
      <c r="H17" s="5" t="s">
        <v>370</v>
      </c>
      <c r="I17" s="5"/>
    </row>
    <row r="18" spans="1:9" ht="18">
      <c r="A18" s="3" t="s">
        <v>820</v>
      </c>
      <c r="B18" s="4" t="s">
        <v>833</v>
      </c>
      <c r="C18" s="3">
        <v>109</v>
      </c>
      <c r="D18" s="3">
        <v>118</v>
      </c>
      <c r="E18" s="3" t="s">
        <v>818</v>
      </c>
      <c r="G18" s="6"/>
      <c r="H18" s="5" t="s">
        <v>213</v>
      </c>
      <c r="I18" s="5"/>
    </row>
    <row r="19" spans="1:9" ht="18">
      <c r="A19" s="3" t="s">
        <v>820</v>
      </c>
      <c r="B19" s="4" t="s">
        <v>833</v>
      </c>
      <c r="C19" s="3">
        <v>94</v>
      </c>
      <c r="D19" s="3">
        <v>131</v>
      </c>
      <c r="E19" s="3" t="s">
        <v>818</v>
      </c>
      <c r="G19" s="6" t="s">
        <v>14</v>
      </c>
      <c r="H19" s="5"/>
      <c r="I19" s="5"/>
    </row>
    <row r="20" spans="1:9" ht="18">
      <c r="A20" s="3" t="s">
        <v>820</v>
      </c>
      <c r="B20" s="4" t="s">
        <v>833</v>
      </c>
      <c r="C20" s="3">
        <v>80</v>
      </c>
      <c r="D20" s="3">
        <v>119</v>
      </c>
      <c r="E20" s="3" t="s">
        <v>818</v>
      </c>
      <c r="H20" s="5" t="s">
        <v>822</v>
      </c>
      <c r="I20" s="5"/>
    </row>
    <row r="21" spans="1:9" ht="18">
      <c r="A21" s="3" t="s">
        <v>820</v>
      </c>
      <c r="B21" s="4" t="s">
        <v>833</v>
      </c>
      <c r="C21" s="3">
        <v>105</v>
      </c>
      <c r="D21" s="3">
        <v>114</v>
      </c>
      <c r="E21" s="3" t="s">
        <v>818</v>
      </c>
      <c r="H21" s="5" t="s">
        <v>345</v>
      </c>
      <c r="I21" s="5"/>
    </row>
    <row r="22" spans="1:9" ht="18">
      <c r="A22" s="3" t="s">
        <v>820</v>
      </c>
      <c r="B22" s="4" t="s">
        <v>833</v>
      </c>
      <c r="C22" s="3">
        <v>109</v>
      </c>
      <c r="D22" s="3">
        <v>118</v>
      </c>
      <c r="E22" s="3" t="s">
        <v>818</v>
      </c>
    </row>
    <row r="23" spans="1:9" ht="18">
      <c r="A23" s="3" t="s">
        <v>820</v>
      </c>
      <c r="B23" s="4" t="s">
        <v>833</v>
      </c>
      <c r="C23" s="3">
        <v>93</v>
      </c>
      <c r="D23" s="3">
        <v>127</v>
      </c>
      <c r="E23" s="3" t="s">
        <v>818</v>
      </c>
    </row>
    <row r="24" spans="1:9" ht="18">
      <c r="A24" s="3" t="s">
        <v>820</v>
      </c>
      <c r="B24" s="4" t="s">
        <v>833</v>
      </c>
      <c r="C24" s="3">
        <v>108</v>
      </c>
      <c r="D24" s="3">
        <v>115</v>
      </c>
      <c r="E24" s="3" t="s">
        <v>818</v>
      </c>
    </row>
    <row r="25" spans="1:9" ht="18">
      <c r="A25" s="3" t="s">
        <v>820</v>
      </c>
      <c r="B25" s="4" t="s">
        <v>833</v>
      </c>
      <c r="C25" s="3">
        <v>76</v>
      </c>
      <c r="D25" s="3">
        <v>117</v>
      </c>
      <c r="E25" s="3" t="s">
        <v>818</v>
      </c>
    </row>
    <row r="26" spans="1:9" ht="18">
      <c r="A26" s="3" t="s">
        <v>820</v>
      </c>
      <c r="B26" s="4" t="s">
        <v>833</v>
      </c>
      <c r="C26" s="3">
        <v>111</v>
      </c>
      <c r="D26" s="3">
        <v>117</v>
      </c>
      <c r="E26" s="3" t="s">
        <v>818</v>
      </c>
    </row>
    <row r="27" spans="1:9" ht="18">
      <c r="A27" s="3" t="s">
        <v>820</v>
      </c>
      <c r="B27" s="4" t="s">
        <v>833</v>
      </c>
      <c r="C27" s="3">
        <v>102</v>
      </c>
      <c r="D27" s="3">
        <v>141</v>
      </c>
      <c r="E27" s="3" t="s">
        <v>818</v>
      </c>
    </row>
    <row r="28" spans="1:9" ht="18">
      <c r="A28" s="3" t="s">
        <v>820</v>
      </c>
      <c r="B28" s="4" t="s">
        <v>833</v>
      </c>
      <c r="C28" s="3">
        <v>102</v>
      </c>
      <c r="D28" s="3">
        <v>118</v>
      </c>
      <c r="E28" s="3" t="s">
        <v>818</v>
      </c>
    </row>
    <row r="29" spans="1:9" ht="18">
      <c r="A29" s="3" t="s">
        <v>820</v>
      </c>
      <c r="B29" s="4" t="s">
        <v>833</v>
      </c>
      <c r="C29" s="3">
        <v>99</v>
      </c>
      <c r="D29" s="3">
        <v>117</v>
      </c>
      <c r="E29" s="3" t="s">
        <v>818</v>
      </c>
    </row>
    <row r="30" spans="1:9" ht="18">
      <c r="A30" s="3" t="s">
        <v>820</v>
      </c>
      <c r="B30" s="4" t="s">
        <v>833</v>
      </c>
      <c r="C30" s="3">
        <v>111</v>
      </c>
      <c r="D30" s="3">
        <v>134</v>
      </c>
      <c r="E30" s="3" t="s">
        <v>818</v>
      </c>
    </row>
    <row r="31" spans="1:9" ht="18">
      <c r="A31" s="3" t="s">
        <v>820</v>
      </c>
      <c r="B31" s="4" t="s">
        <v>833</v>
      </c>
      <c r="C31" s="3">
        <v>88</v>
      </c>
      <c r="D31" s="3">
        <v>125</v>
      </c>
      <c r="E31" s="3" t="s">
        <v>818</v>
      </c>
    </row>
  </sheetData>
  <conditionalFormatting sqref="C1:C5 C6:D9 C10:C18 C20:C31">
    <cfRule type="cellIs" dxfId="8" priority="3" operator="equal">
      <formula>"W"</formula>
    </cfRule>
  </conditionalFormatting>
  <conditionalFormatting sqref="E2:E31">
    <cfRule type="cellIs" dxfId="7" priority="1" operator="equal">
      <formula>"L"</formula>
    </cfRule>
    <cfRule type="cellIs" dxfId="6" priority="2" operator="equal">
      <formula>"W"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21CE-3B8D-43C6-BB08-72FD61B23789}">
  <dimension ref="A1:J31"/>
  <sheetViews>
    <sheetView workbookViewId="0">
      <selection activeCell="I14" sqref="I14"/>
    </sheetView>
  </sheetViews>
  <sheetFormatPr defaultRowHeight="14.4"/>
  <cols>
    <col min="1" max="1" width="23.21875" customWidth="1"/>
    <col min="2" max="2" width="18.6640625" customWidth="1"/>
    <col min="3" max="3" width="17.33203125" bestFit="1" customWidth="1"/>
    <col min="4" max="4" width="18.44140625" bestFit="1" customWidth="1"/>
    <col min="5" max="5" width="10.44140625" bestFit="1" customWidth="1"/>
    <col min="9" max="9" width="14.88671875" customWidth="1"/>
  </cols>
  <sheetData>
    <row r="1" spans="1:10" ht="18">
      <c r="A1" s="7" t="s">
        <v>832</v>
      </c>
      <c r="B1" s="7" t="s">
        <v>831</v>
      </c>
      <c r="C1" s="7" t="s">
        <v>830</v>
      </c>
      <c r="D1" s="7" t="s">
        <v>829</v>
      </c>
      <c r="E1" s="7" t="s">
        <v>828</v>
      </c>
      <c r="F1" s="3"/>
      <c r="G1" s="3" t="s">
        <v>827</v>
      </c>
      <c r="H1" s="3">
        <f>COUNTIF(E:E,"W")</f>
        <v>18</v>
      </c>
      <c r="J1" s="3">
        <f>H1/SUM(H1:H2)</f>
        <v>0.6</v>
      </c>
    </row>
    <row r="2" spans="1:10" ht="18">
      <c r="A2" s="4" t="s">
        <v>819</v>
      </c>
      <c r="B2" s="3" t="s">
        <v>836</v>
      </c>
      <c r="C2" s="3">
        <v>99</v>
      </c>
      <c r="D2" s="3">
        <v>106</v>
      </c>
      <c r="E2" s="3" t="s">
        <v>818</v>
      </c>
      <c r="F2" s="3"/>
      <c r="G2" s="3" t="s">
        <v>826</v>
      </c>
      <c r="H2" s="3">
        <f>COUNTIF(E:E,"L")</f>
        <v>12</v>
      </c>
    </row>
    <row r="3" spans="1:10" ht="18">
      <c r="A3" s="4" t="s">
        <v>819</v>
      </c>
      <c r="B3" s="3" t="s">
        <v>836</v>
      </c>
      <c r="C3" s="3">
        <v>86</v>
      </c>
      <c r="D3" s="3">
        <v>101</v>
      </c>
      <c r="E3" s="3" t="s">
        <v>818</v>
      </c>
      <c r="F3" s="3"/>
      <c r="G3" s="3" t="s">
        <v>871</v>
      </c>
      <c r="H3" s="3">
        <f>AVERAGE(D2:D31)</f>
        <v>115.33333333333333</v>
      </c>
    </row>
    <row r="4" spans="1:10" ht="18">
      <c r="A4" s="4" t="s">
        <v>819</v>
      </c>
      <c r="B4" s="3" t="s">
        <v>836</v>
      </c>
      <c r="C4" s="3">
        <v>94</v>
      </c>
      <c r="D4" s="3">
        <v>114</v>
      </c>
      <c r="E4" s="3" t="s">
        <v>818</v>
      </c>
      <c r="F4" s="3"/>
      <c r="G4" s="3" t="s">
        <v>872</v>
      </c>
      <c r="H4">
        <f>AVERAGE(C2:C31)</f>
        <v>108.16666666666667</v>
      </c>
    </row>
    <row r="5" spans="1:10" ht="18">
      <c r="A5" s="4" t="s">
        <v>819</v>
      </c>
      <c r="B5" s="3" t="s">
        <v>836</v>
      </c>
      <c r="C5" s="3">
        <v>92</v>
      </c>
      <c r="D5" s="3">
        <v>105</v>
      </c>
      <c r="E5" s="3" t="s">
        <v>818</v>
      </c>
      <c r="F5" s="3"/>
    </row>
    <row r="6" spans="1:10" ht="18">
      <c r="A6" s="4" t="s">
        <v>819</v>
      </c>
      <c r="B6" s="3" t="s">
        <v>836</v>
      </c>
      <c r="C6" s="3">
        <v>118</v>
      </c>
      <c r="D6" s="3">
        <v>111</v>
      </c>
      <c r="E6" s="3" t="s">
        <v>821</v>
      </c>
      <c r="F6" s="3"/>
    </row>
    <row r="7" spans="1:10" ht="18">
      <c r="A7" s="4" t="s">
        <v>819</v>
      </c>
      <c r="B7" s="3" t="s">
        <v>836</v>
      </c>
      <c r="C7" s="3">
        <v>134</v>
      </c>
      <c r="D7" s="3">
        <v>131</v>
      </c>
      <c r="E7" s="3" t="s">
        <v>821</v>
      </c>
      <c r="F7" s="3"/>
    </row>
    <row r="8" spans="1:10" ht="18">
      <c r="A8" s="4" t="s">
        <v>819</v>
      </c>
      <c r="B8" s="3" t="s">
        <v>836</v>
      </c>
      <c r="C8" s="3">
        <v>118</v>
      </c>
      <c r="D8" s="3">
        <v>109</v>
      </c>
      <c r="E8" s="3" t="s">
        <v>821</v>
      </c>
      <c r="F8" s="3"/>
    </row>
    <row r="9" spans="1:10" ht="18">
      <c r="A9" s="4" t="s">
        <v>819</v>
      </c>
      <c r="B9" s="3" t="s">
        <v>836</v>
      </c>
      <c r="C9" s="3">
        <v>123</v>
      </c>
      <c r="D9" s="3">
        <v>118</v>
      </c>
      <c r="E9" s="3" t="s">
        <v>821</v>
      </c>
      <c r="F9" s="3"/>
      <c r="G9" s="6" t="s">
        <v>835</v>
      </c>
    </row>
    <row r="10" spans="1:10" ht="18">
      <c r="A10" s="4" t="s">
        <v>819</v>
      </c>
      <c r="B10" s="3" t="s">
        <v>836</v>
      </c>
      <c r="C10" s="3">
        <v>101</v>
      </c>
      <c r="D10" s="3">
        <v>113</v>
      </c>
      <c r="E10" s="3" t="s">
        <v>818</v>
      </c>
      <c r="F10" s="3"/>
      <c r="G10" s="6" t="s">
        <v>7</v>
      </c>
    </row>
    <row r="11" spans="1:10" ht="18">
      <c r="A11" s="4" t="s">
        <v>819</v>
      </c>
      <c r="B11" s="3" t="s">
        <v>836</v>
      </c>
      <c r="C11" s="3">
        <v>105</v>
      </c>
      <c r="D11" s="3">
        <v>97</v>
      </c>
      <c r="E11" s="3" t="s">
        <v>821</v>
      </c>
      <c r="F11" s="3"/>
      <c r="G11" s="6"/>
      <c r="H11" s="74" t="s">
        <v>90</v>
      </c>
      <c r="I11" s="74"/>
    </row>
    <row r="12" spans="1:10" ht="18">
      <c r="A12" s="4" t="s">
        <v>819</v>
      </c>
      <c r="B12" s="3" t="s">
        <v>836</v>
      </c>
      <c r="C12" s="3">
        <v>118</v>
      </c>
      <c r="D12" s="3">
        <v>109</v>
      </c>
      <c r="E12" s="3" t="s">
        <v>821</v>
      </c>
      <c r="F12" s="3"/>
      <c r="G12" s="6"/>
      <c r="H12" s="74" t="s">
        <v>245</v>
      </c>
      <c r="I12" s="74"/>
    </row>
    <row r="13" spans="1:10" ht="18">
      <c r="A13" s="4" t="s">
        <v>819</v>
      </c>
      <c r="B13" s="3" t="s">
        <v>836</v>
      </c>
      <c r="C13" s="3">
        <v>124</v>
      </c>
      <c r="D13" s="3">
        <v>111</v>
      </c>
      <c r="E13" s="3" t="s">
        <v>821</v>
      </c>
      <c r="F13" s="3"/>
      <c r="G13" s="6" t="s">
        <v>23</v>
      </c>
      <c r="H13" s="5"/>
      <c r="I13" s="5"/>
    </row>
    <row r="14" spans="1:10" ht="18">
      <c r="A14" s="4" t="s">
        <v>819</v>
      </c>
      <c r="B14" s="3" t="s">
        <v>836</v>
      </c>
      <c r="C14" s="3">
        <v>121</v>
      </c>
      <c r="D14" s="3">
        <v>120</v>
      </c>
      <c r="E14" s="3" t="s">
        <v>821</v>
      </c>
      <c r="F14" s="3"/>
      <c r="G14" s="6"/>
      <c r="H14" s="5" t="s">
        <v>528</v>
      </c>
      <c r="I14" s="5"/>
    </row>
    <row r="15" spans="1:10" ht="18">
      <c r="A15" s="4" t="s">
        <v>819</v>
      </c>
      <c r="B15" s="3" t="s">
        <v>836</v>
      </c>
      <c r="C15" s="3">
        <v>80</v>
      </c>
      <c r="D15" s="3">
        <v>117</v>
      </c>
      <c r="E15" s="3" t="s">
        <v>818</v>
      </c>
      <c r="F15" s="3"/>
      <c r="G15" s="6"/>
      <c r="H15" s="5" t="s">
        <v>550</v>
      </c>
      <c r="I15" s="5"/>
    </row>
    <row r="16" spans="1:10" ht="18">
      <c r="A16" s="4" t="s">
        <v>819</v>
      </c>
      <c r="B16" s="3" t="s">
        <v>836</v>
      </c>
      <c r="C16" s="3">
        <v>131</v>
      </c>
      <c r="D16" s="3">
        <v>139</v>
      </c>
      <c r="E16" s="3" t="s">
        <v>818</v>
      </c>
      <c r="F16" s="3"/>
      <c r="G16" s="6" t="s">
        <v>31</v>
      </c>
      <c r="H16" s="5"/>
      <c r="I16" s="5"/>
    </row>
    <row r="17" spans="1:9" ht="18">
      <c r="A17" s="3" t="s">
        <v>836</v>
      </c>
      <c r="B17" s="4" t="s">
        <v>819</v>
      </c>
      <c r="C17" s="3">
        <v>93</v>
      </c>
      <c r="D17" s="3">
        <v>135</v>
      </c>
      <c r="E17" s="3" t="s">
        <v>818</v>
      </c>
      <c r="G17" s="6"/>
      <c r="H17" s="5" t="s">
        <v>824</v>
      </c>
      <c r="I17" s="5"/>
    </row>
    <row r="18" spans="1:9" ht="18">
      <c r="A18" s="3" t="s">
        <v>836</v>
      </c>
      <c r="B18" s="4" t="s">
        <v>819</v>
      </c>
      <c r="C18" s="3">
        <v>101</v>
      </c>
      <c r="D18" s="3">
        <v>121</v>
      </c>
      <c r="E18" s="3" t="s">
        <v>818</v>
      </c>
      <c r="G18" s="6"/>
      <c r="H18" s="5" t="s">
        <v>508</v>
      </c>
      <c r="I18" s="5"/>
    </row>
    <row r="19" spans="1:9" ht="18">
      <c r="A19" s="3" t="s">
        <v>836</v>
      </c>
      <c r="B19" s="4" t="s">
        <v>819</v>
      </c>
      <c r="C19" s="3">
        <v>99</v>
      </c>
      <c r="D19" s="3">
        <v>104</v>
      </c>
      <c r="E19" s="3" t="str">
        <f>IF(D19&gt;C19, "W", "L")</f>
        <v>W</v>
      </c>
      <c r="G19" s="6" t="s">
        <v>10</v>
      </c>
      <c r="H19" s="5"/>
      <c r="I19" s="5"/>
    </row>
    <row r="20" spans="1:9" ht="18">
      <c r="A20" s="3" t="s">
        <v>836</v>
      </c>
      <c r="B20" s="4" t="s">
        <v>819</v>
      </c>
      <c r="C20" s="3">
        <v>111</v>
      </c>
      <c r="D20" s="3">
        <v>117</v>
      </c>
      <c r="E20" s="3" t="str">
        <f t="shared" ref="E20:E31" si="0">IF(D20&gt;C20, "W", "L")</f>
        <v>W</v>
      </c>
      <c r="G20" s="6"/>
      <c r="H20" s="5" t="s">
        <v>370</v>
      </c>
      <c r="I20" s="5"/>
    </row>
    <row r="21" spans="1:9" ht="18">
      <c r="A21" s="3" t="s">
        <v>836</v>
      </c>
      <c r="B21" s="4" t="s">
        <v>819</v>
      </c>
      <c r="C21" s="3">
        <v>112</v>
      </c>
      <c r="D21" s="3">
        <v>121</v>
      </c>
      <c r="E21" s="3" t="str">
        <f t="shared" si="0"/>
        <v>W</v>
      </c>
      <c r="G21" s="6"/>
      <c r="H21" s="5" t="s">
        <v>675</v>
      </c>
      <c r="I21" s="5"/>
    </row>
    <row r="22" spans="1:9" ht="18">
      <c r="A22" s="3" t="s">
        <v>836</v>
      </c>
      <c r="B22" s="4" t="s">
        <v>819</v>
      </c>
      <c r="C22" s="3">
        <v>121</v>
      </c>
      <c r="D22" s="3">
        <v>119</v>
      </c>
      <c r="E22" s="3" t="str">
        <f t="shared" si="0"/>
        <v>L</v>
      </c>
      <c r="G22" s="6" t="s">
        <v>14</v>
      </c>
      <c r="H22" s="5"/>
      <c r="I22" s="5"/>
    </row>
    <row r="23" spans="1:9" ht="18">
      <c r="A23" s="3" t="s">
        <v>836</v>
      </c>
      <c r="B23" s="4" t="s">
        <v>819</v>
      </c>
      <c r="C23" s="3">
        <v>107</v>
      </c>
      <c r="D23" s="3">
        <v>121</v>
      </c>
      <c r="E23" s="3" t="str">
        <f t="shared" si="0"/>
        <v>W</v>
      </c>
      <c r="H23" s="5" t="s">
        <v>822</v>
      </c>
      <c r="I23" s="5"/>
    </row>
    <row r="24" spans="1:9" ht="18">
      <c r="A24" s="3" t="s">
        <v>836</v>
      </c>
      <c r="B24" s="4" t="s">
        <v>819</v>
      </c>
      <c r="C24" s="3">
        <v>114</v>
      </c>
      <c r="D24" s="3">
        <v>86</v>
      </c>
      <c r="E24" s="3" t="str">
        <f t="shared" si="0"/>
        <v>L</v>
      </c>
      <c r="H24" s="5" t="s">
        <v>382</v>
      </c>
      <c r="I24" s="5"/>
    </row>
    <row r="25" spans="1:9" ht="18">
      <c r="A25" s="3" t="s">
        <v>836</v>
      </c>
      <c r="B25" s="4" t="s">
        <v>819</v>
      </c>
      <c r="C25" s="3">
        <v>106</v>
      </c>
      <c r="D25" s="3">
        <v>125</v>
      </c>
      <c r="E25" s="3" t="str">
        <f t="shared" si="0"/>
        <v>W</v>
      </c>
    </row>
    <row r="26" spans="1:9" ht="18">
      <c r="A26" s="3" t="s">
        <v>836</v>
      </c>
      <c r="B26" s="4" t="s">
        <v>819</v>
      </c>
      <c r="C26" s="3">
        <v>95</v>
      </c>
      <c r="D26" s="3">
        <v>116</v>
      </c>
      <c r="E26" s="3" t="str">
        <f t="shared" si="0"/>
        <v>W</v>
      </c>
    </row>
    <row r="27" spans="1:9" ht="18">
      <c r="A27" s="3" t="s">
        <v>836</v>
      </c>
      <c r="B27" s="4" t="s">
        <v>819</v>
      </c>
      <c r="C27" s="3">
        <v>111</v>
      </c>
      <c r="D27" s="3">
        <v>126</v>
      </c>
      <c r="E27" s="3" t="str">
        <f t="shared" si="0"/>
        <v>W</v>
      </c>
    </row>
    <row r="28" spans="1:9" ht="18">
      <c r="A28" s="3" t="s">
        <v>836</v>
      </c>
      <c r="B28" s="4" t="s">
        <v>819</v>
      </c>
      <c r="C28" s="3">
        <v>92</v>
      </c>
      <c r="D28" s="3">
        <v>133</v>
      </c>
      <c r="E28" s="3" t="str">
        <f t="shared" si="0"/>
        <v>W</v>
      </c>
    </row>
    <row r="29" spans="1:9" ht="18">
      <c r="A29" s="3" t="s">
        <v>836</v>
      </c>
      <c r="B29" s="4" t="s">
        <v>819</v>
      </c>
      <c r="C29" s="3">
        <v>130</v>
      </c>
      <c r="D29" s="3">
        <v>107</v>
      </c>
      <c r="E29" s="3" t="str">
        <f t="shared" si="0"/>
        <v>L</v>
      </c>
    </row>
    <row r="30" spans="1:9" ht="18">
      <c r="A30" s="3" t="s">
        <v>836</v>
      </c>
      <c r="B30" s="4" t="s">
        <v>819</v>
      </c>
      <c r="C30" s="3">
        <v>104</v>
      </c>
      <c r="D30" s="3">
        <v>124</v>
      </c>
      <c r="E30" s="3" t="str">
        <f t="shared" si="0"/>
        <v>W</v>
      </c>
    </row>
    <row r="31" spans="1:9" ht="18">
      <c r="A31" s="3" t="s">
        <v>836</v>
      </c>
      <c r="B31" s="4" t="s">
        <v>819</v>
      </c>
      <c r="C31" s="3">
        <v>105</v>
      </c>
      <c r="D31" s="3">
        <v>104</v>
      </c>
      <c r="E31" s="3" t="str">
        <f t="shared" si="0"/>
        <v>L</v>
      </c>
    </row>
  </sheetData>
  <mergeCells count="2">
    <mergeCell ref="H11:I11"/>
    <mergeCell ref="H12:I12"/>
  </mergeCells>
  <phoneticPr fontId="5" type="noConversion"/>
  <conditionalFormatting sqref="C1:C5 C6:D9 C10:C18 C20:C1048576">
    <cfRule type="cellIs" dxfId="5" priority="3" operator="equal">
      <formula>"W"</formula>
    </cfRule>
  </conditionalFormatting>
  <conditionalFormatting sqref="E2:E31">
    <cfRule type="cellIs" dxfId="4" priority="1" operator="equal">
      <formula>"L"</formula>
    </cfRule>
    <cfRule type="cellIs" dxfId="3" priority="2" operator="equal">
      <formula>"W"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F6D1-D5E8-4316-AB49-FB5ECC6E455E}">
  <dimension ref="A1:I31"/>
  <sheetViews>
    <sheetView workbookViewId="0">
      <selection activeCell="H4" sqref="H4:H5"/>
    </sheetView>
  </sheetViews>
  <sheetFormatPr defaultRowHeight="14.4"/>
  <cols>
    <col min="1" max="1" width="18.5546875" bestFit="1" customWidth="1"/>
    <col min="2" max="2" width="17.77734375" bestFit="1" customWidth="1"/>
    <col min="3" max="3" width="17.33203125" bestFit="1" customWidth="1"/>
    <col min="4" max="4" width="18.44140625" bestFit="1" customWidth="1"/>
    <col min="7" max="7" width="22.77734375" bestFit="1" customWidth="1"/>
    <col min="8" max="8" width="8.77734375" customWidth="1"/>
    <col min="9" max="9" width="13.109375" customWidth="1"/>
  </cols>
  <sheetData>
    <row r="1" spans="1:9" ht="18">
      <c r="A1" s="7" t="s">
        <v>832</v>
      </c>
      <c r="B1" s="7" t="s">
        <v>831</v>
      </c>
      <c r="C1" s="7" t="s">
        <v>834</v>
      </c>
      <c r="D1" s="7" t="s">
        <v>829</v>
      </c>
      <c r="E1" s="7" t="s">
        <v>828</v>
      </c>
      <c r="F1" s="3"/>
      <c r="G1" s="3" t="s">
        <v>827</v>
      </c>
      <c r="H1" s="3">
        <f>COUNTIF(E:E,"W")</f>
        <v>23</v>
      </c>
    </row>
    <row r="2" spans="1:9" ht="18">
      <c r="A2" s="4" t="s">
        <v>833</v>
      </c>
      <c r="B2" s="3" t="s">
        <v>836</v>
      </c>
      <c r="C2" s="3">
        <v>100</v>
      </c>
      <c r="D2" s="3">
        <v>118</v>
      </c>
      <c r="E2" s="3" t="str">
        <f>IF(D2&gt;C2, "W", "L")</f>
        <v>W</v>
      </c>
      <c r="F2" s="3"/>
      <c r="G2" s="3" t="s">
        <v>826</v>
      </c>
      <c r="H2" s="3">
        <f>COUNTIF(E:E,"L")</f>
        <v>7</v>
      </c>
    </row>
    <row r="3" spans="1:9" ht="18">
      <c r="A3" s="4" t="s">
        <v>833</v>
      </c>
      <c r="B3" s="3" t="s">
        <v>836</v>
      </c>
      <c r="C3" s="3">
        <v>113</v>
      </c>
      <c r="D3" s="3">
        <v>129</v>
      </c>
      <c r="E3" s="3" t="str">
        <f t="shared" ref="E3:E31" si="0">IF(D3&gt;C3, "W", "L")</f>
        <v>W</v>
      </c>
      <c r="F3" s="3"/>
      <c r="G3" s="3" t="s">
        <v>837</v>
      </c>
      <c r="H3" s="3">
        <f>H1/30</f>
        <v>0.76666666666666672</v>
      </c>
    </row>
    <row r="4" spans="1:9" ht="18">
      <c r="A4" s="4" t="s">
        <v>833</v>
      </c>
      <c r="B4" s="3" t="s">
        <v>836</v>
      </c>
      <c r="C4" s="3">
        <v>100</v>
      </c>
      <c r="D4" s="3">
        <v>121</v>
      </c>
      <c r="E4" s="3" t="str">
        <f t="shared" si="0"/>
        <v>W</v>
      </c>
      <c r="F4" s="3"/>
      <c r="G4" s="3" t="s">
        <v>871</v>
      </c>
      <c r="H4">
        <f>AVERAGE(D2:D31)</f>
        <v>113.93333333333334</v>
      </c>
    </row>
    <row r="5" spans="1:9" ht="18">
      <c r="A5" s="4" t="s">
        <v>833</v>
      </c>
      <c r="B5" s="3" t="s">
        <v>836</v>
      </c>
      <c r="C5" s="3">
        <v>124</v>
      </c>
      <c r="D5" s="3">
        <v>134</v>
      </c>
      <c r="E5" s="3" t="str">
        <f t="shared" si="0"/>
        <v>W</v>
      </c>
      <c r="F5" s="3"/>
      <c r="G5" s="3" t="s">
        <v>872</v>
      </c>
      <c r="H5">
        <f>AVERAGE(C2:C31)</f>
        <v>103.43333333333334</v>
      </c>
    </row>
    <row r="6" spans="1:9" ht="18">
      <c r="A6" s="4" t="s">
        <v>833</v>
      </c>
      <c r="B6" s="3" t="s">
        <v>836</v>
      </c>
      <c r="C6" s="3">
        <v>113</v>
      </c>
      <c r="D6" s="3">
        <v>123</v>
      </c>
      <c r="E6" s="3" t="str">
        <f t="shared" si="0"/>
        <v>W</v>
      </c>
      <c r="F6" s="3"/>
    </row>
    <row r="7" spans="1:9" ht="18">
      <c r="A7" s="4" t="s">
        <v>833</v>
      </c>
      <c r="B7" s="3" t="s">
        <v>836</v>
      </c>
      <c r="C7" s="3">
        <v>107</v>
      </c>
      <c r="D7" s="3">
        <v>123</v>
      </c>
      <c r="E7" s="3" t="str">
        <f t="shared" si="0"/>
        <v>W</v>
      </c>
      <c r="F7" s="3"/>
      <c r="G7" s="6" t="s">
        <v>835</v>
      </c>
    </row>
    <row r="8" spans="1:9" ht="18">
      <c r="A8" s="4" t="s">
        <v>833</v>
      </c>
      <c r="B8" s="3" t="s">
        <v>836</v>
      </c>
      <c r="C8" s="3">
        <v>99</v>
      </c>
      <c r="D8" s="3">
        <v>121</v>
      </c>
      <c r="E8" s="3" t="str">
        <f t="shared" si="0"/>
        <v>W</v>
      </c>
      <c r="F8" s="3"/>
      <c r="G8" s="6" t="s">
        <v>7</v>
      </c>
    </row>
    <row r="9" spans="1:9" ht="18">
      <c r="A9" s="4" t="s">
        <v>833</v>
      </c>
      <c r="B9" s="3" t="s">
        <v>836</v>
      </c>
      <c r="C9" s="3">
        <v>90</v>
      </c>
      <c r="D9" s="3">
        <v>103</v>
      </c>
      <c r="E9" s="3" t="str">
        <f t="shared" si="0"/>
        <v>W</v>
      </c>
      <c r="F9" s="3"/>
      <c r="G9" s="6"/>
      <c r="H9" s="74" t="s">
        <v>90</v>
      </c>
      <c r="I9" s="74"/>
    </row>
    <row r="10" spans="1:9" ht="18">
      <c r="A10" s="4" t="s">
        <v>833</v>
      </c>
      <c r="B10" s="3" t="s">
        <v>836</v>
      </c>
      <c r="C10" s="3">
        <v>71</v>
      </c>
      <c r="D10" s="3">
        <v>115</v>
      </c>
      <c r="E10" s="3" t="str">
        <f t="shared" si="0"/>
        <v>W</v>
      </c>
      <c r="F10" s="3"/>
      <c r="G10" s="6"/>
      <c r="H10" s="5" t="s">
        <v>245</v>
      </c>
      <c r="I10" s="5"/>
    </row>
    <row r="11" spans="1:9" ht="18">
      <c r="A11" s="4" t="s">
        <v>833</v>
      </c>
      <c r="B11" s="3" t="s">
        <v>836</v>
      </c>
      <c r="C11" s="3">
        <v>93</v>
      </c>
      <c r="D11" s="3">
        <v>110</v>
      </c>
      <c r="E11" s="3" t="str">
        <f t="shared" si="0"/>
        <v>W</v>
      </c>
      <c r="F11" s="3"/>
      <c r="G11" s="6" t="s">
        <v>23</v>
      </c>
      <c r="H11" s="5"/>
      <c r="I11" s="5"/>
    </row>
    <row r="12" spans="1:9" ht="18">
      <c r="A12" s="4" t="s">
        <v>833</v>
      </c>
      <c r="B12" s="3" t="s">
        <v>836</v>
      </c>
      <c r="C12" s="3">
        <v>106</v>
      </c>
      <c r="D12" s="3">
        <v>120</v>
      </c>
      <c r="E12" s="3" t="str">
        <f t="shared" si="0"/>
        <v>W</v>
      </c>
      <c r="F12" s="3"/>
      <c r="G12" s="6"/>
      <c r="H12" s="5" t="s">
        <v>528</v>
      </c>
      <c r="I12" s="5"/>
    </row>
    <row r="13" spans="1:9" ht="18">
      <c r="A13" s="4" t="s">
        <v>833</v>
      </c>
      <c r="B13" s="3" t="s">
        <v>836</v>
      </c>
      <c r="C13" s="3">
        <v>95</v>
      </c>
      <c r="D13" s="3">
        <v>84</v>
      </c>
      <c r="E13" s="3" t="str">
        <f t="shared" si="0"/>
        <v>L</v>
      </c>
      <c r="F13" s="3"/>
      <c r="G13" s="6"/>
      <c r="H13" s="5" t="s">
        <v>550</v>
      </c>
      <c r="I13" s="5"/>
    </row>
    <row r="14" spans="1:9" ht="18">
      <c r="A14" s="4" t="s">
        <v>833</v>
      </c>
      <c r="B14" s="3" t="s">
        <v>836</v>
      </c>
      <c r="C14" s="3">
        <v>80</v>
      </c>
      <c r="D14" s="3">
        <v>116</v>
      </c>
      <c r="E14" s="3" t="str">
        <f t="shared" si="0"/>
        <v>W</v>
      </c>
      <c r="F14" s="3"/>
      <c r="G14" s="6" t="s">
        <v>31</v>
      </c>
      <c r="H14" s="5"/>
      <c r="I14" s="5"/>
    </row>
    <row r="15" spans="1:9" ht="18">
      <c r="A15" s="4" t="s">
        <v>833</v>
      </c>
      <c r="B15" s="3" t="s">
        <v>836</v>
      </c>
      <c r="C15" s="3">
        <v>85</v>
      </c>
      <c r="D15" s="3">
        <v>106</v>
      </c>
      <c r="E15" s="3" t="str">
        <f t="shared" si="0"/>
        <v>W</v>
      </c>
      <c r="F15" s="3"/>
      <c r="G15" s="6"/>
      <c r="H15" s="5" t="s">
        <v>824</v>
      </c>
      <c r="I15" s="5"/>
    </row>
    <row r="16" spans="1:9" ht="18">
      <c r="A16" s="4" t="s">
        <v>833</v>
      </c>
      <c r="B16" s="3" t="s">
        <v>836</v>
      </c>
      <c r="C16" s="3">
        <v>115</v>
      </c>
      <c r="D16" s="3">
        <v>100</v>
      </c>
      <c r="E16" s="3" t="str">
        <f t="shared" si="0"/>
        <v>L</v>
      </c>
      <c r="F16" s="3"/>
      <c r="G16" s="6"/>
      <c r="H16" s="5" t="s">
        <v>508</v>
      </c>
      <c r="I16" s="5"/>
    </row>
    <row r="17" spans="1:9" ht="18">
      <c r="A17" s="3" t="s">
        <v>836</v>
      </c>
      <c r="B17" s="4" t="s">
        <v>833</v>
      </c>
      <c r="C17" s="3">
        <v>113</v>
      </c>
      <c r="D17" s="3">
        <v>112</v>
      </c>
      <c r="E17" s="3" t="str">
        <f t="shared" si="0"/>
        <v>L</v>
      </c>
      <c r="G17" s="6" t="s">
        <v>10</v>
      </c>
      <c r="H17" s="5"/>
      <c r="I17" s="5"/>
    </row>
    <row r="18" spans="1:9" ht="18">
      <c r="A18" s="3" t="s">
        <v>836</v>
      </c>
      <c r="B18" s="4" t="s">
        <v>833</v>
      </c>
      <c r="C18" s="3">
        <v>106</v>
      </c>
      <c r="D18" s="3">
        <v>120</v>
      </c>
      <c r="E18" s="3" t="str">
        <f t="shared" si="0"/>
        <v>W</v>
      </c>
      <c r="G18" s="6"/>
      <c r="H18" s="5" t="s">
        <v>370</v>
      </c>
      <c r="I18" s="5"/>
    </row>
    <row r="19" spans="1:9" ht="18">
      <c r="A19" s="3" t="s">
        <v>836</v>
      </c>
      <c r="B19" s="4" t="s">
        <v>833</v>
      </c>
      <c r="C19" s="3">
        <v>121</v>
      </c>
      <c r="D19" s="3">
        <v>107</v>
      </c>
      <c r="E19" s="3" t="str">
        <f t="shared" si="0"/>
        <v>L</v>
      </c>
      <c r="G19" s="6"/>
      <c r="H19" s="5" t="s">
        <v>675</v>
      </c>
      <c r="I19" s="5"/>
    </row>
    <row r="20" spans="1:9" ht="18">
      <c r="A20" s="3" t="s">
        <v>836</v>
      </c>
      <c r="B20" s="4" t="s">
        <v>833</v>
      </c>
      <c r="C20" s="3">
        <v>126</v>
      </c>
      <c r="D20" s="3">
        <v>114</v>
      </c>
      <c r="E20" s="3" t="str">
        <f t="shared" si="0"/>
        <v>L</v>
      </c>
      <c r="G20" s="6" t="s">
        <v>14</v>
      </c>
      <c r="H20" s="5"/>
      <c r="I20" s="5"/>
    </row>
    <row r="21" spans="1:9" ht="18">
      <c r="A21" s="3" t="s">
        <v>836</v>
      </c>
      <c r="B21" s="4" t="s">
        <v>833</v>
      </c>
      <c r="C21" s="3">
        <v>106</v>
      </c>
      <c r="D21" s="3">
        <v>116</v>
      </c>
      <c r="E21" s="3" t="str">
        <f t="shared" si="0"/>
        <v>W</v>
      </c>
      <c r="H21" s="5" t="s">
        <v>822</v>
      </c>
      <c r="I21" s="5"/>
    </row>
    <row r="22" spans="1:9" ht="18">
      <c r="A22" s="3" t="s">
        <v>836</v>
      </c>
      <c r="B22" s="4" t="s">
        <v>833</v>
      </c>
      <c r="C22" s="3">
        <v>104</v>
      </c>
      <c r="D22" s="3">
        <v>124</v>
      </c>
      <c r="E22" s="3" t="str">
        <f t="shared" si="0"/>
        <v>W</v>
      </c>
      <c r="H22" s="5" t="s">
        <v>382</v>
      </c>
      <c r="I22" s="5"/>
    </row>
    <row r="23" spans="1:9" ht="18">
      <c r="A23" s="3" t="s">
        <v>836</v>
      </c>
      <c r="B23" s="4" t="s">
        <v>833</v>
      </c>
      <c r="C23" s="3">
        <v>111</v>
      </c>
      <c r="D23" s="3">
        <v>124</v>
      </c>
      <c r="E23" s="3" t="str">
        <f t="shared" si="0"/>
        <v>W</v>
      </c>
    </row>
    <row r="24" spans="1:9" ht="18">
      <c r="A24" s="3" t="s">
        <v>836</v>
      </c>
      <c r="B24" s="4" t="s">
        <v>833</v>
      </c>
      <c r="C24" s="3">
        <v>114</v>
      </c>
      <c r="D24" s="3">
        <v>123</v>
      </c>
      <c r="E24" s="3" t="str">
        <f t="shared" si="0"/>
        <v>W</v>
      </c>
    </row>
    <row r="25" spans="1:9" ht="18">
      <c r="A25" s="3" t="s">
        <v>836</v>
      </c>
      <c r="B25" s="4" t="s">
        <v>833</v>
      </c>
      <c r="C25" s="3">
        <v>94</v>
      </c>
      <c r="D25" s="3">
        <v>89</v>
      </c>
      <c r="E25" s="3" t="str">
        <f t="shared" si="0"/>
        <v>L</v>
      </c>
    </row>
    <row r="26" spans="1:9" ht="18">
      <c r="A26" s="3" t="s">
        <v>836</v>
      </c>
      <c r="B26" s="4" t="s">
        <v>833</v>
      </c>
      <c r="C26" s="3">
        <v>109</v>
      </c>
      <c r="D26" s="3">
        <v>118</v>
      </c>
      <c r="E26" s="3" t="str">
        <f t="shared" si="0"/>
        <v>W</v>
      </c>
    </row>
    <row r="27" spans="1:9" ht="18">
      <c r="A27" s="3" t="s">
        <v>836</v>
      </c>
      <c r="B27" s="4" t="s">
        <v>833</v>
      </c>
      <c r="C27" s="3">
        <v>104</v>
      </c>
      <c r="D27" s="3">
        <v>116</v>
      </c>
      <c r="E27" s="3" t="str">
        <f t="shared" si="0"/>
        <v>W</v>
      </c>
    </row>
    <row r="28" spans="1:9" ht="18">
      <c r="A28" s="3" t="s">
        <v>836</v>
      </c>
      <c r="B28" s="4" t="s">
        <v>833</v>
      </c>
      <c r="C28" s="3">
        <v>104</v>
      </c>
      <c r="D28" s="3">
        <v>113</v>
      </c>
      <c r="E28" s="3" t="str">
        <f t="shared" si="0"/>
        <v>W</v>
      </c>
    </row>
    <row r="29" spans="1:9" ht="18">
      <c r="A29" s="3" t="s">
        <v>836</v>
      </c>
      <c r="B29" s="4" t="s">
        <v>833</v>
      </c>
      <c r="C29" s="3">
        <v>109</v>
      </c>
      <c r="D29" s="3">
        <v>99</v>
      </c>
      <c r="E29" s="3" t="str">
        <f t="shared" si="0"/>
        <v>L</v>
      </c>
    </row>
    <row r="30" spans="1:9" ht="18">
      <c r="A30" s="3" t="s">
        <v>836</v>
      </c>
      <c r="B30" s="4" t="s">
        <v>833</v>
      </c>
      <c r="C30" s="3">
        <v>94</v>
      </c>
      <c r="D30" s="3">
        <v>103</v>
      </c>
      <c r="E30" s="3" t="str">
        <f t="shared" si="0"/>
        <v>W</v>
      </c>
    </row>
    <row r="31" spans="1:9" ht="18">
      <c r="A31" s="3" t="s">
        <v>836</v>
      </c>
      <c r="B31" s="4" t="s">
        <v>833</v>
      </c>
      <c r="C31" s="3">
        <v>97</v>
      </c>
      <c r="D31" s="3">
        <v>117</v>
      </c>
      <c r="E31" s="3" t="str">
        <f t="shared" si="0"/>
        <v>W</v>
      </c>
    </row>
  </sheetData>
  <mergeCells count="1">
    <mergeCell ref="H9:I9"/>
  </mergeCells>
  <conditionalFormatting sqref="C1:C5 C6:D9 C10:C18 C20:C31">
    <cfRule type="cellIs" dxfId="2" priority="3" operator="equal">
      <formula>"W"</formula>
    </cfRule>
  </conditionalFormatting>
  <conditionalFormatting sqref="E2:E31">
    <cfRule type="cellIs" dxfId="1" priority="1" operator="equal">
      <formula>"L"</formula>
    </cfRule>
    <cfRule type="cellIs" dxfId="0" priority="2" operator="equal">
      <formula>"W"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4438-B0CC-41B0-B9F1-494E0F94A218}">
  <dimension ref="A1:AF30"/>
  <sheetViews>
    <sheetView topLeftCell="H1" zoomScale="140" zoomScaleNormal="140" workbookViewId="0">
      <selection activeCell="M13" sqref="M13"/>
    </sheetView>
  </sheetViews>
  <sheetFormatPr defaultRowHeight="14.4"/>
  <cols>
    <col min="2" max="2" width="26.33203125" bestFit="1" customWidth="1"/>
    <col min="3" max="3" width="11.77734375" bestFit="1" customWidth="1"/>
    <col min="4" max="4" width="9.33203125" bestFit="1" customWidth="1"/>
    <col min="5" max="5" width="4.88671875" bestFit="1" customWidth="1"/>
    <col min="6" max="6" width="11.5546875" bestFit="1" customWidth="1"/>
    <col min="7" max="7" width="17.109375" style="16" bestFit="1" customWidth="1"/>
    <col min="8" max="8" width="23.21875" style="16" bestFit="1" customWidth="1"/>
    <col min="9" max="9" width="8.5546875" bestFit="1" customWidth="1"/>
    <col min="10" max="10" width="26.33203125" bestFit="1" customWidth="1"/>
    <col min="11" max="11" width="18.21875" bestFit="1" customWidth="1"/>
    <col min="12" max="12" width="14.33203125" bestFit="1" customWidth="1"/>
    <col min="13" max="13" width="23.5546875" style="1" customWidth="1"/>
    <col min="14" max="14" width="18" style="29" bestFit="1" customWidth="1"/>
    <col min="15" max="15" width="18.21875" style="16" bestFit="1" customWidth="1"/>
    <col min="16" max="16" width="19.6640625" style="20" bestFit="1" customWidth="1"/>
    <col min="17" max="17" width="10.77734375" customWidth="1"/>
    <col min="18" max="18" width="19.6640625" bestFit="1" customWidth="1"/>
    <col min="19" max="20" width="5.77734375" customWidth="1"/>
    <col min="21" max="21" width="8.77734375" customWidth="1"/>
    <col min="22" max="22" width="12.44140625" bestFit="1" customWidth="1"/>
    <col min="23" max="23" width="19.33203125" customWidth="1"/>
    <col min="24" max="24" width="10.77734375" customWidth="1"/>
    <col min="25" max="25" width="1.109375" customWidth="1"/>
    <col min="26" max="27" width="5.77734375" customWidth="1"/>
    <col min="28" max="28" width="8.77734375" customWidth="1"/>
    <col min="29" max="29" width="12.44140625" bestFit="1" customWidth="1"/>
    <col min="30" max="30" width="17.5546875" bestFit="1" customWidth="1"/>
    <col min="31" max="31" width="10.77734375" customWidth="1"/>
  </cols>
  <sheetData>
    <row r="1" spans="1:32" ht="18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0"/>
      <c r="N1" s="26"/>
      <c r="O1" s="35"/>
      <c r="P1" s="69"/>
      <c r="Q1" s="69"/>
    </row>
    <row r="2" spans="1:32" ht="18">
      <c r="A2" s="3"/>
      <c r="B2" s="75" t="s">
        <v>842</v>
      </c>
      <c r="C2" s="76"/>
      <c r="D2" s="76"/>
      <c r="E2" s="76"/>
      <c r="F2" s="76"/>
      <c r="G2" s="76"/>
      <c r="H2" s="76"/>
      <c r="I2" s="82"/>
      <c r="J2" s="61"/>
      <c r="K2" s="7"/>
      <c r="L2" s="7"/>
      <c r="M2" s="7"/>
      <c r="N2" s="7"/>
      <c r="O2" s="7"/>
      <c r="P2" s="69"/>
      <c r="Q2" s="69"/>
      <c r="R2" s="77" t="s">
        <v>867</v>
      </c>
      <c r="S2" s="79" t="s">
        <v>842</v>
      </c>
      <c r="T2" s="80"/>
      <c r="U2" s="80"/>
      <c r="V2" s="80"/>
      <c r="W2" s="80"/>
      <c r="X2" s="81"/>
      <c r="Y2" s="57"/>
      <c r="Z2" s="79" t="s">
        <v>854</v>
      </c>
      <c r="AA2" s="80"/>
      <c r="AB2" s="80"/>
      <c r="AC2" s="80"/>
      <c r="AD2" s="80"/>
      <c r="AE2" s="81"/>
      <c r="AF2" s="71"/>
    </row>
    <row r="3" spans="1:32" ht="18">
      <c r="A3" s="3"/>
      <c r="B3" s="36" t="s">
        <v>839</v>
      </c>
      <c r="C3" s="36" t="s">
        <v>840</v>
      </c>
      <c r="D3" s="36" t="s">
        <v>817</v>
      </c>
      <c r="E3" s="36" t="s">
        <v>2</v>
      </c>
      <c r="F3" s="36" t="s">
        <v>855</v>
      </c>
      <c r="G3" s="37" t="s">
        <v>816</v>
      </c>
      <c r="H3" s="37" t="s">
        <v>856</v>
      </c>
      <c r="I3" s="36" t="s">
        <v>841</v>
      </c>
      <c r="J3" s="3"/>
      <c r="K3" s="33" t="s">
        <v>860</v>
      </c>
      <c r="L3" s="12" t="s">
        <v>861</v>
      </c>
      <c r="M3" s="22" t="s">
        <v>862</v>
      </c>
      <c r="N3" s="52" t="s">
        <v>865</v>
      </c>
      <c r="O3" s="25" t="s">
        <v>838</v>
      </c>
      <c r="P3" s="53" t="s">
        <v>866</v>
      </c>
      <c r="Q3" s="3"/>
      <c r="R3" s="78"/>
      <c r="S3" s="33" t="s">
        <v>818</v>
      </c>
      <c r="T3" s="12" t="s">
        <v>821</v>
      </c>
      <c r="U3" s="12" t="s">
        <v>868</v>
      </c>
      <c r="V3" s="12" t="s">
        <v>869</v>
      </c>
      <c r="W3" s="12" t="s">
        <v>870</v>
      </c>
      <c r="X3" s="34" t="s">
        <v>873</v>
      </c>
      <c r="Y3" s="60"/>
      <c r="Z3" s="33" t="s">
        <v>818</v>
      </c>
      <c r="AA3" s="12" t="s">
        <v>821</v>
      </c>
      <c r="AB3" s="12" t="s">
        <v>868</v>
      </c>
      <c r="AC3" s="12" t="s">
        <v>869</v>
      </c>
      <c r="AD3" s="12" t="s">
        <v>870</v>
      </c>
      <c r="AE3" s="34" t="s">
        <v>873</v>
      </c>
      <c r="AF3" s="71"/>
    </row>
    <row r="4" spans="1:32" ht="18">
      <c r="A4" s="3"/>
      <c r="B4" s="3" t="s">
        <v>90</v>
      </c>
      <c r="C4" s="3" t="s">
        <v>843</v>
      </c>
      <c r="D4" s="3" t="s">
        <v>7</v>
      </c>
      <c r="E4" s="30">
        <v>24</v>
      </c>
      <c r="F4" s="26">
        <v>11.4</v>
      </c>
      <c r="G4" s="14">
        <v>33386850</v>
      </c>
      <c r="H4" s="18">
        <v>1</v>
      </c>
      <c r="I4" s="3" t="s">
        <v>857</v>
      </c>
      <c r="J4" s="3"/>
      <c r="K4" s="8" t="s">
        <v>842</v>
      </c>
      <c r="L4" s="27">
        <f>AVERAGE(Table2[Age])</f>
        <v>23.3</v>
      </c>
      <c r="M4" s="48">
        <f>COUNTIF(Table2[All-Star],"Yes")</f>
        <v>5</v>
      </c>
      <c r="N4" s="27">
        <f>SUM(Table2[Win Share])</f>
        <v>84.800000000000011</v>
      </c>
      <c r="O4" s="13">
        <f>SUM(Table2[Salary])</f>
        <v>135856866</v>
      </c>
      <c r="P4" s="49">
        <f>O4/N4</f>
        <v>1602085.6839622639</v>
      </c>
      <c r="Q4" s="3"/>
      <c r="R4" s="58" t="s">
        <v>863</v>
      </c>
      <c r="S4" s="51">
        <v>27</v>
      </c>
      <c r="T4" s="10">
        <v>3</v>
      </c>
      <c r="U4" s="55">
        <f>S4/30</f>
        <v>0.9</v>
      </c>
      <c r="V4" s="24">
        <v>120.46666666666667</v>
      </c>
      <c r="W4" s="24">
        <v>104.3</v>
      </c>
      <c r="X4" s="56">
        <f>V4-W4</f>
        <v>16.166666666666671</v>
      </c>
      <c r="Y4" s="59"/>
      <c r="Z4" s="51">
        <v>23</v>
      </c>
      <c r="AA4" s="10">
        <v>7</v>
      </c>
      <c r="AB4" s="55">
        <f>Z4/(Z4+AA4)</f>
        <v>0.76666666666666672</v>
      </c>
      <c r="AC4" s="24">
        <v>113.93333333333334</v>
      </c>
      <c r="AD4" s="24">
        <v>103.43333333333334</v>
      </c>
      <c r="AE4" s="56">
        <f>AC4-AD4</f>
        <v>10.5</v>
      </c>
      <c r="AF4" s="71"/>
    </row>
    <row r="5" spans="1:32" ht="18">
      <c r="A5" s="3"/>
      <c r="B5" s="3" t="s">
        <v>452</v>
      </c>
      <c r="C5" s="3" t="s">
        <v>844</v>
      </c>
      <c r="D5" s="3" t="s">
        <v>7</v>
      </c>
      <c r="E5" s="3">
        <v>22</v>
      </c>
      <c r="F5" s="3">
        <v>7.6</v>
      </c>
      <c r="G5" s="14">
        <v>5808435</v>
      </c>
      <c r="H5" s="18">
        <v>1</v>
      </c>
      <c r="I5" s="3" t="s">
        <v>857</v>
      </c>
      <c r="J5" s="3"/>
      <c r="K5" s="51" t="s">
        <v>854</v>
      </c>
      <c r="L5" s="28">
        <f>AVERAGE(Table35[Age])</f>
        <v>23.4</v>
      </c>
      <c r="M5" s="47">
        <f>COUNTIF(Table35[All-Star],"Yes")</f>
        <v>3</v>
      </c>
      <c r="N5" s="28">
        <f>SUM(Table35[Win Share])</f>
        <v>76.2</v>
      </c>
      <c r="O5" s="15">
        <f>SUM(Table35[Salary])</f>
        <v>130092997</v>
      </c>
      <c r="P5" s="50">
        <f t="shared" ref="P5:P7" si="0">O5/N5</f>
        <v>1707257.1784776903</v>
      </c>
      <c r="Q5" s="3"/>
      <c r="R5" s="62" t="s">
        <v>864</v>
      </c>
      <c r="S5" s="63">
        <v>25</v>
      </c>
      <c r="T5" s="64">
        <v>5</v>
      </c>
      <c r="U5" s="65">
        <f>S5/30</f>
        <v>0.83333333333333337</v>
      </c>
      <c r="V5" s="66">
        <v>120.13333333333334</v>
      </c>
      <c r="W5" s="66">
        <v>110.2</v>
      </c>
      <c r="X5" s="67">
        <f>V5-W5</f>
        <v>9.9333333333333371</v>
      </c>
      <c r="Y5" s="68"/>
      <c r="Z5" s="51">
        <v>18</v>
      </c>
      <c r="AA5" s="10">
        <v>12</v>
      </c>
      <c r="AB5" s="55">
        <f>Z5/30</f>
        <v>0.6</v>
      </c>
      <c r="AC5" s="24">
        <v>115.33333333333333</v>
      </c>
      <c r="AD5" s="24">
        <v>108.16666666666667</v>
      </c>
      <c r="AE5" s="56">
        <f>AC5-AD5</f>
        <v>7.1666666666666572</v>
      </c>
      <c r="AF5" s="71"/>
    </row>
    <row r="6" spans="1:32" ht="18">
      <c r="A6" s="3"/>
      <c r="B6" s="9" t="s">
        <v>550</v>
      </c>
      <c r="C6" s="9" t="s">
        <v>846</v>
      </c>
      <c r="D6" s="9" t="s">
        <v>23</v>
      </c>
      <c r="E6" s="9">
        <v>24</v>
      </c>
      <c r="F6" s="9">
        <v>5.8</v>
      </c>
      <c r="G6" s="13">
        <v>3825083</v>
      </c>
      <c r="H6" s="17">
        <v>1</v>
      </c>
      <c r="I6" s="9" t="s">
        <v>858</v>
      </c>
      <c r="J6" s="3"/>
      <c r="K6" s="41" t="s">
        <v>863</v>
      </c>
      <c r="L6" s="23">
        <v>27.38</v>
      </c>
      <c r="M6" s="40">
        <v>4</v>
      </c>
      <c r="N6" s="26">
        <v>67.8</v>
      </c>
      <c r="O6" s="14">
        <v>93248622</v>
      </c>
      <c r="P6" s="46">
        <f t="shared" si="0"/>
        <v>1375348.4070796461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8">
      <c r="A7" s="3"/>
      <c r="B7" s="10" t="s">
        <v>528</v>
      </c>
      <c r="C7" s="10" t="s">
        <v>845</v>
      </c>
      <c r="D7" s="10" t="s">
        <v>23</v>
      </c>
      <c r="E7" s="10">
        <v>23</v>
      </c>
      <c r="F7" s="10">
        <v>6.7</v>
      </c>
      <c r="G7" s="15">
        <v>4171548</v>
      </c>
      <c r="H7" s="19">
        <v>0.26</v>
      </c>
      <c r="I7" s="10" t="s">
        <v>858</v>
      </c>
      <c r="J7" s="3"/>
      <c r="K7" s="42" t="s">
        <v>864</v>
      </c>
      <c r="L7" s="10">
        <v>26.72</v>
      </c>
      <c r="M7" s="47">
        <v>1</v>
      </c>
      <c r="N7" s="28">
        <v>49.3</v>
      </c>
      <c r="O7" s="15">
        <v>159119037</v>
      </c>
      <c r="P7" s="50">
        <f t="shared" si="0"/>
        <v>3227566.673427992</v>
      </c>
      <c r="Q7" s="3"/>
    </row>
    <row r="8" spans="1:32" ht="18">
      <c r="A8" s="3"/>
      <c r="B8" s="11" t="s">
        <v>572</v>
      </c>
      <c r="C8" s="11" t="s">
        <v>847</v>
      </c>
      <c r="D8" s="3" t="s">
        <v>31</v>
      </c>
      <c r="E8" s="30">
        <v>22</v>
      </c>
      <c r="F8" s="26">
        <v>7.6</v>
      </c>
      <c r="G8" s="14">
        <v>3359280</v>
      </c>
      <c r="H8" s="18">
        <v>0.82279999999999998</v>
      </c>
      <c r="I8" s="3" t="s">
        <v>858</v>
      </c>
      <c r="J8" s="3"/>
      <c r="K8" s="9"/>
      <c r="L8" s="9"/>
      <c r="M8" s="9"/>
      <c r="N8" s="9"/>
      <c r="O8" s="9"/>
      <c r="P8" s="9"/>
      <c r="Q8" s="3"/>
      <c r="R8" s="3"/>
    </row>
    <row r="9" spans="1:32" ht="18">
      <c r="A9" s="3"/>
      <c r="B9" s="10" t="s">
        <v>823</v>
      </c>
      <c r="C9" s="10" t="s">
        <v>848</v>
      </c>
      <c r="D9" s="10" t="s">
        <v>31</v>
      </c>
      <c r="E9" s="10">
        <v>22</v>
      </c>
      <c r="F9" s="10">
        <v>4.9000000000000004</v>
      </c>
      <c r="G9" s="15">
        <v>1930681</v>
      </c>
      <c r="H9" s="19">
        <v>0.6</v>
      </c>
      <c r="I9" s="10" t="s">
        <v>858</v>
      </c>
      <c r="J9" s="3"/>
      <c r="K9" s="11"/>
      <c r="L9" s="3"/>
      <c r="M9" s="30"/>
      <c r="N9" s="26"/>
      <c r="O9" s="14"/>
      <c r="P9" s="18"/>
      <c r="Q9" s="3"/>
      <c r="R9" s="3"/>
    </row>
    <row r="10" spans="1:32" ht="18">
      <c r="A10" s="3"/>
      <c r="B10" s="9" t="s">
        <v>370</v>
      </c>
      <c r="C10" s="9" t="s">
        <v>849</v>
      </c>
      <c r="D10" s="9" t="s">
        <v>10</v>
      </c>
      <c r="E10" s="9">
        <v>21</v>
      </c>
      <c r="F10" s="9">
        <v>8.5</v>
      </c>
      <c r="G10" s="13">
        <v>8882640</v>
      </c>
      <c r="H10" s="17">
        <v>1</v>
      </c>
      <c r="I10" s="9" t="s">
        <v>857</v>
      </c>
      <c r="J10" s="3"/>
      <c r="K10" s="33" t="s">
        <v>860</v>
      </c>
      <c r="L10" s="12" t="s">
        <v>861</v>
      </c>
      <c r="M10" s="22" t="s">
        <v>862</v>
      </c>
      <c r="N10" s="52" t="s">
        <v>865</v>
      </c>
      <c r="O10" s="25" t="s">
        <v>838</v>
      </c>
      <c r="P10" s="53" t="s">
        <v>866</v>
      </c>
      <c r="Q10" s="3"/>
      <c r="R10" s="3"/>
    </row>
    <row r="11" spans="1:32" ht="18">
      <c r="A11" s="3"/>
      <c r="B11" s="10" t="s">
        <v>213</v>
      </c>
      <c r="C11" s="10" t="s">
        <v>850</v>
      </c>
      <c r="D11" s="10" t="s">
        <v>10</v>
      </c>
      <c r="E11" s="10">
        <v>25</v>
      </c>
      <c r="F11" s="10">
        <v>8.1999999999999993</v>
      </c>
      <c r="G11" s="15">
        <v>17259999</v>
      </c>
      <c r="H11" s="19">
        <v>1</v>
      </c>
      <c r="I11" s="10" t="s">
        <v>857</v>
      </c>
      <c r="J11" s="3"/>
      <c r="K11" s="41" t="s">
        <v>863</v>
      </c>
      <c r="L11" s="23">
        <v>27.38</v>
      </c>
      <c r="M11" s="40">
        <v>4</v>
      </c>
      <c r="N11" s="26">
        <v>67.8</v>
      </c>
      <c r="O11" s="14">
        <v>93248622</v>
      </c>
      <c r="P11" s="46">
        <f t="shared" ref="P11:P12" si="1">O11/N11</f>
        <v>1375348.4070796461</v>
      </c>
      <c r="Q11" s="3"/>
      <c r="R11" s="3"/>
    </row>
    <row r="12" spans="1:32" ht="18">
      <c r="A12" s="3"/>
      <c r="B12" s="9" t="s">
        <v>822</v>
      </c>
      <c r="C12" s="9" t="s">
        <v>851</v>
      </c>
      <c r="D12" s="9" t="s">
        <v>14</v>
      </c>
      <c r="E12" s="9">
        <v>27</v>
      </c>
      <c r="F12" s="9">
        <v>14.9</v>
      </c>
      <c r="G12" s="13">
        <v>47607350</v>
      </c>
      <c r="H12" s="17">
        <v>1</v>
      </c>
      <c r="I12" s="9" t="s">
        <v>857</v>
      </c>
      <c r="J12" s="3"/>
      <c r="K12" s="42" t="s">
        <v>864</v>
      </c>
      <c r="L12" s="10">
        <v>26.72</v>
      </c>
      <c r="M12" s="47">
        <v>1</v>
      </c>
      <c r="N12" s="28">
        <v>49.3</v>
      </c>
      <c r="O12" s="15">
        <v>159119037</v>
      </c>
      <c r="P12" s="50">
        <f t="shared" si="1"/>
        <v>3227566.673427992</v>
      </c>
      <c r="Q12" s="3"/>
      <c r="R12" s="3"/>
    </row>
    <row r="13" spans="1:32" ht="18">
      <c r="A13" s="3"/>
      <c r="B13" s="3" t="s">
        <v>345</v>
      </c>
      <c r="C13" s="3" t="s">
        <v>852</v>
      </c>
      <c r="D13" s="3" t="s">
        <v>14</v>
      </c>
      <c r="E13" s="3">
        <v>23</v>
      </c>
      <c r="F13" s="3">
        <v>9.1999999999999993</v>
      </c>
      <c r="G13" s="14">
        <v>9625000</v>
      </c>
      <c r="H13" s="18">
        <v>1</v>
      </c>
      <c r="I13" s="3" t="s">
        <v>858</v>
      </c>
      <c r="J13" s="3"/>
      <c r="K13" s="70"/>
      <c r="L13" s="70"/>
      <c r="M13" s="70"/>
      <c r="N13" s="70"/>
      <c r="O13" s="70"/>
      <c r="P13" s="70"/>
      <c r="Q13" s="3"/>
      <c r="R13" s="3"/>
    </row>
    <row r="14" spans="1:32" ht="14.4" customHeight="1">
      <c r="A14" s="3"/>
      <c r="G14"/>
      <c r="H14"/>
      <c r="K14" s="45"/>
      <c r="L14" s="44"/>
      <c r="M14" s="43"/>
    </row>
    <row r="15" spans="1:32" ht="14.4" customHeight="1">
      <c r="A15" s="3"/>
      <c r="G15"/>
      <c r="H15"/>
      <c r="K15" s="45"/>
      <c r="L15" s="44"/>
      <c r="M15" s="43"/>
    </row>
    <row r="16" spans="1:32" ht="18">
      <c r="A16" s="3"/>
      <c r="B16" s="75" t="s">
        <v>854</v>
      </c>
      <c r="C16" s="76"/>
      <c r="D16" s="76"/>
      <c r="E16" s="76"/>
      <c r="F16" s="76"/>
      <c r="G16" s="76"/>
      <c r="H16" s="76"/>
      <c r="I16" s="76"/>
      <c r="K16" s="45"/>
      <c r="L16" s="44"/>
      <c r="M16" s="43"/>
      <c r="O16" s="72"/>
      <c r="P16" s="73"/>
    </row>
    <row r="17" spans="1:18" ht="18">
      <c r="A17" s="3"/>
      <c r="B17" s="36" t="s">
        <v>839</v>
      </c>
      <c r="C17" s="36" t="s">
        <v>840</v>
      </c>
      <c r="D17" s="36" t="s">
        <v>817</v>
      </c>
      <c r="E17" s="54" t="s">
        <v>2</v>
      </c>
      <c r="F17" s="38" t="s">
        <v>855</v>
      </c>
      <c r="G17" s="37" t="s">
        <v>816</v>
      </c>
      <c r="H17" s="39" t="s">
        <v>856</v>
      </c>
      <c r="I17" s="36" t="s">
        <v>841</v>
      </c>
      <c r="K17" s="45"/>
      <c r="L17" s="44"/>
      <c r="M17" s="43"/>
      <c r="O17" s="72"/>
      <c r="P17" s="73"/>
    </row>
    <row r="18" spans="1:18" ht="18">
      <c r="A18" s="3"/>
      <c r="B18" s="3" t="s">
        <v>90</v>
      </c>
      <c r="C18" s="3" t="s">
        <v>843</v>
      </c>
      <c r="D18" s="3" t="s">
        <v>7</v>
      </c>
      <c r="E18" s="30">
        <v>24</v>
      </c>
      <c r="F18" s="26">
        <v>11.4</v>
      </c>
      <c r="G18" s="14">
        <v>33386850</v>
      </c>
      <c r="H18" s="17">
        <v>1</v>
      </c>
      <c r="I18" s="3" t="s">
        <v>857</v>
      </c>
      <c r="K18" s="45"/>
      <c r="L18" s="44"/>
      <c r="M18" s="43"/>
      <c r="O18" s="72"/>
      <c r="P18" s="73"/>
    </row>
    <row r="19" spans="1:18" ht="18">
      <c r="A19" s="3"/>
      <c r="B19" s="3" t="s">
        <v>245</v>
      </c>
      <c r="C19" s="3" t="s">
        <v>859</v>
      </c>
      <c r="D19" s="3" t="s">
        <v>7</v>
      </c>
      <c r="E19" s="30">
        <v>26</v>
      </c>
      <c r="F19" s="26">
        <v>5.7</v>
      </c>
      <c r="G19" s="14">
        <v>14000000</v>
      </c>
      <c r="H19" s="18">
        <v>0.28000000000000003</v>
      </c>
      <c r="I19" s="3" t="s">
        <v>858</v>
      </c>
      <c r="K19" s="7"/>
      <c r="L19" s="7"/>
      <c r="M19" s="7"/>
      <c r="N19" s="7"/>
      <c r="O19" s="7"/>
      <c r="P19" s="7"/>
      <c r="Q19" s="7"/>
      <c r="R19" s="7"/>
    </row>
    <row r="20" spans="1:18" ht="18">
      <c r="A20" s="3"/>
      <c r="B20" s="9" t="s">
        <v>550</v>
      </c>
      <c r="C20" s="9" t="s">
        <v>846</v>
      </c>
      <c r="D20" s="9" t="s">
        <v>23</v>
      </c>
      <c r="E20" s="31">
        <v>24</v>
      </c>
      <c r="F20" s="27">
        <v>5.8</v>
      </c>
      <c r="G20" s="13">
        <v>3825083</v>
      </c>
      <c r="H20" s="17">
        <v>1</v>
      </c>
      <c r="I20" s="9" t="s">
        <v>858</v>
      </c>
      <c r="K20" s="60"/>
      <c r="L20" s="60"/>
      <c r="M20" s="60"/>
      <c r="O20" s="72"/>
      <c r="P20" s="73"/>
    </row>
    <row r="21" spans="1:18" ht="18">
      <c r="A21" s="3"/>
      <c r="B21" s="21" t="s">
        <v>528</v>
      </c>
      <c r="C21" s="21" t="s">
        <v>845</v>
      </c>
      <c r="D21" s="10" t="s">
        <v>23</v>
      </c>
      <c r="E21" s="32">
        <v>23</v>
      </c>
      <c r="F21" s="28">
        <v>6.7</v>
      </c>
      <c r="G21" s="15">
        <v>4171548</v>
      </c>
      <c r="H21" s="19">
        <v>0.26</v>
      </c>
      <c r="I21" s="10" t="s">
        <v>858</v>
      </c>
      <c r="K21" s="3"/>
      <c r="L21" s="3"/>
      <c r="M21" s="3"/>
      <c r="O21" s="72"/>
      <c r="P21" s="73"/>
    </row>
    <row r="22" spans="1:18" ht="18">
      <c r="A22" s="3"/>
      <c r="B22" s="11" t="s">
        <v>572</v>
      </c>
      <c r="C22" s="11" t="s">
        <v>847</v>
      </c>
      <c r="D22" s="3" t="s">
        <v>31</v>
      </c>
      <c r="E22" s="30">
        <v>22</v>
      </c>
      <c r="F22" s="26">
        <v>7.6</v>
      </c>
      <c r="G22" s="14">
        <v>3359280</v>
      </c>
      <c r="H22" s="18">
        <v>0.82279999999999998</v>
      </c>
      <c r="I22" s="3" t="s">
        <v>858</v>
      </c>
      <c r="K22" s="3"/>
      <c r="L22" s="3"/>
      <c r="M22" s="3"/>
      <c r="O22" s="72"/>
      <c r="P22" s="73"/>
    </row>
    <row r="23" spans="1:18" ht="18">
      <c r="A23" s="3"/>
      <c r="B23" s="11" t="s">
        <v>508</v>
      </c>
      <c r="C23" s="11" t="s">
        <v>853</v>
      </c>
      <c r="D23" s="3" t="s">
        <v>31</v>
      </c>
      <c r="E23" s="30">
        <v>23</v>
      </c>
      <c r="F23" s="26">
        <v>3.9</v>
      </c>
      <c r="G23" s="14">
        <v>4556983</v>
      </c>
      <c r="H23" s="19">
        <v>0.48</v>
      </c>
      <c r="I23" s="3" t="s">
        <v>858</v>
      </c>
      <c r="K23" s="3"/>
      <c r="L23" s="3"/>
      <c r="M23" s="3"/>
      <c r="O23" s="72"/>
      <c r="P23" s="73"/>
    </row>
    <row r="24" spans="1:18" ht="18">
      <c r="A24" s="3"/>
      <c r="B24" s="9" t="s">
        <v>370</v>
      </c>
      <c r="C24" s="9" t="s">
        <v>849</v>
      </c>
      <c r="D24" s="9" t="s">
        <v>10</v>
      </c>
      <c r="E24" s="31">
        <v>21</v>
      </c>
      <c r="F24" s="27">
        <v>8.5</v>
      </c>
      <c r="G24" s="13">
        <v>8882640</v>
      </c>
      <c r="H24" s="17">
        <v>1</v>
      </c>
      <c r="I24" s="9" t="s">
        <v>857</v>
      </c>
      <c r="K24" s="3"/>
      <c r="L24" s="3"/>
      <c r="M24" s="3"/>
      <c r="O24" s="72"/>
      <c r="P24" s="73"/>
    </row>
    <row r="25" spans="1:18" ht="18">
      <c r="A25" s="3"/>
      <c r="B25" s="10" t="s">
        <v>675</v>
      </c>
      <c r="C25" s="10" t="s">
        <v>846</v>
      </c>
      <c r="D25" s="10" t="s">
        <v>10</v>
      </c>
      <c r="E25" s="32">
        <v>22</v>
      </c>
      <c r="F25" s="28">
        <v>4.5999999999999996</v>
      </c>
      <c r="G25" s="15">
        <v>2194200</v>
      </c>
      <c r="H25" s="19">
        <v>0.26</v>
      </c>
      <c r="I25" s="10" t="s">
        <v>858</v>
      </c>
      <c r="K25" s="11"/>
      <c r="L25" s="11"/>
      <c r="M25" s="3"/>
      <c r="O25" s="72"/>
      <c r="P25" s="73"/>
    </row>
    <row r="26" spans="1:18" ht="18">
      <c r="A26" s="3"/>
      <c r="B26" s="3" t="s">
        <v>822</v>
      </c>
      <c r="C26" s="3" t="s">
        <v>851</v>
      </c>
      <c r="D26" s="3" t="s">
        <v>14</v>
      </c>
      <c r="E26" s="31">
        <v>27</v>
      </c>
      <c r="F26" s="27">
        <v>14.9</v>
      </c>
      <c r="G26" s="13">
        <v>47607350</v>
      </c>
      <c r="H26" s="17">
        <v>1</v>
      </c>
      <c r="I26" s="3" t="s">
        <v>857</v>
      </c>
      <c r="K26" s="3"/>
      <c r="L26" s="3"/>
      <c r="M26" s="3"/>
      <c r="O26" s="72"/>
      <c r="P26" s="73"/>
    </row>
    <row r="27" spans="1:18" ht="18">
      <c r="A27" s="3"/>
      <c r="B27" s="3" t="s">
        <v>382</v>
      </c>
      <c r="C27" s="3" t="s">
        <v>853</v>
      </c>
      <c r="D27" s="3" t="s">
        <v>14</v>
      </c>
      <c r="E27" s="30">
        <v>22</v>
      </c>
      <c r="F27" s="26">
        <v>7.1</v>
      </c>
      <c r="G27" s="14">
        <v>8109063</v>
      </c>
      <c r="H27" s="18">
        <v>0.22500000000000001</v>
      </c>
      <c r="I27" s="3" t="s">
        <v>858</v>
      </c>
      <c r="K27" s="3"/>
      <c r="L27" s="3"/>
      <c r="M27" s="3"/>
      <c r="O27" s="72"/>
      <c r="P27" s="73"/>
    </row>
    <row r="28" spans="1:18" ht="18">
      <c r="A28" s="3"/>
      <c r="K28" s="3"/>
      <c r="L28" s="3"/>
      <c r="M28" s="3"/>
      <c r="O28" s="72"/>
      <c r="P28" s="73"/>
    </row>
    <row r="29" spans="1:18" ht="18">
      <c r="A29" s="3"/>
      <c r="K29" s="3"/>
      <c r="L29" s="3"/>
      <c r="M29" s="3"/>
      <c r="O29" s="72"/>
      <c r="P29" s="73"/>
    </row>
    <row r="30" spans="1:18" ht="18">
      <c r="A30" s="3"/>
      <c r="K30" s="3"/>
      <c r="L30" s="3"/>
      <c r="M30" s="3"/>
      <c r="O30" s="72"/>
      <c r="P30" s="73"/>
    </row>
  </sheetData>
  <mergeCells count="5">
    <mergeCell ref="B16:I16"/>
    <mergeCell ref="R2:R3"/>
    <mergeCell ref="S2:X2"/>
    <mergeCell ref="Z2:AE2"/>
    <mergeCell ref="B2:I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Full_Data</vt:lpstr>
      <vt:lpstr>Team #1 vs '23 Nuggets</vt:lpstr>
      <vt:lpstr>Team #1 vs '16 Warriors</vt:lpstr>
      <vt:lpstr>Team #2 vs '23 Nuggets</vt:lpstr>
      <vt:lpstr>Team #2 vs '16 Warriors</vt:lpstr>
      <vt:lpstr>Statistics</vt:lpstr>
      <vt:lpstr>Full_Data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Tomko</dc:creator>
  <cp:lastModifiedBy>Tomko, Cameron</cp:lastModifiedBy>
  <dcterms:created xsi:type="dcterms:W3CDTF">2023-10-07T19:25:05Z</dcterms:created>
  <dcterms:modified xsi:type="dcterms:W3CDTF">2023-11-02T05:04:17Z</dcterms:modified>
</cp:coreProperties>
</file>