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orcvcr\"/>
    </mc:Choice>
  </mc:AlternateContent>
  <xr:revisionPtr revIDLastSave="0" documentId="13_ncr:1_{208A83A2-A41F-427B-9887-B946D99748E3}" xr6:coauthVersionLast="47" xr6:coauthVersionMax="47" xr10:uidLastSave="{00000000-0000-0000-0000-000000000000}"/>
  <bookViews>
    <workbookView xWindow="10800" yWindow="3885" windowWidth="16020" windowHeight="10785" firstSheet="4" activeTab="4" xr2:uid="{00000000-000D-0000-FFFF-FFFF00000000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Exergy!$A$1:$D$14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6" l="1"/>
  <c r="E17" i="6"/>
  <c r="F17" i="6"/>
  <c r="G17" i="6"/>
  <c r="B17" i="6"/>
  <c r="D16" i="6"/>
  <c r="E16" i="6"/>
  <c r="F16" i="6"/>
  <c r="G16" i="6"/>
  <c r="B16" i="6"/>
  <c r="A10" i="9"/>
  <c r="A4" i="9"/>
  <c r="A5" i="9"/>
  <c r="A6" i="9"/>
  <c r="A7" i="9"/>
  <c r="A8" i="9"/>
  <c r="A9" i="9"/>
  <c r="A3" i="9"/>
  <c r="A2" i="9"/>
  <c r="A17" i="6" l="1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560824-894D-4A32-9615-F0425A6B2F6D}" name="DATOS" type="6" refreshedVersion="7" deleted="1" background="1" saveData="1">
    <textPr codePage="850" sourceFile="C:\Users\ctorr\OneDrive - unizar.es\Termoeconomia\ECOS 2022\DATOS.txt" tab="0" space="1" consecutive="1">
      <textFields count="5">
        <textField/>
        <textField/>
        <textField/>
        <textField/>
        <textField/>
      </textFields>
    </textPr>
  </connection>
  <connection id="2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<sst xmlns="http://schemas.openxmlformats.org/spreadsheetml/2006/main" count="143" uniqueCount="85">
  <si>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</si>
  <si>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</si>
  <si>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</si>
  <si>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</si>
  <si>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</si>
  <si>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</si>
  <si>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</si>
  <si>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</si>
  <si>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</si>
  <si>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</si>
  <si>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</si>
  <si>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</si>
  <si>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</si>
  <si>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</si>
  <si>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</si>
  <si>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</si>
  <si>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</si>
  <si>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</si>
  <si>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</si>
  <si>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</si>
  <si>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</si>
  <si>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</si>
  <si>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</si>
  <si>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</si>
  <si>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</si>
  <si>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</si>
  <si>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</si>
  <si>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</si>
  <si>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</si>
  <si>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</si>
  <si>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</si>
  <si>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</si>
  <si>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</si>
  <si>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</si>
  <si>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</si>
  <si>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</si>
  <si>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</si>
  <si>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</si>
  <si>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</si>
  <si>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</si>
  <si>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</si>
  <si>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</si>
  <si>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</si>
  <si>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</si>
  <si>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</si>
  <si>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</si>
  <si>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</si>
  <si>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</si>
  <si>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</si>
  <si>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</si>
  <si>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</si>
  <si>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</si>
  <si>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</si>
  <si>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</si>
  <si>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</si>
  <si>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</si>
  <si>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</si>
  <si>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</si>
  <si>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</si>
  <si>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</si>
  <si>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</si>
  <si>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</si>
  <si>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</si>
  <si>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</si>
  <si>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</si>
  <si>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</si>
  <si>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</si>
  <si>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</si>
  <si>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</si>
  <si>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</si>
  <si>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</si>
  <si>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</si>
  <si>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</si>
  <si>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R134a</t>
  </si>
  <si>
    <t>R1234ze</t>
  </si>
  <si>
    <t>R227ea</t>
  </si>
  <si>
    <t>WVEXP</t>
  </si>
  <si>
    <t>recycle</t>
  </si>
  <si>
    <t>Base</t>
  </si>
  <si>
    <t>(kW)</t>
  </si>
  <si>
    <t>(c/h)</t>
  </si>
  <si>
    <t>(c/kWh)</t>
  </si>
  <si>
    <t>Main10</t>
  </si>
  <si>
    <t>ETAT75</t>
  </si>
  <si>
    <t>Main5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</si>
</sst>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" connectionId="1" xr16:uid="{5A965644-89DA-4768-9671-46246BE12D4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2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A16" sqref="A16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76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D9" sqref="D9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76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G17"/>
  <sheetViews>
    <sheetView tabSelected="1" workbookViewId="0">
      <selection activeCell="C2" sqref="C2:C17"/>
    </sheetView>
  </sheetViews>
  <sheetFormatPr baseColWidth="10" defaultRowHeight="15" x14ac:dyDescent="0.25"/>
  <sheetData>
    <row r="1" spans="1:7" x14ac:dyDescent="0.25">
      <c r="A1" t="s">
        <v>19</v>
      </c>
      <c r="B1" t="s">
        <v>82</v>
      </c>
      <c r="C1" t="s">
        <v>84</v>
      </c>
      <c r="D1" t="s">
        <v>83</v>
      </c>
      <c r="E1" t="s">
        <v>73</v>
      </c>
      <c r="F1" t="s">
        <v>75</v>
      </c>
      <c r="G1" t="s">
        <v>74</v>
      </c>
    </row>
    <row r="2" spans="1:7" x14ac:dyDescent="0.25">
      <c r="A2" t="str">
        <f>Flows!A2</f>
        <v>B1</v>
      </c>
      <c r="B2">
        <v>112.7</v>
      </c>
      <c r="C2">
        <v>98.92</v>
      </c>
      <c r="D2">
        <v>120.7</v>
      </c>
      <c r="E2">
        <v>182.7</v>
      </c>
      <c r="F2">
        <v>152.5</v>
      </c>
      <c r="G2">
        <v>150.1</v>
      </c>
    </row>
    <row r="3" spans="1:7" x14ac:dyDescent="0.25">
      <c r="A3" t="str">
        <f>Flows!A3</f>
        <v>B2</v>
      </c>
      <c r="B3">
        <v>57.7</v>
      </c>
      <c r="C3">
        <v>50.65</v>
      </c>
      <c r="D3">
        <v>62.01</v>
      </c>
      <c r="E3">
        <v>118.1</v>
      </c>
      <c r="F3">
        <v>87.2</v>
      </c>
      <c r="G3">
        <v>87.81</v>
      </c>
    </row>
    <row r="4" spans="1:7" x14ac:dyDescent="0.25">
      <c r="A4" t="str">
        <f>Flows!A4</f>
        <v>B3</v>
      </c>
      <c r="B4">
        <v>51.13</v>
      </c>
      <c r="C4">
        <v>44.88</v>
      </c>
      <c r="D4">
        <v>54.77</v>
      </c>
      <c r="E4">
        <v>111.1</v>
      </c>
      <c r="F4">
        <v>78.3</v>
      </c>
      <c r="G4">
        <v>80.86</v>
      </c>
    </row>
    <row r="5" spans="1:7" x14ac:dyDescent="0.25">
      <c r="A5" t="str">
        <f>Flows!A5</f>
        <v>B4</v>
      </c>
      <c r="B5">
        <v>53.42</v>
      </c>
      <c r="C5">
        <v>46.89</v>
      </c>
      <c r="D5">
        <v>57.23</v>
      </c>
      <c r="E5">
        <v>116.5</v>
      </c>
      <c r="F5">
        <v>83.31</v>
      </c>
      <c r="G5">
        <v>84.92</v>
      </c>
    </row>
    <row r="6" spans="1:7" x14ac:dyDescent="0.25">
      <c r="A6" t="str">
        <f>Flows!A6</f>
        <v>B5</v>
      </c>
      <c r="B6">
        <v>43.79</v>
      </c>
      <c r="C6">
        <v>43.79</v>
      </c>
      <c r="D6">
        <v>43.79</v>
      </c>
      <c r="E6">
        <v>67.66</v>
      </c>
      <c r="F6">
        <v>55.39</v>
      </c>
      <c r="G6">
        <v>56.31</v>
      </c>
    </row>
    <row r="7" spans="1:7" x14ac:dyDescent="0.25">
      <c r="A7" t="str">
        <f>Flows!A7</f>
        <v>B6</v>
      </c>
      <c r="B7">
        <v>41.06</v>
      </c>
      <c r="C7">
        <v>41.06</v>
      </c>
      <c r="D7">
        <v>41.06</v>
      </c>
      <c r="E7">
        <v>64.61</v>
      </c>
      <c r="F7">
        <v>51.27</v>
      </c>
      <c r="G7">
        <v>53.17</v>
      </c>
    </row>
    <row r="8" spans="1:7" x14ac:dyDescent="0.25">
      <c r="A8" t="str">
        <f>Flows!A8</f>
        <v>B7</v>
      </c>
      <c r="B8">
        <v>23.09</v>
      </c>
      <c r="C8">
        <v>23.09</v>
      </c>
      <c r="D8">
        <v>23.09</v>
      </c>
      <c r="E8">
        <v>46.65</v>
      </c>
      <c r="F8">
        <v>33.450000000000003</v>
      </c>
      <c r="G8">
        <v>35.380000000000003</v>
      </c>
    </row>
    <row r="9" spans="1:7" x14ac:dyDescent="0.25">
      <c r="A9" t="str">
        <f>Flows!A9</f>
        <v>B8</v>
      </c>
      <c r="B9">
        <v>48.44</v>
      </c>
      <c r="C9">
        <v>48.44</v>
      </c>
      <c r="D9">
        <v>48.44</v>
      </c>
      <c r="E9">
        <v>72.45</v>
      </c>
      <c r="F9">
        <v>60.3</v>
      </c>
      <c r="G9">
        <v>61.02</v>
      </c>
    </row>
    <row r="10" spans="1:7" x14ac:dyDescent="0.25">
      <c r="A10" t="str">
        <f>Flows!A10</f>
        <v>WT</v>
      </c>
      <c r="B10">
        <v>44.5</v>
      </c>
      <c r="C10">
        <v>39.06</v>
      </c>
      <c r="D10">
        <v>44.69</v>
      </c>
      <c r="E10">
        <v>48.61</v>
      </c>
      <c r="F10">
        <v>49.63</v>
      </c>
      <c r="G10">
        <v>46.97</v>
      </c>
    </row>
    <row r="11" spans="1:7" x14ac:dyDescent="0.25">
      <c r="A11" t="str">
        <f>Flows!A11</f>
        <v>WC</v>
      </c>
      <c r="B11">
        <v>31.55</v>
      </c>
      <c r="C11">
        <v>31.55</v>
      </c>
      <c r="D11">
        <v>31.55</v>
      </c>
      <c r="E11">
        <v>32</v>
      </c>
      <c r="F11">
        <v>33.42</v>
      </c>
      <c r="G11">
        <v>31.91</v>
      </c>
    </row>
    <row r="12" spans="1:7" x14ac:dyDescent="0.25">
      <c r="A12" t="str">
        <f>Flows!A12</f>
        <v>WP</v>
      </c>
      <c r="B12">
        <v>2.6880000000000002</v>
      </c>
      <c r="C12">
        <v>2.359</v>
      </c>
      <c r="D12">
        <v>2.88</v>
      </c>
      <c r="E12">
        <v>6.2779999999999996</v>
      </c>
      <c r="F12">
        <v>5.8810000000000002</v>
      </c>
      <c r="G12">
        <v>4.7640000000000002</v>
      </c>
    </row>
    <row r="13" spans="1:7" x14ac:dyDescent="0.25">
      <c r="A13" t="str">
        <f>Flows!A13</f>
        <v>QBLR</v>
      </c>
      <c r="B13">
        <v>83.94</v>
      </c>
      <c r="C13">
        <v>73.680000000000007</v>
      </c>
      <c r="D13">
        <v>89.93</v>
      </c>
      <c r="E13">
        <v>98.47</v>
      </c>
      <c r="F13">
        <v>106.5</v>
      </c>
      <c r="G13">
        <v>96</v>
      </c>
    </row>
    <row r="14" spans="1:7" x14ac:dyDescent="0.25">
      <c r="A14" t="str">
        <f>Flows!A14</f>
        <v>QEVP</v>
      </c>
      <c r="B14">
        <v>13.24</v>
      </c>
      <c r="C14">
        <v>13.24</v>
      </c>
      <c r="D14">
        <v>13.24</v>
      </c>
      <c r="E14">
        <v>13.24</v>
      </c>
      <c r="F14">
        <v>13.24</v>
      </c>
      <c r="G14">
        <v>13.24</v>
      </c>
    </row>
    <row r="15" spans="1:7" x14ac:dyDescent="0.25">
      <c r="A15" t="str">
        <f>Flows!A15</f>
        <v>WN</v>
      </c>
      <c r="B15">
        <v>10</v>
      </c>
      <c r="C15">
        <v>5</v>
      </c>
      <c r="D15">
        <v>10</v>
      </c>
      <c r="E15">
        <v>10</v>
      </c>
      <c r="F15">
        <v>10</v>
      </c>
      <c r="G15">
        <v>10</v>
      </c>
    </row>
    <row r="16" spans="1:7" x14ac:dyDescent="0.25">
      <c r="A16" t="str">
        <f>Flows!A16</f>
        <v>WVEXP</v>
      </c>
      <c r="B16">
        <f>B6-B7</f>
        <v>2.7299999999999969</v>
      </c>
      <c r="C16">
        <v>2.73</v>
      </c>
      <c r="D16">
        <f t="shared" ref="D16:G16" si="0">D6-D7</f>
        <v>2.7299999999999969</v>
      </c>
      <c r="E16">
        <f t="shared" si="0"/>
        <v>3.0499999999999972</v>
      </c>
      <c r="F16">
        <f t="shared" si="0"/>
        <v>4.1199999999999974</v>
      </c>
      <c r="G16">
        <f t="shared" si="0"/>
        <v>3.1400000000000006</v>
      </c>
    </row>
    <row r="17" spans="1:7" x14ac:dyDescent="0.25">
      <c r="A17" t="str">
        <f>Flows!A17</f>
        <v>QCND</v>
      </c>
      <c r="B17">
        <f>B3+B9-B4-B6</f>
        <v>11.219999999999999</v>
      </c>
      <c r="C17">
        <v>10.41</v>
      </c>
      <c r="D17">
        <f>D3+D9-D4-D6</f>
        <v>11.889999999999986</v>
      </c>
      <c r="E17">
        <f>E3+E9-E4-E6</f>
        <v>11.79000000000002</v>
      </c>
      <c r="F17">
        <f>F3+F9-F4-F6</f>
        <v>13.810000000000002</v>
      </c>
      <c r="G17">
        <f>G3+G9-G4-G6</f>
        <v>11.660000000000011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D6" sqref="D6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2</v>
      </c>
      <c r="D2" t="s">
        <v>79</v>
      </c>
    </row>
    <row r="3" spans="1:4" x14ac:dyDescent="0.25">
      <c r="A3" s="2" t="s">
        <v>67</v>
      </c>
      <c r="B3">
        <v>10</v>
      </c>
      <c r="C3">
        <v>2</v>
      </c>
      <c r="D3" t="s">
        <v>79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2</v>
      </c>
      <c r="D5" t="s">
        <v>80</v>
      </c>
    </row>
    <row r="6" spans="1:4" x14ac:dyDescent="0.25">
      <c r="A6" s="2" t="s">
        <v>71</v>
      </c>
      <c r="B6">
        <v>10</v>
      </c>
      <c r="C6">
        <v>4</v>
      </c>
      <c r="D6" t="s">
        <v>81</v>
      </c>
    </row>
    <row r="7" spans="1:4" x14ac:dyDescent="0.25">
      <c r="A7" s="2" t="s">
        <v>72</v>
      </c>
      <c r="B7">
        <v>10</v>
      </c>
      <c r="C7">
        <v>4</v>
      </c>
      <c r="D7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B3" sqref="B3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77</v>
      </c>
    </row>
    <row r="2" spans="1:3" x14ac:dyDescent="0.25">
      <c r="A2" t="s">
        <v>54</v>
      </c>
      <c r="B2" t="s">
        <v>13</v>
      </c>
      <c r="C2">
        <v>0</v>
      </c>
    </row>
    <row r="3" spans="1:3" x14ac:dyDescent="0.25">
      <c r="A3" t="s">
        <v>76</v>
      </c>
      <c r="B3" t="s">
        <v>13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B2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19</v>
      </c>
      <c r="B1" t="s">
        <v>76</v>
      </c>
    </row>
    <row r="2" spans="1:2" x14ac:dyDescent="0.25">
      <c r="A2" t="s">
        <v>40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A1E2-2B1A-49A1-AB14-413C4CF7D9B8}">
  <dimension ref="A1:C10"/>
  <sheetViews>
    <sheetView workbookViewId="0">
      <selection activeCell="C3" sqref="C3:C10"/>
    </sheetView>
  </sheetViews>
  <sheetFormatPr baseColWidth="10" defaultRowHeight="15" x14ac:dyDescent="0.25"/>
  <sheetData>
    <row r="1" spans="1:3" x14ac:dyDescent="0.25">
      <c r="A1" t="s">
        <v>19</v>
      </c>
      <c r="B1" t="s">
        <v>20</v>
      </c>
      <c r="C1" t="s">
        <v>78</v>
      </c>
    </row>
    <row r="2" spans="1:3" x14ac:dyDescent="0.25">
      <c r="A2" t="str">
        <f>Flows!A13</f>
        <v>QBLR</v>
      </c>
      <c r="B2" t="s">
        <v>7</v>
      </c>
      <c r="C2">
        <v>0.01</v>
      </c>
    </row>
    <row r="3" spans="1:3" x14ac:dyDescent="0.25">
      <c r="A3" t="str">
        <f>Processes!A2</f>
        <v>BLR</v>
      </c>
      <c r="B3" t="s">
        <v>11</v>
      </c>
      <c r="C3">
        <v>8.3237911114208174</v>
      </c>
    </row>
    <row r="4" spans="1:3" x14ac:dyDescent="0.25">
      <c r="A4" t="str">
        <f>Processes!A3</f>
        <v>TRB</v>
      </c>
      <c r="B4" t="s">
        <v>11</v>
      </c>
      <c r="C4">
        <v>41.163053579834866</v>
      </c>
    </row>
    <row r="5" spans="1:3" x14ac:dyDescent="0.25">
      <c r="A5" t="str">
        <f>Processes!A4</f>
        <v>PMP</v>
      </c>
      <c r="B5" t="s">
        <v>11</v>
      </c>
      <c r="C5">
        <v>1.1903198604744736</v>
      </c>
    </row>
    <row r="6" spans="1:3" x14ac:dyDescent="0.25">
      <c r="A6" t="str">
        <f>Processes!A5</f>
        <v>CMP</v>
      </c>
      <c r="B6" t="s">
        <v>11</v>
      </c>
      <c r="C6">
        <v>27.027583117112073</v>
      </c>
    </row>
    <row r="7" spans="1:3" x14ac:dyDescent="0.25">
      <c r="A7" t="str">
        <f>Processes!A6</f>
        <v>EVAP</v>
      </c>
      <c r="B7" t="s">
        <v>11</v>
      </c>
      <c r="C7">
        <v>9.1349685240054317</v>
      </c>
    </row>
    <row r="8" spans="1:3" x14ac:dyDescent="0.25">
      <c r="A8" t="str">
        <f>Processes!A7</f>
        <v>GEN</v>
      </c>
      <c r="B8" t="s">
        <v>11</v>
      </c>
      <c r="C8">
        <v>14.434575109135304</v>
      </c>
    </row>
    <row r="9" spans="1:3" x14ac:dyDescent="0.25">
      <c r="A9" t="str">
        <f>Processes!A8</f>
        <v>VEXP</v>
      </c>
      <c r="B9" t="s">
        <v>11</v>
      </c>
      <c r="C9">
        <v>0.22823067200820557</v>
      </c>
    </row>
    <row r="10" spans="1:3" x14ac:dyDescent="0.25">
      <c r="A10" t="str">
        <f>Processes!A9</f>
        <v>CND</v>
      </c>
      <c r="B10" t="s">
        <v>11</v>
      </c>
      <c r="C10">
        <v>14.642949634187026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D5D001-3290-4A51-98AB-A9AB044B1924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Exergy!DATOS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2023-02-08T16:34:04Z</dcterms:modified>
</cp:coreProperties>
</file>