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ecos25\"/>
    </mc:Choice>
  </mc:AlternateContent>
  <xr:revisionPtr revIDLastSave="0" documentId="13_ncr:1_{8D415F9B-1B9C-4F90-8435-1DBF7AE1CFA5}" xr6:coauthVersionLast="47" xr6:coauthVersionMax="47" xr10:uidLastSave="{00000000-0000-0000-0000-000000000000}"/>
  <bookViews>
    <workbookView xWindow="-28020" yWindow="-495" windowWidth="21600" windowHeight="11295" firstSheet="1" activeTab="6" xr2:uid="{00000000-000D-0000-FFFF-FFFF00000000}"/>
  </bookViews>
  <sheets>
    <sheet name="PhysicalDiagram" sheetId="3" r:id="rId1"/>
    <sheet name="Validate" sheetId="4" r:id="rId2"/>
    <sheet name="Flows" sheetId="5" r:id="rId3"/>
    <sheet name="Processes" sheetId="6" r:id="rId4"/>
    <sheet name="Exergy" sheetId="7" r:id="rId5"/>
    <sheet name="Format" sheetId="8" r:id="rId6"/>
    <sheet name="WasteDefinition" sheetId="9" r:id="rId7"/>
    <sheet name="WasteAllocation" sheetId="11" r:id="rId8"/>
    <sheet name="ResourcesCost" sheetId="10" r:id="rId9"/>
    <sheet name="Balance mat energ" sheetId="1" r:id="rId10"/>
    <sheet name="Exergías" sheetId="2" r:id="rId11"/>
  </sheets>
  <definedNames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" i="7"/>
  <c r="B26" i="7"/>
  <c r="B18" i="7"/>
  <c r="B25" i="7" s="1"/>
  <c r="B9" i="7"/>
  <c r="U5" i="1" l="1"/>
  <c r="U22" i="1"/>
  <c r="AB21" i="1" s="1"/>
  <c r="P13" i="1"/>
  <c r="O30" i="1" s="1"/>
  <c r="P30" i="1"/>
  <c r="AC15" i="1"/>
  <c r="AB9" i="1"/>
  <c r="W14" i="1"/>
  <c r="AB2" i="1"/>
  <c r="N3" i="1"/>
  <c r="N2" i="1"/>
  <c r="B11" i="1"/>
  <c r="B6" i="1"/>
  <c r="L4" i="1"/>
  <c r="N4" i="1" s="1"/>
  <c r="O6" i="1"/>
  <c r="O8" i="1" s="1"/>
  <c r="H9" i="1" s="1"/>
  <c r="U8" i="1"/>
  <c r="H7" i="1"/>
  <c r="H6" i="1" s="1"/>
  <c r="B7" i="1"/>
  <c r="S14" i="1"/>
  <c r="S2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<sst xmlns="http://schemas.openxmlformats.org/spreadsheetml/2006/main" count="287" uniqueCount="123">
  <si>
    <t>Cl2(g)</t>
  </si>
  <si>
    <t>ton</t>
  </si>
  <si>
    <t>NaOH (s)</t>
  </si>
  <si>
    <t>H2 (g)</t>
  </si>
  <si>
    <t>kg</t>
  </si>
  <si>
    <t>NaCl</t>
  </si>
  <si>
    <t>Electricidad</t>
  </si>
  <si>
    <t>GJ</t>
  </si>
  <si>
    <t>Agua</t>
  </si>
  <si>
    <t>Na2CO3</t>
  </si>
  <si>
    <t>NaOH</t>
  </si>
  <si>
    <t>HCl</t>
  </si>
  <si>
    <t>Vapor</t>
  </si>
  <si>
    <t>199 ºC</t>
  </si>
  <si>
    <t>10.4 bar</t>
  </si>
  <si>
    <t>H2SO4</t>
  </si>
  <si>
    <t>Energía</t>
  </si>
  <si>
    <t>MJ</t>
  </si>
  <si>
    <t>H2SO4 60%</t>
  </si>
  <si>
    <t>T sat P 10.4 bar</t>
  </si>
  <si>
    <t>T sat P amb</t>
  </si>
  <si>
    <t>Compuesto</t>
  </si>
  <si>
    <t>Exergía estándar (kJ/mol)</t>
  </si>
  <si>
    <t>M (g/mol)</t>
  </si>
  <si>
    <t>B</t>
  </si>
  <si>
    <t>TOTAL</t>
  </si>
  <si>
    <t>60 ºC</t>
  </si>
  <si>
    <t>100 ºC</t>
  </si>
  <si>
    <t>Flows</t>
  </si>
  <si>
    <t>Processes</t>
  </si>
  <si>
    <t>Wastes</t>
  </si>
  <si>
    <t>Resources</t>
  </si>
  <si>
    <t>RESOURCE</t>
  </si>
  <si>
    <t>PRODUCTIVE</t>
  </si>
  <si>
    <t>DEFAULT</t>
  </si>
  <si>
    <t>FLOW</t>
  </si>
  <si>
    <t>INTERNAL</t>
  </si>
  <si>
    <t>DISSIPATIVE</t>
  </si>
  <si>
    <t>MANUAL</t>
  </si>
  <si>
    <t>PROCESS</t>
  </si>
  <si>
    <t>OUTPUT</t>
  </si>
  <si>
    <t>RESOURCES</t>
  </si>
  <si>
    <t>WASTE</t>
  </si>
  <si>
    <t>EXERGY</t>
  </si>
  <si>
    <t>COST</t>
  </si>
  <si>
    <t>IRREVERSIBILITY</t>
  </si>
  <si>
    <t>HYBRID</t>
  </si>
  <si>
    <t>key</t>
  </si>
  <si>
    <t>type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</si>
  <si>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</si>
  <si>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</si>
  <si>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</si>
  <si>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</si>
  <si>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</si>
  <si>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</si>
  <si>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</si>
  <si>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</si>
  <si>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</si>
  <si>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</si>
  <si>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</si>
  <si>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</si>
  <si>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</si>
  <si>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</si>
  <si>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B16</t>
  </si>
  <si>
    <t>B17</t>
  </si>
  <si>
    <t>B18</t>
  </si>
  <si>
    <t>B19</t>
  </si>
  <si>
    <t>B20</t>
  </si>
  <si>
    <t>B21</t>
  </si>
  <si>
    <t>description</t>
  </si>
  <si>
    <t>fuel</t>
  </si>
  <si>
    <t>product</t>
  </si>
  <si>
    <t>State1</t>
  </si>
  <si>
    <t>width</t>
  </si>
  <si>
    <t>precision</t>
  </si>
  <si>
    <t>unit</t>
  </si>
  <si>
    <t>(kW)</t>
  </si>
  <si>
    <t>EXERGY_COST</t>
  </si>
  <si>
    <t>EXERGY_UNIT_COST</t>
  </si>
  <si>
    <t>(J/J)</t>
  </si>
  <si>
    <t>GENERALIZED_COST</t>
  </si>
  <si>
    <t>GENERALIZED_UNIT_COST</t>
  </si>
  <si>
    <t>(kW/kW)</t>
  </si>
  <si>
    <t>DIAGNOSIS</t>
  </si>
  <si>
    <t>recycle</t>
  </si>
  <si>
    <t>Base</t>
  </si>
  <si>
    <t>Fossil</t>
  </si>
  <si>
    <t>EXT</t>
  </si>
  <si>
    <t>SAL</t>
  </si>
  <si>
    <t>ELEC</t>
  </si>
  <si>
    <t>PURCL</t>
  </si>
  <si>
    <t>PURNA</t>
  </si>
  <si>
    <t>Extracción</t>
  </si>
  <si>
    <t>Preparación Salmuera</t>
  </si>
  <si>
    <t>Electrólisis</t>
  </si>
  <si>
    <t>Purificación Cloro</t>
  </si>
  <si>
    <t>Desague minería</t>
  </si>
  <si>
    <t>DIS1</t>
  </si>
  <si>
    <t>Desague salmuera</t>
  </si>
  <si>
    <t>Sulfurico acuoso</t>
  </si>
  <si>
    <t>DIS2</t>
  </si>
  <si>
    <t>DIS3</t>
  </si>
  <si>
    <t>DIS4</t>
  </si>
  <si>
    <t>B1+B2+B3-B6</t>
  </si>
  <si>
    <t>B5+B6+B8-B10</t>
  </si>
  <si>
    <t>B9+B10+B11-B14</t>
  </si>
  <si>
    <t>B12+B13+B15</t>
  </si>
  <si>
    <t>B12+B16</t>
  </si>
  <si>
    <t>B13+B14+B19</t>
  </si>
  <si>
    <t>Cl2</t>
  </si>
  <si>
    <t>H2</t>
  </si>
  <si>
    <t>R22</t>
  </si>
  <si>
    <t>R23</t>
  </si>
  <si>
    <t>R24</t>
  </si>
  <si>
    <t>R25</t>
  </si>
  <si>
    <t>B1+B3+(B2-B4-B6)</t>
  </si>
  <si>
    <t>B5+B8+(B6-B7-B10)</t>
  </si>
  <si>
    <t>B12+B13+H2</t>
  </si>
  <si>
    <t>B9+B11+(B10-B14)</t>
  </si>
  <si>
    <t>B13+B14+(B19-B20)</t>
  </si>
  <si>
    <t>Purificación Sosa</t>
  </si>
  <si>
    <t>Vapor Exhaustado</t>
  </si>
  <si>
    <t>B17+NaOH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</si>
</sst>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1" fontId="0" fillId="0" borderId="0" xfId="0" applyNumberFormat="1"/>
    <xf numFmtId="9" fontId="0" fillId="0" borderId="0" xfId="0" applyNumberFormat="1"/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4" borderId="0" xfId="0" applyFill="1"/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1" fontId="0" fillId="0" borderId="0" xfId="0" applyNumberFormat="1" applyAlignment="1">
      <alignment horizontal="center"/>
    </xf>
    <xf numFmtId="0" fontId="0" fillId="3" borderId="0" xfId="0" applyFill="1"/>
    <xf numFmtId="11" fontId="0" fillId="3" borderId="0" xfId="0" applyNumberFormat="1" applyFill="1"/>
    <xf numFmtId="3" fontId="0" fillId="3" borderId="0" xfId="0" applyNumberFormat="1" applyFill="1"/>
    <xf numFmtId="2" fontId="0" fillId="3" borderId="0" xfId="0" applyNumberFormat="1" applyFill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1</xdr:row>
      <xdr:rowOff>112058</xdr:rowOff>
    </xdr:from>
    <xdr:to>
      <xdr:col>27</xdr:col>
      <xdr:colOff>58866</xdr:colOff>
      <xdr:row>35</xdr:row>
      <xdr:rowOff>44823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302558"/>
          <a:ext cx="20251866" cy="64097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4</xdr:row>
      <xdr:rowOff>83820</xdr:rowOff>
    </xdr:from>
    <xdr:to>
      <xdr:col>5</xdr:col>
      <xdr:colOff>594360</xdr:colOff>
      <xdr:row>11</xdr:row>
      <xdr:rowOff>76200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3759B86-84AE-98C6-3A6B-9D573C0907A9}"/>
            </a:ext>
          </a:extLst>
        </xdr:cNvPr>
        <xdr:cNvSpPr/>
      </xdr:nvSpPr>
      <xdr:spPr>
        <a:xfrm>
          <a:off x="1836420" y="815340"/>
          <a:ext cx="1805940" cy="127254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EXTRACCIÓN DE LA</a:t>
          </a:r>
          <a:r>
            <a:rPr lang="en-US" sz="1400" b="1" baseline="0"/>
            <a:t> SAL</a:t>
          </a:r>
          <a:endParaRPr lang="en-US" sz="1400" b="1"/>
        </a:p>
      </xdr:txBody>
    </xdr:sp>
    <xdr:clientData/>
  </xdr:twoCellAnchor>
  <xdr:twoCellAnchor>
    <xdr:from>
      <xdr:col>0</xdr:col>
      <xdr:colOff>121920</xdr:colOff>
      <xdr:row>7</xdr:row>
      <xdr:rowOff>53340</xdr:rowOff>
    </xdr:from>
    <xdr:to>
      <xdr:col>2</xdr:col>
      <xdr:colOff>586740</xdr:colOff>
      <xdr:row>7</xdr:row>
      <xdr:rowOff>60960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96A9AA51-A512-8ADC-ADD8-FF094005C650}"/>
            </a:ext>
          </a:extLst>
        </xdr:cNvPr>
        <xdr:cNvCxnSpPr/>
      </xdr:nvCxnSpPr>
      <xdr:spPr>
        <a:xfrm flipV="1">
          <a:off x="121920" y="1333500"/>
          <a:ext cx="1684020" cy="762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160020</xdr:colOff>
      <xdr:row>9</xdr:row>
      <xdr:rowOff>99060</xdr:rowOff>
    </xdr:from>
    <xdr:to>
      <xdr:col>2</xdr:col>
      <xdr:colOff>579120</xdr:colOff>
      <xdr:row>9</xdr:row>
      <xdr:rowOff>106680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7523B1A3-5565-4690-BC60-A198AE61780F}"/>
            </a:ext>
          </a:extLst>
        </xdr:cNvPr>
        <xdr:cNvCxnSpPr/>
      </xdr:nvCxnSpPr>
      <xdr:spPr>
        <a:xfrm flipV="1">
          <a:off x="160020" y="1744980"/>
          <a:ext cx="1638300" cy="762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426720</xdr:colOff>
      <xdr:row>4</xdr:row>
      <xdr:rowOff>99060</xdr:rowOff>
    </xdr:from>
    <xdr:to>
      <xdr:col>12</xdr:col>
      <xdr:colOff>403860</xdr:colOff>
      <xdr:row>11</xdr:row>
      <xdr:rowOff>91440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CD4C6D5F-65D7-4698-869F-59053F54E035}"/>
            </a:ext>
          </a:extLst>
        </xdr:cNvPr>
        <xdr:cNvSpPr/>
      </xdr:nvSpPr>
      <xdr:spPr>
        <a:xfrm>
          <a:off x="4084320" y="830580"/>
          <a:ext cx="1805940" cy="127254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PREPARACIÓN DE LA SALMUERA</a:t>
          </a:r>
        </a:p>
      </xdr:txBody>
    </xdr:sp>
    <xdr:clientData/>
  </xdr:twoCellAnchor>
  <xdr:twoCellAnchor>
    <xdr:from>
      <xdr:col>16</xdr:col>
      <xdr:colOff>15240</xdr:colOff>
      <xdr:row>4</xdr:row>
      <xdr:rowOff>83820</xdr:rowOff>
    </xdr:from>
    <xdr:to>
      <xdr:col>18</xdr:col>
      <xdr:colOff>601980</xdr:colOff>
      <xdr:row>11</xdr:row>
      <xdr:rowOff>76200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7D412FAE-5023-4C5C-BC35-D767022EE406}"/>
            </a:ext>
          </a:extLst>
        </xdr:cNvPr>
        <xdr:cNvSpPr/>
      </xdr:nvSpPr>
      <xdr:spPr>
        <a:xfrm>
          <a:off x="6720840" y="815340"/>
          <a:ext cx="1805940" cy="127254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ELECTRÓLISIS</a:t>
          </a:r>
        </a:p>
      </xdr:txBody>
    </xdr:sp>
    <xdr:clientData/>
  </xdr:twoCellAnchor>
  <xdr:twoCellAnchor>
    <xdr:from>
      <xdr:col>22</xdr:col>
      <xdr:colOff>30480</xdr:colOff>
      <xdr:row>4</xdr:row>
      <xdr:rowOff>60960</xdr:rowOff>
    </xdr:from>
    <xdr:to>
      <xdr:col>25</xdr:col>
      <xdr:colOff>7620</xdr:colOff>
      <xdr:row>11</xdr:row>
      <xdr:rowOff>53340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7857F9D5-9B75-43DE-A060-CD5C7DEDA23F}"/>
            </a:ext>
          </a:extLst>
        </xdr:cNvPr>
        <xdr:cNvSpPr/>
      </xdr:nvSpPr>
      <xdr:spPr>
        <a:xfrm>
          <a:off x="10393680" y="792480"/>
          <a:ext cx="1805940" cy="127254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PURIFICACIÓN DE PRODUCTOS</a:t>
          </a:r>
        </a:p>
      </xdr:txBody>
    </xdr:sp>
    <xdr:clientData/>
  </xdr:twoCellAnchor>
  <xdr:twoCellAnchor>
    <xdr:from>
      <xdr:col>19</xdr:col>
      <xdr:colOff>7620</xdr:colOff>
      <xdr:row>9</xdr:row>
      <xdr:rowOff>144780</xdr:rowOff>
    </xdr:from>
    <xdr:to>
      <xdr:col>22</xdr:col>
      <xdr:colOff>45720</xdr:colOff>
      <xdr:row>17</xdr:row>
      <xdr:rowOff>114300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A80E303-FC43-4145-A21C-6FFA9792C6E4}"/>
            </a:ext>
          </a:extLst>
        </xdr:cNvPr>
        <xdr:cNvCxnSpPr/>
      </xdr:nvCxnSpPr>
      <xdr:spPr>
        <a:xfrm>
          <a:off x="10980420" y="1790700"/>
          <a:ext cx="1866900" cy="143256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487680</xdr:colOff>
      <xdr:row>11</xdr:row>
      <xdr:rowOff>129540</xdr:rowOff>
    </xdr:from>
    <xdr:to>
      <xdr:col>16</xdr:col>
      <xdr:colOff>487680</xdr:colOff>
      <xdr:row>16</xdr:row>
      <xdr:rowOff>68580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E948913F-20E4-4CC5-8154-BDEF605B8C6D}"/>
            </a:ext>
          </a:extLst>
        </xdr:cNvPr>
        <xdr:cNvCxnSpPr/>
      </xdr:nvCxnSpPr>
      <xdr:spPr>
        <a:xfrm>
          <a:off x="9631680" y="2141220"/>
          <a:ext cx="0" cy="85344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60960</xdr:colOff>
      <xdr:row>6</xdr:row>
      <xdr:rowOff>60960</xdr:rowOff>
    </xdr:from>
    <xdr:to>
      <xdr:col>21</xdr:col>
      <xdr:colOff>601980</xdr:colOff>
      <xdr:row>6</xdr:row>
      <xdr:rowOff>68580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B26F1923-8054-4AF3-B5B9-93488722A42C}"/>
            </a:ext>
          </a:extLst>
        </xdr:cNvPr>
        <xdr:cNvCxnSpPr/>
      </xdr:nvCxnSpPr>
      <xdr:spPr>
        <a:xfrm flipV="1">
          <a:off x="8595360" y="1158240"/>
          <a:ext cx="1760220" cy="762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68580</xdr:colOff>
      <xdr:row>6</xdr:row>
      <xdr:rowOff>91440</xdr:rowOff>
    </xdr:from>
    <xdr:to>
      <xdr:col>16</xdr:col>
      <xdr:colOff>0</xdr:colOff>
      <xdr:row>6</xdr:row>
      <xdr:rowOff>99060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CA32944-E956-4A3F-A9C1-46C875FAF97C}"/>
            </a:ext>
          </a:extLst>
        </xdr:cNvPr>
        <xdr:cNvCxnSpPr/>
      </xdr:nvCxnSpPr>
      <xdr:spPr>
        <a:xfrm flipV="1">
          <a:off x="7383780" y="1188720"/>
          <a:ext cx="1760220" cy="762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464820</xdr:colOff>
      <xdr:row>0</xdr:row>
      <xdr:rowOff>22860</xdr:rowOff>
    </xdr:from>
    <xdr:to>
      <xdr:col>16</xdr:col>
      <xdr:colOff>472440</xdr:colOff>
      <xdr:row>4</xdr:row>
      <xdr:rowOff>68580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9C9C8AE7-E052-4FC7-9826-E3EAA1F7E344}"/>
            </a:ext>
          </a:extLst>
        </xdr:cNvPr>
        <xdr:cNvCxnSpPr/>
      </xdr:nvCxnSpPr>
      <xdr:spPr>
        <a:xfrm flipH="1">
          <a:off x="9608820" y="22860"/>
          <a:ext cx="7620" cy="77724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60960</xdr:colOff>
      <xdr:row>8</xdr:row>
      <xdr:rowOff>106680</xdr:rowOff>
    </xdr:from>
    <xdr:to>
      <xdr:col>15</xdr:col>
      <xdr:colOff>601980</xdr:colOff>
      <xdr:row>8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74A03F5-3CAD-4CF0-BCE3-284D05FBF994}"/>
            </a:ext>
          </a:extLst>
        </xdr:cNvPr>
        <xdr:cNvCxnSpPr/>
      </xdr:nvCxnSpPr>
      <xdr:spPr>
        <a:xfrm flipV="1">
          <a:off x="7376160" y="1569720"/>
          <a:ext cx="1760220" cy="762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426720</xdr:colOff>
      <xdr:row>7</xdr:row>
      <xdr:rowOff>76200</xdr:rowOff>
    </xdr:from>
    <xdr:to>
      <xdr:col>9</xdr:col>
      <xdr:colOff>358140</xdr:colOff>
      <xdr:row>7</xdr:row>
      <xdr:rowOff>83820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6FE295D4-C68C-4999-A481-0D520C45A10B}"/>
            </a:ext>
          </a:extLst>
        </xdr:cNvPr>
        <xdr:cNvCxnSpPr/>
      </xdr:nvCxnSpPr>
      <xdr:spPr>
        <a:xfrm flipV="1">
          <a:off x="4084320" y="1356360"/>
          <a:ext cx="1760220" cy="762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419100</xdr:colOff>
      <xdr:row>9</xdr:row>
      <xdr:rowOff>114300</xdr:rowOff>
    </xdr:from>
    <xdr:to>
      <xdr:col>9</xdr:col>
      <xdr:colOff>350520</xdr:colOff>
      <xdr:row>9</xdr:row>
      <xdr:rowOff>121920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280B0584-4F50-433C-AC72-5CBF2C8F8CCD}"/>
            </a:ext>
          </a:extLst>
        </xdr:cNvPr>
        <xdr:cNvCxnSpPr/>
      </xdr:nvCxnSpPr>
      <xdr:spPr>
        <a:xfrm flipV="1">
          <a:off x="4076700" y="1760220"/>
          <a:ext cx="1760220" cy="762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533400</xdr:colOff>
      <xdr:row>0</xdr:row>
      <xdr:rowOff>22860</xdr:rowOff>
    </xdr:from>
    <xdr:to>
      <xdr:col>9</xdr:col>
      <xdr:colOff>541020</xdr:colOff>
      <xdr:row>4</xdr:row>
      <xdr:rowOff>68580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1B536519-6C07-4AED-9DD1-B44D5C39A2ED}"/>
            </a:ext>
          </a:extLst>
        </xdr:cNvPr>
        <xdr:cNvCxnSpPr/>
      </xdr:nvCxnSpPr>
      <xdr:spPr>
        <a:xfrm flipH="1">
          <a:off x="6019800" y="22860"/>
          <a:ext cx="7620" cy="77724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16</xdr:row>
      <xdr:rowOff>106680</xdr:rowOff>
    </xdr:from>
    <xdr:to>
      <xdr:col>18</xdr:col>
      <xdr:colOff>586740</xdr:colOff>
      <xdr:row>23</xdr:row>
      <xdr:rowOff>99060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CC8C080B-8561-4E88-A2FE-675DD7B23582}"/>
            </a:ext>
          </a:extLst>
        </xdr:cNvPr>
        <xdr:cNvSpPr/>
      </xdr:nvSpPr>
      <xdr:spPr>
        <a:xfrm>
          <a:off x="9144000" y="3032760"/>
          <a:ext cx="1805940" cy="127254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PURIFICACIÓN DE PRODUCTOS</a:t>
          </a:r>
        </a:p>
      </xdr:txBody>
    </xdr:sp>
    <xdr:clientData/>
  </xdr:twoCellAnchor>
  <xdr:twoCellAnchor>
    <xdr:from>
      <xdr:col>22</xdr:col>
      <xdr:colOff>38100</xdr:colOff>
      <xdr:row>16</xdr:row>
      <xdr:rowOff>175260</xdr:rowOff>
    </xdr:from>
    <xdr:to>
      <xdr:col>25</xdr:col>
      <xdr:colOff>15240</xdr:colOff>
      <xdr:row>23</xdr:row>
      <xdr:rowOff>167640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716543B3-FB99-4786-B210-0F23EF410D2F}"/>
            </a:ext>
          </a:extLst>
        </xdr:cNvPr>
        <xdr:cNvSpPr/>
      </xdr:nvSpPr>
      <xdr:spPr>
        <a:xfrm>
          <a:off x="12839700" y="3101340"/>
          <a:ext cx="1805940" cy="127254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PRODUCTOS FINALES</a:t>
          </a:r>
        </a:p>
      </xdr:txBody>
    </xdr:sp>
    <xdr:clientData/>
  </xdr:twoCellAnchor>
  <xdr:twoCellAnchor>
    <xdr:from>
      <xdr:col>13</xdr:col>
      <xdr:colOff>38100</xdr:colOff>
      <xdr:row>20</xdr:row>
      <xdr:rowOff>121920</xdr:rowOff>
    </xdr:from>
    <xdr:to>
      <xdr:col>15</xdr:col>
      <xdr:colOff>579120</xdr:colOff>
      <xdr:row>20</xdr:row>
      <xdr:rowOff>129540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8345455D-A6B6-4772-A45A-1CACF39BC3D9}"/>
            </a:ext>
          </a:extLst>
        </xdr:cNvPr>
        <xdr:cNvCxnSpPr/>
      </xdr:nvCxnSpPr>
      <xdr:spPr>
        <a:xfrm flipV="1">
          <a:off x="7353300" y="3779520"/>
          <a:ext cx="1760220" cy="762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20</xdr:row>
      <xdr:rowOff>99060</xdr:rowOff>
    </xdr:from>
    <xdr:to>
      <xdr:col>21</xdr:col>
      <xdr:colOff>541020</xdr:colOff>
      <xdr:row>20</xdr:row>
      <xdr:rowOff>106680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8D39EE97-40C4-4F02-910D-89AD3DD56843}"/>
            </a:ext>
          </a:extLst>
        </xdr:cNvPr>
        <xdr:cNvCxnSpPr/>
      </xdr:nvCxnSpPr>
      <xdr:spPr>
        <a:xfrm flipV="1">
          <a:off x="10972800" y="3756660"/>
          <a:ext cx="1760220" cy="762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388620</xdr:colOff>
      <xdr:row>11</xdr:row>
      <xdr:rowOff>152400</xdr:rowOff>
    </xdr:from>
    <xdr:to>
      <xdr:col>24</xdr:col>
      <xdr:colOff>388620</xdr:colOff>
      <xdr:row>16</xdr:row>
      <xdr:rowOff>91440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F8EF5F6C-0524-46F8-97C2-5EFBB2511551}"/>
            </a:ext>
          </a:extLst>
        </xdr:cNvPr>
        <xdr:cNvCxnSpPr/>
      </xdr:nvCxnSpPr>
      <xdr:spPr>
        <a:xfrm>
          <a:off x="14409420" y="2164080"/>
          <a:ext cx="0" cy="85344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441960</xdr:colOff>
      <xdr:row>23</xdr:row>
      <xdr:rowOff>160020</xdr:rowOff>
    </xdr:from>
    <xdr:to>
      <xdr:col>16</xdr:col>
      <xdr:colOff>441960</xdr:colOff>
      <xdr:row>28</xdr:row>
      <xdr:rowOff>99060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B528E43A-3E47-470B-B6F5-7864C26FB65F}"/>
            </a:ext>
          </a:extLst>
        </xdr:cNvPr>
        <xdr:cNvCxnSpPr/>
      </xdr:nvCxnSpPr>
      <xdr:spPr>
        <a:xfrm>
          <a:off x="9585960" y="4366260"/>
          <a:ext cx="0" cy="85344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502920</xdr:colOff>
      <xdr:row>0</xdr:row>
      <xdr:rowOff>60960</xdr:rowOff>
    </xdr:from>
    <xdr:to>
      <xdr:col>23</xdr:col>
      <xdr:colOff>502920</xdr:colOff>
      <xdr:row>3</xdr:row>
      <xdr:rowOff>167640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C7C14952-82AC-4918-91BB-13FAF8A7D9AD}"/>
            </a:ext>
          </a:extLst>
        </xdr:cNvPr>
        <xdr:cNvCxnSpPr/>
      </xdr:nvCxnSpPr>
      <xdr:spPr>
        <a:xfrm>
          <a:off x="13914120" y="60960"/>
          <a:ext cx="0" cy="65532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480060</xdr:colOff>
      <xdr:row>0</xdr:row>
      <xdr:rowOff>15240</xdr:rowOff>
    </xdr:from>
    <xdr:to>
      <xdr:col>3</xdr:col>
      <xdr:colOff>487680</xdr:colOff>
      <xdr:row>4</xdr:row>
      <xdr:rowOff>60960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F1A27562-66E7-40F2-825A-8140D44271AE}"/>
            </a:ext>
          </a:extLst>
        </xdr:cNvPr>
        <xdr:cNvCxnSpPr/>
      </xdr:nvCxnSpPr>
      <xdr:spPr>
        <a:xfrm flipH="1">
          <a:off x="2308860" y="15240"/>
          <a:ext cx="7620" cy="77724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381000</xdr:colOff>
      <xdr:row>11</xdr:row>
      <xdr:rowOff>144780</xdr:rowOff>
    </xdr:from>
    <xdr:to>
      <xdr:col>3</xdr:col>
      <xdr:colOff>388620</xdr:colOff>
      <xdr:row>16</xdr:row>
      <xdr:rowOff>7620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56494F4D-F53A-4884-836E-5A5DF41DA025}"/>
            </a:ext>
          </a:extLst>
        </xdr:cNvPr>
        <xdr:cNvCxnSpPr/>
      </xdr:nvCxnSpPr>
      <xdr:spPr>
        <a:xfrm flipH="1">
          <a:off x="2209800" y="2156460"/>
          <a:ext cx="7620" cy="77724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30480</xdr:colOff>
      <xdr:row>7</xdr:row>
      <xdr:rowOff>106680</xdr:rowOff>
    </xdr:from>
    <xdr:to>
      <xdr:col>27</xdr:col>
      <xdr:colOff>571500</xdr:colOff>
      <xdr:row>7</xdr:row>
      <xdr:rowOff>114300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115F4DBA-1D5F-4235-ACC2-2D6CDC563245}"/>
            </a:ext>
          </a:extLst>
        </xdr:cNvPr>
        <xdr:cNvCxnSpPr/>
      </xdr:nvCxnSpPr>
      <xdr:spPr>
        <a:xfrm flipV="1">
          <a:off x="15270480" y="1386840"/>
          <a:ext cx="1760220" cy="762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533400</xdr:colOff>
      <xdr:row>11</xdr:row>
      <xdr:rowOff>144780</xdr:rowOff>
    </xdr:from>
    <xdr:to>
      <xdr:col>9</xdr:col>
      <xdr:colOff>533400</xdr:colOff>
      <xdr:row>16</xdr:row>
      <xdr:rowOff>83820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2BBE6E21-58BD-4C66-9D88-9DC9B5D3122E}"/>
            </a:ext>
          </a:extLst>
        </xdr:cNvPr>
        <xdr:cNvCxnSpPr/>
      </xdr:nvCxnSpPr>
      <xdr:spPr>
        <a:xfrm>
          <a:off x="6019800" y="2156460"/>
          <a:ext cx="0" cy="85344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68580</xdr:colOff>
      <xdr:row>8</xdr:row>
      <xdr:rowOff>114300</xdr:rowOff>
    </xdr:from>
    <xdr:to>
      <xdr:col>22</xdr:col>
      <xdr:colOff>0</xdr:colOff>
      <xdr:row>8</xdr:row>
      <xdr:rowOff>121920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91A2B13E-2ECA-4A5B-9BD5-313861EBE2D6}"/>
            </a:ext>
          </a:extLst>
        </xdr:cNvPr>
        <xdr:cNvCxnSpPr/>
      </xdr:nvCxnSpPr>
      <xdr:spPr>
        <a:xfrm flipV="1">
          <a:off x="11650980" y="1577340"/>
          <a:ext cx="1760220" cy="762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409575</xdr:colOff>
      <xdr:row>1</xdr:row>
      <xdr:rowOff>171450</xdr:rowOff>
    </xdr:from>
    <xdr:ext cx="392672" cy="593304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 txBox="1"/>
      </xdr:nvSpPr>
      <xdr:spPr>
        <a:xfrm>
          <a:off x="1019175" y="361950"/>
          <a:ext cx="392672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1</a:t>
          </a:r>
          <a:endParaRPr lang="en-US" sz="1100" b="1"/>
        </a:p>
      </xdr:txBody>
    </xdr:sp>
    <xdr:clientData/>
  </xdr:oneCellAnchor>
  <xdr:oneCellAnchor>
    <xdr:from>
      <xdr:col>1</xdr:col>
      <xdr:colOff>419100</xdr:colOff>
      <xdr:row>11</xdr:row>
      <xdr:rowOff>57150</xdr:rowOff>
    </xdr:from>
    <xdr:ext cx="392672" cy="593304"/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SpPr txBox="1"/>
      </xdr:nvSpPr>
      <xdr:spPr>
        <a:xfrm>
          <a:off x="1028700" y="2152650"/>
          <a:ext cx="392672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2</a:t>
          </a:r>
          <a:endParaRPr lang="en-US" sz="1100" b="1"/>
        </a:p>
      </xdr:txBody>
    </xdr:sp>
    <xdr:clientData/>
  </xdr:oneCellAnchor>
  <xdr:oneCellAnchor>
    <xdr:from>
      <xdr:col>4</xdr:col>
      <xdr:colOff>76200</xdr:colOff>
      <xdr:row>1</xdr:row>
      <xdr:rowOff>28575</xdr:rowOff>
    </xdr:from>
    <xdr:ext cx="392672" cy="593304"/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SpPr txBox="1"/>
      </xdr:nvSpPr>
      <xdr:spPr>
        <a:xfrm>
          <a:off x="2514600" y="219075"/>
          <a:ext cx="392672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3</a:t>
          </a:r>
          <a:endParaRPr lang="en-US" sz="1100" b="1"/>
        </a:p>
      </xdr:txBody>
    </xdr:sp>
    <xdr:clientData/>
  </xdr:oneCellAnchor>
  <xdr:oneCellAnchor>
    <xdr:from>
      <xdr:col>4</xdr:col>
      <xdr:colOff>47625</xdr:colOff>
      <xdr:row>13</xdr:row>
      <xdr:rowOff>171450</xdr:rowOff>
    </xdr:from>
    <xdr:ext cx="392672" cy="593304"/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SpPr txBox="1"/>
      </xdr:nvSpPr>
      <xdr:spPr>
        <a:xfrm>
          <a:off x="2486025" y="2647950"/>
          <a:ext cx="392672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4</a:t>
          </a:r>
          <a:endParaRPr lang="en-US" sz="1100" b="1"/>
        </a:p>
      </xdr:txBody>
    </xdr:sp>
    <xdr:clientData/>
  </xdr:oneCellAnchor>
  <xdr:oneCellAnchor>
    <xdr:from>
      <xdr:col>8</xdr:col>
      <xdr:colOff>190500</xdr:colOff>
      <xdr:row>2</xdr:row>
      <xdr:rowOff>47625</xdr:rowOff>
    </xdr:from>
    <xdr:ext cx="392672" cy="593304"/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SpPr txBox="1"/>
      </xdr:nvSpPr>
      <xdr:spPr>
        <a:xfrm>
          <a:off x="5067300" y="428625"/>
          <a:ext cx="392672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5</a:t>
          </a:r>
          <a:endParaRPr lang="en-US" sz="1100" b="1"/>
        </a:p>
      </xdr:txBody>
    </xdr:sp>
    <xdr:clientData/>
  </xdr:oneCellAnchor>
  <xdr:oneCellAnchor>
    <xdr:from>
      <xdr:col>8</xdr:col>
      <xdr:colOff>171450</xdr:colOff>
      <xdr:row>10</xdr:row>
      <xdr:rowOff>0</xdr:rowOff>
    </xdr:from>
    <xdr:ext cx="392672" cy="593304"/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SpPr txBox="1"/>
      </xdr:nvSpPr>
      <xdr:spPr>
        <a:xfrm>
          <a:off x="5048250" y="1905000"/>
          <a:ext cx="392672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6</a:t>
          </a:r>
          <a:endParaRPr lang="en-US" sz="1100" b="1"/>
        </a:p>
      </xdr:txBody>
    </xdr:sp>
    <xdr:clientData/>
  </xdr:oneCellAnchor>
  <xdr:oneCellAnchor>
    <xdr:from>
      <xdr:col>10</xdr:col>
      <xdr:colOff>238125</xdr:colOff>
      <xdr:row>14</xdr:row>
      <xdr:rowOff>28575</xdr:rowOff>
    </xdr:from>
    <xdr:ext cx="392672" cy="593304"/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SpPr txBox="1"/>
      </xdr:nvSpPr>
      <xdr:spPr>
        <a:xfrm>
          <a:off x="6334125" y="2695575"/>
          <a:ext cx="392672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7</a:t>
          </a:r>
          <a:endParaRPr lang="en-US" sz="1100" b="1"/>
        </a:p>
      </xdr:txBody>
    </xdr:sp>
    <xdr:clientData/>
  </xdr:oneCellAnchor>
  <xdr:oneCellAnchor>
    <xdr:from>
      <xdr:col>9</xdr:col>
      <xdr:colOff>161925</xdr:colOff>
      <xdr:row>1</xdr:row>
      <xdr:rowOff>9525</xdr:rowOff>
    </xdr:from>
    <xdr:ext cx="392672" cy="593304"/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 txBox="1"/>
      </xdr:nvSpPr>
      <xdr:spPr>
        <a:xfrm>
          <a:off x="5648325" y="200025"/>
          <a:ext cx="392672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8</a:t>
          </a:r>
          <a:endParaRPr lang="en-US" sz="1100" b="1"/>
        </a:p>
      </xdr:txBody>
    </xdr:sp>
    <xdr:clientData/>
  </xdr:oneCellAnchor>
  <xdr:oneCellAnchor>
    <xdr:from>
      <xdr:col>14</xdr:col>
      <xdr:colOff>304800</xdr:colOff>
      <xdr:row>1</xdr:row>
      <xdr:rowOff>19050</xdr:rowOff>
    </xdr:from>
    <xdr:ext cx="392672" cy="593304"/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00000000-0008-0000-0800-00002B000000}"/>
            </a:ext>
          </a:extLst>
        </xdr:cNvPr>
        <xdr:cNvSpPr txBox="1"/>
      </xdr:nvSpPr>
      <xdr:spPr>
        <a:xfrm>
          <a:off x="8839200" y="209550"/>
          <a:ext cx="392672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9</a:t>
          </a:r>
          <a:endParaRPr lang="en-US" sz="1100" b="1"/>
        </a:p>
      </xdr:txBody>
    </xdr:sp>
    <xdr:clientData/>
  </xdr:oneCellAnchor>
  <xdr:oneCellAnchor>
    <xdr:from>
      <xdr:col>14</xdr:col>
      <xdr:colOff>19050</xdr:colOff>
      <xdr:row>8</xdr:row>
      <xdr:rowOff>28575</xdr:rowOff>
    </xdr:from>
    <xdr:ext cx="600677" cy="593304"/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00000000-0008-0000-0800-00002C000000}"/>
            </a:ext>
          </a:extLst>
        </xdr:cNvPr>
        <xdr:cNvSpPr txBox="1"/>
      </xdr:nvSpPr>
      <xdr:spPr>
        <a:xfrm>
          <a:off x="8553450" y="1552575"/>
          <a:ext cx="600677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10</a:t>
          </a:r>
          <a:endParaRPr lang="en-US" sz="1100" b="1"/>
        </a:p>
      </xdr:txBody>
    </xdr:sp>
    <xdr:clientData/>
  </xdr:oneCellAnchor>
  <xdr:oneCellAnchor>
    <xdr:from>
      <xdr:col>16</xdr:col>
      <xdr:colOff>590550</xdr:colOff>
      <xdr:row>1</xdr:row>
      <xdr:rowOff>19050</xdr:rowOff>
    </xdr:from>
    <xdr:ext cx="600677" cy="593304"/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00000000-0008-0000-0800-00002D000000}"/>
            </a:ext>
          </a:extLst>
        </xdr:cNvPr>
        <xdr:cNvSpPr txBox="1"/>
      </xdr:nvSpPr>
      <xdr:spPr>
        <a:xfrm>
          <a:off x="10344150" y="209550"/>
          <a:ext cx="600677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11</a:t>
          </a:r>
          <a:endParaRPr lang="en-US" sz="1100" b="1"/>
        </a:p>
      </xdr:txBody>
    </xdr:sp>
    <xdr:clientData/>
  </xdr:oneCellAnchor>
  <xdr:oneCellAnchor>
    <xdr:from>
      <xdr:col>15</xdr:col>
      <xdr:colOff>447675</xdr:colOff>
      <xdr:row>13</xdr:row>
      <xdr:rowOff>9525</xdr:rowOff>
    </xdr:from>
    <xdr:ext cx="600677" cy="593304"/>
    <xdr:sp macro="" textlink="">
      <xdr:nvSpPr>
        <xdr:cNvPr id="46" name="CuadroTexto 45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SpPr txBox="1"/>
      </xdr:nvSpPr>
      <xdr:spPr>
        <a:xfrm>
          <a:off x="9591675" y="2486025"/>
          <a:ext cx="600677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12</a:t>
          </a:r>
          <a:endParaRPr lang="en-US" sz="1100" b="1"/>
        </a:p>
      </xdr:txBody>
    </xdr:sp>
    <xdr:clientData/>
  </xdr:oneCellAnchor>
  <xdr:oneCellAnchor>
    <xdr:from>
      <xdr:col>20</xdr:col>
      <xdr:colOff>0</xdr:colOff>
      <xdr:row>1</xdr:row>
      <xdr:rowOff>19050</xdr:rowOff>
    </xdr:from>
    <xdr:ext cx="600677" cy="593304"/>
    <xdr:sp macro="" textlink="">
      <xdr:nvSpPr>
        <xdr:cNvPr id="47" name="CuadroTexto 46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SpPr txBox="1"/>
      </xdr:nvSpPr>
      <xdr:spPr>
        <a:xfrm>
          <a:off x="12258675" y="209550"/>
          <a:ext cx="600677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13</a:t>
          </a:r>
          <a:endParaRPr lang="en-US" sz="1100" b="1"/>
        </a:p>
      </xdr:txBody>
    </xdr:sp>
    <xdr:clientData/>
  </xdr:oneCellAnchor>
  <xdr:oneCellAnchor>
    <xdr:from>
      <xdr:col>21</xdr:col>
      <xdr:colOff>9525</xdr:colOff>
      <xdr:row>8</xdr:row>
      <xdr:rowOff>123825</xdr:rowOff>
    </xdr:from>
    <xdr:ext cx="600677" cy="593304"/>
    <xdr:sp macro="" textlink="">
      <xdr:nvSpPr>
        <xdr:cNvPr id="48" name="CuadroTexto 47">
          <a:extLs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SpPr txBox="1"/>
      </xdr:nvSpPr>
      <xdr:spPr>
        <a:xfrm>
          <a:off x="12877800" y="1647825"/>
          <a:ext cx="600677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14</a:t>
          </a:r>
          <a:endParaRPr lang="en-US" sz="1100" b="1"/>
        </a:p>
      </xdr:txBody>
    </xdr:sp>
    <xdr:clientData/>
  </xdr:oneCellAnchor>
  <xdr:oneCellAnchor>
    <xdr:from>
      <xdr:col>13</xdr:col>
      <xdr:colOff>400050</xdr:colOff>
      <xdr:row>22</xdr:row>
      <xdr:rowOff>9525</xdr:rowOff>
    </xdr:from>
    <xdr:ext cx="600677" cy="593304"/>
    <xdr:sp macro="" textlink="">
      <xdr:nvSpPr>
        <xdr:cNvPr id="49" name="CuadroTexto 48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SpPr txBox="1"/>
      </xdr:nvSpPr>
      <xdr:spPr>
        <a:xfrm>
          <a:off x="8324850" y="4200525"/>
          <a:ext cx="600677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16</a:t>
          </a:r>
          <a:endParaRPr lang="en-US" sz="1100" b="1"/>
        </a:p>
      </xdr:txBody>
    </xdr:sp>
    <xdr:clientData/>
  </xdr:oneCellAnchor>
  <xdr:oneCellAnchor>
    <xdr:from>
      <xdr:col>19</xdr:col>
      <xdr:colOff>504825</xdr:colOff>
      <xdr:row>13</xdr:row>
      <xdr:rowOff>19050</xdr:rowOff>
    </xdr:from>
    <xdr:ext cx="600677" cy="593304"/>
    <xdr:sp macro="" textlink="">
      <xdr:nvSpPr>
        <xdr:cNvPr id="50" name="CuadroTexto 49">
          <a:extLst>
            <a:ext uri="{FF2B5EF4-FFF2-40B4-BE49-F238E27FC236}">
              <a16:creationId xmlns:a16="http://schemas.microsoft.com/office/drawing/2014/main" id="{00000000-0008-0000-0800-000032000000}"/>
            </a:ext>
          </a:extLst>
        </xdr:cNvPr>
        <xdr:cNvSpPr txBox="1"/>
      </xdr:nvSpPr>
      <xdr:spPr>
        <a:xfrm>
          <a:off x="12153900" y="2495550"/>
          <a:ext cx="600677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15</a:t>
          </a:r>
          <a:endParaRPr lang="en-US" sz="1100" b="1"/>
        </a:p>
      </xdr:txBody>
    </xdr:sp>
    <xdr:clientData/>
  </xdr:oneCellAnchor>
  <xdr:oneCellAnchor>
    <xdr:from>
      <xdr:col>15</xdr:col>
      <xdr:colOff>409575</xdr:colOff>
      <xdr:row>24</xdr:row>
      <xdr:rowOff>57150</xdr:rowOff>
    </xdr:from>
    <xdr:ext cx="600677" cy="593304"/>
    <xdr:sp macro="" textlink="">
      <xdr:nvSpPr>
        <xdr:cNvPr id="51" name="CuadroTexto 50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SpPr txBox="1"/>
      </xdr:nvSpPr>
      <xdr:spPr>
        <a:xfrm>
          <a:off x="9553575" y="4629150"/>
          <a:ext cx="600677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17</a:t>
          </a:r>
          <a:endParaRPr lang="en-US" sz="1100" b="1"/>
        </a:p>
      </xdr:txBody>
    </xdr:sp>
    <xdr:clientData/>
  </xdr:oneCellAnchor>
  <xdr:oneCellAnchor>
    <xdr:from>
      <xdr:col>19</xdr:col>
      <xdr:colOff>247650</xdr:colOff>
      <xdr:row>21</xdr:row>
      <xdr:rowOff>28575</xdr:rowOff>
    </xdr:from>
    <xdr:ext cx="600677" cy="593304"/>
    <xdr:sp macro="" textlink="">
      <xdr:nvSpPr>
        <xdr:cNvPr id="52" name="CuadroTexto 51">
          <a:extLst>
            <a:ext uri="{FF2B5EF4-FFF2-40B4-BE49-F238E27FC236}">
              <a16:creationId xmlns:a16="http://schemas.microsoft.com/office/drawing/2014/main" id="{00000000-0008-0000-0800-000034000000}"/>
            </a:ext>
          </a:extLst>
        </xdr:cNvPr>
        <xdr:cNvSpPr txBox="1"/>
      </xdr:nvSpPr>
      <xdr:spPr>
        <a:xfrm>
          <a:off x="11896725" y="4029075"/>
          <a:ext cx="600677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18</a:t>
          </a:r>
          <a:endParaRPr lang="en-US" sz="1100" b="1"/>
        </a:p>
      </xdr:txBody>
    </xdr:sp>
    <xdr:clientData/>
  </xdr:oneCellAnchor>
  <xdr:oneCellAnchor>
    <xdr:from>
      <xdr:col>26</xdr:col>
      <xdr:colOff>95250</xdr:colOff>
      <xdr:row>3</xdr:row>
      <xdr:rowOff>104775</xdr:rowOff>
    </xdr:from>
    <xdr:ext cx="600677" cy="593304"/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00000000-0008-0000-0800-000035000000}"/>
            </a:ext>
          </a:extLst>
        </xdr:cNvPr>
        <xdr:cNvSpPr txBox="1"/>
      </xdr:nvSpPr>
      <xdr:spPr>
        <a:xfrm>
          <a:off x="16040100" y="676275"/>
          <a:ext cx="600677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20</a:t>
          </a:r>
          <a:endParaRPr lang="en-US" sz="1100" b="1"/>
        </a:p>
      </xdr:txBody>
    </xdr:sp>
    <xdr:clientData/>
  </xdr:oneCellAnchor>
  <xdr:oneCellAnchor>
    <xdr:from>
      <xdr:col>23</xdr:col>
      <xdr:colOff>390525</xdr:colOff>
      <xdr:row>12</xdr:row>
      <xdr:rowOff>114300</xdr:rowOff>
    </xdr:from>
    <xdr:ext cx="600677" cy="593304"/>
    <xdr:sp macro="" textlink="">
      <xdr:nvSpPr>
        <xdr:cNvPr id="54" name="CuadroTexto 53">
          <a:extLst>
            <a:ext uri="{FF2B5EF4-FFF2-40B4-BE49-F238E27FC236}">
              <a16:creationId xmlns:a16="http://schemas.microsoft.com/office/drawing/2014/main" id="{00000000-0008-0000-0800-000036000000}"/>
            </a:ext>
          </a:extLst>
        </xdr:cNvPr>
        <xdr:cNvSpPr txBox="1"/>
      </xdr:nvSpPr>
      <xdr:spPr>
        <a:xfrm>
          <a:off x="14478000" y="2400300"/>
          <a:ext cx="600677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21</a:t>
          </a:r>
          <a:endParaRPr lang="en-US" sz="1100" b="1"/>
        </a:p>
      </xdr:txBody>
    </xdr:sp>
    <xdr:clientData/>
  </xdr:oneCellAnchor>
  <xdr:oneCellAnchor>
    <xdr:from>
      <xdr:col>22</xdr:col>
      <xdr:colOff>476250</xdr:colOff>
      <xdr:row>0</xdr:row>
      <xdr:rowOff>133350</xdr:rowOff>
    </xdr:from>
    <xdr:ext cx="600677" cy="593304"/>
    <xdr:sp macro="" textlink="">
      <xdr:nvSpPr>
        <xdr:cNvPr id="55" name="CuadroTexto 54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SpPr txBox="1"/>
      </xdr:nvSpPr>
      <xdr:spPr>
        <a:xfrm>
          <a:off x="13954125" y="133350"/>
          <a:ext cx="600677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19</a:t>
          </a:r>
          <a:endParaRPr lang="en-US" sz="1100" b="1"/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1" xr16:uid="{00000000-0016-0000-05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7:V43"/>
  <sheetViews>
    <sheetView showGridLines="0" zoomScale="85" zoomScaleNormal="85" workbookViewId="0">
      <selection activeCell="G43" sqref="G43"/>
    </sheetView>
  </sheetViews>
  <sheetFormatPr baseColWidth="10" defaultRowHeight="15" x14ac:dyDescent="0.25"/>
  <sheetData>
    <row r="37" spans="2:22" x14ac:dyDescent="0.25">
      <c r="B37" t="s">
        <v>103</v>
      </c>
      <c r="C37" t="s">
        <v>53</v>
      </c>
      <c r="H37" t="s">
        <v>104</v>
      </c>
      <c r="I37" t="s">
        <v>57</v>
      </c>
    </row>
    <row r="38" spans="2:22" x14ac:dyDescent="0.25">
      <c r="N38" t="s">
        <v>105</v>
      </c>
      <c r="O38" t="s">
        <v>106</v>
      </c>
      <c r="U38" t="s">
        <v>108</v>
      </c>
      <c r="V38" t="s">
        <v>68</v>
      </c>
    </row>
    <row r="43" spans="2:22" x14ac:dyDescent="0.25">
      <c r="N43" t="s">
        <v>107</v>
      </c>
      <c r="O43" t="s">
        <v>65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30"/>
  <sheetViews>
    <sheetView showGridLines="0" zoomScale="85" zoomScaleNormal="85" workbookViewId="0">
      <selection activeCell="Q32" sqref="Q32"/>
    </sheetView>
  </sheetViews>
  <sheetFormatPr baseColWidth="10" defaultColWidth="9.140625" defaultRowHeight="15" x14ac:dyDescent="0.25"/>
  <cols>
    <col min="18" max="18" width="10.140625" customWidth="1"/>
    <col min="26" max="26" width="10.7109375" bestFit="1" customWidth="1"/>
  </cols>
  <sheetData>
    <row r="1" spans="1:30" x14ac:dyDescent="0.25">
      <c r="E1" t="s">
        <v>16</v>
      </c>
      <c r="F1" s="16">
        <v>244</v>
      </c>
      <c r="G1" t="s">
        <v>17</v>
      </c>
      <c r="H1" t="s">
        <v>86</v>
      </c>
      <c r="N1" t="s">
        <v>24</v>
      </c>
      <c r="R1" t="s">
        <v>6</v>
      </c>
      <c r="S1" s="16">
        <v>20.399999999999999</v>
      </c>
      <c r="T1" t="s">
        <v>7</v>
      </c>
    </row>
    <row r="2" spans="1:30" x14ac:dyDescent="0.25">
      <c r="K2" t="s">
        <v>9</v>
      </c>
      <c r="L2" s="1">
        <v>1.2E-2</v>
      </c>
      <c r="M2" t="s">
        <v>1</v>
      </c>
      <c r="N2" s="17">
        <f>L2*1000*VLOOKUP(K2,Exergías!$A$1:$C$8,2,FALSE)/VLOOKUP(K2,Exergías!$A$1:$C$8,3,FALSE)</f>
        <v>4.6981132075471699</v>
      </c>
      <c r="O2" t="s">
        <v>17</v>
      </c>
      <c r="Y2" t="s">
        <v>15</v>
      </c>
      <c r="Z2">
        <v>23</v>
      </c>
      <c r="AA2" t="s">
        <v>4</v>
      </c>
      <c r="AB2" s="19">
        <f>Z2*VLOOKUP(Y2,Exergías!$A$1:$C$8,2,FALSE)/VLOOKUP(Y2,Exergías!$A$1:$C$8,3,FALSE)</f>
        <v>38.3098878695209</v>
      </c>
      <c r="AC2" t="s">
        <v>17</v>
      </c>
    </row>
    <row r="3" spans="1:30" x14ac:dyDescent="0.25">
      <c r="K3" t="s">
        <v>10</v>
      </c>
      <c r="L3" s="1">
        <v>2.8999999999999998E-3</v>
      </c>
      <c r="M3" t="s">
        <v>1</v>
      </c>
      <c r="N3" s="17">
        <f>L3*1000*VLOOKUP(K3,Exergías!$A$1:$C$8,2,FALSE)/VLOOKUP(K3,Exergías!$A$1:$C$8,3,FALSE)</f>
        <v>5.43025</v>
      </c>
      <c r="O3" t="s">
        <v>17</v>
      </c>
    </row>
    <row r="4" spans="1:30" x14ac:dyDescent="0.25">
      <c r="K4" t="s">
        <v>11</v>
      </c>
      <c r="L4" s="1">
        <f>0.028*0.32</f>
        <v>8.9600000000000009E-3</v>
      </c>
      <c r="M4" t="s">
        <v>1</v>
      </c>
      <c r="N4" s="17">
        <f>L4*1000*VLOOKUP(K4,Exergías!$A$1:$C$8,2,FALSE)/VLOOKUP(K4,Exergías!$A$1:$C$8,3,FALSE)</f>
        <v>20.74301369863014</v>
      </c>
      <c r="O4" t="s">
        <v>17</v>
      </c>
    </row>
    <row r="5" spans="1:30" x14ac:dyDescent="0.25">
      <c r="N5" t="s">
        <v>24</v>
      </c>
      <c r="O5" s="16">
        <v>432</v>
      </c>
      <c r="P5" t="s">
        <v>17</v>
      </c>
      <c r="T5" t="s">
        <v>24</v>
      </c>
      <c r="U5" s="16">
        <f>1787496/1000</f>
        <v>1787.4960000000001</v>
      </c>
      <c r="V5" t="s">
        <v>17</v>
      </c>
    </row>
    <row r="6" spans="1:30" x14ac:dyDescent="0.25">
      <c r="A6" t="s">
        <v>24</v>
      </c>
      <c r="B6" s="16">
        <f>B7*1000*VLOOKUP(A7,Exergías!$A$1:$C$8,2,FALSE)/VLOOKUP(A7,Exergías!$A$1:$C$8,3,FALSE)</f>
        <v>490.06863449691997</v>
      </c>
      <c r="C6" t="s">
        <v>17</v>
      </c>
      <c r="G6" t="s">
        <v>24</v>
      </c>
      <c r="H6" s="16">
        <f>H7*1000*VLOOKUP(G7,Exergías!$A$1:$C$8,2,FALSE)/VLOOKUP(G7,Exergías!$A$1:$C$8,3,FALSE)</f>
        <v>490.06863449691997</v>
      </c>
      <c r="I6" t="s">
        <v>17</v>
      </c>
      <c r="N6" t="s">
        <v>5</v>
      </c>
      <c r="O6">
        <f>0.911*1.94</f>
        <v>1.7673399999999999</v>
      </c>
      <c r="P6" t="s">
        <v>1</v>
      </c>
      <c r="T6" t="s">
        <v>0</v>
      </c>
      <c r="U6">
        <v>1</v>
      </c>
      <c r="V6" t="s">
        <v>1</v>
      </c>
    </row>
    <row r="7" spans="1:30" x14ac:dyDescent="0.25">
      <c r="A7" t="s">
        <v>5</v>
      </c>
      <c r="B7">
        <f>0.867*2.31</f>
        <v>2.0027699999999999</v>
      </c>
      <c r="C7" t="s">
        <v>1</v>
      </c>
      <c r="G7" t="s">
        <v>5</v>
      </c>
      <c r="H7">
        <f>0.867*2.31</f>
        <v>2.0027699999999999</v>
      </c>
      <c r="I7" t="s">
        <v>1</v>
      </c>
      <c r="Z7" t="s">
        <v>18</v>
      </c>
      <c r="AA7">
        <v>28</v>
      </c>
      <c r="AB7" t="s">
        <v>4</v>
      </c>
    </row>
    <row r="8" spans="1:30" x14ac:dyDescent="0.25">
      <c r="N8" t="s">
        <v>8</v>
      </c>
      <c r="O8">
        <f>2.02+O6*3</f>
        <v>7.3220200000000002</v>
      </c>
      <c r="P8" t="s">
        <v>1</v>
      </c>
      <c r="T8" t="s">
        <v>8</v>
      </c>
      <c r="U8">
        <f>7.24/91.4*1000</f>
        <v>79.212253829321668</v>
      </c>
      <c r="V8" t="s">
        <v>4</v>
      </c>
    </row>
    <row r="9" spans="1:30" x14ac:dyDescent="0.25">
      <c r="A9" t="s">
        <v>8</v>
      </c>
      <c r="B9">
        <v>0.78</v>
      </c>
      <c r="C9" t="s">
        <v>1</v>
      </c>
      <c r="G9" t="s">
        <v>8</v>
      </c>
      <c r="H9">
        <f>O8+L13/1000</f>
        <v>7.8830200000000001</v>
      </c>
      <c r="I9" t="s">
        <v>1</v>
      </c>
      <c r="AB9" s="16">
        <f>28563/1000</f>
        <v>28.562999999999999</v>
      </c>
      <c r="AC9" t="s">
        <v>17</v>
      </c>
    </row>
    <row r="10" spans="1:30" x14ac:dyDescent="0.25">
      <c r="T10" t="s">
        <v>24</v>
      </c>
      <c r="U10" s="16">
        <v>0</v>
      </c>
    </row>
    <row r="11" spans="1:30" x14ac:dyDescent="0.25">
      <c r="A11" t="s">
        <v>24</v>
      </c>
      <c r="B11" s="16">
        <f>B9*1000*VLOOKUP(A9,Exergías!$A$1:$C$8,2,FALSE)/VLOOKUP(A7,Exergías!$A$1:$C$8,3,FALSE)</f>
        <v>12.012320328542096</v>
      </c>
      <c r="C11" t="s">
        <v>17</v>
      </c>
      <c r="G11" t="s">
        <v>24</v>
      </c>
      <c r="H11" s="16">
        <v>0</v>
      </c>
    </row>
    <row r="12" spans="1:30" x14ac:dyDescent="0.25">
      <c r="N12" t="s">
        <v>24</v>
      </c>
      <c r="O12" s="16">
        <v>0</v>
      </c>
    </row>
    <row r="13" spans="1:30" x14ac:dyDescent="0.25">
      <c r="E13" t="s">
        <v>8</v>
      </c>
      <c r="F13">
        <v>0.57999999999999996</v>
      </c>
      <c r="G13" t="s">
        <v>1</v>
      </c>
      <c r="K13" t="s">
        <v>8</v>
      </c>
      <c r="L13">
        <v>561</v>
      </c>
      <c r="M13" t="s">
        <v>4</v>
      </c>
      <c r="O13" t="s">
        <v>24</v>
      </c>
      <c r="P13" s="17">
        <f>1231383/1000</f>
        <v>1231.383</v>
      </c>
      <c r="Q13" s="2" t="s">
        <v>17</v>
      </c>
      <c r="R13" t="s">
        <v>10</v>
      </c>
      <c r="S13">
        <v>1.1279999999999999</v>
      </c>
      <c r="T13" t="s">
        <v>1</v>
      </c>
    </row>
    <row r="14" spans="1:30" x14ac:dyDescent="0.25">
      <c r="E14" t="s">
        <v>24</v>
      </c>
      <c r="F14">
        <v>0</v>
      </c>
      <c r="K14" t="s">
        <v>24</v>
      </c>
      <c r="L14" s="16">
        <v>0</v>
      </c>
      <c r="P14" t="s">
        <v>26</v>
      </c>
      <c r="R14" t="s">
        <v>8</v>
      </c>
      <c r="S14">
        <f>S13*2</f>
        <v>2.2559999999999998</v>
      </c>
      <c r="T14" t="s">
        <v>1</v>
      </c>
      <c r="V14" t="s">
        <v>24</v>
      </c>
      <c r="W14" s="16">
        <f>W15*VLOOKUP(V15,Exergías!$A$1:$C$9,2,FALSE)/VLOOKUP(V15,Exergías!$A$1:$C$9,3,FALSE)</f>
        <v>3364.4249999999997</v>
      </c>
      <c r="X14" t="s">
        <v>17</v>
      </c>
      <c r="AC14" t="s">
        <v>24</v>
      </c>
    </row>
    <row r="15" spans="1:30" x14ac:dyDescent="0.25">
      <c r="V15" t="s">
        <v>3</v>
      </c>
      <c r="W15">
        <v>28.5</v>
      </c>
      <c r="X15" t="s">
        <v>4</v>
      </c>
      <c r="Z15" t="s">
        <v>0</v>
      </c>
      <c r="AA15">
        <v>1</v>
      </c>
      <c r="AB15" t="s">
        <v>1</v>
      </c>
      <c r="AC15" s="17">
        <f>AA15*1000*VLOOKUP(Z15,Exergías!$A$1:$C$8,2,FALSE)/VLOOKUP(Z15,Exergías!$A$1:$C$8,3,FALSE)</f>
        <v>1743.3004231311704</v>
      </c>
      <c r="AD15" t="s">
        <v>17</v>
      </c>
    </row>
    <row r="17" spans="14:28" x14ac:dyDescent="0.25">
      <c r="O17" t="s">
        <v>86</v>
      </c>
    </row>
    <row r="18" spans="14:28" x14ac:dyDescent="0.25">
      <c r="T18" t="s">
        <v>27</v>
      </c>
    </row>
    <row r="19" spans="14:28" x14ac:dyDescent="0.25">
      <c r="N19" t="s">
        <v>13</v>
      </c>
      <c r="O19" t="s">
        <v>14</v>
      </c>
      <c r="T19" t="s">
        <v>2</v>
      </c>
      <c r="U19">
        <v>1.1279999999999999</v>
      </c>
      <c r="V19" t="s">
        <v>1</v>
      </c>
    </row>
    <row r="20" spans="14:28" x14ac:dyDescent="0.25">
      <c r="N20" t="s">
        <v>12</v>
      </c>
      <c r="O20">
        <v>0.8</v>
      </c>
      <c r="P20" t="s">
        <v>1</v>
      </c>
      <c r="T20" t="s">
        <v>8</v>
      </c>
      <c r="U20">
        <v>1.1279999999999999</v>
      </c>
      <c r="V20" t="s">
        <v>1</v>
      </c>
    </row>
    <row r="21" spans="14:28" x14ac:dyDescent="0.25">
      <c r="AA21" s="3" t="s">
        <v>25</v>
      </c>
      <c r="AB21" s="1">
        <f>U22+W14+AC15</f>
        <v>6302.2324231311704</v>
      </c>
    </row>
    <row r="22" spans="14:28" x14ac:dyDescent="0.25">
      <c r="N22" t="s">
        <v>24</v>
      </c>
      <c r="O22" s="18">
        <v>712.15700000000004</v>
      </c>
      <c r="P22" t="s">
        <v>17</v>
      </c>
      <c r="T22" t="s">
        <v>24</v>
      </c>
      <c r="U22" s="17">
        <f>1194507/1000</f>
        <v>1194.5070000000001</v>
      </c>
      <c r="V22" t="s">
        <v>17</v>
      </c>
    </row>
    <row r="25" spans="14:28" x14ac:dyDescent="0.25">
      <c r="R25" t="s">
        <v>12</v>
      </c>
      <c r="S25">
        <f>S14-U20</f>
        <v>1.1279999999999999</v>
      </c>
      <c r="T25" t="s">
        <v>1</v>
      </c>
      <c r="U25" s="19">
        <v>611</v>
      </c>
      <c r="V25" t="s">
        <v>17</v>
      </c>
    </row>
    <row r="26" spans="14:28" x14ac:dyDescent="0.25">
      <c r="R26" t="s">
        <v>20</v>
      </c>
    </row>
    <row r="27" spans="14:28" x14ac:dyDescent="0.25">
      <c r="R27" t="s">
        <v>8</v>
      </c>
      <c r="S27">
        <v>0.7</v>
      </c>
      <c r="T27" t="s">
        <v>1</v>
      </c>
      <c r="U27" s="16">
        <v>126.2</v>
      </c>
      <c r="V27" t="s">
        <v>17</v>
      </c>
    </row>
    <row r="28" spans="14:28" x14ac:dyDescent="0.25">
      <c r="R28" t="s">
        <v>19</v>
      </c>
    </row>
    <row r="30" spans="14:28" x14ac:dyDescent="0.25">
      <c r="O30" s="1">
        <f>O22+P13</f>
        <v>1943.54</v>
      </c>
      <c r="P30">
        <f>U25+U27+U22</f>
        <v>1931.7070000000001</v>
      </c>
    </row>
  </sheetData>
  <conditionalFormatting sqref="P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{EDC1F62B-33C6-4008-932E-86963BF76F55}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C1F62B-33C6-4008-932E-86963BF76F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9"/>
  <sheetViews>
    <sheetView workbookViewId="0">
      <selection activeCell="B8" sqref="B8"/>
    </sheetView>
  </sheetViews>
  <sheetFormatPr baseColWidth="10" defaultColWidth="9.140625" defaultRowHeight="15" x14ac:dyDescent="0.25"/>
  <cols>
    <col min="1" max="1" width="10.7109375" bestFit="1" customWidth="1"/>
    <col min="2" max="2" width="22.7109375" bestFit="1" customWidth="1"/>
    <col min="3" max="3" width="9.7109375" bestFit="1" customWidth="1"/>
  </cols>
  <sheetData>
    <row r="1" spans="1:3" x14ac:dyDescent="0.25">
      <c r="A1" s="3" t="s">
        <v>21</v>
      </c>
      <c r="B1" s="3" t="s">
        <v>22</v>
      </c>
      <c r="C1" s="3" t="s">
        <v>23</v>
      </c>
    </row>
    <row r="2" spans="1:3" x14ac:dyDescent="0.25">
      <c r="A2" t="s">
        <v>5</v>
      </c>
      <c r="B2">
        <v>14.3</v>
      </c>
      <c r="C2">
        <v>58.44</v>
      </c>
    </row>
    <row r="3" spans="1:3" x14ac:dyDescent="0.25">
      <c r="A3" t="s">
        <v>8</v>
      </c>
      <c r="B3">
        <v>0.9</v>
      </c>
      <c r="C3">
        <v>18</v>
      </c>
    </row>
    <row r="4" spans="1:3" x14ac:dyDescent="0.25">
      <c r="A4" t="s">
        <v>10</v>
      </c>
      <c r="B4">
        <v>74.900000000000006</v>
      </c>
      <c r="C4">
        <v>40</v>
      </c>
    </row>
    <row r="5" spans="1:3" x14ac:dyDescent="0.25">
      <c r="A5" t="s">
        <v>9</v>
      </c>
      <c r="B5">
        <v>41.5</v>
      </c>
      <c r="C5">
        <v>106</v>
      </c>
    </row>
    <row r="6" spans="1:3" x14ac:dyDescent="0.25">
      <c r="A6" t="s">
        <v>11</v>
      </c>
      <c r="B6">
        <v>84.5</v>
      </c>
      <c r="C6">
        <v>36.5</v>
      </c>
    </row>
    <row r="7" spans="1:3" x14ac:dyDescent="0.25">
      <c r="A7" t="s">
        <v>0</v>
      </c>
      <c r="B7">
        <v>123.6</v>
      </c>
      <c r="C7">
        <v>70.900000000000006</v>
      </c>
    </row>
    <row r="8" spans="1:3" x14ac:dyDescent="0.25">
      <c r="A8" t="s">
        <v>15</v>
      </c>
      <c r="B8">
        <v>163.4</v>
      </c>
      <c r="C8">
        <v>98.1</v>
      </c>
    </row>
    <row r="9" spans="1:3" x14ac:dyDescent="0.25">
      <c r="A9" t="s">
        <v>3</v>
      </c>
      <c r="B9">
        <v>236.1</v>
      </c>
      <c r="C9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workbookViewId="0">
      <selection activeCell="F41" sqref="F41"/>
    </sheetView>
  </sheetViews>
  <sheetFormatPr baseColWidth="10" defaultRowHeight="15" x14ac:dyDescent="0.25"/>
  <sheetData>
    <row r="1" spans="1:4" x14ac:dyDescent="0.25">
      <c r="A1" s="4" t="s">
        <v>28</v>
      </c>
      <c r="B1" s="4" t="s">
        <v>29</v>
      </c>
      <c r="C1" s="4" t="s">
        <v>30</v>
      </c>
      <c r="D1" s="4" t="s">
        <v>31</v>
      </c>
    </row>
    <row r="2" spans="1:4" x14ac:dyDescent="0.25">
      <c r="A2" t="s">
        <v>32</v>
      </c>
      <c r="B2" t="s">
        <v>33</v>
      </c>
      <c r="C2" t="s">
        <v>34</v>
      </c>
      <c r="D2" t="s">
        <v>35</v>
      </c>
    </row>
    <row r="3" spans="1:4" x14ac:dyDescent="0.25">
      <c r="A3" t="s">
        <v>36</v>
      </c>
      <c r="B3" t="s">
        <v>37</v>
      </c>
      <c r="C3" t="s">
        <v>38</v>
      </c>
      <c r="D3" t="s">
        <v>39</v>
      </c>
    </row>
    <row r="4" spans="1:4" x14ac:dyDescent="0.25">
      <c r="A4" t="s">
        <v>40</v>
      </c>
      <c r="C4" t="s">
        <v>41</v>
      </c>
    </row>
    <row r="5" spans="1:4" x14ac:dyDescent="0.25">
      <c r="A5" t="s">
        <v>42</v>
      </c>
      <c r="C5" t="s">
        <v>43</v>
      </c>
    </row>
    <row r="6" spans="1:4" x14ac:dyDescent="0.25">
      <c r="C6" t="s">
        <v>44</v>
      </c>
    </row>
    <row r="7" spans="1:4" x14ac:dyDescent="0.25">
      <c r="C7" t="s">
        <v>45</v>
      </c>
    </row>
    <row r="8" spans="1:4" x14ac:dyDescent="0.25">
      <c r="C8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1"/>
  <sheetViews>
    <sheetView zoomScale="115" zoomScaleNormal="115" workbookViewId="0">
      <selection activeCell="A27" sqref="A27"/>
    </sheetView>
  </sheetViews>
  <sheetFormatPr baseColWidth="10" defaultRowHeight="15" x14ac:dyDescent="0.25"/>
  <sheetData>
    <row r="1" spans="1:2" x14ac:dyDescent="0.25">
      <c r="A1" s="5" t="s">
        <v>47</v>
      </c>
      <c r="B1" s="5" t="s">
        <v>48</v>
      </c>
    </row>
    <row r="2" spans="1:2" x14ac:dyDescent="0.25">
      <c r="A2" s="6" t="s">
        <v>49</v>
      </c>
      <c r="B2" s="6" t="s">
        <v>32</v>
      </c>
    </row>
    <row r="3" spans="1:2" x14ac:dyDescent="0.25">
      <c r="A3" s="6" t="s">
        <v>50</v>
      </c>
      <c r="B3" s="6" t="s">
        <v>32</v>
      </c>
    </row>
    <row r="4" spans="1:2" x14ac:dyDescent="0.25">
      <c r="A4" s="6" t="s">
        <v>51</v>
      </c>
      <c r="B4" s="6" t="s">
        <v>32</v>
      </c>
    </row>
    <row r="5" spans="1:2" x14ac:dyDescent="0.25">
      <c r="A5" s="6" t="s">
        <v>52</v>
      </c>
      <c r="B5" s="6" t="s">
        <v>36</v>
      </c>
    </row>
    <row r="6" spans="1:2" x14ac:dyDescent="0.25">
      <c r="A6" s="6" t="s">
        <v>53</v>
      </c>
      <c r="B6" s="6" t="s">
        <v>36</v>
      </c>
    </row>
    <row r="7" spans="1:2" x14ac:dyDescent="0.25">
      <c r="A7" s="6" t="s">
        <v>54</v>
      </c>
      <c r="B7" s="6" t="s">
        <v>36</v>
      </c>
    </row>
    <row r="8" spans="1:2" x14ac:dyDescent="0.25">
      <c r="A8" s="6" t="s">
        <v>55</v>
      </c>
      <c r="B8" s="6" t="s">
        <v>36</v>
      </c>
    </row>
    <row r="9" spans="1:2" x14ac:dyDescent="0.25">
      <c r="A9" s="6" t="s">
        <v>56</v>
      </c>
      <c r="B9" s="6" t="s">
        <v>32</v>
      </c>
    </row>
    <row r="10" spans="1:2" x14ac:dyDescent="0.25">
      <c r="A10" s="6" t="s">
        <v>57</v>
      </c>
      <c r="B10" s="6" t="s">
        <v>36</v>
      </c>
    </row>
    <row r="11" spans="1:2" x14ac:dyDescent="0.25">
      <c r="A11" s="6" t="s">
        <v>58</v>
      </c>
      <c r="B11" s="6" t="s">
        <v>36</v>
      </c>
    </row>
    <row r="12" spans="1:2" x14ac:dyDescent="0.25">
      <c r="A12" s="6" t="s">
        <v>59</v>
      </c>
      <c r="B12" s="6" t="s">
        <v>32</v>
      </c>
    </row>
    <row r="13" spans="1:2" x14ac:dyDescent="0.25">
      <c r="A13" s="6" t="s">
        <v>60</v>
      </c>
      <c r="B13" s="6" t="s">
        <v>36</v>
      </c>
    </row>
    <row r="14" spans="1:2" x14ac:dyDescent="0.25">
      <c r="A14" s="6" t="s">
        <v>61</v>
      </c>
      <c r="B14" s="6" t="s">
        <v>36</v>
      </c>
    </row>
    <row r="15" spans="1:2" x14ac:dyDescent="0.25">
      <c r="A15" s="6" t="s">
        <v>62</v>
      </c>
      <c r="B15" s="6" t="s">
        <v>36</v>
      </c>
    </row>
    <row r="16" spans="1:2" x14ac:dyDescent="0.25">
      <c r="A16" s="6" t="s">
        <v>110</v>
      </c>
      <c r="B16" s="6" t="s">
        <v>40</v>
      </c>
    </row>
    <row r="17" spans="1:2" x14ac:dyDescent="0.25">
      <c r="A17" s="6" t="s">
        <v>63</v>
      </c>
      <c r="B17" s="6" t="s">
        <v>32</v>
      </c>
    </row>
    <row r="18" spans="1:2" x14ac:dyDescent="0.25">
      <c r="A18" s="6" t="s">
        <v>64</v>
      </c>
      <c r="B18" s="6" t="s">
        <v>36</v>
      </c>
    </row>
    <row r="19" spans="1:2" x14ac:dyDescent="0.25">
      <c r="A19" s="6" t="s">
        <v>10</v>
      </c>
      <c r="B19" s="6" t="s">
        <v>40</v>
      </c>
    </row>
    <row r="20" spans="1:2" x14ac:dyDescent="0.25">
      <c r="A20" s="6" t="s">
        <v>66</v>
      </c>
      <c r="B20" s="6" t="s">
        <v>32</v>
      </c>
    </row>
    <row r="21" spans="1:2" x14ac:dyDescent="0.25">
      <c r="A21" s="6" t="s">
        <v>67</v>
      </c>
      <c r="B21" s="6" t="s">
        <v>36</v>
      </c>
    </row>
    <row r="22" spans="1:2" x14ac:dyDescent="0.25">
      <c r="A22" s="6" t="s">
        <v>109</v>
      </c>
      <c r="B22" s="6" t="s">
        <v>40</v>
      </c>
    </row>
    <row r="23" spans="1:2" x14ac:dyDescent="0.25">
      <c r="A23" s="6" t="s">
        <v>111</v>
      </c>
      <c r="B23" s="6" t="s">
        <v>42</v>
      </c>
    </row>
    <row r="24" spans="1:2" x14ac:dyDescent="0.25">
      <c r="A24" s="6" t="s">
        <v>112</v>
      </c>
      <c r="B24" s="6" t="s">
        <v>42</v>
      </c>
    </row>
    <row r="25" spans="1:2" x14ac:dyDescent="0.25">
      <c r="A25" s="6" t="s">
        <v>113</v>
      </c>
      <c r="B25" s="6" t="s">
        <v>42</v>
      </c>
    </row>
    <row r="26" spans="1:2" x14ac:dyDescent="0.25">
      <c r="A26" s="6" t="s">
        <v>114</v>
      </c>
      <c r="B26" s="6" t="s">
        <v>42</v>
      </c>
    </row>
    <row r="27" spans="1:2" x14ac:dyDescent="0.25">
      <c r="A27" s="6"/>
      <c r="B27" s="6"/>
    </row>
    <row r="28" spans="1:2" x14ac:dyDescent="0.25">
      <c r="A28" s="6"/>
      <c r="B28" s="6"/>
    </row>
    <row r="29" spans="1:2" x14ac:dyDescent="0.25">
      <c r="A29" s="6"/>
      <c r="B29" s="6"/>
    </row>
    <row r="30" spans="1:2" x14ac:dyDescent="0.25">
      <c r="A30" s="6"/>
      <c r="B30" s="6"/>
    </row>
    <row r="31" spans="1:2" x14ac:dyDescent="0.25">
      <c r="A31" s="6"/>
      <c r="B31" s="6"/>
    </row>
    <row r="32" spans="1:2" x14ac:dyDescent="0.25">
      <c r="A32" s="6"/>
      <c r="B32" s="6"/>
    </row>
    <row r="33" spans="1:2" x14ac:dyDescent="0.25">
      <c r="A33" s="6"/>
      <c r="B33" s="6"/>
    </row>
    <row r="34" spans="1:2" x14ac:dyDescent="0.25">
      <c r="A34" s="6"/>
      <c r="B34" s="6"/>
    </row>
    <row r="35" spans="1:2" x14ac:dyDescent="0.25">
      <c r="A35" s="6"/>
      <c r="B35" s="6"/>
    </row>
    <row r="36" spans="1:2" x14ac:dyDescent="0.25">
      <c r="A36" s="6"/>
      <c r="B36" s="6"/>
    </row>
    <row r="37" spans="1:2" x14ac:dyDescent="0.25">
      <c r="A37" s="6"/>
      <c r="B37" s="6"/>
    </row>
    <row r="38" spans="1:2" x14ac:dyDescent="0.25">
      <c r="A38" s="6"/>
      <c r="B38" s="6"/>
    </row>
    <row r="39" spans="1:2" x14ac:dyDescent="0.25">
      <c r="A39" s="6"/>
      <c r="B39" s="6"/>
    </row>
    <row r="40" spans="1:2" x14ac:dyDescent="0.25">
      <c r="A40" s="6"/>
      <c r="B40" s="6"/>
    </row>
    <row r="41" spans="1:2" x14ac:dyDescent="0.25">
      <c r="A41" s="6"/>
      <c r="B4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"/>
  <sheetViews>
    <sheetView workbookViewId="0">
      <selection activeCell="C6" sqref="C6"/>
    </sheetView>
  </sheetViews>
  <sheetFormatPr baseColWidth="10" defaultRowHeight="15" x14ac:dyDescent="0.25"/>
  <cols>
    <col min="1" max="1" width="7.28515625" style="6" bestFit="1" customWidth="1"/>
    <col min="2" max="2" width="18.5703125" style="6" customWidth="1"/>
    <col min="3" max="3" width="17.140625" style="6" customWidth="1"/>
    <col min="4" max="4" width="12.28515625" style="6" bestFit="1" customWidth="1"/>
    <col min="5" max="5" width="21.7109375" style="6" customWidth="1"/>
    <col min="6" max="16384" width="11.42578125" style="6"/>
  </cols>
  <sheetData>
    <row r="1" spans="1:5" x14ac:dyDescent="0.25">
      <c r="A1" s="5" t="s">
        <v>47</v>
      </c>
      <c r="B1" s="5" t="s">
        <v>70</v>
      </c>
      <c r="C1" s="5" t="s">
        <v>71</v>
      </c>
      <c r="D1" s="5" t="s">
        <v>48</v>
      </c>
      <c r="E1" s="5" t="s">
        <v>69</v>
      </c>
    </row>
    <row r="2" spans="1:5" x14ac:dyDescent="0.25">
      <c r="A2" s="6" t="s">
        <v>87</v>
      </c>
      <c r="B2" s="6" t="s">
        <v>115</v>
      </c>
      <c r="C2" s="6" t="s">
        <v>53</v>
      </c>
      <c r="D2" s="6" t="s">
        <v>33</v>
      </c>
      <c r="E2" s="6" t="s">
        <v>92</v>
      </c>
    </row>
    <row r="3" spans="1:5" x14ac:dyDescent="0.25">
      <c r="A3" s="6" t="s">
        <v>88</v>
      </c>
      <c r="B3" s="6" t="s">
        <v>116</v>
      </c>
      <c r="C3" s="6" t="s">
        <v>57</v>
      </c>
      <c r="D3" s="6" t="s">
        <v>33</v>
      </c>
      <c r="E3" s="6" t="s">
        <v>93</v>
      </c>
    </row>
    <row r="4" spans="1:5" x14ac:dyDescent="0.25">
      <c r="A4" s="6" t="s">
        <v>89</v>
      </c>
      <c r="B4" s="6" t="s">
        <v>118</v>
      </c>
      <c r="C4" s="6" t="s">
        <v>117</v>
      </c>
      <c r="D4" s="6" t="s">
        <v>33</v>
      </c>
      <c r="E4" s="6" t="s">
        <v>94</v>
      </c>
    </row>
    <row r="5" spans="1:5" x14ac:dyDescent="0.25">
      <c r="A5" s="6" t="s">
        <v>90</v>
      </c>
      <c r="B5" s="6" t="s">
        <v>119</v>
      </c>
      <c r="C5" s="6" t="s">
        <v>109</v>
      </c>
      <c r="D5" s="6" t="s">
        <v>33</v>
      </c>
      <c r="E5" s="6" t="s">
        <v>95</v>
      </c>
    </row>
    <row r="6" spans="1:5" x14ac:dyDescent="0.25">
      <c r="A6" s="6" t="s">
        <v>91</v>
      </c>
      <c r="B6" s="6" t="s">
        <v>107</v>
      </c>
      <c r="C6" s="6" t="s">
        <v>122</v>
      </c>
      <c r="D6" s="6" t="s">
        <v>33</v>
      </c>
      <c r="E6" s="6" t="s">
        <v>120</v>
      </c>
    </row>
    <row r="7" spans="1:5" x14ac:dyDescent="0.25">
      <c r="A7" s="6" t="s">
        <v>97</v>
      </c>
      <c r="B7" s="6" t="s">
        <v>52</v>
      </c>
      <c r="C7" s="7" t="s">
        <v>111</v>
      </c>
      <c r="D7" s="6" t="s">
        <v>37</v>
      </c>
      <c r="E7" s="6" t="s">
        <v>96</v>
      </c>
    </row>
    <row r="8" spans="1:5" x14ac:dyDescent="0.25">
      <c r="A8" s="6" t="s">
        <v>100</v>
      </c>
      <c r="B8" s="6" t="s">
        <v>55</v>
      </c>
      <c r="C8" s="7" t="s">
        <v>112</v>
      </c>
      <c r="D8" s="6" t="s">
        <v>37</v>
      </c>
      <c r="E8" s="6" t="s">
        <v>98</v>
      </c>
    </row>
    <row r="9" spans="1:5" x14ac:dyDescent="0.25">
      <c r="A9" s="6" t="s">
        <v>101</v>
      </c>
      <c r="B9" s="7" t="s">
        <v>64</v>
      </c>
      <c r="C9" s="7" t="s">
        <v>113</v>
      </c>
      <c r="D9" s="6" t="s">
        <v>37</v>
      </c>
      <c r="E9" s="6" t="s">
        <v>121</v>
      </c>
    </row>
    <row r="10" spans="1:5" x14ac:dyDescent="0.25">
      <c r="A10" s="6" t="s">
        <v>102</v>
      </c>
      <c r="B10" s="7" t="s">
        <v>67</v>
      </c>
      <c r="C10" s="7" t="s">
        <v>114</v>
      </c>
      <c r="D10" s="6" t="s">
        <v>37</v>
      </c>
      <c r="E10" s="6" t="s">
        <v>99</v>
      </c>
    </row>
    <row r="16" spans="1:5" x14ac:dyDescent="0.25">
      <c r="A16" s="7"/>
      <c r="B16" s="7"/>
    </row>
    <row r="17" spans="1:2" x14ac:dyDescent="0.25">
      <c r="A17" s="7"/>
      <c r="B17" s="7"/>
    </row>
    <row r="20" spans="1:2" x14ac:dyDescent="0.25">
      <c r="B20" s="7"/>
    </row>
    <row r="21" spans="1:2" x14ac:dyDescent="0.25">
      <c r="A21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5"/>
  <sheetViews>
    <sheetView zoomScale="115" zoomScaleNormal="115" workbookViewId="0">
      <selection activeCell="A2" sqref="A2:A26"/>
    </sheetView>
  </sheetViews>
  <sheetFormatPr baseColWidth="10" defaultRowHeight="15" x14ac:dyDescent="0.25"/>
  <cols>
    <col min="1" max="1" width="8" style="6" customWidth="1"/>
    <col min="2" max="2" width="8.28515625" style="6" bestFit="1" customWidth="1"/>
    <col min="3" max="16384" width="11.42578125" style="6"/>
  </cols>
  <sheetData>
    <row r="1" spans="1:2" x14ac:dyDescent="0.25">
      <c r="A1" s="5" t="s">
        <v>47</v>
      </c>
      <c r="B1" s="5" t="s">
        <v>72</v>
      </c>
    </row>
    <row r="2" spans="1:2" x14ac:dyDescent="0.25">
      <c r="A2" s="6" t="str">
        <f>Flows!A2</f>
        <v>B1</v>
      </c>
      <c r="B2" s="20">
        <v>490.07859999999999</v>
      </c>
    </row>
    <row r="3" spans="1:2" x14ac:dyDescent="0.25">
      <c r="A3" s="6" t="str">
        <f>Flows!A3</f>
        <v>B2</v>
      </c>
      <c r="B3" s="20">
        <v>12.012320000000001</v>
      </c>
    </row>
    <row r="4" spans="1:2" x14ac:dyDescent="0.25">
      <c r="A4" s="6" t="str">
        <f>Flows!A4</f>
        <v>B3</v>
      </c>
      <c r="B4" s="20">
        <v>244</v>
      </c>
    </row>
    <row r="5" spans="1:2" x14ac:dyDescent="0.25">
      <c r="A5" s="6" t="str">
        <f>Flows!A5</f>
        <v>B4</v>
      </c>
      <c r="B5" s="20">
        <v>0</v>
      </c>
    </row>
    <row r="6" spans="1:2" x14ac:dyDescent="0.25">
      <c r="A6" s="6" t="str">
        <f>Flows!A6</f>
        <v>B5</v>
      </c>
      <c r="B6" s="20">
        <v>490.0686</v>
      </c>
    </row>
    <row r="7" spans="1:2" x14ac:dyDescent="0.25">
      <c r="A7" s="6" t="str">
        <f>Flows!A7</f>
        <v>B6</v>
      </c>
      <c r="B7" s="20">
        <v>0</v>
      </c>
    </row>
    <row r="8" spans="1:2" x14ac:dyDescent="0.25">
      <c r="A8" s="6" t="str">
        <f>Flows!A8</f>
        <v>B7</v>
      </c>
      <c r="B8" s="20">
        <v>0</v>
      </c>
    </row>
    <row r="9" spans="1:2" x14ac:dyDescent="0.25">
      <c r="A9" s="6" t="str">
        <f>Flows!A9</f>
        <v>B8</v>
      </c>
      <c r="B9" s="20">
        <f>4.7+5.43+20.7</f>
        <v>30.83</v>
      </c>
    </row>
    <row r="10" spans="1:2" x14ac:dyDescent="0.25">
      <c r="A10" s="6" t="str">
        <f>Flows!A10</f>
        <v>B9</v>
      </c>
      <c r="B10" s="20">
        <v>432</v>
      </c>
    </row>
    <row r="11" spans="1:2" x14ac:dyDescent="0.25">
      <c r="A11" s="6" t="str">
        <f>Flows!A11</f>
        <v>B10</v>
      </c>
      <c r="B11" s="20">
        <v>0</v>
      </c>
    </row>
    <row r="12" spans="1:2" x14ac:dyDescent="0.25">
      <c r="A12" s="6" t="str">
        <f>Flows!A12</f>
        <v>B11</v>
      </c>
      <c r="B12" s="20">
        <v>20400</v>
      </c>
    </row>
    <row r="13" spans="1:2" x14ac:dyDescent="0.25">
      <c r="A13" s="6" t="str">
        <f>Flows!A13</f>
        <v>B12</v>
      </c>
      <c r="B13" s="20">
        <v>1230</v>
      </c>
    </row>
    <row r="14" spans="1:2" x14ac:dyDescent="0.25">
      <c r="A14" s="6" t="str">
        <f>Flows!A14</f>
        <v>B13</v>
      </c>
      <c r="B14" s="20">
        <v>1787.4960000000001</v>
      </c>
    </row>
    <row r="15" spans="1:2" x14ac:dyDescent="0.25">
      <c r="A15" s="6" t="str">
        <f>Flows!A15</f>
        <v>B14</v>
      </c>
      <c r="B15" s="20">
        <v>0</v>
      </c>
    </row>
    <row r="16" spans="1:2" x14ac:dyDescent="0.25">
      <c r="A16" s="6" t="str">
        <f>Flows!A16</f>
        <v>H2</v>
      </c>
      <c r="B16" s="20">
        <v>3364.4250000000002</v>
      </c>
    </row>
    <row r="17" spans="1:2" x14ac:dyDescent="0.25">
      <c r="A17" s="6" t="str">
        <f>Flows!A17</f>
        <v>B16</v>
      </c>
      <c r="B17" s="20">
        <v>712</v>
      </c>
    </row>
    <row r="18" spans="1:2" x14ac:dyDescent="0.25">
      <c r="A18" s="6" t="str">
        <f>Flows!A18</f>
        <v>B17</v>
      </c>
      <c r="B18" s="20">
        <f>611+126.2</f>
        <v>737.2</v>
      </c>
    </row>
    <row r="19" spans="1:2" x14ac:dyDescent="0.25">
      <c r="A19" s="6" t="str">
        <f>Flows!A19</f>
        <v>NaOH</v>
      </c>
      <c r="B19" s="20">
        <v>1190</v>
      </c>
    </row>
    <row r="20" spans="1:2" x14ac:dyDescent="0.25">
      <c r="A20" s="6" t="str">
        <f>Flows!A20</f>
        <v>B19</v>
      </c>
      <c r="B20" s="20">
        <v>38.31</v>
      </c>
    </row>
    <row r="21" spans="1:2" x14ac:dyDescent="0.25">
      <c r="A21" s="6" t="str">
        <f>Flows!A21</f>
        <v>B20</v>
      </c>
      <c r="B21" s="20">
        <v>28.562999999999999</v>
      </c>
    </row>
    <row r="22" spans="1:2" x14ac:dyDescent="0.25">
      <c r="A22" s="6" t="str">
        <f>Flows!A22</f>
        <v>Cl2</v>
      </c>
      <c r="B22" s="20">
        <v>1740</v>
      </c>
    </row>
    <row r="23" spans="1:2" x14ac:dyDescent="0.25">
      <c r="A23" s="6" t="str">
        <f>Flows!A23</f>
        <v>R22</v>
      </c>
      <c r="B23" s="20">
        <v>0</v>
      </c>
    </row>
    <row r="24" spans="1:2" x14ac:dyDescent="0.25">
      <c r="A24" s="6" t="str">
        <f>Flows!A24</f>
        <v>R23</v>
      </c>
      <c r="B24" s="20">
        <v>0</v>
      </c>
    </row>
    <row r="25" spans="1:2" x14ac:dyDescent="0.25">
      <c r="A25" s="6" t="str">
        <f>Flows!A25</f>
        <v>R24</v>
      </c>
      <c r="B25" s="20">
        <f>B18</f>
        <v>737.2</v>
      </c>
    </row>
    <row r="26" spans="1:2" x14ac:dyDescent="0.25">
      <c r="A26" s="6" t="str">
        <f>Flows!A26</f>
        <v>R25</v>
      </c>
      <c r="B26" s="20">
        <f>B21</f>
        <v>28.562999999999999</v>
      </c>
    </row>
    <row r="27" spans="1:2" x14ac:dyDescent="0.25">
      <c r="B27" s="20"/>
    </row>
    <row r="28" spans="1:2" x14ac:dyDescent="0.25">
      <c r="B28" s="20"/>
    </row>
    <row r="29" spans="1:2" x14ac:dyDescent="0.25">
      <c r="B29" s="20"/>
    </row>
    <row r="30" spans="1:2" x14ac:dyDescent="0.25">
      <c r="B30" s="20"/>
    </row>
    <row r="31" spans="1:2" x14ac:dyDescent="0.25">
      <c r="B31" s="20"/>
    </row>
    <row r="32" spans="1:2" x14ac:dyDescent="0.25">
      <c r="B32" s="20"/>
    </row>
    <row r="33" spans="2:2" x14ac:dyDescent="0.25">
      <c r="B33" s="20"/>
    </row>
    <row r="34" spans="2:2" x14ac:dyDescent="0.25">
      <c r="B34" s="20"/>
    </row>
    <row r="35" spans="2:2" x14ac:dyDescent="0.25">
      <c r="B35" s="20"/>
    </row>
    <row r="36" spans="2:2" x14ac:dyDescent="0.25">
      <c r="B36" s="20"/>
    </row>
    <row r="37" spans="2:2" x14ac:dyDescent="0.25">
      <c r="B37" s="20"/>
    </row>
    <row r="38" spans="2:2" x14ac:dyDescent="0.25">
      <c r="B38" s="20"/>
    </row>
    <row r="39" spans="2:2" x14ac:dyDescent="0.25">
      <c r="B39" s="20"/>
    </row>
    <row r="40" spans="2:2" x14ac:dyDescent="0.25">
      <c r="B40" s="20"/>
    </row>
    <row r="41" spans="2:2" x14ac:dyDescent="0.25">
      <c r="B41" s="20"/>
    </row>
    <row r="42" spans="2:2" x14ac:dyDescent="0.25">
      <c r="B42" s="20"/>
    </row>
    <row r="43" spans="2:2" x14ac:dyDescent="0.25">
      <c r="B43" s="20"/>
    </row>
    <row r="44" spans="2:2" x14ac:dyDescent="0.25">
      <c r="B44" s="20"/>
    </row>
    <row r="45" spans="2:2" x14ac:dyDescent="0.25">
      <c r="B45" s="20"/>
    </row>
    <row r="46" spans="2:2" x14ac:dyDescent="0.25">
      <c r="B46" s="20"/>
    </row>
    <row r="47" spans="2:2" x14ac:dyDescent="0.25">
      <c r="B47" s="20"/>
    </row>
    <row r="48" spans="2:2" x14ac:dyDescent="0.25">
      <c r="B48" s="20"/>
    </row>
    <row r="49" spans="2:2" x14ac:dyDescent="0.25">
      <c r="B49" s="20"/>
    </row>
    <row r="50" spans="2:2" x14ac:dyDescent="0.25">
      <c r="B50" s="20"/>
    </row>
    <row r="51" spans="2:2" x14ac:dyDescent="0.25">
      <c r="B51" s="20"/>
    </row>
    <row r="52" spans="2:2" x14ac:dyDescent="0.25">
      <c r="B52" s="20"/>
    </row>
    <row r="53" spans="2:2" x14ac:dyDescent="0.25">
      <c r="B53" s="20"/>
    </row>
    <row r="54" spans="2:2" x14ac:dyDescent="0.25">
      <c r="B54" s="20"/>
    </row>
    <row r="55" spans="2:2" x14ac:dyDescent="0.25">
      <c r="B55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workbookViewId="0">
      <selection activeCell="C10" sqref="C10"/>
    </sheetView>
  </sheetViews>
  <sheetFormatPr baseColWidth="10" defaultRowHeight="15" x14ac:dyDescent="0.25"/>
  <sheetData>
    <row r="1" spans="1:4" x14ac:dyDescent="0.25">
      <c r="A1" s="9" t="s">
        <v>47</v>
      </c>
      <c r="B1" s="9" t="s">
        <v>73</v>
      </c>
      <c r="C1" s="9" t="s">
        <v>74</v>
      </c>
      <c r="D1" s="9" t="s">
        <v>75</v>
      </c>
    </row>
    <row r="2" spans="1:4" x14ac:dyDescent="0.25">
      <c r="A2" s="9" t="s">
        <v>43</v>
      </c>
      <c r="B2">
        <v>10</v>
      </c>
      <c r="C2">
        <v>2</v>
      </c>
      <c r="D2" t="s">
        <v>76</v>
      </c>
    </row>
    <row r="3" spans="1:4" x14ac:dyDescent="0.25">
      <c r="A3" s="9" t="s">
        <v>77</v>
      </c>
      <c r="B3">
        <v>10</v>
      </c>
      <c r="C3">
        <v>2</v>
      </c>
      <c r="D3" t="s">
        <v>76</v>
      </c>
    </row>
    <row r="4" spans="1:4" x14ac:dyDescent="0.25">
      <c r="A4" s="9" t="s">
        <v>78</v>
      </c>
      <c r="B4">
        <v>10</v>
      </c>
      <c r="C4">
        <v>4</v>
      </c>
      <c r="D4" t="s">
        <v>79</v>
      </c>
    </row>
    <row r="5" spans="1:4" x14ac:dyDescent="0.25">
      <c r="A5" s="9" t="s">
        <v>80</v>
      </c>
      <c r="B5">
        <v>10</v>
      </c>
      <c r="C5">
        <v>2</v>
      </c>
      <c r="D5" t="s">
        <v>76</v>
      </c>
    </row>
    <row r="6" spans="1:4" x14ac:dyDescent="0.25">
      <c r="A6" s="9" t="s">
        <v>81</v>
      </c>
      <c r="B6">
        <v>10</v>
      </c>
      <c r="C6">
        <v>4</v>
      </c>
      <c r="D6" t="s">
        <v>82</v>
      </c>
    </row>
    <row r="7" spans="1:4" x14ac:dyDescent="0.25">
      <c r="A7" s="9" t="s">
        <v>83</v>
      </c>
      <c r="B7">
        <v>10</v>
      </c>
      <c r="C7">
        <v>3</v>
      </c>
      <c r="D7" t="s">
        <v>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tabSelected="1" workbookViewId="0">
      <selection activeCell="C9" sqref="C9"/>
    </sheetView>
  </sheetViews>
  <sheetFormatPr baseColWidth="10" defaultRowHeight="15" x14ac:dyDescent="0.25"/>
  <sheetData>
    <row r="1" spans="1:3" x14ac:dyDescent="0.25">
      <c r="A1" s="4" t="s">
        <v>47</v>
      </c>
      <c r="B1" s="4" t="s">
        <v>48</v>
      </c>
      <c r="C1" s="4" t="s">
        <v>84</v>
      </c>
    </row>
    <row r="2" spans="1:3" x14ac:dyDescent="0.25">
      <c r="A2" s="7" t="s">
        <v>111</v>
      </c>
      <c r="B2" t="s">
        <v>41</v>
      </c>
      <c r="C2">
        <v>0</v>
      </c>
    </row>
    <row r="3" spans="1:3" x14ac:dyDescent="0.25">
      <c r="A3" s="7" t="s">
        <v>112</v>
      </c>
      <c r="B3" t="s">
        <v>41</v>
      </c>
      <c r="C3">
        <v>0</v>
      </c>
    </row>
    <row r="4" spans="1:3" x14ac:dyDescent="0.25">
      <c r="A4" s="7" t="s">
        <v>113</v>
      </c>
      <c r="B4" t="s">
        <v>38</v>
      </c>
      <c r="C4">
        <v>0</v>
      </c>
    </row>
    <row r="5" spans="1:3" x14ac:dyDescent="0.25">
      <c r="A5" s="7" t="s">
        <v>114</v>
      </c>
      <c r="B5" t="s">
        <v>38</v>
      </c>
      <c r="C5">
        <v>0.6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17662-6BAC-4C8E-825D-9911DD15A77C}">
  <dimension ref="A1:C3"/>
  <sheetViews>
    <sheetView workbookViewId="0">
      <selection activeCell="C4" sqref="C4"/>
    </sheetView>
  </sheetViews>
  <sheetFormatPr baseColWidth="10" defaultRowHeight="15" x14ac:dyDescent="0.25"/>
  <cols>
    <col min="2" max="2" width="4.5703125" customWidth="1"/>
    <col min="3" max="3" width="7.140625" customWidth="1"/>
  </cols>
  <sheetData>
    <row r="1" spans="1:3" x14ac:dyDescent="0.25">
      <c r="A1" t="s">
        <v>47</v>
      </c>
      <c r="B1" t="s">
        <v>114</v>
      </c>
      <c r="C1" t="s">
        <v>113</v>
      </c>
    </row>
    <row r="2" spans="1:3" x14ac:dyDescent="0.25">
      <c r="A2" t="s">
        <v>89</v>
      </c>
      <c r="B2">
        <v>1</v>
      </c>
      <c r="C2">
        <v>0</v>
      </c>
    </row>
    <row r="3" spans="1:3" x14ac:dyDescent="0.25">
      <c r="A3" t="s">
        <v>91</v>
      </c>
      <c r="B3">
        <v>0</v>
      </c>
      <c r="C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Y34"/>
  <sheetViews>
    <sheetView workbookViewId="0">
      <selection activeCell="C11" sqref="C11"/>
    </sheetView>
  </sheetViews>
  <sheetFormatPr baseColWidth="10" defaultRowHeight="15" x14ac:dyDescent="0.25"/>
  <sheetData>
    <row r="1" spans="1:675" x14ac:dyDescent="0.25">
      <c r="A1" s="5" t="s">
        <v>47</v>
      </c>
      <c r="B1" s="5" t="s">
        <v>48</v>
      </c>
      <c r="C1" s="5" t="s">
        <v>85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  <c r="JQ1" s="10"/>
      <c r="JR1" s="10"/>
      <c r="JS1" s="10"/>
      <c r="JT1" s="10"/>
      <c r="JU1" s="10"/>
      <c r="JV1" s="10"/>
      <c r="JW1" s="10"/>
      <c r="JX1" s="10"/>
      <c r="JY1" s="10"/>
      <c r="JZ1" s="10"/>
      <c r="KA1" s="10"/>
      <c r="KB1" s="10"/>
      <c r="KC1" s="10"/>
      <c r="KD1" s="10"/>
      <c r="KE1" s="10"/>
      <c r="KF1" s="10"/>
      <c r="KG1" s="10"/>
      <c r="KH1" s="10"/>
      <c r="KI1" s="10"/>
      <c r="KJ1" s="10"/>
      <c r="KK1" s="10"/>
      <c r="KL1" s="10"/>
      <c r="KM1" s="10"/>
      <c r="KN1" s="10"/>
      <c r="KO1" s="10"/>
      <c r="KP1" s="10"/>
      <c r="KQ1" s="10"/>
      <c r="KR1" s="10"/>
      <c r="KS1" s="10"/>
      <c r="KT1" s="10"/>
      <c r="KU1" s="10"/>
      <c r="KV1" s="10"/>
      <c r="KW1" s="10"/>
      <c r="KX1" s="10"/>
      <c r="KY1" s="10"/>
      <c r="KZ1" s="10"/>
      <c r="LA1" s="10"/>
      <c r="LB1" s="10"/>
      <c r="LC1" s="10"/>
      <c r="LD1" s="10"/>
      <c r="LE1" s="10"/>
      <c r="LF1" s="10"/>
      <c r="LG1" s="10"/>
      <c r="LH1" s="10"/>
      <c r="LI1" s="10"/>
      <c r="LJ1" s="10"/>
      <c r="LK1" s="10"/>
      <c r="LL1" s="10"/>
      <c r="LM1" s="10"/>
      <c r="LN1" s="10"/>
      <c r="LO1" s="10"/>
      <c r="LP1" s="10"/>
      <c r="LQ1" s="10"/>
      <c r="LR1" s="10"/>
      <c r="LS1" s="10"/>
      <c r="LT1" s="10"/>
      <c r="LU1" s="10"/>
      <c r="LV1" s="10"/>
      <c r="LW1" s="10"/>
      <c r="LX1" s="10"/>
      <c r="LY1" s="10"/>
      <c r="LZ1" s="10"/>
      <c r="MA1" s="10"/>
      <c r="MB1" s="10"/>
      <c r="MC1" s="10"/>
      <c r="MD1" s="10"/>
      <c r="ME1" s="10"/>
      <c r="MF1" s="10"/>
      <c r="MG1" s="10"/>
      <c r="MH1" s="10"/>
      <c r="MI1" s="10"/>
      <c r="MJ1" s="10"/>
      <c r="MK1" s="10"/>
      <c r="ML1" s="10"/>
      <c r="MM1" s="10"/>
      <c r="MN1" s="10"/>
      <c r="MO1" s="10"/>
      <c r="MP1" s="10"/>
      <c r="MQ1" s="10"/>
      <c r="MR1" s="10"/>
      <c r="MS1" s="10"/>
      <c r="MT1" s="10"/>
      <c r="MU1" s="10"/>
      <c r="MV1" s="10"/>
      <c r="MW1" s="10"/>
      <c r="MX1" s="10"/>
      <c r="MY1" s="10"/>
      <c r="MZ1" s="10"/>
      <c r="NA1" s="10"/>
      <c r="NB1" s="10"/>
      <c r="NC1" s="10"/>
      <c r="ND1" s="10"/>
      <c r="NE1" s="10"/>
      <c r="NF1" s="10"/>
      <c r="NG1" s="10"/>
      <c r="NH1" s="10"/>
      <c r="NI1" s="10"/>
      <c r="NJ1" s="10"/>
      <c r="NK1" s="10"/>
      <c r="NL1" s="10"/>
      <c r="NM1" s="10"/>
      <c r="NN1" s="10"/>
      <c r="NO1" s="10"/>
      <c r="NP1" s="10"/>
      <c r="NQ1" s="10"/>
      <c r="NR1" s="10"/>
      <c r="NS1" s="10"/>
      <c r="NT1" s="10"/>
      <c r="NU1" s="10"/>
      <c r="NV1" s="10"/>
      <c r="NW1" s="10"/>
      <c r="NX1" s="10"/>
      <c r="NY1" s="10"/>
      <c r="NZ1" s="10"/>
      <c r="OA1" s="10"/>
      <c r="OB1" s="10"/>
      <c r="OC1" s="10"/>
      <c r="OD1" s="10"/>
      <c r="OE1" s="10"/>
      <c r="OF1" s="10"/>
      <c r="OG1" s="10"/>
      <c r="OH1" s="10"/>
      <c r="OI1" s="10"/>
      <c r="OJ1" s="10"/>
      <c r="OK1" s="10"/>
      <c r="OL1" s="10"/>
      <c r="OM1" s="10"/>
      <c r="ON1" s="10"/>
      <c r="OO1" s="10"/>
      <c r="OP1" s="10"/>
      <c r="OQ1" s="10"/>
      <c r="OR1" s="10"/>
      <c r="OS1" s="10"/>
      <c r="OT1" s="10"/>
      <c r="OU1" s="10"/>
      <c r="OV1" s="10"/>
      <c r="OW1" s="10"/>
      <c r="OX1" s="10"/>
      <c r="OY1" s="10"/>
      <c r="OZ1" s="10"/>
      <c r="PA1" s="10"/>
      <c r="PB1" s="10"/>
      <c r="PC1" s="10"/>
      <c r="PD1" s="10"/>
      <c r="PE1" s="10"/>
      <c r="PF1" s="10"/>
      <c r="PG1" s="10"/>
      <c r="PH1" s="10"/>
      <c r="PI1" s="10"/>
      <c r="PJ1" s="10"/>
      <c r="PK1" s="10"/>
      <c r="PL1" s="10"/>
      <c r="PM1" s="10"/>
      <c r="PN1" s="10"/>
      <c r="PO1" s="10"/>
      <c r="PP1" s="10"/>
      <c r="PQ1" s="10"/>
      <c r="PR1" s="10"/>
      <c r="PS1" s="10"/>
      <c r="PT1" s="10"/>
      <c r="PU1" s="10"/>
      <c r="PV1" s="10"/>
      <c r="PW1" s="10"/>
      <c r="PX1" s="10"/>
      <c r="PY1" s="10"/>
      <c r="PZ1" s="10"/>
      <c r="QA1" s="10"/>
      <c r="QB1" s="10"/>
      <c r="QC1" s="10"/>
      <c r="QD1" s="10"/>
      <c r="QE1" s="10"/>
      <c r="QF1" s="10"/>
      <c r="QG1" s="10"/>
      <c r="QH1" s="10"/>
      <c r="QI1" s="10"/>
      <c r="QJ1" s="10"/>
      <c r="QK1" s="10"/>
      <c r="QL1" s="10"/>
      <c r="QM1" s="10"/>
      <c r="QN1" s="10"/>
      <c r="QO1" s="10"/>
      <c r="QP1" s="10"/>
      <c r="QQ1" s="10"/>
      <c r="QR1" s="10"/>
      <c r="QS1" s="10"/>
      <c r="QT1" s="10"/>
      <c r="QU1" s="10"/>
      <c r="QV1" s="10"/>
      <c r="QW1" s="10"/>
      <c r="QX1" s="10"/>
      <c r="QY1" s="10"/>
      <c r="QZ1" s="10"/>
      <c r="RA1" s="10"/>
      <c r="RB1" s="10"/>
      <c r="RC1" s="10"/>
      <c r="RD1" s="10"/>
      <c r="RE1" s="10"/>
      <c r="RF1" s="10"/>
      <c r="RG1" s="10"/>
      <c r="RH1" s="10"/>
      <c r="RI1" s="10"/>
      <c r="RJ1" s="10"/>
      <c r="RK1" s="10"/>
      <c r="RL1" s="10"/>
      <c r="RM1" s="10"/>
      <c r="RN1" s="10"/>
      <c r="RO1" s="10"/>
      <c r="RP1" s="10"/>
      <c r="RQ1" s="10"/>
      <c r="RR1" s="10"/>
      <c r="RS1" s="10"/>
      <c r="RT1" s="10"/>
      <c r="RU1" s="10"/>
      <c r="RV1" s="10"/>
      <c r="RW1" s="10"/>
      <c r="RX1" s="10"/>
      <c r="RY1" s="10"/>
      <c r="RZ1" s="10"/>
      <c r="SA1" s="10"/>
      <c r="SB1" s="10"/>
      <c r="SC1" s="10"/>
      <c r="SD1" s="10"/>
      <c r="SE1" s="10"/>
      <c r="SF1" s="10"/>
      <c r="SG1" s="10"/>
      <c r="SH1" s="10"/>
      <c r="SI1" s="10"/>
      <c r="SJ1" s="10"/>
      <c r="SK1" s="10"/>
      <c r="SL1" s="10"/>
      <c r="SM1" s="10"/>
      <c r="SN1" s="10"/>
      <c r="SO1" s="10"/>
      <c r="SP1" s="10"/>
      <c r="SQ1" s="10"/>
      <c r="SR1" s="10"/>
      <c r="SS1" s="10"/>
      <c r="ST1" s="10"/>
      <c r="SU1" s="10"/>
      <c r="SV1" s="10"/>
      <c r="SW1" s="10"/>
      <c r="SX1" s="10"/>
      <c r="SY1" s="10"/>
      <c r="SZ1" s="10"/>
      <c r="TA1" s="10"/>
      <c r="TB1" s="10"/>
      <c r="TC1" s="10"/>
      <c r="TD1" s="10"/>
      <c r="TE1" s="10"/>
      <c r="TF1" s="10"/>
      <c r="TG1" s="10"/>
      <c r="TH1" s="10"/>
      <c r="TI1" s="10"/>
      <c r="TJ1" s="10"/>
      <c r="TK1" s="10"/>
      <c r="TL1" s="10"/>
      <c r="TM1" s="10"/>
      <c r="TN1" s="10"/>
      <c r="TO1" s="10"/>
      <c r="TP1" s="10"/>
      <c r="TQ1" s="10"/>
      <c r="TR1" s="10"/>
      <c r="TS1" s="10"/>
      <c r="TT1" s="10"/>
      <c r="TU1" s="10"/>
      <c r="TV1" s="10"/>
      <c r="TW1" s="10"/>
      <c r="TX1" s="10"/>
      <c r="TY1" s="10"/>
      <c r="TZ1" s="10"/>
      <c r="UA1" s="10"/>
      <c r="UB1" s="10"/>
      <c r="UC1" s="10"/>
      <c r="UD1" s="10"/>
      <c r="UE1" s="10"/>
      <c r="UF1" s="10"/>
      <c r="UG1" s="10"/>
      <c r="UH1" s="10"/>
      <c r="UI1" s="10"/>
      <c r="UJ1" s="10"/>
      <c r="UK1" s="10"/>
      <c r="UL1" s="10"/>
      <c r="UM1" s="10"/>
      <c r="UN1" s="10"/>
      <c r="UO1" s="10"/>
      <c r="UP1" s="10"/>
      <c r="UQ1" s="10"/>
      <c r="UR1" s="10"/>
      <c r="US1" s="10"/>
      <c r="UT1" s="10"/>
      <c r="UU1" s="10"/>
      <c r="UV1" s="10"/>
      <c r="UW1" s="10"/>
      <c r="UX1" s="10"/>
      <c r="UY1" s="10"/>
      <c r="UZ1" s="10"/>
      <c r="VA1" s="10"/>
      <c r="VB1" s="10"/>
      <c r="VC1" s="10"/>
      <c r="VD1" s="10"/>
      <c r="VE1" s="10"/>
      <c r="VF1" s="10"/>
      <c r="VG1" s="10"/>
      <c r="VH1" s="10"/>
      <c r="VI1" s="10"/>
      <c r="VJ1" s="10"/>
      <c r="VK1" s="10"/>
      <c r="VL1" s="10"/>
      <c r="VM1" s="10"/>
      <c r="VN1" s="10"/>
      <c r="VO1" s="10"/>
      <c r="VP1" s="10"/>
      <c r="VQ1" s="10"/>
      <c r="VR1" s="10"/>
      <c r="VS1" s="10"/>
      <c r="VT1" s="10"/>
      <c r="VU1" s="10"/>
      <c r="VV1" s="10"/>
      <c r="VW1" s="10"/>
      <c r="VX1" s="10"/>
      <c r="VY1" s="10"/>
      <c r="VZ1" s="10"/>
      <c r="WA1" s="10"/>
      <c r="WB1" s="10"/>
      <c r="WC1" s="10"/>
      <c r="WD1" s="10"/>
      <c r="WE1" s="10"/>
      <c r="WF1" s="10"/>
      <c r="WG1" s="10"/>
      <c r="WH1" s="10"/>
      <c r="WI1" s="10"/>
      <c r="WJ1" s="10"/>
      <c r="WK1" s="10"/>
      <c r="WL1" s="10"/>
      <c r="WM1" s="10"/>
      <c r="WN1" s="10"/>
      <c r="WO1" s="10"/>
      <c r="WP1" s="10"/>
      <c r="WQ1" s="10"/>
      <c r="WR1" s="10"/>
      <c r="WS1" s="10"/>
      <c r="WT1" s="10"/>
      <c r="WU1" s="10"/>
      <c r="WV1" s="10"/>
      <c r="WW1" s="10"/>
      <c r="WX1" s="10"/>
      <c r="WY1" s="10"/>
      <c r="WZ1" s="10"/>
      <c r="XA1" s="10"/>
      <c r="XB1" s="10"/>
      <c r="XC1" s="10"/>
      <c r="XD1" s="10"/>
      <c r="XE1" s="10"/>
      <c r="XF1" s="10"/>
      <c r="XG1" s="10"/>
      <c r="XH1" s="10"/>
      <c r="XI1" s="10"/>
      <c r="XJ1" s="10"/>
      <c r="XK1" s="10"/>
      <c r="XL1" s="10"/>
      <c r="XM1" s="10"/>
      <c r="XN1" s="10"/>
      <c r="XO1" s="10"/>
      <c r="XP1" s="10"/>
      <c r="XQ1" s="10"/>
      <c r="XR1" s="10"/>
      <c r="XS1" s="10"/>
      <c r="XT1" s="10"/>
      <c r="XU1" s="10"/>
      <c r="XV1" s="10"/>
      <c r="XW1" s="10"/>
      <c r="XX1" s="10"/>
      <c r="XY1" s="10"/>
      <c r="XZ1" s="10"/>
      <c r="YA1" s="10"/>
      <c r="YB1" s="10"/>
      <c r="YC1" s="10"/>
      <c r="YD1" s="10"/>
      <c r="YE1" s="10"/>
      <c r="YF1" s="10"/>
      <c r="YG1" s="10"/>
      <c r="YH1" s="10"/>
      <c r="YI1" s="10"/>
      <c r="YJ1" s="10"/>
      <c r="YK1" s="10"/>
      <c r="YL1" s="10"/>
      <c r="YM1" s="10"/>
      <c r="YN1" s="10"/>
      <c r="YO1" s="10"/>
      <c r="YP1" s="10"/>
      <c r="YQ1" s="10"/>
      <c r="YR1" s="10"/>
      <c r="YS1" s="10"/>
      <c r="YT1" s="10"/>
      <c r="YU1" s="10"/>
      <c r="YV1" s="10"/>
      <c r="YW1" s="10"/>
      <c r="YX1" s="10"/>
      <c r="YY1" s="10"/>
    </row>
    <row r="2" spans="1:675" x14ac:dyDescent="0.25">
      <c r="A2" s="6" t="s">
        <v>49</v>
      </c>
      <c r="B2" s="6" t="s">
        <v>35</v>
      </c>
      <c r="C2" s="6">
        <v>0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/>
      <c r="JD2" s="10"/>
      <c r="JE2" s="10"/>
      <c r="JF2" s="10"/>
      <c r="JG2" s="10"/>
      <c r="JH2" s="10"/>
      <c r="JI2" s="10"/>
      <c r="JJ2" s="10"/>
      <c r="JK2" s="10"/>
      <c r="JL2" s="10"/>
      <c r="JM2" s="10"/>
      <c r="JN2" s="10"/>
      <c r="JO2" s="10"/>
      <c r="JP2" s="10"/>
      <c r="JQ2" s="10"/>
      <c r="JR2" s="10"/>
      <c r="JS2" s="10"/>
      <c r="JT2" s="10"/>
      <c r="JU2" s="10"/>
      <c r="JV2" s="10"/>
      <c r="JW2" s="10"/>
      <c r="JX2" s="10"/>
      <c r="JY2" s="10"/>
      <c r="JZ2" s="10"/>
      <c r="KA2" s="10"/>
      <c r="KB2" s="10"/>
      <c r="KC2" s="10"/>
      <c r="KD2" s="10"/>
      <c r="KE2" s="10"/>
      <c r="KF2" s="10"/>
      <c r="KG2" s="10"/>
      <c r="KH2" s="10"/>
      <c r="KI2" s="10"/>
      <c r="KJ2" s="10"/>
      <c r="KK2" s="10"/>
      <c r="KL2" s="10"/>
      <c r="KM2" s="10"/>
      <c r="KN2" s="10"/>
      <c r="KO2" s="10"/>
      <c r="KP2" s="10"/>
      <c r="KQ2" s="10"/>
      <c r="KR2" s="10"/>
      <c r="KS2" s="10"/>
      <c r="KT2" s="10"/>
      <c r="KU2" s="10"/>
      <c r="KV2" s="10"/>
      <c r="KW2" s="10"/>
      <c r="KX2" s="10"/>
      <c r="KY2" s="10"/>
      <c r="KZ2" s="10"/>
      <c r="LA2" s="10"/>
      <c r="LB2" s="10"/>
      <c r="LC2" s="10"/>
      <c r="LD2" s="10"/>
      <c r="LE2" s="10"/>
      <c r="LF2" s="10"/>
      <c r="LG2" s="10"/>
      <c r="LH2" s="10"/>
      <c r="LI2" s="10"/>
      <c r="LJ2" s="10"/>
      <c r="LK2" s="10"/>
      <c r="LL2" s="10"/>
      <c r="LM2" s="10"/>
      <c r="LN2" s="10"/>
      <c r="LO2" s="10"/>
      <c r="LP2" s="10"/>
      <c r="LQ2" s="10"/>
      <c r="LR2" s="10"/>
      <c r="LS2" s="10"/>
      <c r="LT2" s="10"/>
      <c r="LU2" s="10"/>
      <c r="LV2" s="10"/>
      <c r="LW2" s="10"/>
      <c r="LX2" s="10"/>
      <c r="LY2" s="10"/>
      <c r="LZ2" s="10"/>
      <c r="MA2" s="10"/>
      <c r="MB2" s="10"/>
      <c r="MC2" s="10"/>
      <c r="MD2" s="10"/>
      <c r="ME2" s="10"/>
      <c r="MF2" s="10"/>
      <c r="MG2" s="10"/>
      <c r="MH2" s="10"/>
      <c r="MI2" s="10"/>
      <c r="MJ2" s="10"/>
      <c r="MK2" s="10"/>
      <c r="ML2" s="10"/>
      <c r="MM2" s="10"/>
      <c r="MN2" s="10"/>
      <c r="MO2" s="10"/>
      <c r="MP2" s="10"/>
      <c r="MQ2" s="10"/>
      <c r="MR2" s="10"/>
      <c r="MS2" s="10"/>
      <c r="MT2" s="10"/>
      <c r="MU2" s="10"/>
      <c r="MV2" s="10"/>
      <c r="MW2" s="10"/>
      <c r="MX2" s="10"/>
      <c r="MY2" s="10"/>
      <c r="MZ2" s="10"/>
      <c r="NA2" s="10"/>
      <c r="NB2" s="10"/>
      <c r="NC2" s="10"/>
      <c r="ND2" s="10"/>
      <c r="NE2" s="10"/>
      <c r="NF2" s="10"/>
      <c r="NG2" s="10"/>
      <c r="NH2" s="10"/>
      <c r="NI2" s="10"/>
      <c r="NJ2" s="10"/>
      <c r="NK2" s="10"/>
      <c r="NL2" s="10"/>
      <c r="NM2" s="10"/>
      <c r="NN2" s="10"/>
      <c r="NO2" s="10"/>
      <c r="NP2" s="10"/>
      <c r="NQ2" s="10"/>
      <c r="NR2" s="10"/>
      <c r="NS2" s="10"/>
      <c r="NT2" s="10"/>
      <c r="NU2" s="10"/>
      <c r="NV2" s="10"/>
      <c r="NW2" s="10"/>
      <c r="NX2" s="10"/>
      <c r="NY2" s="10"/>
      <c r="NZ2" s="10"/>
      <c r="OA2" s="10"/>
      <c r="OB2" s="10"/>
      <c r="OC2" s="10"/>
      <c r="OD2" s="10"/>
      <c r="OE2" s="10"/>
      <c r="OF2" s="10"/>
      <c r="OG2" s="10"/>
      <c r="OH2" s="10"/>
      <c r="OI2" s="10"/>
      <c r="OJ2" s="10"/>
      <c r="OK2" s="10"/>
      <c r="OL2" s="10"/>
      <c r="OM2" s="10"/>
      <c r="ON2" s="10"/>
      <c r="OO2" s="10"/>
      <c r="OP2" s="10"/>
      <c r="OQ2" s="10"/>
      <c r="OR2" s="10"/>
      <c r="OS2" s="10"/>
      <c r="OT2" s="10"/>
      <c r="OU2" s="10"/>
      <c r="OV2" s="10"/>
      <c r="OW2" s="10"/>
      <c r="OX2" s="10"/>
      <c r="OY2" s="10"/>
      <c r="OZ2" s="10"/>
      <c r="PA2" s="10"/>
      <c r="PB2" s="10"/>
      <c r="PC2" s="10"/>
      <c r="PD2" s="10"/>
      <c r="PE2" s="10"/>
      <c r="PF2" s="10"/>
      <c r="PG2" s="10"/>
      <c r="PH2" s="10"/>
      <c r="PI2" s="10"/>
      <c r="PJ2" s="10"/>
      <c r="PK2" s="10"/>
      <c r="PL2" s="10"/>
      <c r="PM2" s="10"/>
      <c r="PN2" s="10"/>
      <c r="PO2" s="10"/>
      <c r="PP2" s="10"/>
      <c r="PQ2" s="10"/>
      <c r="PR2" s="10"/>
      <c r="PS2" s="10"/>
      <c r="PT2" s="10"/>
      <c r="PU2" s="10"/>
      <c r="PV2" s="10"/>
      <c r="PW2" s="10"/>
      <c r="PX2" s="10"/>
      <c r="PY2" s="10"/>
      <c r="PZ2" s="10"/>
      <c r="QA2" s="10"/>
      <c r="QB2" s="10"/>
      <c r="QC2" s="10"/>
      <c r="QD2" s="10"/>
      <c r="QE2" s="10"/>
      <c r="QF2" s="10"/>
      <c r="QG2" s="10"/>
      <c r="QH2" s="10"/>
      <c r="QI2" s="10"/>
      <c r="QJ2" s="10"/>
      <c r="QK2" s="10"/>
      <c r="QL2" s="10"/>
      <c r="QM2" s="10"/>
      <c r="QN2" s="10"/>
      <c r="QO2" s="10"/>
      <c r="QP2" s="10"/>
      <c r="QQ2" s="10"/>
      <c r="QR2" s="10"/>
      <c r="QS2" s="10"/>
      <c r="QT2" s="10"/>
      <c r="QU2" s="10"/>
      <c r="QV2" s="10"/>
      <c r="QW2" s="10"/>
      <c r="QX2" s="10"/>
      <c r="QY2" s="10"/>
      <c r="QZ2" s="10"/>
      <c r="RA2" s="10"/>
      <c r="RB2" s="10"/>
      <c r="RC2" s="10"/>
      <c r="RD2" s="10"/>
      <c r="RE2" s="10"/>
      <c r="RF2" s="10"/>
      <c r="RG2" s="10"/>
      <c r="RH2" s="10"/>
      <c r="RI2" s="10"/>
      <c r="RJ2" s="10"/>
      <c r="RK2" s="10"/>
      <c r="RL2" s="10"/>
      <c r="RM2" s="10"/>
      <c r="RN2" s="10"/>
      <c r="RO2" s="10"/>
      <c r="RP2" s="10"/>
      <c r="RQ2" s="10"/>
      <c r="RR2" s="10"/>
      <c r="RS2" s="10"/>
      <c r="RT2" s="10"/>
      <c r="RU2" s="10"/>
      <c r="RV2" s="10"/>
      <c r="RW2" s="10"/>
      <c r="RX2" s="10"/>
      <c r="RY2" s="10"/>
      <c r="RZ2" s="10"/>
      <c r="SA2" s="10"/>
      <c r="SB2" s="10"/>
      <c r="SC2" s="10"/>
      <c r="SD2" s="10"/>
      <c r="SE2" s="10"/>
      <c r="SF2" s="10"/>
      <c r="SG2" s="10"/>
      <c r="SH2" s="10"/>
      <c r="SI2" s="10"/>
      <c r="SJ2" s="10"/>
      <c r="SK2" s="10"/>
      <c r="SL2" s="10"/>
      <c r="SM2" s="10"/>
      <c r="SN2" s="10"/>
      <c r="SO2" s="10"/>
      <c r="SP2" s="10"/>
      <c r="SQ2" s="10"/>
      <c r="SR2" s="10"/>
      <c r="SS2" s="10"/>
      <c r="ST2" s="10"/>
      <c r="SU2" s="10"/>
      <c r="SV2" s="10"/>
      <c r="SW2" s="10"/>
      <c r="SX2" s="10"/>
      <c r="SY2" s="10"/>
      <c r="SZ2" s="10"/>
      <c r="TA2" s="10"/>
      <c r="TB2" s="10"/>
      <c r="TC2" s="10"/>
      <c r="TD2" s="10"/>
      <c r="TE2" s="10"/>
      <c r="TF2" s="10"/>
      <c r="TG2" s="10"/>
      <c r="TH2" s="10"/>
      <c r="TI2" s="10"/>
      <c r="TJ2" s="10"/>
      <c r="TK2" s="10"/>
      <c r="TL2" s="10"/>
      <c r="TM2" s="10"/>
      <c r="TN2" s="10"/>
      <c r="TO2" s="10"/>
      <c r="TP2" s="10"/>
      <c r="TQ2" s="10"/>
      <c r="TR2" s="10"/>
      <c r="TS2" s="10"/>
      <c r="TT2" s="10"/>
      <c r="TU2" s="10"/>
      <c r="TV2" s="10"/>
      <c r="TW2" s="10"/>
      <c r="TX2" s="10"/>
      <c r="TY2" s="10"/>
      <c r="TZ2" s="10"/>
      <c r="UA2" s="10"/>
      <c r="UB2" s="10"/>
      <c r="UC2" s="10"/>
      <c r="UD2" s="10"/>
      <c r="UE2" s="10"/>
      <c r="UF2" s="10"/>
      <c r="UG2" s="10"/>
      <c r="UH2" s="10"/>
      <c r="UI2" s="10"/>
      <c r="UJ2" s="10"/>
      <c r="UK2" s="10"/>
      <c r="UL2" s="10"/>
      <c r="UM2" s="10"/>
      <c r="UN2" s="10"/>
      <c r="UO2" s="10"/>
      <c r="UP2" s="10"/>
      <c r="UQ2" s="10"/>
      <c r="UR2" s="10"/>
      <c r="US2" s="10"/>
      <c r="UT2" s="10"/>
      <c r="UU2" s="10"/>
      <c r="UV2" s="10"/>
      <c r="UW2" s="10"/>
      <c r="UX2" s="10"/>
      <c r="UY2" s="10"/>
      <c r="UZ2" s="10"/>
      <c r="VA2" s="10"/>
      <c r="VB2" s="10"/>
      <c r="VC2" s="10"/>
      <c r="VD2" s="10"/>
      <c r="VE2" s="10"/>
      <c r="VF2" s="10"/>
      <c r="VG2" s="10"/>
      <c r="VH2" s="10"/>
      <c r="VI2" s="10"/>
      <c r="VJ2" s="10"/>
      <c r="VK2" s="10"/>
      <c r="VL2" s="10"/>
      <c r="VM2" s="10"/>
      <c r="VN2" s="10"/>
      <c r="VO2" s="10"/>
      <c r="VP2" s="10"/>
      <c r="VQ2" s="10"/>
      <c r="VR2" s="10"/>
      <c r="VS2" s="10"/>
      <c r="VT2" s="10"/>
      <c r="VU2" s="10"/>
      <c r="VV2" s="10"/>
      <c r="VW2" s="10"/>
      <c r="VX2" s="10"/>
      <c r="VY2" s="10"/>
      <c r="VZ2" s="10"/>
      <c r="WA2" s="10"/>
      <c r="WB2" s="10"/>
      <c r="WC2" s="10"/>
      <c r="WD2" s="10"/>
      <c r="WE2" s="10"/>
      <c r="WF2" s="10"/>
      <c r="WG2" s="10"/>
      <c r="WH2" s="10"/>
      <c r="WI2" s="10"/>
      <c r="WJ2" s="10"/>
      <c r="WK2" s="10"/>
      <c r="WL2" s="10"/>
      <c r="WM2" s="10"/>
      <c r="WN2" s="10"/>
      <c r="WO2" s="10"/>
      <c r="WP2" s="10"/>
      <c r="WQ2" s="10"/>
      <c r="WR2" s="10"/>
      <c r="WS2" s="10"/>
      <c r="WT2" s="10"/>
      <c r="WU2" s="10"/>
      <c r="WV2" s="10"/>
      <c r="WW2" s="10"/>
      <c r="WX2" s="10"/>
      <c r="WY2" s="10"/>
      <c r="WZ2" s="10"/>
      <c r="XA2" s="10"/>
      <c r="XB2" s="10"/>
      <c r="XC2" s="10"/>
      <c r="XD2" s="10"/>
      <c r="XE2" s="10"/>
      <c r="XF2" s="10"/>
      <c r="XG2" s="10"/>
      <c r="XH2" s="10"/>
      <c r="XI2" s="10"/>
      <c r="XJ2" s="10"/>
      <c r="XK2" s="10"/>
      <c r="XL2" s="10"/>
      <c r="XM2" s="10"/>
      <c r="XN2" s="10"/>
      <c r="XO2" s="10"/>
      <c r="XP2" s="10"/>
      <c r="XQ2" s="10"/>
      <c r="XR2" s="10"/>
      <c r="XS2" s="10"/>
      <c r="XT2" s="10"/>
      <c r="XU2" s="10"/>
      <c r="XV2" s="10"/>
      <c r="XW2" s="10"/>
      <c r="XX2" s="10"/>
      <c r="XY2" s="10"/>
      <c r="XZ2" s="10"/>
      <c r="YA2" s="10"/>
      <c r="YB2" s="10"/>
      <c r="YC2" s="10"/>
      <c r="YD2" s="10"/>
      <c r="YE2" s="10"/>
      <c r="YF2" s="10"/>
      <c r="YG2" s="10"/>
      <c r="YH2" s="10"/>
      <c r="YI2" s="10"/>
      <c r="YJ2" s="10"/>
      <c r="YK2" s="10"/>
      <c r="YL2" s="10"/>
      <c r="YM2" s="10"/>
      <c r="YN2" s="10"/>
      <c r="YO2" s="10"/>
      <c r="YP2" s="10"/>
      <c r="YQ2" s="10"/>
      <c r="YR2" s="10"/>
      <c r="YS2" s="10"/>
      <c r="YT2" s="10"/>
      <c r="YU2" s="10"/>
      <c r="YV2" s="10"/>
      <c r="YW2" s="10"/>
      <c r="YX2" s="10"/>
      <c r="YY2" s="10"/>
    </row>
    <row r="3" spans="1:675" x14ac:dyDescent="0.25">
      <c r="A3" s="6" t="s">
        <v>50</v>
      </c>
      <c r="B3" s="6" t="s">
        <v>35</v>
      </c>
      <c r="C3" s="6">
        <v>0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  <c r="IW3" s="10"/>
      <c r="IX3" s="10"/>
      <c r="IY3" s="10"/>
      <c r="IZ3" s="10"/>
      <c r="JA3" s="10"/>
      <c r="JB3" s="10"/>
      <c r="JC3" s="10"/>
      <c r="JD3" s="10"/>
      <c r="JE3" s="10"/>
      <c r="JF3" s="10"/>
      <c r="JG3" s="10"/>
      <c r="JH3" s="10"/>
      <c r="JI3" s="10"/>
      <c r="JJ3" s="10"/>
      <c r="JK3" s="10"/>
      <c r="JL3" s="10"/>
      <c r="JM3" s="10"/>
      <c r="JN3" s="10"/>
      <c r="JO3" s="10"/>
      <c r="JP3" s="10"/>
      <c r="JQ3" s="10"/>
      <c r="JR3" s="10"/>
      <c r="JS3" s="10"/>
      <c r="JT3" s="10"/>
      <c r="JU3" s="10"/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0"/>
      <c r="KI3" s="10"/>
      <c r="KJ3" s="10"/>
      <c r="KK3" s="10"/>
      <c r="KL3" s="10"/>
      <c r="KM3" s="10"/>
      <c r="KN3" s="10"/>
      <c r="KO3" s="10"/>
      <c r="KP3" s="10"/>
      <c r="KQ3" s="10"/>
      <c r="KR3" s="10"/>
      <c r="KS3" s="10"/>
      <c r="KT3" s="10"/>
      <c r="KU3" s="10"/>
      <c r="KV3" s="10"/>
      <c r="KW3" s="10"/>
      <c r="KX3" s="10"/>
      <c r="KY3" s="10"/>
      <c r="KZ3" s="10"/>
      <c r="LA3" s="10"/>
      <c r="LB3" s="10"/>
      <c r="LC3" s="10"/>
      <c r="LD3" s="10"/>
      <c r="LE3" s="10"/>
      <c r="LF3" s="10"/>
      <c r="LG3" s="10"/>
      <c r="LH3" s="10"/>
      <c r="LI3" s="10"/>
      <c r="LJ3" s="10"/>
      <c r="LK3" s="10"/>
      <c r="LL3" s="10"/>
      <c r="LM3" s="10"/>
      <c r="LN3" s="10"/>
      <c r="LO3" s="10"/>
      <c r="LP3" s="10"/>
      <c r="LQ3" s="10"/>
      <c r="LR3" s="10"/>
      <c r="LS3" s="10"/>
      <c r="LT3" s="10"/>
      <c r="LU3" s="10"/>
      <c r="LV3" s="10"/>
      <c r="LW3" s="10"/>
      <c r="LX3" s="10"/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0"/>
      <c r="NA3" s="10"/>
      <c r="NB3" s="10"/>
      <c r="NC3" s="10"/>
      <c r="ND3" s="10"/>
      <c r="NE3" s="10"/>
      <c r="NF3" s="10"/>
      <c r="NG3" s="10"/>
      <c r="NH3" s="10"/>
      <c r="NI3" s="10"/>
      <c r="NJ3" s="10"/>
      <c r="NK3" s="10"/>
      <c r="NL3" s="10"/>
      <c r="NM3" s="10"/>
      <c r="NN3" s="10"/>
      <c r="NO3" s="10"/>
      <c r="NP3" s="10"/>
      <c r="NQ3" s="10"/>
      <c r="NR3" s="10"/>
      <c r="NS3" s="10"/>
      <c r="NT3" s="10"/>
      <c r="NU3" s="10"/>
      <c r="NV3" s="10"/>
      <c r="NW3" s="10"/>
      <c r="NX3" s="10"/>
      <c r="NY3" s="10"/>
      <c r="NZ3" s="10"/>
      <c r="OA3" s="10"/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0"/>
      <c r="OO3" s="10"/>
      <c r="OP3" s="10"/>
      <c r="OQ3" s="10"/>
      <c r="OR3" s="10"/>
      <c r="OS3" s="10"/>
      <c r="OT3" s="10"/>
      <c r="OU3" s="10"/>
      <c r="OV3" s="10"/>
      <c r="OW3" s="10"/>
      <c r="OX3" s="10"/>
      <c r="OY3" s="10"/>
      <c r="OZ3" s="10"/>
      <c r="PA3" s="10"/>
      <c r="PB3" s="10"/>
      <c r="PC3" s="10"/>
      <c r="PD3" s="10"/>
      <c r="PE3" s="10"/>
      <c r="PF3" s="10"/>
      <c r="PG3" s="10"/>
      <c r="PH3" s="10"/>
      <c r="PI3" s="10"/>
      <c r="PJ3" s="10"/>
      <c r="PK3" s="10"/>
      <c r="PL3" s="10"/>
      <c r="PM3" s="10"/>
      <c r="PN3" s="10"/>
      <c r="PO3" s="10"/>
      <c r="PP3" s="10"/>
      <c r="PQ3" s="10"/>
      <c r="PR3" s="10"/>
      <c r="PS3" s="10"/>
      <c r="PT3" s="10"/>
      <c r="PU3" s="10"/>
      <c r="PV3" s="10"/>
      <c r="PW3" s="10"/>
      <c r="PX3" s="10"/>
      <c r="PY3" s="10"/>
      <c r="PZ3" s="10"/>
      <c r="QA3" s="10"/>
      <c r="QB3" s="10"/>
      <c r="QC3" s="10"/>
      <c r="QD3" s="10"/>
      <c r="QE3" s="10"/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0"/>
      <c r="QS3" s="10"/>
      <c r="QT3" s="10"/>
      <c r="QU3" s="10"/>
      <c r="QV3" s="10"/>
      <c r="QW3" s="10"/>
      <c r="QX3" s="10"/>
      <c r="QY3" s="10"/>
      <c r="QZ3" s="10"/>
      <c r="RA3" s="10"/>
      <c r="RB3" s="10"/>
      <c r="RC3" s="10"/>
      <c r="RD3" s="10"/>
      <c r="RE3" s="10"/>
      <c r="RF3" s="10"/>
      <c r="RG3" s="10"/>
      <c r="RH3" s="10"/>
      <c r="RI3" s="10"/>
      <c r="RJ3" s="10"/>
      <c r="RK3" s="10"/>
      <c r="RL3" s="10"/>
      <c r="RM3" s="10"/>
      <c r="RN3" s="10"/>
      <c r="RO3" s="10"/>
      <c r="RP3" s="10"/>
      <c r="RQ3" s="10"/>
      <c r="RR3" s="10"/>
      <c r="RS3" s="10"/>
      <c r="RT3" s="10"/>
      <c r="RU3" s="10"/>
      <c r="RV3" s="10"/>
      <c r="RW3" s="10"/>
      <c r="RX3" s="10"/>
      <c r="RY3" s="10"/>
      <c r="RZ3" s="10"/>
      <c r="SA3" s="10"/>
      <c r="SB3" s="10"/>
      <c r="SC3" s="10"/>
      <c r="SD3" s="10"/>
      <c r="SE3" s="10"/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10"/>
      <c r="SS3" s="10"/>
      <c r="ST3" s="10"/>
      <c r="SU3" s="10"/>
      <c r="SV3" s="10"/>
      <c r="SW3" s="10"/>
      <c r="SX3" s="10"/>
      <c r="SY3" s="10"/>
      <c r="SZ3" s="10"/>
      <c r="TA3" s="10"/>
      <c r="TB3" s="10"/>
      <c r="TC3" s="10"/>
      <c r="TD3" s="10"/>
      <c r="TE3" s="10"/>
      <c r="TF3" s="10"/>
      <c r="TG3" s="10"/>
      <c r="TH3" s="10"/>
      <c r="TI3" s="10"/>
      <c r="TJ3" s="10"/>
      <c r="TK3" s="10"/>
      <c r="TL3" s="10"/>
      <c r="TM3" s="10"/>
      <c r="TN3" s="10"/>
      <c r="TO3" s="10"/>
      <c r="TP3" s="10"/>
      <c r="TQ3" s="10"/>
      <c r="TR3" s="10"/>
      <c r="TS3" s="10"/>
      <c r="TT3" s="10"/>
      <c r="TU3" s="10"/>
      <c r="TV3" s="10"/>
      <c r="TW3" s="10"/>
      <c r="TX3" s="10"/>
      <c r="TY3" s="10"/>
      <c r="TZ3" s="10"/>
      <c r="UA3" s="10"/>
      <c r="UB3" s="10"/>
      <c r="UC3" s="10"/>
      <c r="UD3" s="10"/>
      <c r="UE3" s="10"/>
      <c r="UF3" s="10"/>
      <c r="UG3" s="10"/>
      <c r="UH3" s="10"/>
      <c r="UI3" s="10"/>
      <c r="UJ3" s="10"/>
      <c r="UK3" s="10"/>
      <c r="UL3" s="10"/>
      <c r="UM3" s="10"/>
      <c r="UN3" s="10"/>
      <c r="UO3" s="10"/>
      <c r="UP3" s="10"/>
      <c r="UQ3" s="10"/>
      <c r="UR3" s="10"/>
      <c r="US3" s="10"/>
      <c r="UT3" s="10"/>
      <c r="UU3" s="10"/>
      <c r="UV3" s="10"/>
      <c r="UW3" s="10"/>
      <c r="UX3" s="10"/>
      <c r="UY3" s="10"/>
      <c r="UZ3" s="10"/>
      <c r="VA3" s="10"/>
      <c r="VB3" s="10"/>
      <c r="VC3" s="10"/>
      <c r="VD3" s="10"/>
      <c r="VE3" s="10"/>
      <c r="VF3" s="10"/>
      <c r="VG3" s="10"/>
      <c r="VH3" s="10"/>
      <c r="VI3" s="10"/>
      <c r="VJ3" s="10"/>
      <c r="VK3" s="10"/>
      <c r="VL3" s="10"/>
      <c r="VM3" s="10"/>
      <c r="VN3" s="10"/>
      <c r="VO3" s="10"/>
      <c r="VP3" s="10"/>
      <c r="VQ3" s="10"/>
      <c r="VR3" s="10"/>
      <c r="VS3" s="10"/>
      <c r="VT3" s="10"/>
      <c r="VU3" s="10"/>
      <c r="VV3" s="10"/>
      <c r="VW3" s="10"/>
      <c r="VX3" s="10"/>
      <c r="VY3" s="10"/>
      <c r="VZ3" s="10"/>
      <c r="WA3" s="10"/>
      <c r="WB3" s="10"/>
      <c r="WC3" s="10"/>
      <c r="WD3" s="10"/>
      <c r="WE3" s="10"/>
      <c r="WF3" s="10"/>
      <c r="WG3" s="10"/>
      <c r="WH3" s="10"/>
      <c r="WI3" s="10"/>
      <c r="WJ3" s="10"/>
      <c r="WK3" s="10"/>
      <c r="WL3" s="10"/>
      <c r="WM3" s="10"/>
      <c r="WN3" s="10"/>
      <c r="WO3" s="10"/>
      <c r="WP3" s="10"/>
      <c r="WQ3" s="10"/>
      <c r="WR3" s="10"/>
      <c r="WS3" s="10"/>
      <c r="WT3" s="10"/>
      <c r="WU3" s="10"/>
      <c r="WV3" s="10"/>
      <c r="WW3" s="10"/>
      <c r="WX3" s="10"/>
      <c r="WY3" s="10"/>
      <c r="WZ3" s="10"/>
      <c r="XA3" s="10"/>
      <c r="XB3" s="10"/>
      <c r="XC3" s="10"/>
      <c r="XD3" s="10"/>
      <c r="XE3" s="10"/>
      <c r="XF3" s="10"/>
      <c r="XG3" s="10"/>
      <c r="XH3" s="10"/>
      <c r="XI3" s="10"/>
      <c r="XJ3" s="10"/>
      <c r="XK3" s="10"/>
      <c r="XL3" s="10"/>
      <c r="XM3" s="10"/>
      <c r="XN3" s="10"/>
      <c r="XO3" s="10"/>
      <c r="XP3" s="10"/>
      <c r="XQ3" s="10"/>
      <c r="XR3" s="10"/>
      <c r="XS3" s="10"/>
      <c r="XT3" s="10"/>
      <c r="XU3" s="10"/>
      <c r="XV3" s="10"/>
      <c r="XW3" s="10"/>
      <c r="XX3" s="10"/>
      <c r="XY3" s="10"/>
      <c r="XZ3" s="10"/>
      <c r="YA3" s="10"/>
      <c r="YB3" s="10"/>
      <c r="YC3" s="10"/>
      <c r="YD3" s="10"/>
      <c r="YE3" s="10"/>
      <c r="YF3" s="10"/>
      <c r="YG3" s="10"/>
      <c r="YH3" s="10"/>
      <c r="YI3" s="10"/>
      <c r="YJ3" s="10"/>
      <c r="YK3" s="10"/>
      <c r="YL3" s="10"/>
      <c r="YM3" s="10"/>
      <c r="YN3" s="10"/>
      <c r="YO3" s="10"/>
      <c r="YP3" s="10"/>
      <c r="YQ3" s="10"/>
      <c r="YR3" s="10"/>
      <c r="YS3" s="10"/>
      <c r="YT3" s="10"/>
      <c r="YU3" s="10"/>
      <c r="YV3" s="10"/>
      <c r="YW3" s="10"/>
      <c r="YX3" s="10"/>
      <c r="YY3" s="10"/>
    </row>
    <row r="4" spans="1:675" x14ac:dyDescent="0.25">
      <c r="A4" s="6" t="s">
        <v>51</v>
      </c>
      <c r="B4" s="6" t="s">
        <v>35</v>
      </c>
      <c r="C4" s="6">
        <v>0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  <c r="IW4" s="10"/>
      <c r="IX4" s="10"/>
      <c r="IY4" s="10"/>
      <c r="IZ4" s="10"/>
      <c r="JA4" s="10"/>
      <c r="JB4" s="10"/>
      <c r="JC4" s="10"/>
      <c r="JD4" s="10"/>
      <c r="JE4" s="10"/>
      <c r="JF4" s="10"/>
      <c r="JG4" s="10"/>
      <c r="JH4" s="10"/>
      <c r="JI4" s="10"/>
      <c r="JJ4" s="10"/>
      <c r="JK4" s="10"/>
      <c r="JL4" s="10"/>
      <c r="JM4" s="10"/>
      <c r="JN4" s="10"/>
      <c r="JO4" s="10"/>
      <c r="JP4" s="10"/>
      <c r="JQ4" s="10"/>
      <c r="JR4" s="10"/>
      <c r="JS4" s="10"/>
      <c r="JT4" s="10"/>
      <c r="JU4" s="10"/>
      <c r="JV4" s="10"/>
      <c r="JW4" s="10"/>
      <c r="JX4" s="10"/>
      <c r="JY4" s="10"/>
      <c r="JZ4" s="10"/>
      <c r="KA4" s="10"/>
      <c r="KB4" s="10"/>
      <c r="KC4" s="10"/>
      <c r="KD4" s="10"/>
      <c r="KE4" s="10"/>
      <c r="KF4" s="10"/>
      <c r="KG4" s="10"/>
      <c r="KH4" s="10"/>
      <c r="KI4" s="10"/>
      <c r="KJ4" s="10"/>
      <c r="KK4" s="10"/>
      <c r="KL4" s="10"/>
      <c r="KM4" s="10"/>
      <c r="KN4" s="10"/>
      <c r="KO4" s="10"/>
      <c r="KP4" s="10"/>
      <c r="KQ4" s="10"/>
      <c r="KR4" s="10"/>
      <c r="KS4" s="10"/>
      <c r="KT4" s="10"/>
      <c r="KU4" s="10"/>
      <c r="KV4" s="10"/>
      <c r="KW4" s="10"/>
      <c r="KX4" s="10"/>
      <c r="KY4" s="10"/>
      <c r="KZ4" s="10"/>
      <c r="LA4" s="10"/>
      <c r="LB4" s="10"/>
      <c r="LC4" s="10"/>
      <c r="LD4" s="10"/>
      <c r="LE4" s="10"/>
      <c r="LF4" s="10"/>
      <c r="LG4" s="10"/>
      <c r="LH4" s="10"/>
      <c r="LI4" s="10"/>
      <c r="LJ4" s="10"/>
      <c r="LK4" s="10"/>
      <c r="LL4" s="10"/>
      <c r="LM4" s="10"/>
      <c r="LN4" s="10"/>
      <c r="LO4" s="10"/>
      <c r="LP4" s="10"/>
      <c r="LQ4" s="10"/>
      <c r="LR4" s="10"/>
      <c r="LS4" s="10"/>
      <c r="LT4" s="10"/>
      <c r="LU4" s="10"/>
      <c r="LV4" s="10"/>
      <c r="LW4" s="10"/>
      <c r="LX4" s="10"/>
      <c r="LY4" s="10"/>
      <c r="LZ4" s="10"/>
      <c r="MA4" s="10"/>
      <c r="MB4" s="10"/>
      <c r="MC4" s="10"/>
      <c r="MD4" s="10"/>
      <c r="ME4" s="10"/>
      <c r="MF4" s="10"/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0"/>
      <c r="NA4" s="10"/>
      <c r="NB4" s="10"/>
      <c r="NC4" s="10"/>
      <c r="ND4" s="10"/>
      <c r="NE4" s="10"/>
      <c r="NF4" s="10"/>
      <c r="NG4" s="10"/>
      <c r="NH4" s="10"/>
      <c r="NI4" s="10"/>
      <c r="NJ4" s="10"/>
      <c r="NK4" s="10"/>
      <c r="NL4" s="10"/>
      <c r="NM4" s="10"/>
      <c r="NN4" s="10"/>
      <c r="NO4" s="10"/>
      <c r="NP4" s="10"/>
      <c r="NQ4" s="10"/>
      <c r="NR4" s="10"/>
      <c r="NS4" s="10"/>
      <c r="NT4" s="10"/>
      <c r="NU4" s="10"/>
      <c r="NV4" s="10"/>
      <c r="NW4" s="10"/>
      <c r="NX4" s="10"/>
      <c r="NY4" s="10"/>
      <c r="NZ4" s="10"/>
      <c r="OA4" s="10"/>
      <c r="OB4" s="10"/>
      <c r="OC4" s="10"/>
      <c r="OD4" s="10"/>
      <c r="OE4" s="10"/>
      <c r="OF4" s="10"/>
      <c r="OG4" s="10"/>
      <c r="OH4" s="10"/>
      <c r="OI4" s="10"/>
      <c r="OJ4" s="10"/>
      <c r="OK4" s="10"/>
      <c r="OL4" s="10"/>
      <c r="OM4" s="10"/>
      <c r="ON4" s="10"/>
      <c r="OO4" s="10"/>
      <c r="OP4" s="10"/>
      <c r="OQ4" s="10"/>
      <c r="OR4" s="10"/>
      <c r="OS4" s="10"/>
      <c r="OT4" s="10"/>
      <c r="OU4" s="10"/>
      <c r="OV4" s="10"/>
      <c r="OW4" s="10"/>
      <c r="OX4" s="10"/>
      <c r="OY4" s="10"/>
      <c r="OZ4" s="10"/>
      <c r="PA4" s="10"/>
      <c r="PB4" s="10"/>
      <c r="PC4" s="10"/>
      <c r="PD4" s="10"/>
      <c r="PE4" s="10"/>
      <c r="PF4" s="10"/>
      <c r="PG4" s="10"/>
      <c r="PH4" s="10"/>
      <c r="PI4" s="10"/>
      <c r="PJ4" s="10"/>
      <c r="PK4" s="10"/>
      <c r="PL4" s="10"/>
      <c r="PM4" s="10"/>
      <c r="PN4" s="10"/>
      <c r="PO4" s="10"/>
      <c r="PP4" s="10"/>
      <c r="PQ4" s="10"/>
      <c r="PR4" s="10"/>
      <c r="PS4" s="10"/>
      <c r="PT4" s="10"/>
      <c r="PU4" s="10"/>
      <c r="PV4" s="10"/>
      <c r="PW4" s="10"/>
      <c r="PX4" s="10"/>
      <c r="PY4" s="10"/>
      <c r="PZ4" s="10"/>
      <c r="QA4" s="10"/>
      <c r="QB4" s="10"/>
      <c r="QC4" s="10"/>
      <c r="QD4" s="10"/>
      <c r="QE4" s="10"/>
      <c r="QF4" s="10"/>
      <c r="QG4" s="10"/>
      <c r="QH4" s="10"/>
      <c r="QI4" s="10"/>
      <c r="QJ4" s="10"/>
      <c r="QK4" s="10"/>
      <c r="QL4" s="10"/>
      <c r="QM4" s="10"/>
      <c r="QN4" s="10"/>
      <c r="QO4" s="10"/>
      <c r="QP4" s="10"/>
      <c r="QQ4" s="10"/>
      <c r="QR4" s="10"/>
      <c r="QS4" s="10"/>
      <c r="QT4" s="10"/>
      <c r="QU4" s="10"/>
      <c r="QV4" s="10"/>
      <c r="QW4" s="10"/>
      <c r="QX4" s="10"/>
      <c r="QY4" s="10"/>
      <c r="QZ4" s="10"/>
      <c r="RA4" s="10"/>
      <c r="RB4" s="10"/>
      <c r="RC4" s="10"/>
      <c r="RD4" s="10"/>
      <c r="RE4" s="10"/>
      <c r="RF4" s="10"/>
      <c r="RG4" s="10"/>
      <c r="RH4" s="10"/>
      <c r="RI4" s="10"/>
      <c r="RJ4" s="10"/>
      <c r="RK4" s="10"/>
      <c r="RL4" s="10"/>
      <c r="RM4" s="10"/>
      <c r="RN4" s="10"/>
      <c r="RO4" s="10"/>
      <c r="RP4" s="10"/>
      <c r="RQ4" s="10"/>
      <c r="RR4" s="10"/>
      <c r="RS4" s="10"/>
      <c r="RT4" s="10"/>
      <c r="RU4" s="10"/>
      <c r="RV4" s="10"/>
      <c r="RW4" s="10"/>
      <c r="RX4" s="10"/>
      <c r="RY4" s="10"/>
      <c r="RZ4" s="10"/>
      <c r="SA4" s="10"/>
      <c r="SB4" s="10"/>
      <c r="SC4" s="10"/>
      <c r="SD4" s="10"/>
      <c r="SE4" s="10"/>
      <c r="SF4" s="10"/>
      <c r="SG4" s="10"/>
      <c r="SH4" s="10"/>
      <c r="SI4" s="10"/>
      <c r="SJ4" s="10"/>
      <c r="SK4" s="10"/>
      <c r="SL4" s="10"/>
      <c r="SM4" s="10"/>
      <c r="SN4" s="10"/>
      <c r="SO4" s="10"/>
      <c r="SP4" s="10"/>
      <c r="SQ4" s="10"/>
      <c r="SR4" s="10"/>
      <c r="SS4" s="10"/>
      <c r="ST4" s="10"/>
      <c r="SU4" s="10"/>
      <c r="SV4" s="10"/>
      <c r="SW4" s="10"/>
      <c r="SX4" s="10"/>
      <c r="SY4" s="10"/>
      <c r="SZ4" s="10"/>
      <c r="TA4" s="10"/>
      <c r="TB4" s="10"/>
      <c r="TC4" s="10"/>
      <c r="TD4" s="10"/>
      <c r="TE4" s="10"/>
      <c r="TF4" s="10"/>
      <c r="TG4" s="10"/>
      <c r="TH4" s="10"/>
      <c r="TI4" s="10"/>
      <c r="TJ4" s="10"/>
      <c r="TK4" s="10"/>
      <c r="TL4" s="10"/>
      <c r="TM4" s="10"/>
      <c r="TN4" s="10"/>
      <c r="TO4" s="10"/>
      <c r="TP4" s="10"/>
      <c r="TQ4" s="10"/>
      <c r="TR4" s="10"/>
      <c r="TS4" s="10"/>
      <c r="TT4" s="10"/>
      <c r="TU4" s="10"/>
      <c r="TV4" s="10"/>
      <c r="TW4" s="10"/>
      <c r="TX4" s="10"/>
      <c r="TY4" s="10"/>
      <c r="TZ4" s="10"/>
      <c r="UA4" s="10"/>
      <c r="UB4" s="10"/>
      <c r="UC4" s="10"/>
      <c r="UD4" s="10"/>
      <c r="UE4" s="10"/>
      <c r="UF4" s="10"/>
      <c r="UG4" s="10"/>
      <c r="UH4" s="10"/>
      <c r="UI4" s="10"/>
      <c r="UJ4" s="10"/>
      <c r="UK4" s="10"/>
      <c r="UL4" s="10"/>
      <c r="UM4" s="10"/>
      <c r="UN4" s="10"/>
      <c r="UO4" s="10"/>
      <c r="UP4" s="10"/>
      <c r="UQ4" s="10"/>
      <c r="UR4" s="10"/>
      <c r="US4" s="10"/>
      <c r="UT4" s="10"/>
      <c r="UU4" s="10"/>
      <c r="UV4" s="10"/>
      <c r="UW4" s="10"/>
      <c r="UX4" s="10"/>
      <c r="UY4" s="10"/>
      <c r="UZ4" s="10"/>
      <c r="VA4" s="10"/>
      <c r="VB4" s="10"/>
      <c r="VC4" s="10"/>
      <c r="VD4" s="10"/>
      <c r="VE4" s="10"/>
      <c r="VF4" s="10"/>
      <c r="VG4" s="10"/>
      <c r="VH4" s="10"/>
      <c r="VI4" s="10"/>
      <c r="VJ4" s="10"/>
      <c r="VK4" s="10"/>
      <c r="VL4" s="10"/>
      <c r="VM4" s="10"/>
      <c r="VN4" s="10"/>
      <c r="VO4" s="10"/>
      <c r="VP4" s="10"/>
      <c r="VQ4" s="10"/>
      <c r="VR4" s="10"/>
      <c r="VS4" s="10"/>
      <c r="VT4" s="10"/>
      <c r="VU4" s="10"/>
      <c r="VV4" s="10"/>
      <c r="VW4" s="10"/>
      <c r="VX4" s="10"/>
      <c r="VY4" s="10"/>
      <c r="VZ4" s="10"/>
      <c r="WA4" s="10"/>
      <c r="WB4" s="10"/>
      <c r="WC4" s="10"/>
      <c r="WD4" s="10"/>
      <c r="WE4" s="10"/>
      <c r="WF4" s="10"/>
      <c r="WG4" s="10"/>
      <c r="WH4" s="10"/>
      <c r="WI4" s="10"/>
      <c r="WJ4" s="10"/>
      <c r="WK4" s="10"/>
      <c r="WL4" s="10"/>
      <c r="WM4" s="10"/>
      <c r="WN4" s="10"/>
      <c r="WO4" s="10"/>
      <c r="WP4" s="10"/>
      <c r="WQ4" s="10"/>
      <c r="WR4" s="10"/>
      <c r="WS4" s="10"/>
      <c r="WT4" s="10"/>
      <c r="WU4" s="10"/>
      <c r="WV4" s="10"/>
      <c r="WW4" s="10"/>
      <c r="WX4" s="10"/>
      <c r="WY4" s="10"/>
      <c r="WZ4" s="10"/>
      <c r="XA4" s="10"/>
      <c r="XB4" s="10"/>
      <c r="XC4" s="10"/>
      <c r="XD4" s="10"/>
      <c r="XE4" s="10"/>
      <c r="XF4" s="10"/>
      <c r="XG4" s="10"/>
      <c r="XH4" s="10"/>
      <c r="XI4" s="10"/>
      <c r="XJ4" s="10"/>
      <c r="XK4" s="10"/>
      <c r="XL4" s="10"/>
      <c r="XM4" s="10"/>
      <c r="XN4" s="10"/>
      <c r="XO4" s="10"/>
      <c r="XP4" s="10"/>
      <c r="XQ4" s="10"/>
      <c r="XR4" s="10"/>
      <c r="XS4" s="10"/>
      <c r="XT4" s="10"/>
      <c r="XU4" s="10"/>
      <c r="XV4" s="10"/>
      <c r="XW4" s="10"/>
      <c r="XX4" s="10"/>
      <c r="XY4" s="10"/>
      <c r="XZ4" s="10"/>
      <c r="YA4" s="10"/>
      <c r="YB4" s="10"/>
      <c r="YC4" s="10"/>
      <c r="YD4" s="10"/>
      <c r="YE4" s="10"/>
      <c r="YF4" s="10"/>
      <c r="YG4" s="10"/>
      <c r="YH4" s="10"/>
      <c r="YI4" s="10"/>
      <c r="YJ4" s="10"/>
      <c r="YK4" s="10"/>
      <c r="YL4" s="10"/>
      <c r="YM4" s="10"/>
      <c r="YN4" s="10"/>
      <c r="YO4" s="10"/>
      <c r="YP4" s="10"/>
      <c r="YQ4" s="10"/>
      <c r="YR4" s="10"/>
      <c r="YS4" s="10"/>
      <c r="YT4" s="10"/>
      <c r="YU4" s="10"/>
      <c r="YV4" s="10"/>
      <c r="YW4" s="10"/>
      <c r="YX4" s="10"/>
      <c r="YY4" s="10"/>
    </row>
    <row r="5" spans="1:675" x14ac:dyDescent="0.25">
      <c r="A5" s="6" t="s">
        <v>56</v>
      </c>
      <c r="B5" s="6" t="s">
        <v>35</v>
      </c>
      <c r="C5" s="6">
        <v>0</v>
      </c>
      <c r="D5" s="11"/>
      <c r="E5" s="11"/>
      <c r="F5" s="11"/>
      <c r="G5" s="11"/>
      <c r="H5" s="11"/>
      <c r="I5" s="11"/>
      <c r="J5" s="11"/>
      <c r="K5" s="11"/>
      <c r="L5" s="11"/>
      <c r="M5" s="10"/>
      <c r="N5" s="10"/>
      <c r="O5" s="10"/>
      <c r="P5" s="10"/>
      <c r="Q5" s="10"/>
      <c r="R5" s="11"/>
      <c r="S5" s="11"/>
      <c r="T5" s="11"/>
      <c r="U5" s="11"/>
      <c r="V5" s="11"/>
      <c r="W5" s="11"/>
      <c r="X5" s="11"/>
      <c r="Y5" s="11"/>
      <c r="Z5" s="11"/>
      <c r="AA5" s="10"/>
      <c r="AB5" s="10"/>
      <c r="AC5" s="10"/>
      <c r="AD5" s="10"/>
      <c r="AE5" s="10"/>
      <c r="AF5" s="11"/>
      <c r="AG5" s="11"/>
      <c r="AH5" s="11"/>
      <c r="AI5" s="11"/>
      <c r="AJ5" s="11"/>
      <c r="AK5" s="11"/>
      <c r="AL5" s="11"/>
      <c r="AM5" s="11"/>
      <c r="AN5" s="11"/>
      <c r="AO5" s="10"/>
      <c r="AP5" s="10"/>
      <c r="AQ5" s="10"/>
      <c r="AR5" s="10"/>
      <c r="AS5" s="10"/>
      <c r="AT5" s="11"/>
      <c r="AU5" s="11"/>
      <c r="AV5" s="11"/>
      <c r="AW5" s="11"/>
      <c r="AX5" s="11"/>
      <c r="AY5" s="11"/>
      <c r="AZ5" s="11"/>
      <c r="BA5" s="11"/>
      <c r="BB5" s="11"/>
      <c r="BC5" s="10"/>
      <c r="BD5" s="10"/>
      <c r="BE5" s="10"/>
      <c r="BF5" s="10"/>
      <c r="BG5" s="10"/>
      <c r="BH5" s="12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0"/>
      <c r="BT5" s="10"/>
      <c r="BU5" s="10"/>
      <c r="BV5" s="12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0"/>
      <c r="CH5" s="10"/>
      <c r="CI5" s="10"/>
      <c r="CJ5" s="12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0"/>
      <c r="CV5" s="10"/>
      <c r="CW5" s="10"/>
      <c r="CX5" s="12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  <c r="IW5" s="10"/>
      <c r="IX5" s="10"/>
      <c r="IY5" s="10"/>
      <c r="IZ5" s="10"/>
      <c r="JA5" s="10"/>
      <c r="JB5" s="10"/>
      <c r="JC5" s="10"/>
      <c r="JD5" s="10"/>
      <c r="JE5" s="10"/>
      <c r="JF5" s="10"/>
      <c r="JG5" s="10"/>
      <c r="JH5" s="10"/>
      <c r="JI5" s="10"/>
      <c r="JJ5" s="10"/>
      <c r="JK5" s="10"/>
      <c r="JL5" s="10"/>
      <c r="JM5" s="10"/>
      <c r="JN5" s="10"/>
      <c r="JO5" s="10"/>
      <c r="JP5" s="10"/>
      <c r="JQ5" s="10"/>
      <c r="JR5" s="10"/>
      <c r="JS5" s="10"/>
      <c r="JT5" s="10"/>
      <c r="JU5" s="10"/>
      <c r="JV5" s="10"/>
      <c r="JW5" s="10"/>
      <c r="JX5" s="10"/>
      <c r="JY5" s="10"/>
      <c r="JZ5" s="10"/>
      <c r="KA5" s="10"/>
      <c r="KB5" s="10"/>
      <c r="KC5" s="10"/>
      <c r="KD5" s="10"/>
      <c r="KE5" s="10"/>
      <c r="KF5" s="10"/>
      <c r="KG5" s="10"/>
      <c r="KH5" s="10"/>
      <c r="KI5" s="10"/>
      <c r="KJ5" s="10"/>
      <c r="KK5" s="10"/>
      <c r="KL5" s="10"/>
      <c r="KM5" s="10"/>
      <c r="KN5" s="10"/>
      <c r="KO5" s="10"/>
      <c r="KP5" s="10"/>
      <c r="KQ5" s="10"/>
      <c r="KR5" s="10"/>
      <c r="KS5" s="10"/>
      <c r="KT5" s="10"/>
      <c r="KU5" s="10"/>
      <c r="KV5" s="10"/>
      <c r="KW5" s="10"/>
      <c r="KX5" s="10"/>
      <c r="KY5" s="10"/>
      <c r="KZ5" s="10"/>
      <c r="LA5" s="10"/>
      <c r="LB5" s="10"/>
      <c r="LC5" s="10"/>
      <c r="LD5" s="10"/>
      <c r="LE5" s="10"/>
      <c r="LF5" s="10"/>
      <c r="LG5" s="10"/>
      <c r="LH5" s="10"/>
      <c r="LI5" s="10"/>
      <c r="LJ5" s="10"/>
      <c r="LK5" s="10"/>
      <c r="LL5" s="10"/>
      <c r="LM5" s="10"/>
      <c r="LN5" s="10"/>
      <c r="LO5" s="10"/>
      <c r="LP5" s="10"/>
      <c r="LQ5" s="10"/>
      <c r="LR5" s="10"/>
      <c r="LS5" s="10"/>
      <c r="LT5" s="10"/>
      <c r="LU5" s="10"/>
      <c r="LV5" s="10"/>
      <c r="LW5" s="10"/>
      <c r="LX5" s="10"/>
      <c r="LY5" s="10"/>
      <c r="LZ5" s="10"/>
      <c r="MA5" s="10"/>
      <c r="MB5" s="10"/>
      <c r="MC5" s="10"/>
      <c r="MD5" s="10"/>
      <c r="ME5" s="10"/>
      <c r="MF5" s="10"/>
      <c r="MG5" s="10"/>
      <c r="MH5" s="10"/>
      <c r="MI5" s="10"/>
      <c r="MJ5" s="10"/>
      <c r="MK5" s="10"/>
      <c r="ML5" s="10"/>
      <c r="MM5" s="10"/>
      <c r="MN5" s="10"/>
      <c r="MO5" s="10"/>
      <c r="MP5" s="10"/>
      <c r="MQ5" s="10"/>
      <c r="MR5" s="10"/>
      <c r="MS5" s="10"/>
      <c r="MT5" s="10"/>
      <c r="MU5" s="10"/>
      <c r="MV5" s="10"/>
      <c r="MW5" s="10"/>
      <c r="MX5" s="10"/>
      <c r="MY5" s="10"/>
      <c r="MZ5" s="10"/>
      <c r="NA5" s="10"/>
      <c r="NB5" s="10"/>
      <c r="NC5" s="10"/>
      <c r="ND5" s="10"/>
      <c r="NE5" s="10"/>
      <c r="NF5" s="10"/>
      <c r="NG5" s="10"/>
      <c r="NH5" s="10"/>
      <c r="NI5" s="10"/>
      <c r="NJ5" s="10"/>
      <c r="NK5" s="10"/>
      <c r="NL5" s="10"/>
      <c r="NM5" s="10"/>
      <c r="NN5" s="10"/>
      <c r="NO5" s="10"/>
      <c r="NP5" s="10"/>
      <c r="NQ5" s="10"/>
      <c r="NR5" s="10"/>
      <c r="NS5" s="10"/>
      <c r="NT5" s="10"/>
      <c r="NU5" s="10"/>
      <c r="NV5" s="10"/>
      <c r="NW5" s="10"/>
      <c r="NX5" s="10"/>
      <c r="NY5" s="10"/>
      <c r="NZ5" s="10"/>
      <c r="OA5" s="10"/>
      <c r="OB5" s="10"/>
      <c r="OC5" s="10"/>
      <c r="OD5" s="10"/>
      <c r="OE5" s="10"/>
      <c r="OF5" s="10"/>
      <c r="OG5" s="10"/>
      <c r="OH5" s="10"/>
      <c r="OI5" s="10"/>
      <c r="OJ5" s="10"/>
      <c r="OK5" s="10"/>
      <c r="OL5" s="10"/>
      <c r="OM5" s="10"/>
      <c r="ON5" s="10"/>
      <c r="OO5" s="10"/>
      <c r="OP5" s="10"/>
      <c r="OQ5" s="10"/>
      <c r="OR5" s="10"/>
      <c r="OS5" s="10"/>
      <c r="OT5" s="10"/>
      <c r="OU5" s="10"/>
      <c r="OV5" s="10"/>
      <c r="OW5" s="10"/>
      <c r="OX5" s="10"/>
      <c r="OY5" s="10"/>
      <c r="OZ5" s="10"/>
      <c r="PA5" s="10"/>
      <c r="PB5" s="10"/>
      <c r="PC5" s="10"/>
      <c r="PD5" s="10"/>
      <c r="PE5" s="10"/>
      <c r="PF5" s="10"/>
      <c r="PG5" s="10"/>
      <c r="PH5" s="10"/>
      <c r="PI5" s="10"/>
      <c r="PJ5" s="10"/>
      <c r="PK5" s="10"/>
      <c r="PL5" s="10"/>
      <c r="PM5" s="10"/>
      <c r="PN5" s="10"/>
      <c r="PO5" s="10"/>
      <c r="PP5" s="10"/>
      <c r="PQ5" s="10"/>
      <c r="PR5" s="10"/>
      <c r="PS5" s="10"/>
      <c r="PT5" s="10"/>
      <c r="PU5" s="10"/>
      <c r="PV5" s="10"/>
      <c r="PW5" s="10"/>
      <c r="PX5" s="10"/>
      <c r="PY5" s="10"/>
      <c r="PZ5" s="10"/>
      <c r="QA5" s="10"/>
      <c r="QB5" s="10"/>
      <c r="QC5" s="10"/>
      <c r="QD5" s="10"/>
      <c r="QE5" s="10"/>
      <c r="QF5" s="10"/>
      <c r="QG5" s="10"/>
      <c r="QH5" s="10"/>
      <c r="QI5" s="10"/>
      <c r="QJ5" s="10"/>
      <c r="QK5" s="10"/>
      <c r="QL5" s="10"/>
      <c r="QM5" s="10"/>
      <c r="QN5" s="10"/>
      <c r="QO5" s="10"/>
      <c r="QP5" s="10"/>
      <c r="QQ5" s="10"/>
      <c r="QR5" s="10"/>
      <c r="QS5" s="10"/>
      <c r="QT5" s="10"/>
      <c r="QU5" s="10"/>
      <c r="QV5" s="10"/>
      <c r="QW5" s="10"/>
      <c r="QX5" s="10"/>
      <c r="QY5" s="10"/>
      <c r="QZ5" s="10"/>
      <c r="RA5" s="10"/>
      <c r="RB5" s="10"/>
      <c r="RC5" s="10"/>
      <c r="RD5" s="10"/>
      <c r="RE5" s="10"/>
      <c r="RF5" s="10"/>
      <c r="RG5" s="10"/>
      <c r="RH5" s="10"/>
      <c r="RI5" s="10"/>
      <c r="RJ5" s="10"/>
      <c r="RK5" s="10"/>
      <c r="RL5" s="10"/>
      <c r="RM5" s="10"/>
      <c r="RN5" s="10"/>
      <c r="RO5" s="10"/>
      <c r="RP5" s="10"/>
      <c r="RQ5" s="10"/>
      <c r="RR5" s="10"/>
      <c r="RS5" s="10"/>
      <c r="RT5" s="10"/>
      <c r="RU5" s="10"/>
      <c r="RV5" s="10"/>
      <c r="RW5" s="10"/>
      <c r="RX5" s="10"/>
      <c r="RY5" s="10"/>
      <c r="RZ5" s="10"/>
      <c r="SA5" s="10"/>
      <c r="SB5" s="10"/>
      <c r="SC5" s="10"/>
      <c r="SD5" s="10"/>
      <c r="SE5" s="10"/>
      <c r="SF5" s="10"/>
      <c r="SG5" s="10"/>
      <c r="SH5" s="10"/>
      <c r="SI5" s="10"/>
      <c r="SJ5" s="10"/>
      <c r="SK5" s="10"/>
      <c r="SL5" s="10"/>
      <c r="SM5" s="10"/>
      <c r="SN5" s="10"/>
      <c r="SO5" s="10"/>
      <c r="SP5" s="10"/>
      <c r="SQ5" s="10"/>
      <c r="SR5" s="10"/>
      <c r="SS5" s="10"/>
      <c r="ST5" s="10"/>
      <c r="SU5" s="10"/>
      <c r="SV5" s="10"/>
      <c r="SW5" s="10"/>
      <c r="SX5" s="10"/>
      <c r="SY5" s="10"/>
      <c r="SZ5" s="10"/>
      <c r="TA5" s="10"/>
      <c r="TB5" s="10"/>
      <c r="TC5" s="10"/>
      <c r="TD5" s="10"/>
      <c r="TE5" s="10"/>
      <c r="TF5" s="10"/>
      <c r="TG5" s="10"/>
      <c r="TH5" s="10"/>
      <c r="TI5" s="10"/>
      <c r="TJ5" s="10"/>
      <c r="TK5" s="10"/>
      <c r="TL5" s="10"/>
      <c r="TM5" s="10"/>
      <c r="TN5" s="10"/>
      <c r="TO5" s="10"/>
      <c r="TP5" s="10"/>
      <c r="TQ5" s="10"/>
      <c r="TR5" s="10"/>
      <c r="TS5" s="10"/>
      <c r="TT5" s="10"/>
      <c r="TU5" s="10"/>
      <c r="TV5" s="10"/>
      <c r="TW5" s="10"/>
      <c r="TX5" s="10"/>
      <c r="TY5" s="10"/>
      <c r="TZ5" s="10"/>
      <c r="UA5" s="10"/>
      <c r="UB5" s="10"/>
      <c r="UC5" s="10"/>
      <c r="UD5" s="10"/>
      <c r="UE5" s="10"/>
      <c r="UF5" s="10"/>
      <c r="UG5" s="10"/>
      <c r="UH5" s="10"/>
      <c r="UI5" s="10"/>
      <c r="UJ5" s="10"/>
      <c r="UK5" s="10"/>
      <c r="UL5" s="10"/>
      <c r="UM5" s="10"/>
      <c r="UN5" s="10"/>
      <c r="UO5" s="10"/>
      <c r="UP5" s="10"/>
      <c r="UQ5" s="10"/>
      <c r="UR5" s="10"/>
      <c r="US5" s="10"/>
      <c r="UT5" s="10"/>
      <c r="UU5" s="10"/>
      <c r="UV5" s="10"/>
      <c r="UW5" s="10"/>
      <c r="UX5" s="10"/>
      <c r="UY5" s="10"/>
      <c r="UZ5" s="10"/>
      <c r="VA5" s="10"/>
      <c r="VB5" s="10"/>
      <c r="VC5" s="10"/>
      <c r="VD5" s="10"/>
      <c r="VE5" s="10"/>
      <c r="VF5" s="10"/>
      <c r="VG5" s="10"/>
      <c r="VH5" s="10"/>
      <c r="VI5" s="10"/>
      <c r="VJ5" s="10"/>
      <c r="VK5" s="10"/>
      <c r="VL5" s="10"/>
      <c r="VM5" s="10"/>
      <c r="VN5" s="10"/>
      <c r="VO5" s="10"/>
      <c r="VP5" s="10"/>
      <c r="VQ5" s="10"/>
      <c r="VR5" s="10"/>
      <c r="VS5" s="10"/>
      <c r="VT5" s="10"/>
      <c r="VU5" s="10"/>
      <c r="VV5" s="10"/>
      <c r="VW5" s="10"/>
      <c r="VX5" s="10"/>
      <c r="VY5" s="10"/>
      <c r="VZ5" s="10"/>
      <c r="WA5" s="10"/>
      <c r="WB5" s="10"/>
      <c r="WC5" s="10"/>
      <c r="WD5" s="10"/>
      <c r="WE5" s="10"/>
      <c r="WF5" s="10"/>
      <c r="WG5" s="10"/>
      <c r="WH5" s="10"/>
      <c r="WI5" s="10"/>
      <c r="WJ5" s="10"/>
      <c r="WK5" s="10"/>
      <c r="WL5" s="10"/>
      <c r="WM5" s="10"/>
      <c r="WN5" s="10"/>
      <c r="WO5" s="10"/>
      <c r="WP5" s="10"/>
      <c r="WQ5" s="10"/>
      <c r="WR5" s="10"/>
      <c r="WS5" s="10"/>
      <c r="WT5" s="10"/>
      <c r="WU5" s="10"/>
      <c r="WV5" s="10"/>
      <c r="WW5" s="10"/>
      <c r="WX5" s="10"/>
      <c r="WY5" s="10"/>
      <c r="WZ5" s="10"/>
      <c r="XA5" s="10"/>
      <c r="XB5" s="10"/>
      <c r="XC5" s="10"/>
      <c r="XD5" s="10"/>
      <c r="XE5" s="10"/>
      <c r="XF5" s="10"/>
      <c r="XG5" s="10"/>
      <c r="XH5" s="10"/>
      <c r="XI5" s="10"/>
      <c r="XJ5" s="10"/>
      <c r="XK5" s="10"/>
      <c r="XL5" s="10"/>
      <c r="XM5" s="10"/>
      <c r="XN5" s="10"/>
      <c r="XO5" s="10"/>
      <c r="XP5" s="10"/>
      <c r="XQ5" s="10"/>
      <c r="XR5" s="10"/>
      <c r="XS5" s="10"/>
      <c r="XT5" s="10"/>
      <c r="XU5" s="10"/>
      <c r="XV5" s="10"/>
      <c r="XW5" s="10"/>
      <c r="XX5" s="10"/>
      <c r="XY5" s="10"/>
      <c r="XZ5" s="10"/>
      <c r="YA5" s="10"/>
      <c r="YB5" s="10"/>
      <c r="YC5" s="10"/>
      <c r="YD5" s="10"/>
      <c r="YE5" s="10"/>
      <c r="YF5" s="10"/>
      <c r="YG5" s="10"/>
      <c r="YH5" s="10"/>
      <c r="YI5" s="10"/>
      <c r="YJ5" s="10"/>
      <c r="YK5" s="10"/>
      <c r="YL5" s="10"/>
      <c r="YM5" s="10"/>
      <c r="YN5" s="10"/>
      <c r="YO5" s="10"/>
      <c r="YP5" s="10"/>
      <c r="YQ5" s="10"/>
      <c r="YR5" s="10"/>
      <c r="YS5" s="10"/>
      <c r="YT5" s="10"/>
      <c r="YU5" s="10"/>
      <c r="YV5" s="10"/>
      <c r="YW5" s="10"/>
      <c r="YX5" s="10"/>
      <c r="YY5" s="10"/>
    </row>
    <row r="6" spans="1:675" x14ac:dyDescent="0.25">
      <c r="A6" s="6" t="s">
        <v>59</v>
      </c>
      <c r="B6" s="6" t="s">
        <v>35</v>
      </c>
      <c r="C6" s="6">
        <v>0</v>
      </c>
      <c r="D6" s="11"/>
      <c r="E6" s="11"/>
      <c r="F6" s="11"/>
      <c r="G6" s="11"/>
      <c r="H6" s="11"/>
      <c r="I6" s="11"/>
      <c r="J6" s="11"/>
      <c r="K6" s="11"/>
      <c r="L6" s="11"/>
      <c r="M6" s="10"/>
      <c r="N6" s="10"/>
      <c r="O6" s="10"/>
      <c r="P6" s="10"/>
      <c r="Q6" s="10"/>
      <c r="R6" s="11"/>
      <c r="S6" s="11"/>
      <c r="T6" s="11"/>
      <c r="U6" s="11"/>
      <c r="V6" s="11"/>
      <c r="W6" s="11"/>
      <c r="X6" s="11"/>
      <c r="Y6" s="11"/>
      <c r="Z6" s="11"/>
      <c r="AA6" s="10"/>
      <c r="AB6" s="10"/>
      <c r="AC6" s="10"/>
      <c r="AD6" s="10"/>
      <c r="AE6" s="10"/>
      <c r="AF6" s="11"/>
      <c r="AG6" s="11"/>
      <c r="AH6" s="11"/>
      <c r="AI6" s="11"/>
      <c r="AJ6" s="11"/>
      <c r="AK6" s="11"/>
      <c r="AL6" s="11"/>
      <c r="AM6" s="11"/>
      <c r="AN6" s="11"/>
      <c r="AO6" s="10"/>
      <c r="AP6" s="10"/>
      <c r="AQ6" s="10"/>
      <c r="AR6" s="10"/>
      <c r="AS6" s="10"/>
      <c r="AT6" s="11"/>
      <c r="AU6" s="11"/>
      <c r="AV6" s="11"/>
      <c r="AW6" s="11"/>
      <c r="AX6" s="11"/>
      <c r="AY6" s="11"/>
      <c r="AZ6" s="11"/>
      <c r="BA6" s="11"/>
      <c r="BB6" s="11"/>
      <c r="BC6" s="10"/>
      <c r="BD6" s="10"/>
      <c r="BE6" s="10"/>
      <c r="BF6" s="10"/>
      <c r="BG6" s="10"/>
      <c r="BH6" s="12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0"/>
      <c r="BT6" s="10"/>
      <c r="BU6" s="10"/>
      <c r="BV6" s="12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0"/>
      <c r="CH6" s="10"/>
      <c r="CI6" s="10"/>
      <c r="CJ6" s="12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0"/>
      <c r="CV6" s="10"/>
      <c r="CW6" s="10"/>
      <c r="CX6" s="12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  <c r="IW6" s="10"/>
      <c r="IX6" s="10"/>
      <c r="IY6" s="10"/>
      <c r="IZ6" s="10"/>
      <c r="JA6" s="10"/>
      <c r="JB6" s="10"/>
      <c r="JC6" s="10"/>
      <c r="JD6" s="10"/>
      <c r="JE6" s="10"/>
      <c r="JF6" s="10"/>
      <c r="JG6" s="10"/>
      <c r="JH6" s="10"/>
      <c r="JI6" s="10"/>
      <c r="JJ6" s="10"/>
      <c r="JK6" s="10"/>
      <c r="JL6" s="10"/>
      <c r="JM6" s="10"/>
      <c r="JN6" s="10"/>
      <c r="JO6" s="10"/>
      <c r="JP6" s="10"/>
      <c r="JQ6" s="10"/>
      <c r="JR6" s="10"/>
      <c r="JS6" s="10"/>
      <c r="JT6" s="10"/>
      <c r="JU6" s="10"/>
      <c r="JV6" s="10"/>
      <c r="JW6" s="10"/>
      <c r="JX6" s="10"/>
      <c r="JY6" s="10"/>
      <c r="JZ6" s="10"/>
      <c r="KA6" s="10"/>
      <c r="KB6" s="10"/>
      <c r="KC6" s="10"/>
      <c r="KD6" s="10"/>
      <c r="KE6" s="10"/>
      <c r="KF6" s="10"/>
      <c r="KG6" s="10"/>
      <c r="KH6" s="10"/>
      <c r="KI6" s="10"/>
      <c r="KJ6" s="10"/>
      <c r="KK6" s="10"/>
      <c r="KL6" s="10"/>
      <c r="KM6" s="10"/>
      <c r="KN6" s="10"/>
      <c r="KO6" s="10"/>
      <c r="KP6" s="10"/>
      <c r="KQ6" s="10"/>
      <c r="KR6" s="10"/>
      <c r="KS6" s="10"/>
      <c r="KT6" s="10"/>
      <c r="KU6" s="10"/>
      <c r="KV6" s="10"/>
      <c r="KW6" s="10"/>
      <c r="KX6" s="10"/>
      <c r="KY6" s="10"/>
      <c r="KZ6" s="10"/>
      <c r="LA6" s="10"/>
      <c r="LB6" s="10"/>
      <c r="LC6" s="10"/>
      <c r="LD6" s="10"/>
      <c r="LE6" s="10"/>
      <c r="LF6" s="10"/>
      <c r="LG6" s="10"/>
      <c r="LH6" s="10"/>
      <c r="LI6" s="10"/>
      <c r="LJ6" s="10"/>
      <c r="LK6" s="10"/>
      <c r="LL6" s="10"/>
      <c r="LM6" s="10"/>
      <c r="LN6" s="10"/>
      <c r="LO6" s="10"/>
      <c r="LP6" s="10"/>
      <c r="LQ6" s="10"/>
      <c r="LR6" s="10"/>
      <c r="LS6" s="10"/>
      <c r="LT6" s="10"/>
      <c r="LU6" s="10"/>
      <c r="LV6" s="10"/>
      <c r="LW6" s="10"/>
      <c r="LX6" s="10"/>
      <c r="LY6" s="10"/>
      <c r="LZ6" s="10"/>
      <c r="MA6" s="10"/>
      <c r="MB6" s="10"/>
      <c r="MC6" s="10"/>
      <c r="MD6" s="10"/>
      <c r="ME6" s="10"/>
      <c r="MF6" s="10"/>
      <c r="MG6" s="10"/>
      <c r="MH6" s="10"/>
      <c r="MI6" s="10"/>
      <c r="MJ6" s="10"/>
      <c r="MK6" s="10"/>
      <c r="ML6" s="10"/>
      <c r="MM6" s="10"/>
      <c r="MN6" s="10"/>
      <c r="MO6" s="10"/>
      <c r="MP6" s="10"/>
      <c r="MQ6" s="10"/>
      <c r="MR6" s="10"/>
      <c r="MS6" s="10"/>
      <c r="MT6" s="10"/>
      <c r="MU6" s="10"/>
      <c r="MV6" s="10"/>
      <c r="MW6" s="10"/>
      <c r="MX6" s="10"/>
      <c r="MY6" s="10"/>
      <c r="MZ6" s="10"/>
      <c r="NA6" s="10"/>
      <c r="NB6" s="10"/>
      <c r="NC6" s="10"/>
      <c r="ND6" s="10"/>
      <c r="NE6" s="10"/>
      <c r="NF6" s="10"/>
      <c r="NG6" s="10"/>
      <c r="NH6" s="10"/>
      <c r="NI6" s="10"/>
      <c r="NJ6" s="10"/>
      <c r="NK6" s="10"/>
      <c r="NL6" s="10"/>
      <c r="NM6" s="10"/>
      <c r="NN6" s="10"/>
      <c r="NO6" s="10"/>
      <c r="NP6" s="10"/>
      <c r="NQ6" s="10"/>
      <c r="NR6" s="10"/>
      <c r="NS6" s="10"/>
      <c r="NT6" s="10"/>
      <c r="NU6" s="10"/>
      <c r="NV6" s="10"/>
      <c r="NW6" s="10"/>
      <c r="NX6" s="10"/>
      <c r="NY6" s="10"/>
      <c r="NZ6" s="10"/>
      <c r="OA6" s="10"/>
      <c r="OB6" s="10"/>
      <c r="OC6" s="10"/>
      <c r="OD6" s="10"/>
      <c r="OE6" s="10"/>
      <c r="OF6" s="10"/>
      <c r="OG6" s="10"/>
      <c r="OH6" s="10"/>
      <c r="OI6" s="10"/>
      <c r="OJ6" s="10"/>
      <c r="OK6" s="10"/>
      <c r="OL6" s="10"/>
      <c r="OM6" s="10"/>
      <c r="ON6" s="10"/>
      <c r="OO6" s="10"/>
      <c r="OP6" s="10"/>
      <c r="OQ6" s="10"/>
      <c r="OR6" s="10"/>
      <c r="OS6" s="10"/>
      <c r="OT6" s="10"/>
      <c r="OU6" s="10"/>
      <c r="OV6" s="10"/>
      <c r="OW6" s="10"/>
      <c r="OX6" s="10"/>
      <c r="OY6" s="10"/>
      <c r="OZ6" s="10"/>
      <c r="PA6" s="10"/>
      <c r="PB6" s="10"/>
      <c r="PC6" s="10"/>
      <c r="PD6" s="10"/>
      <c r="PE6" s="10"/>
      <c r="PF6" s="10"/>
      <c r="PG6" s="10"/>
      <c r="PH6" s="10"/>
      <c r="PI6" s="10"/>
      <c r="PJ6" s="10"/>
      <c r="PK6" s="10"/>
      <c r="PL6" s="10"/>
      <c r="PM6" s="10"/>
      <c r="PN6" s="10"/>
      <c r="PO6" s="10"/>
      <c r="PP6" s="10"/>
      <c r="PQ6" s="10"/>
      <c r="PR6" s="10"/>
      <c r="PS6" s="10"/>
      <c r="PT6" s="10"/>
      <c r="PU6" s="10"/>
      <c r="PV6" s="10"/>
      <c r="PW6" s="10"/>
      <c r="PX6" s="10"/>
      <c r="PY6" s="10"/>
      <c r="PZ6" s="10"/>
      <c r="QA6" s="10"/>
      <c r="QB6" s="10"/>
      <c r="QC6" s="10"/>
      <c r="QD6" s="10"/>
      <c r="QE6" s="10"/>
      <c r="QF6" s="10"/>
      <c r="QG6" s="10"/>
      <c r="QH6" s="10"/>
      <c r="QI6" s="10"/>
      <c r="QJ6" s="10"/>
      <c r="QK6" s="10"/>
      <c r="QL6" s="10"/>
      <c r="QM6" s="10"/>
      <c r="QN6" s="10"/>
      <c r="QO6" s="10"/>
      <c r="QP6" s="10"/>
      <c r="QQ6" s="10"/>
      <c r="QR6" s="10"/>
      <c r="QS6" s="10"/>
      <c r="QT6" s="10"/>
      <c r="QU6" s="10"/>
      <c r="QV6" s="10"/>
      <c r="QW6" s="10"/>
      <c r="QX6" s="10"/>
      <c r="QY6" s="10"/>
      <c r="QZ6" s="10"/>
      <c r="RA6" s="10"/>
      <c r="RB6" s="10"/>
      <c r="RC6" s="10"/>
      <c r="RD6" s="10"/>
      <c r="RE6" s="10"/>
      <c r="RF6" s="10"/>
      <c r="RG6" s="10"/>
      <c r="RH6" s="10"/>
      <c r="RI6" s="10"/>
      <c r="RJ6" s="10"/>
      <c r="RK6" s="10"/>
      <c r="RL6" s="10"/>
      <c r="RM6" s="10"/>
      <c r="RN6" s="10"/>
      <c r="RO6" s="10"/>
      <c r="RP6" s="10"/>
      <c r="RQ6" s="10"/>
      <c r="RR6" s="10"/>
      <c r="RS6" s="10"/>
      <c r="RT6" s="10"/>
      <c r="RU6" s="10"/>
      <c r="RV6" s="10"/>
      <c r="RW6" s="10"/>
      <c r="RX6" s="10"/>
      <c r="RY6" s="10"/>
      <c r="RZ6" s="10"/>
      <c r="SA6" s="10"/>
      <c r="SB6" s="10"/>
      <c r="SC6" s="10"/>
      <c r="SD6" s="10"/>
      <c r="SE6" s="10"/>
      <c r="SF6" s="10"/>
      <c r="SG6" s="10"/>
      <c r="SH6" s="10"/>
      <c r="SI6" s="10"/>
      <c r="SJ6" s="10"/>
      <c r="SK6" s="10"/>
      <c r="SL6" s="10"/>
      <c r="SM6" s="10"/>
      <c r="SN6" s="10"/>
      <c r="SO6" s="10"/>
      <c r="SP6" s="10"/>
      <c r="SQ6" s="10"/>
      <c r="SR6" s="10"/>
      <c r="SS6" s="10"/>
      <c r="ST6" s="10"/>
      <c r="SU6" s="10"/>
      <c r="SV6" s="10"/>
      <c r="SW6" s="10"/>
      <c r="SX6" s="10"/>
      <c r="SY6" s="10"/>
      <c r="SZ6" s="10"/>
      <c r="TA6" s="10"/>
      <c r="TB6" s="10"/>
      <c r="TC6" s="10"/>
      <c r="TD6" s="10"/>
      <c r="TE6" s="10"/>
      <c r="TF6" s="10"/>
      <c r="TG6" s="10"/>
      <c r="TH6" s="10"/>
      <c r="TI6" s="10"/>
      <c r="TJ6" s="10"/>
      <c r="TK6" s="10"/>
      <c r="TL6" s="10"/>
      <c r="TM6" s="10"/>
      <c r="TN6" s="10"/>
      <c r="TO6" s="10"/>
      <c r="TP6" s="10"/>
      <c r="TQ6" s="10"/>
      <c r="TR6" s="10"/>
      <c r="TS6" s="10"/>
      <c r="TT6" s="10"/>
      <c r="TU6" s="10"/>
      <c r="TV6" s="10"/>
      <c r="TW6" s="10"/>
      <c r="TX6" s="10"/>
      <c r="TY6" s="10"/>
      <c r="TZ6" s="10"/>
      <c r="UA6" s="10"/>
      <c r="UB6" s="10"/>
      <c r="UC6" s="10"/>
      <c r="UD6" s="10"/>
      <c r="UE6" s="10"/>
      <c r="UF6" s="10"/>
      <c r="UG6" s="10"/>
      <c r="UH6" s="10"/>
      <c r="UI6" s="10"/>
      <c r="UJ6" s="10"/>
      <c r="UK6" s="10"/>
      <c r="UL6" s="10"/>
      <c r="UM6" s="10"/>
      <c r="UN6" s="10"/>
      <c r="UO6" s="10"/>
      <c r="UP6" s="10"/>
      <c r="UQ6" s="10"/>
      <c r="UR6" s="10"/>
      <c r="US6" s="10"/>
      <c r="UT6" s="10"/>
      <c r="UU6" s="10"/>
      <c r="UV6" s="10"/>
      <c r="UW6" s="10"/>
      <c r="UX6" s="10"/>
      <c r="UY6" s="10"/>
      <c r="UZ6" s="10"/>
      <c r="VA6" s="10"/>
      <c r="VB6" s="10"/>
      <c r="VC6" s="10"/>
      <c r="VD6" s="10"/>
      <c r="VE6" s="10"/>
      <c r="VF6" s="10"/>
      <c r="VG6" s="10"/>
      <c r="VH6" s="10"/>
      <c r="VI6" s="10"/>
      <c r="VJ6" s="10"/>
      <c r="VK6" s="10"/>
      <c r="VL6" s="10"/>
      <c r="VM6" s="10"/>
      <c r="VN6" s="10"/>
      <c r="VO6" s="10"/>
      <c r="VP6" s="10"/>
      <c r="VQ6" s="10"/>
      <c r="VR6" s="10"/>
      <c r="VS6" s="10"/>
      <c r="VT6" s="10"/>
      <c r="VU6" s="10"/>
      <c r="VV6" s="10"/>
      <c r="VW6" s="10"/>
      <c r="VX6" s="10"/>
      <c r="VY6" s="10"/>
      <c r="VZ6" s="10"/>
      <c r="WA6" s="10"/>
      <c r="WB6" s="10"/>
      <c r="WC6" s="10"/>
      <c r="WD6" s="10"/>
      <c r="WE6" s="10"/>
      <c r="WF6" s="10"/>
      <c r="WG6" s="10"/>
      <c r="WH6" s="10"/>
      <c r="WI6" s="10"/>
      <c r="WJ6" s="10"/>
      <c r="WK6" s="10"/>
      <c r="WL6" s="10"/>
      <c r="WM6" s="10"/>
      <c r="WN6" s="10"/>
      <c r="WO6" s="10"/>
      <c r="WP6" s="10"/>
      <c r="WQ6" s="10"/>
      <c r="WR6" s="10"/>
      <c r="WS6" s="10"/>
      <c r="WT6" s="10"/>
      <c r="WU6" s="10"/>
      <c r="WV6" s="10"/>
      <c r="WW6" s="10"/>
      <c r="WX6" s="10"/>
      <c r="WY6" s="10"/>
      <c r="WZ6" s="10"/>
      <c r="XA6" s="10"/>
      <c r="XB6" s="10"/>
      <c r="XC6" s="10"/>
      <c r="XD6" s="10"/>
      <c r="XE6" s="10"/>
      <c r="XF6" s="10"/>
      <c r="XG6" s="10"/>
      <c r="XH6" s="10"/>
      <c r="XI6" s="10"/>
      <c r="XJ6" s="10"/>
      <c r="XK6" s="10"/>
      <c r="XL6" s="10"/>
      <c r="XM6" s="10"/>
      <c r="XN6" s="10"/>
      <c r="XO6" s="10"/>
      <c r="XP6" s="10"/>
      <c r="XQ6" s="10"/>
      <c r="XR6" s="10"/>
      <c r="XS6" s="10"/>
      <c r="XT6" s="10"/>
      <c r="XU6" s="10"/>
      <c r="XV6" s="10"/>
      <c r="XW6" s="10"/>
      <c r="XX6" s="10"/>
      <c r="XY6" s="10"/>
      <c r="XZ6" s="10"/>
      <c r="YA6" s="10"/>
      <c r="YB6" s="10"/>
      <c r="YC6" s="10"/>
      <c r="YD6" s="10"/>
      <c r="YE6" s="10"/>
      <c r="YF6" s="10"/>
      <c r="YG6" s="10"/>
      <c r="YH6" s="10"/>
      <c r="YI6" s="10"/>
      <c r="YJ6" s="10"/>
      <c r="YK6" s="10"/>
      <c r="YL6" s="10"/>
      <c r="YM6" s="10"/>
      <c r="YN6" s="10"/>
      <c r="YO6" s="10"/>
      <c r="YP6" s="10"/>
      <c r="YQ6" s="10"/>
      <c r="YR6" s="10"/>
      <c r="YS6" s="10"/>
      <c r="YT6" s="10"/>
      <c r="YU6" s="10"/>
      <c r="YV6" s="10"/>
      <c r="YW6" s="10"/>
      <c r="YX6" s="10"/>
      <c r="YY6" s="10"/>
    </row>
    <row r="7" spans="1:675" x14ac:dyDescent="0.25">
      <c r="A7" s="6" t="s">
        <v>63</v>
      </c>
      <c r="B7" s="6" t="s">
        <v>35</v>
      </c>
      <c r="C7" s="6">
        <v>0</v>
      </c>
    </row>
    <row r="8" spans="1:675" x14ac:dyDescent="0.25">
      <c r="A8" s="6" t="s">
        <v>66</v>
      </c>
      <c r="B8" s="6" t="s">
        <v>35</v>
      </c>
      <c r="C8" s="6">
        <v>0</v>
      </c>
    </row>
    <row r="9" spans="1:675" x14ac:dyDescent="0.25"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  <c r="IJ9" s="13"/>
      <c r="IK9" s="13"/>
      <c r="IL9" s="13"/>
      <c r="IM9" s="13"/>
      <c r="IN9" s="13"/>
      <c r="IO9" s="13"/>
      <c r="IP9" s="13"/>
      <c r="IQ9" s="13"/>
      <c r="IR9" s="13"/>
      <c r="IS9" s="13"/>
      <c r="IT9" s="13"/>
      <c r="IU9" s="13"/>
      <c r="IV9" s="13"/>
      <c r="IW9" s="13"/>
      <c r="IX9" s="13"/>
      <c r="IY9" s="13"/>
      <c r="IZ9" s="13"/>
      <c r="JA9" s="13"/>
      <c r="JB9" s="13"/>
      <c r="JC9" s="13"/>
      <c r="JD9" s="13"/>
      <c r="JE9" s="13"/>
      <c r="JF9" s="13"/>
      <c r="JG9" s="13"/>
      <c r="JH9" s="13"/>
      <c r="JI9" s="13"/>
      <c r="JJ9" s="13"/>
      <c r="JK9" s="13"/>
      <c r="JL9" s="13"/>
      <c r="JM9" s="13"/>
      <c r="JN9" s="13"/>
      <c r="JO9" s="13"/>
      <c r="JP9" s="13"/>
      <c r="JQ9" s="13"/>
      <c r="JR9" s="13"/>
      <c r="JS9" s="13"/>
      <c r="JT9" s="13"/>
      <c r="JU9" s="13"/>
      <c r="JV9" s="13"/>
      <c r="JW9" s="13"/>
      <c r="JX9" s="13"/>
      <c r="JY9" s="13"/>
      <c r="JZ9" s="13"/>
      <c r="KA9" s="13"/>
      <c r="KB9" s="13"/>
      <c r="KC9" s="13"/>
      <c r="KD9" s="13"/>
      <c r="KE9" s="13"/>
      <c r="KF9" s="13"/>
      <c r="KG9" s="13"/>
      <c r="KH9" s="13"/>
      <c r="KI9" s="13"/>
      <c r="KJ9" s="13"/>
      <c r="KK9" s="13"/>
      <c r="KL9" s="13"/>
      <c r="KM9" s="13"/>
      <c r="KN9" s="13"/>
      <c r="KO9" s="13"/>
      <c r="KP9" s="13"/>
      <c r="KQ9" s="13"/>
      <c r="KR9" s="13"/>
      <c r="KS9" s="13"/>
      <c r="KT9" s="13"/>
      <c r="KU9" s="13"/>
      <c r="KV9" s="13"/>
      <c r="KW9" s="13"/>
      <c r="KX9" s="13"/>
      <c r="KY9" s="13"/>
      <c r="KZ9" s="13"/>
      <c r="LA9" s="13"/>
      <c r="LB9" s="13"/>
      <c r="LC9" s="13"/>
      <c r="LD9" s="13"/>
      <c r="LE9" s="13"/>
      <c r="LF9" s="13"/>
      <c r="LG9" s="13"/>
      <c r="LH9" s="13"/>
      <c r="LI9" s="13"/>
      <c r="LJ9" s="13"/>
      <c r="LK9" s="13"/>
      <c r="LL9" s="13"/>
      <c r="LM9" s="13"/>
      <c r="LN9" s="13"/>
      <c r="LO9" s="13"/>
      <c r="LP9" s="13"/>
      <c r="LQ9" s="13"/>
      <c r="LR9" s="13"/>
      <c r="LS9" s="13"/>
      <c r="LT9" s="13"/>
      <c r="LU9" s="13"/>
      <c r="LV9" s="13"/>
      <c r="LW9" s="13"/>
      <c r="LX9" s="13"/>
      <c r="LY9" s="13"/>
      <c r="LZ9" s="13"/>
      <c r="MA9" s="13"/>
      <c r="MB9" s="13"/>
      <c r="MC9" s="13"/>
      <c r="MD9" s="13"/>
      <c r="ME9" s="13"/>
      <c r="MF9" s="13"/>
      <c r="MG9" s="13"/>
      <c r="MH9" s="13"/>
      <c r="MI9" s="13"/>
      <c r="MJ9" s="13"/>
      <c r="MK9" s="13"/>
      <c r="ML9" s="13"/>
      <c r="MM9" s="13"/>
      <c r="MN9" s="13"/>
      <c r="MO9" s="13"/>
      <c r="MP9" s="13"/>
      <c r="MQ9" s="13"/>
      <c r="MR9" s="13"/>
      <c r="MS9" s="13"/>
      <c r="MT9" s="13"/>
      <c r="MU9" s="13"/>
      <c r="MV9" s="13"/>
      <c r="MW9" s="13"/>
      <c r="MX9" s="13"/>
      <c r="MY9" s="13"/>
      <c r="MZ9" s="13"/>
      <c r="NA9" s="13"/>
      <c r="NB9" s="13"/>
      <c r="NC9" s="13"/>
      <c r="ND9" s="13"/>
      <c r="NE9" s="13"/>
      <c r="NF9" s="13"/>
      <c r="NG9" s="13"/>
      <c r="NH9" s="13"/>
      <c r="NI9" s="13"/>
      <c r="NJ9" s="13"/>
      <c r="NK9" s="13"/>
      <c r="NL9" s="13"/>
      <c r="NM9" s="13"/>
      <c r="NN9" s="13"/>
      <c r="NO9" s="13"/>
      <c r="NP9" s="13"/>
      <c r="NQ9" s="13"/>
      <c r="NR9" s="13"/>
      <c r="NS9" s="13"/>
      <c r="NT9" s="13"/>
      <c r="NU9" s="13"/>
      <c r="NV9" s="13"/>
      <c r="NW9" s="13"/>
      <c r="NX9" s="13"/>
      <c r="NY9" s="13"/>
      <c r="NZ9" s="13"/>
      <c r="OA9" s="13"/>
      <c r="OB9" s="13"/>
      <c r="OC9" s="13"/>
      <c r="OD9" s="13"/>
      <c r="OE9" s="13"/>
      <c r="OF9" s="13"/>
      <c r="OG9" s="13"/>
      <c r="OH9" s="13"/>
      <c r="OI9" s="13"/>
      <c r="OJ9" s="13"/>
      <c r="OK9" s="13"/>
      <c r="OL9" s="13"/>
      <c r="OM9" s="13"/>
      <c r="ON9" s="13"/>
      <c r="OO9" s="13"/>
      <c r="OP9" s="13"/>
      <c r="OQ9" s="13"/>
      <c r="OR9" s="13"/>
      <c r="OS9" s="13"/>
      <c r="OT9" s="13"/>
      <c r="OU9" s="13"/>
      <c r="OV9" s="13"/>
      <c r="OW9" s="13"/>
      <c r="OX9" s="13"/>
      <c r="OY9" s="13"/>
      <c r="OZ9" s="13"/>
      <c r="PA9" s="13"/>
      <c r="PB9" s="13"/>
      <c r="PC9" s="13"/>
      <c r="PD9" s="13"/>
      <c r="PE9" s="13"/>
      <c r="PF9" s="13"/>
      <c r="PG9" s="13"/>
      <c r="PH9" s="13"/>
      <c r="PI9" s="13"/>
      <c r="PJ9" s="13"/>
      <c r="PK9" s="13"/>
      <c r="PL9" s="13"/>
      <c r="PM9" s="13"/>
      <c r="PN9" s="13"/>
      <c r="PO9" s="13"/>
      <c r="PP9" s="13"/>
      <c r="PQ9" s="13"/>
      <c r="PR9" s="13"/>
      <c r="PS9" s="13"/>
      <c r="PT9" s="13"/>
      <c r="PU9" s="13"/>
      <c r="PV9" s="13"/>
      <c r="PW9" s="13"/>
      <c r="PX9" s="13"/>
      <c r="PY9" s="13"/>
      <c r="PZ9" s="13"/>
      <c r="QA9" s="13"/>
      <c r="QB9" s="13"/>
      <c r="QC9" s="13"/>
      <c r="QD9" s="13"/>
      <c r="QE9" s="13"/>
      <c r="QF9" s="13"/>
      <c r="QG9" s="13"/>
      <c r="QH9" s="13"/>
      <c r="QI9" s="13"/>
      <c r="QJ9" s="13"/>
      <c r="QK9" s="13"/>
      <c r="QL9" s="13"/>
      <c r="QM9" s="13"/>
      <c r="QN9" s="13"/>
      <c r="QO9" s="13"/>
      <c r="QP9" s="13"/>
      <c r="QQ9" s="13"/>
      <c r="QR9" s="13"/>
      <c r="QS9" s="13"/>
      <c r="QT9" s="13"/>
      <c r="QU9" s="13"/>
      <c r="QV9" s="13"/>
      <c r="QW9" s="13"/>
      <c r="QX9" s="13"/>
      <c r="QY9" s="13"/>
      <c r="QZ9" s="13"/>
      <c r="RA9" s="13"/>
      <c r="RB9" s="13"/>
      <c r="RC9" s="13"/>
      <c r="RD9" s="13"/>
      <c r="RE9" s="13"/>
      <c r="RF9" s="13"/>
      <c r="RG9" s="13"/>
      <c r="RH9" s="13"/>
      <c r="RI9" s="13"/>
      <c r="RJ9" s="13"/>
      <c r="RK9" s="13"/>
      <c r="RL9" s="13"/>
      <c r="RM9" s="13"/>
      <c r="RN9" s="13"/>
      <c r="RO9" s="13"/>
      <c r="RP9" s="13"/>
      <c r="RQ9" s="13"/>
      <c r="RR9" s="13"/>
      <c r="RS9" s="13"/>
      <c r="RT9" s="13"/>
      <c r="RU9" s="13"/>
      <c r="RV9" s="13"/>
      <c r="RW9" s="13"/>
      <c r="RX9" s="13"/>
      <c r="RY9" s="13"/>
      <c r="RZ9" s="13"/>
      <c r="SA9" s="13"/>
      <c r="SB9" s="13"/>
      <c r="SC9" s="13"/>
      <c r="SD9" s="13"/>
      <c r="SE9" s="13"/>
      <c r="SF9" s="13"/>
      <c r="SG9" s="13"/>
      <c r="SH9" s="13"/>
      <c r="SI9" s="13"/>
      <c r="SJ9" s="13"/>
      <c r="SK9" s="13"/>
      <c r="SL9" s="13"/>
      <c r="SM9" s="13"/>
      <c r="SN9" s="13"/>
      <c r="SO9" s="13"/>
      <c r="SP9" s="13"/>
      <c r="SQ9" s="13"/>
      <c r="SR9" s="13"/>
      <c r="SS9" s="13"/>
      <c r="ST9" s="13"/>
      <c r="SU9" s="13"/>
      <c r="SV9" s="13"/>
      <c r="SW9" s="13"/>
      <c r="SX9" s="13"/>
      <c r="SY9" s="13"/>
      <c r="SZ9" s="13"/>
      <c r="TA9" s="13"/>
      <c r="TB9" s="13"/>
      <c r="TC9" s="13"/>
      <c r="TD9" s="13"/>
      <c r="TE9" s="13"/>
      <c r="TF9" s="13"/>
      <c r="TG9" s="13"/>
      <c r="TH9" s="13"/>
      <c r="TI9" s="13"/>
      <c r="TJ9" s="13"/>
      <c r="TK9" s="13"/>
      <c r="TL9" s="13"/>
      <c r="TM9" s="13"/>
      <c r="TN9" s="13"/>
      <c r="TO9" s="13"/>
      <c r="TP9" s="13"/>
      <c r="TQ9" s="13"/>
      <c r="TR9" s="13"/>
      <c r="TS9" s="13"/>
      <c r="TT9" s="13"/>
      <c r="TU9" s="13"/>
      <c r="TV9" s="13"/>
      <c r="TW9" s="13"/>
      <c r="TX9" s="13"/>
      <c r="TY9" s="13"/>
      <c r="TZ9" s="13"/>
      <c r="UA9" s="13"/>
      <c r="UB9" s="13"/>
      <c r="UC9" s="13"/>
      <c r="UD9" s="13"/>
      <c r="UE9" s="13"/>
      <c r="UF9" s="13"/>
      <c r="UG9" s="13"/>
      <c r="UH9" s="13"/>
      <c r="UI9" s="13"/>
      <c r="UJ9" s="13"/>
      <c r="UK9" s="13"/>
      <c r="UL9" s="13"/>
      <c r="UM9" s="13"/>
      <c r="UN9" s="13"/>
      <c r="UO9" s="13"/>
      <c r="UP9" s="13"/>
      <c r="UQ9" s="13"/>
      <c r="UR9" s="13"/>
      <c r="US9" s="13"/>
      <c r="UT9" s="13"/>
      <c r="UU9" s="13"/>
      <c r="UV9" s="13"/>
      <c r="UW9" s="13"/>
      <c r="UX9" s="13"/>
      <c r="UY9" s="13"/>
      <c r="UZ9" s="13"/>
      <c r="VA9" s="13"/>
      <c r="VB9" s="13"/>
      <c r="VC9" s="13"/>
      <c r="VD9" s="13"/>
      <c r="VE9" s="13"/>
      <c r="VF9" s="13"/>
      <c r="VG9" s="13"/>
      <c r="VH9" s="13"/>
      <c r="VI9" s="13"/>
      <c r="VJ9" s="13"/>
      <c r="VK9" s="13"/>
      <c r="VL9" s="13"/>
      <c r="VM9" s="13"/>
      <c r="VN9" s="13"/>
      <c r="VO9" s="13"/>
      <c r="VP9" s="13"/>
      <c r="VQ9" s="13"/>
      <c r="VR9" s="13"/>
      <c r="VS9" s="13"/>
      <c r="VT9" s="13"/>
      <c r="VU9" s="13"/>
      <c r="VV9" s="13"/>
      <c r="VW9" s="13"/>
      <c r="VX9" s="13"/>
      <c r="VY9" s="13"/>
      <c r="VZ9" s="13"/>
      <c r="WA9" s="13"/>
      <c r="WB9" s="13"/>
      <c r="WC9" s="13"/>
      <c r="WD9" s="13"/>
      <c r="WE9" s="13"/>
      <c r="WF9" s="13"/>
      <c r="WG9" s="13"/>
      <c r="WH9" s="13"/>
      <c r="WI9" s="13"/>
      <c r="WJ9" s="13"/>
      <c r="WK9" s="13"/>
      <c r="WL9" s="13"/>
      <c r="WM9" s="13"/>
      <c r="WN9" s="13"/>
      <c r="WO9" s="13"/>
      <c r="WP9" s="13"/>
      <c r="WQ9" s="13"/>
      <c r="WR9" s="13"/>
      <c r="WS9" s="13"/>
      <c r="WT9" s="13"/>
      <c r="WU9" s="13"/>
      <c r="WV9" s="13"/>
      <c r="WW9" s="13"/>
      <c r="WX9" s="13"/>
      <c r="WY9" s="13"/>
      <c r="WZ9" s="13"/>
      <c r="XA9" s="13"/>
      <c r="XB9" s="13"/>
      <c r="XC9" s="13"/>
      <c r="XD9" s="13"/>
      <c r="XE9" s="13"/>
      <c r="XF9" s="13"/>
      <c r="XG9" s="13"/>
      <c r="XH9" s="13"/>
      <c r="XI9" s="13"/>
      <c r="XJ9" s="13"/>
      <c r="XK9" s="13"/>
      <c r="XL9" s="13"/>
      <c r="XM9" s="13"/>
      <c r="XN9" s="13"/>
      <c r="XO9" s="13"/>
      <c r="XP9" s="13"/>
      <c r="XQ9" s="13"/>
      <c r="XR9" s="13"/>
      <c r="XS9" s="13"/>
      <c r="XT9" s="13"/>
      <c r="XU9" s="13"/>
      <c r="XV9" s="13"/>
      <c r="XW9" s="13"/>
      <c r="XX9" s="13"/>
      <c r="XY9" s="13"/>
      <c r="XZ9" s="13"/>
      <c r="YA9" s="13"/>
      <c r="YB9" s="13"/>
      <c r="YC9" s="13"/>
      <c r="YD9" s="13"/>
      <c r="YE9" s="13"/>
      <c r="YF9" s="13"/>
      <c r="YG9" s="13"/>
      <c r="YH9" s="13"/>
      <c r="YI9" s="13"/>
      <c r="YJ9" s="13"/>
      <c r="YK9" s="13"/>
      <c r="YL9" s="13"/>
      <c r="YM9" s="13"/>
      <c r="YN9" s="13"/>
      <c r="YO9" s="13"/>
      <c r="YP9" s="13"/>
      <c r="YQ9" s="13"/>
      <c r="YR9" s="13"/>
      <c r="YS9" s="13"/>
      <c r="YT9" s="13"/>
      <c r="YU9" s="13"/>
      <c r="YV9" s="13"/>
      <c r="YW9" s="13"/>
      <c r="YX9" s="13"/>
      <c r="YY9" s="13"/>
    </row>
    <row r="10" spans="1:675" x14ac:dyDescent="0.25"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13"/>
      <c r="IK10" s="13"/>
      <c r="IL10" s="13"/>
      <c r="IM10" s="13"/>
      <c r="IN10" s="13"/>
      <c r="IO10" s="13"/>
      <c r="IP10" s="13"/>
      <c r="IQ10" s="13"/>
      <c r="IR10" s="13"/>
      <c r="IS10" s="13"/>
      <c r="IT10" s="13"/>
      <c r="IU10" s="13"/>
      <c r="IV10" s="13"/>
      <c r="IW10" s="13"/>
      <c r="IX10" s="13"/>
      <c r="IY10" s="13"/>
      <c r="IZ10" s="13"/>
      <c r="JA10" s="13"/>
      <c r="JB10" s="13"/>
      <c r="JC10" s="13"/>
      <c r="JD10" s="13"/>
      <c r="JE10" s="13"/>
      <c r="JF10" s="13"/>
      <c r="JG10" s="13"/>
      <c r="JH10" s="13"/>
      <c r="JI10" s="13"/>
      <c r="JJ10" s="13"/>
      <c r="JK10" s="13"/>
      <c r="JL10" s="13"/>
      <c r="JM10" s="13"/>
      <c r="JN10" s="13"/>
      <c r="JO10" s="13"/>
      <c r="JP10" s="13"/>
      <c r="JQ10" s="13"/>
      <c r="JR10" s="13"/>
      <c r="JS10" s="13"/>
      <c r="JT10" s="13"/>
      <c r="JU10" s="13"/>
      <c r="JV10" s="13"/>
      <c r="JW10" s="13"/>
      <c r="JX10" s="13"/>
      <c r="JY10" s="13"/>
      <c r="JZ10" s="13"/>
      <c r="KA10" s="13"/>
      <c r="KB10" s="13"/>
      <c r="KC10" s="13"/>
      <c r="KD10" s="13"/>
      <c r="KE10" s="13"/>
      <c r="KF10" s="13"/>
      <c r="KG10" s="13"/>
      <c r="KH10" s="13"/>
      <c r="KI10" s="13"/>
      <c r="KJ10" s="13"/>
      <c r="KK10" s="13"/>
      <c r="KL10" s="13"/>
      <c r="KM10" s="13"/>
      <c r="KN10" s="13"/>
      <c r="KO10" s="13"/>
      <c r="KP10" s="13"/>
      <c r="KQ10" s="13"/>
      <c r="KR10" s="13"/>
      <c r="KS10" s="13"/>
      <c r="KT10" s="13"/>
      <c r="KU10" s="13"/>
      <c r="KV10" s="13"/>
      <c r="KW10" s="13"/>
      <c r="KX10" s="13"/>
      <c r="KY10" s="13"/>
      <c r="KZ10" s="13"/>
      <c r="LA10" s="13"/>
      <c r="LB10" s="13"/>
      <c r="LC10" s="13"/>
      <c r="LD10" s="13"/>
      <c r="LE10" s="13"/>
      <c r="LF10" s="13"/>
      <c r="LG10" s="13"/>
      <c r="LH10" s="13"/>
      <c r="LI10" s="13"/>
      <c r="LJ10" s="13"/>
      <c r="LK10" s="13"/>
      <c r="LL10" s="13"/>
      <c r="LM10" s="13"/>
      <c r="LN10" s="13"/>
      <c r="LO10" s="13"/>
      <c r="LP10" s="13"/>
      <c r="LQ10" s="13"/>
      <c r="LR10" s="13"/>
      <c r="LS10" s="13"/>
      <c r="LT10" s="13"/>
      <c r="LU10" s="13"/>
      <c r="LV10" s="13"/>
      <c r="LW10" s="13"/>
      <c r="LX10" s="13"/>
      <c r="LY10" s="13"/>
      <c r="LZ10" s="13"/>
      <c r="MA10" s="13"/>
      <c r="MB10" s="13"/>
      <c r="MC10" s="13"/>
      <c r="MD10" s="13"/>
      <c r="ME10" s="13"/>
      <c r="MF10" s="13"/>
      <c r="MG10" s="13"/>
      <c r="MH10" s="13"/>
      <c r="MI10" s="13"/>
      <c r="MJ10" s="13"/>
      <c r="MK10" s="13"/>
      <c r="ML10" s="13"/>
      <c r="MM10" s="13"/>
      <c r="MN10" s="13"/>
      <c r="MO10" s="13"/>
      <c r="MP10" s="13"/>
      <c r="MQ10" s="13"/>
      <c r="MR10" s="13"/>
      <c r="MS10" s="13"/>
      <c r="MT10" s="13"/>
      <c r="MU10" s="13"/>
      <c r="MV10" s="13"/>
      <c r="MW10" s="13"/>
      <c r="MX10" s="13"/>
      <c r="MY10" s="13"/>
      <c r="MZ10" s="13"/>
      <c r="NA10" s="13"/>
      <c r="NB10" s="13"/>
      <c r="NC10" s="13"/>
      <c r="ND10" s="13"/>
      <c r="NE10" s="13"/>
      <c r="NF10" s="13"/>
      <c r="NG10" s="13"/>
      <c r="NH10" s="13"/>
      <c r="NI10" s="13"/>
      <c r="NJ10" s="13"/>
      <c r="NK10" s="13"/>
      <c r="NL10" s="13"/>
      <c r="NM10" s="13"/>
      <c r="NN10" s="13"/>
      <c r="NO10" s="13"/>
      <c r="NP10" s="13"/>
      <c r="NQ10" s="13"/>
      <c r="NR10" s="13"/>
      <c r="NS10" s="13"/>
      <c r="NT10" s="13"/>
      <c r="NU10" s="13"/>
      <c r="NV10" s="13"/>
      <c r="NW10" s="13"/>
      <c r="NX10" s="13"/>
      <c r="NY10" s="13"/>
      <c r="NZ10" s="13"/>
      <c r="OA10" s="13"/>
      <c r="OB10" s="13"/>
      <c r="OC10" s="13"/>
      <c r="OD10" s="13"/>
      <c r="OE10" s="13"/>
      <c r="OF10" s="13"/>
      <c r="OG10" s="13"/>
      <c r="OH10" s="13"/>
      <c r="OI10" s="13"/>
      <c r="OJ10" s="13"/>
      <c r="OK10" s="13"/>
      <c r="OL10" s="13"/>
      <c r="OM10" s="13"/>
      <c r="ON10" s="13"/>
      <c r="OO10" s="13"/>
      <c r="OP10" s="13"/>
      <c r="OQ10" s="13"/>
      <c r="OR10" s="13"/>
      <c r="OS10" s="13"/>
      <c r="OT10" s="13"/>
      <c r="OU10" s="13"/>
      <c r="OV10" s="13"/>
      <c r="OW10" s="13"/>
      <c r="OX10" s="13"/>
      <c r="OY10" s="13"/>
      <c r="OZ10" s="13"/>
      <c r="PA10" s="13"/>
      <c r="PB10" s="13"/>
      <c r="PC10" s="13"/>
      <c r="PD10" s="13"/>
      <c r="PE10" s="13"/>
      <c r="PF10" s="13"/>
      <c r="PG10" s="13"/>
      <c r="PH10" s="13"/>
      <c r="PI10" s="13"/>
      <c r="PJ10" s="13"/>
      <c r="PK10" s="13"/>
      <c r="PL10" s="13"/>
      <c r="PM10" s="13"/>
      <c r="PN10" s="13"/>
      <c r="PO10" s="13"/>
      <c r="PP10" s="13"/>
      <c r="PQ10" s="13"/>
      <c r="PR10" s="13"/>
      <c r="PS10" s="13"/>
      <c r="PT10" s="13"/>
      <c r="PU10" s="13"/>
      <c r="PV10" s="13"/>
      <c r="PW10" s="13"/>
      <c r="PX10" s="13"/>
      <c r="PY10" s="13"/>
      <c r="PZ10" s="13"/>
      <c r="QA10" s="13"/>
      <c r="QB10" s="13"/>
      <c r="QC10" s="13"/>
      <c r="QD10" s="13"/>
      <c r="QE10" s="13"/>
      <c r="QF10" s="13"/>
      <c r="QG10" s="13"/>
      <c r="QH10" s="13"/>
      <c r="QI10" s="13"/>
      <c r="QJ10" s="13"/>
      <c r="QK10" s="13"/>
      <c r="QL10" s="13"/>
      <c r="QM10" s="13"/>
      <c r="QN10" s="13"/>
      <c r="QO10" s="13"/>
      <c r="QP10" s="13"/>
      <c r="QQ10" s="13"/>
      <c r="QR10" s="13"/>
      <c r="QS10" s="13"/>
      <c r="QT10" s="13"/>
      <c r="QU10" s="13"/>
      <c r="QV10" s="13"/>
      <c r="QW10" s="13"/>
      <c r="QX10" s="13"/>
      <c r="QY10" s="13"/>
      <c r="QZ10" s="13"/>
      <c r="RA10" s="13"/>
      <c r="RB10" s="13"/>
      <c r="RC10" s="13"/>
      <c r="RD10" s="13"/>
      <c r="RE10" s="13"/>
      <c r="RF10" s="13"/>
      <c r="RG10" s="13"/>
      <c r="RH10" s="13"/>
      <c r="RI10" s="13"/>
      <c r="RJ10" s="13"/>
      <c r="RK10" s="13"/>
      <c r="RL10" s="13"/>
      <c r="RM10" s="13"/>
      <c r="RN10" s="13"/>
      <c r="RO10" s="13"/>
      <c r="RP10" s="13"/>
      <c r="RQ10" s="13"/>
      <c r="RR10" s="13"/>
      <c r="RS10" s="13"/>
      <c r="RT10" s="13"/>
      <c r="RU10" s="13"/>
      <c r="RV10" s="13"/>
      <c r="RW10" s="13"/>
      <c r="RX10" s="13"/>
      <c r="RY10" s="13"/>
      <c r="RZ10" s="13"/>
      <c r="SA10" s="13"/>
      <c r="SB10" s="13"/>
      <c r="SC10" s="13"/>
      <c r="SD10" s="13"/>
      <c r="SE10" s="13"/>
      <c r="SF10" s="13"/>
      <c r="SG10" s="13"/>
      <c r="SH10" s="13"/>
      <c r="SI10" s="13"/>
      <c r="SJ10" s="13"/>
      <c r="SK10" s="13"/>
      <c r="SL10" s="13"/>
      <c r="SM10" s="13"/>
      <c r="SN10" s="13"/>
      <c r="SO10" s="13"/>
      <c r="SP10" s="13"/>
      <c r="SQ10" s="13"/>
      <c r="SR10" s="13"/>
      <c r="SS10" s="13"/>
      <c r="ST10" s="13"/>
      <c r="SU10" s="13"/>
      <c r="SV10" s="13"/>
      <c r="SW10" s="13"/>
      <c r="SX10" s="13"/>
      <c r="SY10" s="13"/>
      <c r="SZ10" s="13"/>
      <c r="TA10" s="13"/>
      <c r="TB10" s="13"/>
      <c r="TC10" s="13"/>
      <c r="TD10" s="13"/>
      <c r="TE10" s="13"/>
      <c r="TF10" s="13"/>
      <c r="TG10" s="13"/>
      <c r="TH10" s="13"/>
      <c r="TI10" s="13"/>
      <c r="TJ10" s="13"/>
      <c r="TK10" s="13"/>
      <c r="TL10" s="13"/>
      <c r="TM10" s="13"/>
      <c r="TN10" s="13"/>
      <c r="TO10" s="13"/>
      <c r="TP10" s="13"/>
      <c r="TQ10" s="13"/>
      <c r="TR10" s="13"/>
      <c r="TS10" s="13"/>
      <c r="TT10" s="13"/>
      <c r="TU10" s="13"/>
      <c r="TV10" s="13"/>
      <c r="TW10" s="13"/>
      <c r="TX10" s="13"/>
      <c r="TY10" s="13"/>
      <c r="TZ10" s="13"/>
      <c r="UA10" s="13"/>
      <c r="UB10" s="13"/>
      <c r="UC10" s="13"/>
      <c r="UD10" s="13"/>
      <c r="UE10" s="13"/>
      <c r="UF10" s="13"/>
      <c r="UG10" s="13"/>
      <c r="UH10" s="13"/>
      <c r="UI10" s="13"/>
      <c r="UJ10" s="13"/>
      <c r="UK10" s="13"/>
      <c r="UL10" s="13"/>
      <c r="UM10" s="13"/>
      <c r="UN10" s="13"/>
      <c r="UO10" s="13"/>
      <c r="UP10" s="13"/>
      <c r="UQ10" s="13"/>
      <c r="UR10" s="13"/>
      <c r="US10" s="13"/>
      <c r="UT10" s="13"/>
      <c r="UU10" s="13"/>
      <c r="UV10" s="13"/>
      <c r="UW10" s="13"/>
      <c r="UX10" s="13"/>
      <c r="UY10" s="13"/>
      <c r="UZ10" s="13"/>
      <c r="VA10" s="13"/>
      <c r="VB10" s="13"/>
      <c r="VC10" s="13"/>
      <c r="VD10" s="13"/>
      <c r="VE10" s="13"/>
      <c r="VF10" s="13"/>
      <c r="VG10" s="13"/>
      <c r="VH10" s="13"/>
      <c r="VI10" s="13"/>
      <c r="VJ10" s="13"/>
      <c r="VK10" s="13"/>
      <c r="VL10" s="13"/>
      <c r="VM10" s="13"/>
      <c r="VN10" s="13"/>
      <c r="VO10" s="13"/>
      <c r="VP10" s="13"/>
      <c r="VQ10" s="13"/>
      <c r="VR10" s="13"/>
      <c r="VS10" s="13"/>
      <c r="VT10" s="13"/>
      <c r="VU10" s="13"/>
      <c r="VV10" s="13"/>
      <c r="VW10" s="13"/>
      <c r="VX10" s="13"/>
      <c r="VY10" s="13"/>
      <c r="VZ10" s="13"/>
      <c r="WA10" s="13"/>
      <c r="WB10" s="13"/>
      <c r="WC10" s="13"/>
      <c r="WD10" s="13"/>
      <c r="WE10" s="13"/>
      <c r="WF10" s="13"/>
      <c r="WG10" s="13"/>
      <c r="WH10" s="13"/>
      <c r="WI10" s="13"/>
      <c r="WJ10" s="13"/>
      <c r="WK10" s="13"/>
      <c r="WL10" s="13"/>
      <c r="WM10" s="13"/>
      <c r="WN10" s="13"/>
      <c r="WO10" s="13"/>
      <c r="WP10" s="13"/>
      <c r="WQ10" s="13"/>
      <c r="WR10" s="13"/>
      <c r="WS10" s="13"/>
      <c r="WT10" s="13"/>
      <c r="WU10" s="13"/>
      <c r="WV10" s="13"/>
      <c r="WW10" s="13"/>
      <c r="WX10" s="13"/>
      <c r="WY10" s="13"/>
      <c r="WZ10" s="13"/>
      <c r="XA10" s="13"/>
      <c r="XB10" s="13"/>
      <c r="XC10" s="13"/>
      <c r="XD10" s="13"/>
      <c r="XE10" s="13"/>
      <c r="XF10" s="13"/>
      <c r="XG10" s="13"/>
      <c r="XH10" s="13"/>
      <c r="XI10" s="13"/>
      <c r="XJ10" s="13"/>
      <c r="XK10" s="13"/>
      <c r="XL10" s="13"/>
      <c r="XM10" s="13"/>
      <c r="XN10" s="13"/>
      <c r="XO10" s="13"/>
      <c r="XP10" s="13"/>
      <c r="XQ10" s="13"/>
      <c r="XR10" s="13"/>
      <c r="XS10" s="13"/>
      <c r="XT10" s="13"/>
      <c r="XU10" s="13"/>
      <c r="XV10" s="13"/>
      <c r="XW10" s="13"/>
      <c r="XX10" s="13"/>
      <c r="XY10" s="13"/>
      <c r="XZ10" s="13"/>
      <c r="YA10" s="13"/>
      <c r="YB10" s="13"/>
      <c r="YC10" s="13"/>
      <c r="YD10" s="13"/>
      <c r="YE10" s="13"/>
      <c r="YF10" s="13"/>
      <c r="YG10" s="13"/>
      <c r="YH10" s="13"/>
      <c r="YI10" s="13"/>
      <c r="YJ10" s="13"/>
      <c r="YK10" s="13"/>
      <c r="YL10" s="13"/>
      <c r="YM10" s="13"/>
      <c r="YN10" s="13"/>
      <c r="YO10" s="13"/>
      <c r="YP10" s="13"/>
      <c r="YQ10" s="13"/>
      <c r="YR10" s="13"/>
      <c r="YS10" s="13"/>
      <c r="YT10" s="13"/>
      <c r="YU10" s="13"/>
      <c r="YV10" s="13"/>
      <c r="YW10" s="13"/>
      <c r="YX10" s="13"/>
      <c r="YY10" s="13"/>
    </row>
    <row r="11" spans="1:675" x14ac:dyDescent="0.25"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3"/>
      <c r="CK11" s="13"/>
      <c r="CL11" s="13"/>
    </row>
    <row r="12" spans="1:675" x14ac:dyDescent="0.25"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3"/>
      <c r="CK12" s="13"/>
      <c r="CL12" s="13"/>
    </row>
    <row r="13" spans="1:675" x14ac:dyDescent="0.25"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</row>
    <row r="14" spans="1:675" x14ac:dyDescent="0.25"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</row>
    <row r="15" spans="1:675" x14ac:dyDescent="0.25"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</row>
    <row r="16" spans="1:675" x14ac:dyDescent="0.25"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</row>
    <row r="17" spans="4:675" x14ac:dyDescent="0.25"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</row>
    <row r="18" spans="4:675" x14ac:dyDescent="0.25"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JY18" s="15"/>
      <c r="JZ18" s="15"/>
      <c r="KA18" s="15"/>
      <c r="KB18" s="15"/>
      <c r="KC18" s="15"/>
      <c r="KD18" s="15"/>
      <c r="KE18" s="15"/>
      <c r="KF18" s="15"/>
      <c r="KG18" s="15"/>
      <c r="KH18" s="15"/>
      <c r="KI18" s="15"/>
      <c r="KJ18" s="15"/>
      <c r="KK18" s="15"/>
      <c r="KL18" s="15"/>
      <c r="QJ18" s="15"/>
      <c r="QK18" s="15"/>
      <c r="QL18" s="15"/>
      <c r="QM18" s="15"/>
      <c r="QN18" s="15"/>
      <c r="QO18" s="15"/>
      <c r="QP18" s="15"/>
      <c r="QQ18" s="15"/>
      <c r="QR18" s="15"/>
      <c r="QS18" s="15"/>
      <c r="QT18" s="15"/>
      <c r="QU18" s="15"/>
      <c r="QV18" s="15"/>
      <c r="QW18" s="15"/>
    </row>
    <row r="19" spans="4:675" x14ac:dyDescent="0.25"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JY19" s="15"/>
      <c r="JZ19" s="15"/>
      <c r="KA19" s="15"/>
      <c r="KB19" s="15"/>
      <c r="KC19" s="15"/>
      <c r="KD19" s="15"/>
      <c r="KE19" s="15"/>
      <c r="KF19" s="15"/>
      <c r="KG19" s="15"/>
      <c r="KH19" s="15"/>
      <c r="KI19" s="15"/>
      <c r="KJ19" s="15"/>
      <c r="KK19" s="15"/>
      <c r="KL19" s="15"/>
      <c r="QJ19" s="15"/>
      <c r="QK19" s="15"/>
      <c r="QL19" s="15"/>
      <c r="QM19" s="15"/>
      <c r="QN19" s="15"/>
      <c r="QO19" s="15"/>
      <c r="QP19" s="15"/>
      <c r="QQ19" s="15"/>
      <c r="QR19" s="15"/>
      <c r="QS19" s="15"/>
      <c r="QT19" s="15"/>
      <c r="QU19" s="15"/>
      <c r="QV19" s="15"/>
      <c r="QW19" s="15"/>
    </row>
    <row r="20" spans="4:675" x14ac:dyDescent="0.25"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JY20" s="15"/>
      <c r="JZ20" s="15"/>
      <c r="KA20" s="15"/>
      <c r="KB20" s="15"/>
      <c r="KC20" s="15"/>
      <c r="KD20" s="15"/>
      <c r="KE20" s="15"/>
      <c r="KF20" s="15"/>
      <c r="KG20" s="15"/>
      <c r="KH20" s="15"/>
      <c r="KI20" s="15"/>
      <c r="KJ20" s="15"/>
      <c r="KK20" s="15"/>
      <c r="KL20" s="15"/>
      <c r="MB20" s="15"/>
      <c r="MC20" s="15"/>
      <c r="MD20" s="15"/>
      <c r="ME20" s="15"/>
      <c r="MF20" s="15"/>
      <c r="MG20" s="15"/>
      <c r="MH20" s="15"/>
      <c r="MI20" s="15"/>
      <c r="MJ20" s="15"/>
      <c r="MK20" s="15"/>
      <c r="ML20" s="15"/>
      <c r="MM20" s="15"/>
      <c r="MN20" s="15"/>
      <c r="MO20" s="15"/>
      <c r="QJ20" s="15"/>
      <c r="QK20" s="15"/>
      <c r="QL20" s="15"/>
      <c r="QM20" s="15"/>
      <c r="QN20" s="15"/>
      <c r="QO20" s="15"/>
      <c r="QP20" s="15"/>
      <c r="QQ20" s="15"/>
      <c r="QR20" s="15"/>
      <c r="QS20" s="15"/>
      <c r="QT20" s="15"/>
      <c r="QU20" s="15"/>
      <c r="QV20" s="15"/>
      <c r="QW20" s="15"/>
    </row>
    <row r="21" spans="4:675" x14ac:dyDescent="0.25"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JY21" s="15"/>
      <c r="JZ21" s="15"/>
      <c r="KA21" s="15"/>
      <c r="KB21" s="15"/>
      <c r="KC21" s="15"/>
      <c r="KD21" s="15"/>
      <c r="KE21" s="15"/>
      <c r="KF21" s="15"/>
      <c r="KG21" s="15"/>
      <c r="KH21" s="15"/>
      <c r="KI21" s="15"/>
      <c r="KJ21" s="15"/>
      <c r="KK21" s="15"/>
      <c r="KL21" s="15"/>
      <c r="MB21" s="15"/>
      <c r="MC21" s="15"/>
      <c r="MD21" s="15"/>
      <c r="ME21" s="15"/>
      <c r="MF21" s="15"/>
      <c r="MG21" s="15"/>
      <c r="MH21" s="15"/>
      <c r="MI21" s="15"/>
      <c r="MJ21" s="15"/>
      <c r="MK21" s="15"/>
      <c r="ML21" s="15"/>
      <c r="MM21" s="15"/>
      <c r="MN21" s="15"/>
      <c r="MO21" s="15"/>
      <c r="OF21" s="15"/>
      <c r="OG21" s="15"/>
      <c r="OH21" s="15"/>
      <c r="OI21" s="15"/>
      <c r="OJ21" s="15"/>
      <c r="OK21" s="15"/>
      <c r="OL21" s="15"/>
      <c r="OM21" s="15"/>
      <c r="ON21" s="15"/>
      <c r="OO21" s="15"/>
      <c r="OP21" s="15"/>
      <c r="OQ21" s="15"/>
      <c r="OR21" s="15"/>
      <c r="OS21" s="15"/>
      <c r="QJ21" s="15"/>
      <c r="QK21" s="15"/>
      <c r="QL21" s="15"/>
      <c r="QM21" s="15"/>
      <c r="QN21" s="15"/>
      <c r="QO21" s="15"/>
      <c r="QP21" s="15"/>
      <c r="QQ21" s="15"/>
      <c r="QR21" s="15"/>
      <c r="QS21" s="15"/>
      <c r="QT21" s="15"/>
      <c r="QU21" s="15"/>
      <c r="QV21" s="15"/>
      <c r="QW21" s="15"/>
    </row>
    <row r="22" spans="4:675" x14ac:dyDescent="0.25"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MB22" s="15"/>
      <c r="MC22" s="15"/>
      <c r="MD22" s="15"/>
      <c r="ME22" s="15"/>
      <c r="MF22" s="15"/>
      <c r="MG22" s="15"/>
      <c r="MH22" s="15"/>
      <c r="MI22" s="15"/>
      <c r="MJ22" s="15"/>
      <c r="MK22" s="15"/>
      <c r="ML22" s="15"/>
      <c r="MM22" s="15"/>
      <c r="MN22" s="15"/>
      <c r="MO22" s="15"/>
      <c r="OF22" s="15"/>
      <c r="OG22" s="15"/>
      <c r="OH22" s="15"/>
      <c r="OI22" s="15"/>
      <c r="OJ22" s="15"/>
      <c r="OK22" s="15"/>
      <c r="OL22" s="15"/>
      <c r="OM22" s="15"/>
      <c r="ON22" s="15"/>
      <c r="OO22" s="15"/>
      <c r="OP22" s="15"/>
      <c r="OQ22" s="15"/>
      <c r="OR22" s="15"/>
      <c r="OS22" s="15"/>
    </row>
    <row r="23" spans="4:675" x14ac:dyDescent="0.25">
      <c r="JY23" s="15"/>
      <c r="JZ23" s="15"/>
      <c r="KA23" s="15"/>
      <c r="KB23" s="15"/>
      <c r="KC23" s="15"/>
      <c r="KD23" s="15"/>
      <c r="KE23" s="15"/>
      <c r="KF23" s="15"/>
      <c r="KG23" s="15"/>
      <c r="KH23" s="15"/>
      <c r="KI23" s="15"/>
      <c r="KJ23" s="15"/>
      <c r="KK23" s="15"/>
      <c r="KL23" s="15"/>
      <c r="MB23" s="15"/>
      <c r="MC23" s="15"/>
      <c r="MD23" s="15"/>
      <c r="ME23" s="15"/>
      <c r="MF23" s="15"/>
      <c r="MG23" s="15"/>
      <c r="MH23" s="15"/>
      <c r="MI23" s="15"/>
      <c r="MJ23" s="15"/>
      <c r="MK23" s="15"/>
      <c r="ML23" s="15"/>
      <c r="MM23" s="15"/>
      <c r="MN23" s="15"/>
      <c r="MO23" s="15"/>
      <c r="OF23" s="15"/>
      <c r="OG23" s="15"/>
      <c r="OH23" s="15"/>
      <c r="OI23" s="15"/>
      <c r="OJ23" s="15"/>
      <c r="OK23" s="15"/>
      <c r="OL23" s="15"/>
      <c r="OM23" s="15"/>
      <c r="ON23" s="15"/>
      <c r="OO23" s="15"/>
      <c r="OP23" s="15"/>
      <c r="OQ23" s="15"/>
      <c r="OR23" s="15"/>
      <c r="OS23" s="15"/>
      <c r="SN23" s="15"/>
      <c r="SO23" s="15"/>
      <c r="SP23" s="15"/>
      <c r="SQ23" s="15"/>
      <c r="SR23" s="15"/>
      <c r="SS23" s="15"/>
      <c r="ST23" s="15"/>
      <c r="SU23" s="15"/>
      <c r="SV23" s="15"/>
      <c r="SW23" s="15"/>
      <c r="SX23" s="15"/>
      <c r="SY23" s="15"/>
      <c r="SZ23" s="15"/>
      <c r="TA23" s="15"/>
      <c r="UR23" s="15"/>
      <c r="US23" s="15"/>
      <c r="UT23" s="15"/>
      <c r="UU23" s="15"/>
      <c r="UV23" s="15"/>
      <c r="UW23" s="15"/>
      <c r="UX23" s="15"/>
      <c r="UY23" s="15"/>
      <c r="UZ23" s="15"/>
      <c r="VA23" s="15"/>
      <c r="VB23" s="15"/>
      <c r="VC23" s="15"/>
      <c r="VD23" s="15"/>
      <c r="VE23" s="15"/>
      <c r="WV23" s="15"/>
      <c r="WW23" s="15"/>
      <c r="WX23" s="15"/>
      <c r="WY23" s="15"/>
      <c r="WZ23" s="15"/>
      <c r="XA23" s="15"/>
      <c r="XB23" s="15"/>
      <c r="XC23" s="15"/>
      <c r="XD23" s="15"/>
      <c r="XE23" s="15"/>
      <c r="XF23" s="15"/>
      <c r="XG23" s="15"/>
      <c r="XH23" s="15"/>
      <c r="XI23" s="15"/>
    </row>
    <row r="24" spans="4:675" x14ac:dyDescent="0.25"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OF24" s="15"/>
      <c r="OG24" s="15"/>
      <c r="OH24" s="15"/>
      <c r="OI24" s="15"/>
      <c r="OJ24" s="15"/>
      <c r="OK24" s="15"/>
      <c r="OL24" s="15"/>
      <c r="OM24" s="15"/>
      <c r="ON24" s="15"/>
      <c r="OO24" s="15"/>
      <c r="OP24" s="15"/>
      <c r="OQ24" s="15"/>
      <c r="OR24" s="15"/>
      <c r="OS24" s="15"/>
      <c r="SN24" s="15"/>
      <c r="SO24" s="15"/>
      <c r="SP24" s="15"/>
      <c r="SQ24" s="15"/>
      <c r="SR24" s="15"/>
      <c r="SS24" s="15"/>
      <c r="ST24" s="15"/>
      <c r="SU24" s="15"/>
      <c r="SV24" s="15"/>
      <c r="SW24" s="15"/>
      <c r="SX24" s="15"/>
      <c r="SY24" s="15"/>
      <c r="SZ24" s="15"/>
      <c r="TA24" s="15"/>
      <c r="UR24" s="15"/>
      <c r="US24" s="15"/>
      <c r="UT24" s="15"/>
      <c r="UU24" s="15"/>
      <c r="UV24" s="15"/>
      <c r="UW24" s="15"/>
      <c r="UX24" s="15"/>
      <c r="UY24" s="15"/>
      <c r="UZ24" s="15"/>
      <c r="VA24" s="15"/>
      <c r="VB24" s="15"/>
      <c r="VC24" s="15"/>
      <c r="VD24" s="15"/>
      <c r="VE24" s="15"/>
      <c r="WV24" s="15"/>
      <c r="WW24" s="15"/>
      <c r="WX24" s="15"/>
      <c r="WY24" s="15"/>
      <c r="WZ24" s="15"/>
      <c r="XA24" s="15"/>
      <c r="XB24" s="15"/>
      <c r="XC24" s="15"/>
      <c r="XD24" s="15"/>
      <c r="XE24" s="15"/>
      <c r="XF24" s="15"/>
      <c r="XG24" s="15"/>
      <c r="XH24" s="15"/>
      <c r="XI24" s="15"/>
    </row>
    <row r="25" spans="4:675" x14ac:dyDescent="0.25">
      <c r="SN25" s="15"/>
      <c r="SO25" s="15"/>
      <c r="SP25" s="15"/>
      <c r="SQ25" s="15"/>
      <c r="SR25" s="15"/>
      <c r="SS25" s="15"/>
      <c r="ST25" s="15"/>
      <c r="SU25" s="15"/>
      <c r="SV25" s="15"/>
      <c r="SW25" s="15"/>
      <c r="SX25" s="15"/>
      <c r="SY25" s="15"/>
      <c r="SZ25" s="15"/>
      <c r="TA25" s="15"/>
      <c r="UR25" s="15"/>
      <c r="US25" s="15"/>
      <c r="UT25" s="15"/>
      <c r="UU25" s="15"/>
      <c r="UV25" s="15"/>
      <c r="UW25" s="15"/>
      <c r="UX25" s="15"/>
      <c r="UY25" s="15"/>
      <c r="UZ25" s="15"/>
      <c r="VA25" s="15"/>
      <c r="VB25" s="15"/>
      <c r="VC25" s="15"/>
      <c r="VD25" s="15"/>
      <c r="VE25" s="15"/>
      <c r="WV25" s="15"/>
      <c r="WW25" s="15"/>
      <c r="WX25" s="15"/>
      <c r="WY25" s="15"/>
      <c r="WZ25" s="15"/>
      <c r="XA25" s="15"/>
      <c r="XB25" s="15"/>
      <c r="XC25" s="15"/>
      <c r="XD25" s="15"/>
      <c r="XE25" s="15"/>
      <c r="XF25" s="15"/>
      <c r="XG25" s="15"/>
      <c r="XH25" s="15"/>
      <c r="XI25" s="15"/>
    </row>
    <row r="26" spans="4:675" x14ac:dyDescent="0.25"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SN26" s="15"/>
      <c r="SO26" s="15"/>
      <c r="SP26" s="15"/>
      <c r="SQ26" s="15"/>
      <c r="SR26" s="15"/>
      <c r="SS26" s="15"/>
      <c r="ST26" s="15"/>
      <c r="SU26" s="15"/>
      <c r="SV26" s="15"/>
      <c r="SW26" s="15"/>
      <c r="SX26" s="15"/>
      <c r="SY26" s="15"/>
      <c r="SZ26" s="15"/>
      <c r="TA26" s="15"/>
      <c r="UR26" s="15"/>
      <c r="US26" s="15"/>
      <c r="UT26" s="15"/>
      <c r="UU26" s="15"/>
      <c r="UV26" s="15"/>
      <c r="UW26" s="15"/>
      <c r="UX26" s="15"/>
      <c r="UY26" s="15"/>
      <c r="UZ26" s="15"/>
      <c r="VA26" s="15"/>
      <c r="VB26" s="15"/>
      <c r="VC26" s="15"/>
      <c r="VD26" s="15"/>
      <c r="VE26" s="15"/>
      <c r="WV26" s="15"/>
      <c r="WW26" s="15"/>
      <c r="WX26" s="15"/>
      <c r="WY26" s="15"/>
      <c r="WZ26" s="15"/>
      <c r="XA26" s="15"/>
      <c r="XB26" s="15"/>
      <c r="XC26" s="15"/>
      <c r="XD26" s="15"/>
      <c r="XE26" s="15"/>
      <c r="XF26" s="15"/>
      <c r="XG26" s="15"/>
      <c r="XH26" s="15"/>
      <c r="XI26" s="15"/>
    </row>
    <row r="27" spans="4:675" x14ac:dyDescent="0.25"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HT27" s="15"/>
      <c r="HU27" s="15"/>
      <c r="HV27" s="15"/>
      <c r="HW27" s="15"/>
      <c r="HX27" s="15"/>
      <c r="HY27" s="15"/>
      <c r="HZ27" s="15"/>
      <c r="IA27" s="15"/>
      <c r="IB27" s="15"/>
      <c r="IC27" s="15"/>
      <c r="ID27" s="15"/>
      <c r="IE27" s="15"/>
      <c r="IF27" s="15"/>
      <c r="IG27" s="15"/>
      <c r="JX27" s="15"/>
      <c r="JY27" s="15"/>
      <c r="JZ27" s="15"/>
      <c r="KA27" s="15"/>
      <c r="KB27" s="15"/>
      <c r="KC27" s="15"/>
      <c r="KD27" s="15"/>
      <c r="KE27" s="15"/>
      <c r="KF27" s="15"/>
      <c r="KG27" s="15"/>
      <c r="KH27" s="15"/>
      <c r="KI27" s="15"/>
      <c r="KJ27" s="15"/>
      <c r="KK27" s="15"/>
      <c r="KL27" s="15"/>
      <c r="KM27" s="15"/>
      <c r="KN27" s="15"/>
      <c r="KO27" s="15"/>
      <c r="KP27" s="15"/>
      <c r="KQ27" s="15"/>
      <c r="KR27" s="15"/>
      <c r="KS27" s="15"/>
      <c r="KT27" s="15"/>
      <c r="KU27" s="15"/>
      <c r="KV27" s="15"/>
      <c r="KW27" s="15"/>
      <c r="KX27" s="15"/>
      <c r="KY27" s="15"/>
      <c r="KZ27" s="15"/>
      <c r="LA27" s="15"/>
      <c r="LB27" s="15"/>
      <c r="LC27" s="15"/>
      <c r="LD27" s="15"/>
      <c r="LE27" s="15"/>
      <c r="LF27" s="15"/>
      <c r="LG27" s="15"/>
      <c r="LH27" s="15"/>
      <c r="LI27" s="15"/>
      <c r="LJ27" s="15"/>
      <c r="LK27" s="15"/>
      <c r="LL27" s="15"/>
      <c r="LM27" s="15"/>
      <c r="LN27" s="15"/>
      <c r="LO27" s="15"/>
      <c r="LP27" s="15"/>
      <c r="LQ27" s="15"/>
      <c r="LR27" s="15"/>
      <c r="LS27" s="15"/>
      <c r="LT27" s="15"/>
      <c r="LU27" s="15"/>
      <c r="LV27" s="15"/>
      <c r="LW27" s="15"/>
      <c r="LX27" s="15"/>
      <c r="LY27" s="15"/>
      <c r="LZ27" s="15"/>
      <c r="MA27" s="15"/>
      <c r="QJ27" s="15"/>
      <c r="QK27" s="15"/>
      <c r="QL27" s="15"/>
      <c r="QM27" s="15"/>
      <c r="QN27" s="15"/>
      <c r="QO27" s="15"/>
      <c r="QP27" s="15"/>
      <c r="QQ27" s="15"/>
      <c r="QR27" s="15"/>
      <c r="QS27" s="15"/>
      <c r="QT27" s="15"/>
      <c r="QU27" s="15"/>
      <c r="QV27" s="15"/>
      <c r="QW27" s="15"/>
      <c r="QX27" s="15"/>
      <c r="QY27" s="15"/>
      <c r="QZ27" s="15"/>
      <c r="RA27" s="15"/>
      <c r="RB27" s="15"/>
      <c r="RC27" s="15"/>
      <c r="RD27" s="15"/>
      <c r="RE27" s="15"/>
      <c r="RF27" s="15"/>
      <c r="RG27" s="15"/>
      <c r="RH27" s="15"/>
      <c r="RI27" s="15"/>
      <c r="RJ27" s="15"/>
      <c r="RK27" s="15"/>
      <c r="RL27" s="15"/>
      <c r="RM27" s="15"/>
      <c r="RN27" s="15"/>
      <c r="RO27" s="15"/>
      <c r="RP27" s="15"/>
      <c r="RQ27" s="15"/>
      <c r="RR27" s="15"/>
      <c r="RS27" s="15"/>
      <c r="RT27" s="15"/>
      <c r="RU27" s="15"/>
      <c r="RV27" s="15"/>
      <c r="RW27" s="15"/>
      <c r="RX27" s="15"/>
      <c r="RY27" s="15"/>
      <c r="RZ27" s="15"/>
      <c r="SA27" s="15"/>
      <c r="SB27" s="15"/>
      <c r="SC27" s="15"/>
      <c r="SD27" s="15"/>
      <c r="SE27" s="15"/>
      <c r="SF27" s="15"/>
      <c r="SG27" s="15"/>
      <c r="SH27" s="15"/>
      <c r="SI27" s="15"/>
      <c r="SJ27" s="15"/>
      <c r="SK27" s="15"/>
      <c r="SL27" s="15"/>
      <c r="SM27" s="15"/>
    </row>
    <row r="28" spans="4:675" x14ac:dyDescent="0.25"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  <c r="MB28" s="15"/>
      <c r="MC28" s="15"/>
      <c r="MD28" s="15"/>
      <c r="ME28" s="15"/>
      <c r="MF28" s="15"/>
      <c r="MG28" s="15"/>
      <c r="MH28" s="15"/>
      <c r="MI28" s="15"/>
      <c r="MJ28" s="15"/>
      <c r="MK28" s="15"/>
      <c r="ML28" s="15"/>
      <c r="MM28" s="15"/>
      <c r="MN28" s="15"/>
      <c r="MO28" s="15"/>
      <c r="MP28" s="15"/>
      <c r="MQ28" s="15"/>
      <c r="MR28" s="15"/>
      <c r="MS28" s="15"/>
      <c r="MT28" s="15"/>
      <c r="MU28" s="15"/>
      <c r="MV28" s="15"/>
      <c r="MW28" s="15"/>
      <c r="MX28" s="15"/>
      <c r="MY28" s="15"/>
      <c r="MZ28" s="15"/>
      <c r="NA28" s="15"/>
      <c r="NB28" s="15"/>
      <c r="NC28" s="15"/>
      <c r="ND28" s="15"/>
      <c r="NE28" s="15"/>
      <c r="NF28" s="15"/>
      <c r="NG28" s="15"/>
      <c r="NH28" s="15"/>
      <c r="NI28" s="15"/>
      <c r="NJ28" s="15"/>
      <c r="NK28" s="15"/>
      <c r="NL28" s="15"/>
      <c r="NM28" s="15"/>
      <c r="NN28" s="15"/>
      <c r="NO28" s="15"/>
      <c r="NP28" s="15"/>
      <c r="NQ28" s="15"/>
      <c r="NR28" s="15"/>
      <c r="NS28" s="15"/>
      <c r="NT28" s="15"/>
      <c r="NU28" s="15"/>
      <c r="NV28" s="15"/>
      <c r="NW28" s="15"/>
      <c r="NX28" s="15"/>
      <c r="NY28" s="15"/>
      <c r="NZ28" s="15"/>
      <c r="OA28" s="15"/>
      <c r="OB28" s="15"/>
      <c r="OC28" s="15"/>
      <c r="OD28" s="15"/>
      <c r="OE28" s="15"/>
      <c r="WV28" s="15"/>
      <c r="WW28" s="15"/>
      <c r="WX28" s="15"/>
      <c r="WY28" s="15"/>
      <c r="WZ28" s="15"/>
      <c r="XA28" s="15"/>
      <c r="XB28" s="15"/>
      <c r="XC28" s="15"/>
      <c r="XD28" s="15"/>
      <c r="XE28" s="15"/>
      <c r="XF28" s="15"/>
      <c r="XG28" s="15"/>
      <c r="XH28" s="15"/>
      <c r="XI28" s="15"/>
      <c r="XJ28" s="15"/>
      <c r="XK28" s="15"/>
      <c r="XL28" s="15"/>
      <c r="XM28" s="15"/>
      <c r="XN28" s="15"/>
      <c r="XO28" s="15"/>
      <c r="XP28" s="15"/>
      <c r="XQ28" s="15"/>
      <c r="XR28" s="15"/>
      <c r="XS28" s="15"/>
      <c r="XT28" s="15"/>
      <c r="XU28" s="15"/>
      <c r="XV28" s="15"/>
      <c r="XW28" s="15"/>
      <c r="XX28" s="15"/>
      <c r="XY28" s="15"/>
      <c r="XZ28" s="15"/>
      <c r="YA28" s="15"/>
      <c r="YB28" s="15"/>
      <c r="YC28" s="15"/>
      <c r="YD28" s="15"/>
      <c r="YE28" s="15"/>
      <c r="YF28" s="15"/>
      <c r="YG28" s="15"/>
      <c r="YH28" s="15"/>
      <c r="YI28" s="15"/>
      <c r="YJ28" s="15"/>
      <c r="YK28" s="15"/>
      <c r="YL28" s="15"/>
      <c r="YM28" s="15"/>
      <c r="YN28" s="15"/>
      <c r="YO28" s="15"/>
      <c r="YP28" s="15"/>
      <c r="YQ28" s="15"/>
      <c r="YR28" s="15"/>
      <c r="YS28" s="15"/>
      <c r="YT28" s="15"/>
      <c r="YU28" s="15"/>
      <c r="YV28" s="15"/>
      <c r="YW28" s="15"/>
      <c r="YX28" s="15"/>
      <c r="YY28" s="15"/>
    </row>
    <row r="29" spans="4:675" x14ac:dyDescent="0.25"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HT29" s="15"/>
      <c r="HU29" s="15"/>
      <c r="HV29" s="15"/>
      <c r="HW29" s="15"/>
      <c r="HX29" s="15"/>
      <c r="HY29" s="15"/>
      <c r="HZ29" s="15"/>
      <c r="IA29" s="15"/>
      <c r="IB29" s="15"/>
      <c r="IC29" s="15"/>
      <c r="ID29" s="15"/>
      <c r="IE29" s="15"/>
      <c r="IF29" s="15"/>
      <c r="IG29" s="15"/>
      <c r="OF29" s="15"/>
      <c r="OG29" s="15"/>
      <c r="OH29" s="15"/>
      <c r="OI29" s="15"/>
      <c r="OJ29" s="15"/>
      <c r="OK29" s="15"/>
      <c r="OL29" s="15"/>
      <c r="OM29" s="15"/>
      <c r="ON29" s="15"/>
      <c r="OO29" s="15"/>
      <c r="OP29" s="15"/>
      <c r="OQ29" s="15"/>
      <c r="OR29" s="15"/>
      <c r="OS29" s="15"/>
      <c r="OT29" s="15"/>
      <c r="OU29" s="15"/>
      <c r="OV29" s="15"/>
      <c r="OW29" s="15"/>
      <c r="OX29" s="15"/>
      <c r="OY29" s="15"/>
      <c r="OZ29" s="15"/>
      <c r="PA29" s="15"/>
      <c r="PB29" s="15"/>
      <c r="PC29" s="15"/>
      <c r="PD29" s="15"/>
      <c r="PE29" s="15"/>
      <c r="PF29" s="15"/>
      <c r="PG29" s="15"/>
      <c r="PH29" s="15"/>
      <c r="PI29" s="15"/>
      <c r="PJ29" s="15"/>
      <c r="PK29" s="15"/>
      <c r="PL29" s="15"/>
      <c r="PM29" s="15"/>
      <c r="PN29" s="15"/>
      <c r="PO29" s="15"/>
      <c r="PP29" s="15"/>
      <c r="PQ29" s="15"/>
      <c r="PR29" s="15"/>
      <c r="PS29" s="15"/>
      <c r="PT29" s="15"/>
      <c r="PU29" s="15"/>
      <c r="PV29" s="15"/>
      <c r="PW29" s="15"/>
      <c r="PX29" s="15"/>
      <c r="PY29" s="15"/>
      <c r="PZ29" s="15"/>
      <c r="QA29" s="15"/>
      <c r="QB29" s="15"/>
      <c r="QC29" s="15"/>
      <c r="QD29" s="15"/>
      <c r="QE29" s="15"/>
      <c r="QF29" s="15"/>
      <c r="QG29" s="15"/>
      <c r="QH29" s="15"/>
      <c r="QI29" s="15"/>
      <c r="SN29" s="15"/>
      <c r="SO29" s="15"/>
      <c r="SP29" s="15"/>
      <c r="SQ29" s="15"/>
      <c r="SR29" s="15"/>
      <c r="SS29" s="15"/>
      <c r="ST29" s="15"/>
      <c r="SU29" s="15"/>
      <c r="SV29" s="15"/>
      <c r="SW29" s="15"/>
      <c r="SX29" s="15"/>
      <c r="SY29" s="15"/>
      <c r="SZ29" s="15"/>
      <c r="TA29" s="15"/>
      <c r="TB29" s="15"/>
      <c r="TC29" s="15"/>
      <c r="TD29" s="15"/>
      <c r="TE29" s="15"/>
      <c r="TF29" s="15"/>
      <c r="TG29" s="15"/>
      <c r="TH29" s="15"/>
      <c r="TI29" s="15"/>
      <c r="TJ29" s="15"/>
      <c r="TK29" s="15"/>
      <c r="TL29" s="15"/>
      <c r="TM29" s="15"/>
      <c r="TN29" s="15"/>
      <c r="TO29" s="15"/>
      <c r="TP29" s="15"/>
      <c r="TQ29" s="15"/>
      <c r="TR29" s="15"/>
      <c r="TS29" s="15"/>
      <c r="TT29" s="15"/>
      <c r="TU29" s="15"/>
      <c r="TV29" s="15"/>
      <c r="TW29" s="15"/>
      <c r="TX29" s="15"/>
      <c r="TY29" s="15"/>
      <c r="TZ29" s="15"/>
      <c r="UA29" s="15"/>
      <c r="UB29" s="15"/>
      <c r="UC29" s="15"/>
      <c r="UD29" s="15"/>
      <c r="UE29" s="15"/>
      <c r="UF29" s="15"/>
      <c r="UG29" s="15"/>
      <c r="UH29" s="15"/>
      <c r="UI29" s="15"/>
      <c r="UJ29" s="15"/>
      <c r="UK29" s="15"/>
      <c r="UL29" s="15"/>
      <c r="UM29" s="15"/>
      <c r="UN29" s="15"/>
      <c r="UO29" s="15"/>
      <c r="UP29" s="15"/>
      <c r="UQ29" s="15"/>
    </row>
    <row r="30" spans="4:675" x14ac:dyDescent="0.25"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HT30" s="15"/>
      <c r="HU30" s="15"/>
      <c r="HV30" s="15"/>
      <c r="HW30" s="15"/>
      <c r="HX30" s="15"/>
      <c r="HY30" s="15"/>
      <c r="HZ30" s="15"/>
      <c r="IA30" s="15"/>
      <c r="IB30" s="15"/>
      <c r="IC30" s="15"/>
      <c r="ID30" s="15"/>
      <c r="IE30" s="15"/>
      <c r="IF30" s="15"/>
      <c r="IG30" s="15"/>
      <c r="UR30" s="15"/>
      <c r="US30" s="15"/>
      <c r="UT30" s="15"/>
      <c r="UU30" s="15"/>
      <c r="UV30" s="15"/>
      <c r="UW30" s="15"/>
      <c r="UX30" s="15"/>
      <c r="UY30" s="15"/>
      <c r="UZ30" s="15"/>
      <c r="VA30" s="15"/>
      <c r="VB30" s="15"/>
      <c r="VC30" s="15"/>
      <c r="VD30" s="15"/>
      <c r="VE30" s="15"/>
      <c r="VF30" s="15"/>
      <c r="VG30" s="15"/>
      <c r="VH30" s="15"/>
      <c r="VI30" s="15"/>
      <c r="VJ30" s="15"/>
      <c r="VK30" s="15"/>
      <c r="VL30" s="15"/>
      <c r="VM30" s="15"/>
      <c r="VN30" s="15"/>
      <c r="VO30" s="15"/>
      <c r="VP30" s="15"/>
      <c r="VQ30" s="15"/>
      <c r="VR30" s="15"/>
      <c r="VS30" s="15"/>
      <c r="VT30" s="15"/>
      <c r="VU30" s="15"/>
      <c r="VV30" s="15"/>
      <c r="VW30" s="15"/>
      <c r="VX30" s="15"/>
      <c r="VY30" s="15"/>
      <c r="VZ30" s="15"/>
      <c r="WA30" s="15"/>
      <c r="WB30" s="15"/>
      <c r="WC30" s="15"/>
      <c r="WD30" s="15"/>
      <c r="WE30" s="15"/>
      <c r="WF30" s="15"/>
      <c r="WG30" s="15"/>
      <c r="WH30" s="15"/>
      <c r="WI30" s="15"/>
      <c r="WJ30" s="15"/>
      <c r="WK30" s="15"/>
      <c r="WL30" s="15"/>
      <c r="WM30" s="15"/>
      <c r="WN30" s="15"/>
      <c r="WO30" s="15"/>
      <c r="WP30" s="15"/>
      <c r="WQ30" s="15"/>
      <c r="WR30" s="15"/>
      <c r="WS30" s="15"/>
      <c r="WT30" s="15"/>
      <c r="WU30" s="15"/>
    </row>
    <row r="31" spans="4:675" x14ac:dyDescent="0.25"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</row>
    <row r="32" spans="4:675" x14ac:dyDescent="0.25"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HU32" s="15"/>
      <c r="HV32" s="15"/>
      <c r="HW32" s="15"/>
      <c r="HX32" s="15"/>
      <c r="HY32" s="15"/>
      <c r="HZ32" s="15"/>
      <c r="IA32" s="15"/>
      <c r="IB32" s="15"/>
      <c r="IC32" s="15"/>
      <c r="ID32" s="15"/>
      <c r="IE32" s="15"/>
      <c r="IF32" s="15"/>
      <c r="IG32" s="15"/>
      <c r="IH32" s="15"/>
    </row>
    <row r="33" spans="172:283" x14ac:dyDescent="0.25"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</row>
    <row r="34" spans="172:283" x14ac:dyDescent="0.25"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  <c r="II34" s="15"/>
      <c r="IJ34" s="15"/>
      <c r="IK34" s="15"/>
      <c r="IL34" s="15"/>
      <c r="IM34" s="15"/>
      <c r="IN34" s="15"/>
      <c r="IO34" s="15"/>
      <c r="IP34" s="15"/>
      <c r="IQ34" s="15"/>
      <c r="IR34" s="15"/>
      <c r="IS34" s="15"/>
      <c r="IT34" s="15"/>
      <c r="IU34" s="15"/>
      <c r="IV34" s="15"/>
      <c r="IW34" s="15"/>
      <c r="IX34" s="15"/>
      <c r="IY34" s="15"/>
      <c r="IZ34" s="15"/>
      <c r="JA34" s="15"/>
      <c r="JB34" s="15"/>
      <c r="JC34" s="15"/>
      <c r="JD34" s="15"/>
      <c r="JE34" s="15"/>
      <c r="JF34" s="15"/>
      <c r="JG34" s="15"/>
      <c r="JH34" s="15"/>
      <c r="JI34" s="15"/>
      <c r="JJ34" s="15"/>
      <c r="JK34" s="15"/>
      <c r="JL34" s="15"/>
      <c r="JM34" s="15"/>
      <c r="JN34" s="15"/>
      <c r="JO34" s="15"/>
      <c r="JP34" s="15"/>
      <c r="JQ34" s="15"/>
      <c r="JR34" s="15"/>
      <c r="JS34" s="15"/>
      <c r="JT34" s="15"/>
      <c r="JU34" s="15"/>
      <c r="JV34" s="15"/>
      <c r="JW34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WasteAllocation</vt:lpstr>
      <vt:lpstr>ResourcesCost</vt:lpstr>
      <vt:lpstr>Balance mat energ</vt:lpstr>
      <vt:lpstr>Exergías</vt:lpstr>
      <vt:lpstr>Format!tgas_fmt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Villanueva</dc:creator>
  <cp:lastModifiedBy>César Torres Cuadra</cp:lastModifiedBy>
  <dcterms:created xsi:type="dcterms:W3CDTF">2025-03-18T23:26:14Z</dcterms:created>
  <dcterms:modified xsi:type="dcterms:W3CDTF">2025-04-01T13:30:56Z</dcterms:modified>
</cp:coreProperties>
</file>