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Termoeconomia\TaesLab\Examples\orcvcr\"/>
    </mc:Choice>
  </mc:AlternateContent>
  <xr:revisionPtr revIDLastSave="0" documentId="13_ncr:1_{7B1FC1EB-C7B5-4D76-876F-4FB4B79753F3}" xr6:coauthVersionLast="47" xr6:coauthVersionMax="47" xr10:uidLastSave="{00000000-0000-0000-0000-000000000000}"/>
  <bookViews>
    <workbookView xWindow="2940" yWindow="405" windowWidth="17265" windowHeight="12525" firstSheet="3" activeTab="7" xr2:uid="{00000000-000D-0000-FFFF-FFFF00000000}"/>
  </bookViews>
  <sheets>
    <sheet name="Physical Diagram" sheetId="1" r:id="rId1"/>
    <sheet name="Validate" sheetId="2" r:id="rId2"/>
    <sheet name="Flows" sheetId="3" r:id="rId3"/>
    <sheet name="Processes" sheetId="4" r:id="rId4"/>
    <sheet name="Exergy" sheetId="6" r:id="rId5"/>
    <sheet name="Format" sheetId="5" r:id="rId6"/>
    <sheet name="WasteDefinition" sheetId="7" r:id="rId7"/>
    <sheet name="WasteAllocation" sheetId="8" r:id="rId8"/>
    <sheet name="ResourcesCost" sheetId="9" r:id="rId9"/>
  </sheets>
  <definedNames>
    <definedName name="DATOS" localSheetId="4">Exergy!$A$1:$C$13</definedName>
    <definedName name="tgas_fmt" localSheetId="5">Format!$A$1:$D$7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" i="6" l="1"/>
  <c r="D15" i="6"/>
  <c r="E15" i="6"/>
  <c r="F15" i="6"/>
  <c r="B15" i="6"/>
  <c r="C14" i="6"/>
  <c r="D14" i="6"/>
  <c r="E14" i="6"/>
  <c r="F14" i="6"/>
  <c r="B14" i="6"/>
  <c r="A10" i="9" l="1"/>
  <c r="A5" i="9"/>
  <c r="A6" i="9"/>
  <c r="A7" i="9"/>
  <c r="A8" i="9"/>
  <c r="A9" i="9"/>
  <c r="A4" i="9"/>
  <c r="A2" i="9"/>
  <c r="A15" i="6" l="1"/>
  <c r="A14" i="6"/>
  <c r="A13" i="6"/>
  <c r="A12" i="6"/>
  <c r="A11" i="6"/>
  <c r="A10" i="6"/>
  <c r="A9" i="6"/>
  <c r="A8" i="6"/>
  <c r="A7" i="6"/>
  <c r="A6" i="6"/>
  <c r="A5" i="6"/>
  <c r="A4" i="6"/>
  <c r="A3" i="6"/>
  <c r="A2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9560824-894D-4A32-9615-F0425A6B2F6D}" name="DATOS" type="6" refreshedVersion="7" deleted="1" background="1" saveData="1">
    <textPr codePage="850" sourceFile="C:\Users\ctorr\OneDrive - unizar.es\Termoeconomia\ECOS 2022\DATOS.txt" tab="0" space="1" consecutive="1">
      <textFields count="5">
        <textField/>
        <textField/>
        <textField/>
        <textField/>
        <textField/>
      </textFields>
    </textPr>
  </connection>
  <connection id="2" xr16:uid="{00000000-0015-0000-FFFF-FFFF04000000}" name="tgas_fmt" type="6" refreshedVersion="6" deleted="1" background="1" saveData="1">
    <textPr codePage="850" sourceFile="C:\Users\es17155931r\Personal\Termoeconomia\ExIOLab2\Ejemplos\tgas\tgas_fmt.csv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<sst xmlns="http://schemas.openxmlformats.org/spreadsheetml/2006/main" count="136" uniqueCount="78">
  <si>
    <t>Flows</t>
  </si>
  <si>
    <t>Processes</t>
  </si>
  <si>
    <t>Wastes</t>
  </si>
  <si>
    <t>Resources</t>
  </si>
  <si>
    <t>RESOURCE</t>
  </si>
  <si>
    <t>PRODUCTIVE</t>
  </si>
  <si>
    <t>DEFAULT</t>
  </si>
  <si>
    <t>FLOW</t>
  </si>
  <si>
    <t>INTERNAL</t>
  </si>
  <si>
    <t>DISSIPATIVE</t>
  </si>
  <si>
    <t>MANUAL</t>
  </si>
  <si>
    <t>PROCESS</t>
  </si>
  <si>
    <t>OUTPUT</t>
  </si>
  <si>
    <t>RESOURCES</t>
  </si>
  <si>
    <t>WASTE</t>
  </si>
  <si>
    <t>EXERGY</t>
  </si>
  <si>
    <t>COST</t>
  </si>
  <si>
    <t>IRREVERSIBILITY</t>
  </si>
  <si>
    <t>HYBRID</t>
  </si>
  <si>
    <t>key</t>
  </si>
  <si>
    <t>type</t>
  </si>
  <si>
    <t>B1</t>
  </si>
  <si>
    <t>B2</t>
  </si>
  <si>
    <t>B3</t>
  </si>
  <si>
    <t>B4</t>
  </si>
  <si>
    <t>B5</t>
  </si>
  <si>
    <t>B6</t>
  </si>
  <si>
    <t>B7</t>
  </si>
  <si>
    <t>B8</t>
  </si>
  <si>
    <t>WC</t>
  </si>
  <si>
    <t>WP</t>
  </si>
  <si>
    <t>QEVP</t>
  </si>
  <si>
    <t>description</t>
  </si>
  <si>
    <t>fuel</t>
  </si>
  <si>
    <t>product</t>
  </si>
  <si>
    <t>BLR</t>
  </si>
  <si>
    <t>TRB</t>
  </si>
  <si>
    <t>PMP</t>
  </si>
  <si>
    <t>CMP</t>
  </si>
  <si>
    <t>VEXP</t>
  </si>
  <si>
    <t>EVAP</t>
  </si>
  <si>
    <t>CND</t>
  </si>
  <si>
    <t>Boiler</t>
  </si>
  <si>
    <t>Turbine</t>
  </si>
  <si>
    <t>Pump</t>
  </si>
  <si>
    <t>Compresor</t>
  </si>
  <si>
    <t>Expansion Valve</t>
  </si>
  <si>
    <t>Evaporator</t>
  </si>
  <si>
    <t>Condeser</t>
  </si>
  <si>
    <t>QBLR</t>
  </si>
  <si>
    <t>QCND</t>
  </si>
  <si>
    <t>B1-B4</t>
  </si>
  <si>
    <t>(B2-B3)+(B8-B5)</t>
  </si>
  <si>
    <t>B4-B3</t>
  </si>
  <si>
    <t>B1-B2</t>
  </si>
  <si>
    <t>B8-B7</t>
  </si>
  <si>
    <t>B6-B7</t>
  </si>
  <si>
    <t>B5-B6</t>
  </si>
  <si>
    <t>width</t>
  </si>
  <si>
    <t>precision</t>
  </si>
  <si>
    <t>unit</t>
  </si>
  <si>
    <t>EXERGY_COST</t>
  </si>
  <si>
    <t>EXERGY_UNIT_COST</t>
  </si>
  <si>
    <t>(J/J)</t>
  </si>
  <si>
    <t>GENERALIZED_COST</t>
  </si>
  <si>
    <t>GENERALIZED_UNIT_COST</t>
  </si>
  <si>
    <t>DIAGNOSIS</t>
  </si>
  <si>
    <t>R134a</t>
  </si>
  <si>
    <t>R1234ze</t>
  </si>
  <si>
    <t>R227ea</t>
  </si>
  <si>
    <t>WVEXP</t>
  </si>
  <si>
    <t>recycle</t>
  </si>
  <si>
    <t>Base</t>
  </si>
  <si>
    <t>(kW)</t>
  </si>
  <si>
    <t>(c/h)</t>
  </si>
  <si>
    <t>(c/kWh)</t>
  </si>
  <si>
    <t>Main</t>
  </si>
  <si>
    <t>ETAT75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</si>
</sst>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323850</xdr:colOff>
      <xdr:row>0</xdr:row>
      <xdr:rowOff>180975</xdr:rowOff>
    </xdr:from>
    <xdr:to>
      <xdr:col>9</xdr:col>
      <xdr:colOff>542925</xdr:colOff>
      <xdr:row>27</xdr:row>
      <xdr:rowOff>85725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6948033-CC19-4A05-36F6-009C3DB8F8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47850" y="180975"/>
          <a:ext cx="5553075" cy="504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" connectionId="1" xr16:uid="{5A965644-89DA-4768-9671-46246BE12D44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gas_fmt" connectionId="2" xr16:uid="{002D99B8-B987-44F1-A87D-4E0A74F66989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68D3E4-010E-4788-A9F8-CA0EF30DA26F}">
  <sheetPr>
    <tabColor rgb="FFC00000"/>
  </sheetPr>
  <dimension ref="A1"/>
  <sheetViews>
    <sheetView showGridLines="0" showRowColHeaders="0" workbookViewId="0">
      <selection activeCell="B23" sqref="B23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13800-A950-44A1-BB52-0D1CAAE801BF}">
  <sheetPr>
    <tabColor rgb="FFC00000"/>
  </sheetPr>
  <dimension ref="A1:D8"/>
  <sheetViews>
    <sheetView workbookViewId="0">
      <selection sqref="A1:D1"/>
    </sheetView>
  </sheetViews>
  <sheetFormatPr baseColWidth="10" defaultRowHeight="15" x14ac:dyDescent="0.25"/>
  <cols>
    <col min="2" max="2" width="12.7109375" customWidth="1"/>
    <col min="3" max="3" width="15.140625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t="s">
        <v>4</v>
      </c>
      <c r="B2" t="s">
        <v>5</v>
      </c>
      <c r="C2" t="s">
        <v>6</v>
      </c>
      <c r="D2" t="s">
        <v>7</v>
      </c>
    </row>
    <row r="3" spans="1:4" x14ac:dyDescent="0.25">
      <c r="A3" t="s">
        <v>8</v>
      </c>
      <c r="B3" t="s">
        <v>9</v>
      </c>
      <c r="C3" t="s">
        <v>10</v>
      </c>
      <c r="D3" t="s">
        <v>11</v>
      </c>
    </row>
    <row r="4" spans="1:4" x14ac:dyDescent="0.25">
      <c r="A4" t="s">
        <v>12</v>
      </c>
      <c r="C4" t="s">
        <v>13</v>
      </c>
    </row>
    <row r="5" spans="1:4" x14ac:dyDescent="0.25">
      <c r="A5" t="s">
        <v>14</v>
      </c>
      <c r="C5" t="s">
        <v>15</v>
      </c>
    </row>
    <row r="6" spans="1:4" x14ac:dyDescent="0.25">
      <c r="C6" t="s">
        <v>16</v>
      </c>
    </row>
    <row r="7" spans="1:4" x14ac:dyDescent="0.25">
      <c r="C7" t="s">
        <v>17</v>
      </c>
    </row>
    <row r="8" spans="1:4" x14ac:dyDescent="0.25">
      <c r="C8" t="s">
        <v>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00F1F-DBEE-4C6D-A6B2-333F3D8AE415}">
  <dimension ref="A1:B15"/>
  <sheetViews>
    <sheetView workbookViewId="0">
      <selection activeCell="B11" sqref="B11"/>
    </sheetView>
  </sheetViews>
  <sheetFormatPr baseColWidth="10" defaultRowHeight="15" x14ac:dyDescent="0.25"/>
  <sheetData>
    <row r="1" spans="1:2" x14ac:dyDescent="0.25">
      <c r="A1" s="1" t="s">
        <v>19</v>
      </c>
      <c r="B1" s="1" t="s">
        <v>20</v>
      </c>
    </row>
    <row r="2" spans="1:2" x14ac:dyDescent="0.25">
      <c r="A2" t="s">
        <v>21</v>
      </c>
      <c r="B2" t="s">
        <v>8</v>
      </c>
    </row>
    <row r="3" spans="1:2" x14ac:dyDescent="0.25">
      <c r="A3" t="s">
        <v>22</v>
      </c>
      <c r="B3" t="s">
        <v>8</v>
      </c>
    </row>
    <row r="4" spans="1:2" x14ac:dyDescent="0.25">
      <c r="A4" t="s">
        <v>23</v>
      </c>
      <c r="B4" t="s">
        <v>8</v>
      </c>
    </row>
    <row r="5" spans="1:2" x14ac:dyDescent="0.25">
      <c r="A5" t="s">
        <v>24</v>
      </c>
      <c r="B5" t="s">
        <v>8</v>
      </c>
    </row>
    <row r="6" spans="1:2" x14ac:dyDescent="0.25">
      <c r="A6" t="s">
        <v>25</v>
      </c>
      <c r="B6" t="s">
        <v>8</v>
      </c>
    </row>
    <row r="7" spans="1:2" x14ac:dyDescent="0.25">
      <c r="A7" t="s">
        <v>26</v>
      </c>
      <c r="B7" t="s">
        <v>8</v>
      </c>
    </row>
    <row r="8" spans="1:2" x14ac:dyDescent="0.25">
      <c r="A8" t="s">
        <v>27</v>
      </c>
      <c r="B8" t="s">
        <v>8</v>
      </c>
    </row>
    <row r="9" spans="1:2" x14ac:dyDescent="0.25">
      <c r="A9" t="s">
        <v>28</v>
      </c>
      <c r="B9" t="s">
        <v>8</v>
      </c>
    </row>
    <row r="10" spans="1:2" x14ac:dyDescent="0.25">
      <c r="A10" t="s">
        <v>29</v>
      </c>
      <c r="B10" t="s">
        <v>8</v>
      </c>
    </row>
    <row r="11" spans="1:2" x14ac:dyDescent="0.25">
      <c r="A11" t="s">
        <v>30</v>
      </c>
      <c r="B11" t="s">
        <v>4</v>
      </c>
    </row>
    <row r="12" spans="1:2" x14ac:dyDescent="0.25">
      <c r="A12" t="s">
        <v>49</v>
      </c>
      <c r="B12" t="s">
        <v>4</v>
      </c>
    </row>
    <row r="13" spans="1:2" x14ac:dyDescent="0.25">
      <c r="A13" t="s">
        <v>31</v>
      </c>
      <c r="B13" t="s">
        <v>12</v>
      </c>
    </row>
    <row r="14" spans="1:2" x14ac:dyDescent="0.25">
      <c r="A14" t="s">
        <v>70</v>
      </c>
      <c r="B14" t="s">
        <v>14</v>
      </c>
    </row>
    <row r="15" spans="1:2" x14ac:dyDescent="0.25">
      <c r="A15" t="s">
        <v>50</v>
      </c>
      <c r="B15" t="s">
        <v>14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1DF461F-E68B-43F9-998F-C3C7EDFF24BA}">
          <x14:formula1>
            <xm:f>Validate!$A$2:$A$5</xm:f>
          </x14:formula1>
          <xm:sqref>B2:B14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5D138-EAF1-4FBB-AB5C-0C0C44730BFD}">
  <dimension ref="A1:E8"/>
  <sheetViews>
    <sheetView workbookViewId="0">
      <selection activeCell="C11" sqref="C11"/>
    </sheetView>
  </sheetViews>
  <sheetFormatPr baseColWidth="10" defaultRowHeight="15" x14ac:dyDescent="0.25"/>
  <cols>
    <col min="2" max="2" width="16.85546875" customWidth="1"/>
    <col min="3" max="3" width="16" customWidth="1"/>
    <col min="5" max="5" width="13.140625" customWidth="1"/>
  </cols>
  <sheetData>
    <row r="1" spans="1:5" x14ac:dyDescent="0.25">
      <c r="A1" s="1" t="s">
        <v>19</v>
      </c>
      <c r="B1" s="1" t="s">
        <v>32</v>
      </c>
      <c r="C1" s="1" t="s">
        <v>33</v>
      </c>
      <c r="D1" s="1" t="s">
        <v>34</v>
      </c>
      <c r="E1" s="1" t="s">
        <v>20</v>
      </c>
    </row>
    <row r="2" spans="1:5" x14ac:dyDescent="0.25">
      <c r="A2" t="s">
        <v>35</v>
      </c>
      <c r="B2" t="s">
        <v>42</v>
      </c>
      <c r="C2" t="s">
        <v>49</v>
      </c>
      <c r="D2" t="s">
        <v>51</v>
      </c>
      <c r="E2" t="s">
        <v>5</v>
      </c>
    </row>
    <row r="3" spans="1:5" x14ac:dyDescent="0.25">
      <c r="A3" t="s">
        <v>36</v>
      </c>
      <c r="B3" t="s">
        <v>43</v>
      </c>
      <c r="C3" t="s">
        <v>54</v>
      </c>
      <c r="D3" t="s">
        <v>29</v>
      </c>
      <c r="E3" t="s">
        <v>5</v>
      </c>
    </row>
    <row r="4" spans="1:5" x14ac:dyDescent="0.25">
      <c r="A4" t="s">
        <v>37</v>
      </c>
      <c r="B4" t="s">
        <v>44</v>
      </c>
      <c r="C4" t="s">
        <v>30</v>
      </c>
      <c r="D4" t="s">
        <v>53</v>
      </c>
      <c r="E4" t="s">
        <v>5</v>
      </c>
    </row>
    <row r="5" spans="1:5" x14ac:dyDescent="0.25">
      <c r="A5" t="s">
        <v>38</v>
      </c>
      <c r="B5" t="s">
        <v>45</v>
      </c>
      <c r="C5" t="s">
        <v>29</v>
      </c>
      <c r="D5" t="s">
        <v>55</v>
      </c>
      <c r="E5" t="s">
        <v>5</v>
      </c>
    </row>
    <row r="6" spans="1:5" x14ac:dyDescent="0.25">
      <c r="A6" t="s">
        <v>40</v>
      </c>
      <c r="B6" t="s">
        <v>47</v>
      </c>
      <c r="C6" t="s">
        <v>56</v>
      </c>
      <c r="D6" t="s">
        <v>31</v>
      </c>
      <c r="E6" t="s">
        <v>5</v>
      </c>
    </row>
    <row r="7" spans="1:5" x14ac:dyDescent="0.25">
      <c r="A7" t="s">
        <v>39</v>
      </c>
      <c r="B7" t="s">
        <v>46</v>
      </c>
      <c r="C7" t="s">
        <v>57</v>
      </c>
      <c r="D7" t="s">
        <v>70</v>
      </c>
      <c r="E7" t="s">
        <v>9</v>
      </c>
    </row>
    <row r="8" spans="1:5" x14ac:dyDescent="0.25">
      <c r="A8" t="s">
        <v>41</v>
      </c>
      <c r="B8" t="s">
        <v>48</v>
      </c>
      <c r="C8" t="s">
        <v>52</v>
      </c>
      <c r="D8" t="s">
        <v>50</v>
      </c>
      <c r="E8" t="s">
        <v>9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BE88571-8995-4BD3-A566-422AE271558A}">
          <x14:formula1>
            <xm:f>Validate!$B$2:$B$3</xm:f>
          </x14:formula1>
          <xm:sqref>E7 E2:E6 E8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1C192-3DC3-406B-9DFF-73A67AE08F6E}">
  <dimension ref="A1:F15"/>
  <sheetViews>
    <sheetView workbookViewId="0"/>
  </sheetViews>
  <sheetFormatPr baseColWidth="10" defaultRowHeight="15" x14ac:dyDescent="0.25"/>
  <sheetData>
    <row r="1" spans="1:6" x14ac:dyDescent="0.25">
      <c r="A1" t="s">
        <v>19</v>
      </c>
      <c r="B1" t="s">
        <v>76</v>
      </c>
      <c r="C1" t="s">
        <v>77</v>
      </c>
      <c r="D1" t="s">
        <v>67</v>
      </c>
      <c r="E1" t="s">
        <v>69</v>
      </c>
      <c r="F1" t="s">
        <v>68</v>
      </c>
    </row>
    <row r="2" spans="1:6" x14ac:dyDescent="0.25">
      <c r="A2" t="str">
        <f>Flows!A2</f>
        <v>B1</v>
      </c>
      <c r="B2">
        <v>85.04</v>
      </c>
      <c r="C2">
        <v>91.1</v>
      </c>
      <c r="D2">
        <v>128.30000000000001</v>
      </c>
      <c r="E2">
        <v>108.3</v>
      </c>
      <c r="F2">
        <v>105.6</v>
      </c>
    </row>
    <row r="3" spans="1:6" x14ac:dyDescent="0.25">
      <c r="A3" t="str">
        <f>Flows!A3</f>
        <v>B2</v>
      </c>
      <c r="B3">
        <v>43.54</v>
      </c>
      <c r="C3">
        <v>46.79</v>
      </c>
      <c r="D3">
        <v>82.92</v>
      </c>
      <c r="E3">
        <v>61.8</v>
      </c>
      <c r="F3">
        <v>61.73</v>
      </c>
    </row>
    <row r="4" spans="1:6" x14ac:dyDescent="0.25">
      <c r="A4" t="str">
        <f>Flows!A4</f>
        <v>B3</v>
      </c>
      <c r="B4">
        <v>38.58</v>
      </c>
      <c r="C4">
        <v>41.33</v>
      </c>
      <c r="D4">
        <v>78.03</v>
      </c>
      <c r="E4">
        <v>55.61</v>
      </c>
      <c r="F4">
        <v>56.9</v>
      </c>
    </row>
    <row r="5" spans="1:6" x14ac:dyDescent="0.25">
      <c r="A5" t="str">
        <f>Flows!A5</f>
        <v>B4</v>
      </c>
      <c r="B5">
        <v>40.31</v>
      </c>
      <c r="C5">
        <v>43.18</v>
      </c>
      <c r="D5">
        <v>81.8</v>
      </c>
      <c r="E5">
        <v>59.18</v>
      </c>
      <c r="F5">
        <v>59.76</v>
      </c>
    </row>
    <row r="6" spans="1:6" x14ac:dyDescent="0.25">
      <c r="A6" t="str">
        <f>Flows!A6</f>
        <v>B5</v>
      </c>
      <c r="B6">
        <v>43.79</v>
      </c>
      <c r="C6">
        <v>43.79</v>
      </c>
      <c r="D6">
        <v>67.66</v>
      </c>
      <c r="E6">
        <v>55.39</v>
      </c>
      <c r="F6">
        <v>56.31</v>
      </c>
    </row>
    <row r="7" spans="1:6" x14ac:dyDescent="0.25">
      <c r="A7" t="str">
        <f>Flows!A7</f>
        <v>B6</v>
      </c>
      <c r="B7">
        <v>41.06</v>
      </c>
      <c r="C7">
        <v>41.06</v>
      </c>
      <c r="D7">
        <v>64.61</v>
      </c>
      <c r="E7">
        <v>51.27</v>
      </c>
      <c r="F7">
        <v>53.17</v>
      </c>
    </row>
    <row r="8" spans="1:6" x14ac:dyDescent="0.25">
      <c r="A8" t="str">
        <f>Flows!A8</f>
        <v>B7</v>
      </c>
      <c r="B8">
        <v>23.09</v>
      </c>
      <c r="C8">
        <v>23.09</v>
      </c>
      <c r="D8">
        <v>46.65</v>
      </c>
      <c r="E8">
        <v>33.450000000000003</v>
      </c>
      <c r="F8">
        <v>35.380000000000003</v>
      </c>
    </row>
    <row r="9" spans="1:6" x14ac:dyDescent="0.25">
      <c r="A9" t="str">
        <f>Flows!A9</f>
        <v>B8</v>
      </c>
      <c r="B9">
        <v>48.44</v>
      </c>
      <c r="C9">
        <v>48.44</v>
      </c>
      <c r="D9">
        <v>72.45</v>
      </c>
      <c r="E9">
        <v>60.3</v>
      </c>
      <c r="F9">
        <v>61.02</v>
      </c>
    </row>
    <row r="10" spans="1:6" x14ac:dyDescent="0.25">
      <c r="A10" t="str">
        <f>Flows!A10</f>
        <v>WC</v>
      </c>
      <c r="B10">
        <v>31.55</v>
      </c>
      <c r="C10">
        <v>31.55</v>
      </c>
      <c r="D10">
        <v>32</v>
      </c>
      <c r="E10">
        <v>33.42</v>
      </c>
      <c r="F10">
        <v>31.91</v>
      </c>
    </row>
    <row r="11" spans="1:6" x14ac:dyDescent="0.25">
      <c r="A11" t="str">
        <f>Flows!A11</f>
        <v>WP</v>
      </c>
      <c r="B11">
        <v>2.028</v>
      </c>
      <c r="C11">
        <v>2.173</v>
      </c>
      <c r="D11">
        <v>4.4080000000000004</v>
      </c>
      <c r="E11">
        <v>4.1769999999999996</v>
      </c>
      <c r="F11">
        <v>3.3519999999999999</v>
      </c>
    </row>
    <row r="12" spans="1:6" x14ac:dyDescent="0.25">
      <c r="A12" t="str">
        <f>Flows!A12</f>
        <v>QBLR</v>
      </c>
      <c r="B12">
        <v>63.34</v>
      </c>
      <c r="C12">
        <v>67.849999999999994</v>
      </c>
      <c r="D12">
        <v>69.14</v>
      </c>
      <c r="E12">
        <v>75.650000000000006</v>
      </c>
      <c r="F12">
        <v>67.56</v>
      </c>
    </row>
    <row r="13" spans="1:6" x14ac:dyDescent="0.25">
      <c r="A13" t="str">
        <f>Flows!A13</f>
        <v>QEVP</v>
      </c>
      <c r="B13">
        <v>13.24</v>
      </c>
      <c r="C13">
        <v>13.24</v>
      </c>
      <c r="D13">
        <v>13.24</v>
      </c>
      <c r="E13">
        <v>13.24</v>
      </c>
      <c r="F13">
        <v>13.24</v>
      </c>
    </row>
    <row r="14" spans="1:6" x14ac:dyDescent="0.25">
      <c r="A14" t="str">
        <f>Flows!A14</f>
        <v>WVEXP</v>
      </c>
      <c r="B14">
        <f>B6-B7</f>
        <v>2.7299999999999969</v>
      </c>
      <c r="C14">
        <f t="shared" ref="C14:F14" si="0">C6-C7</f>
        <v>2.7299999999999969</v>
      </c>
      <c r="D14">
        <f t="shared" si="0"/>
        <v>3.0499999999999972</v>
      </c>
      <c r="E14">
        <f t="shared" si="0"/>
        <v>4.1199999999999974</v>
      </c>
      <c r="F14">
        <f t="shared" si="0"/>
        <v>3.1400000000000006</v>
      </c>
    </row>
    <row r="15" spans="1:6" x14ac:dyDescent="0.25">
      <c r="A15" t="str">
        <f>Flows!A15</f>
        <v>QCND</v>
      </c>
      <c r="B15">
        <f>B3+B9-B4-B6</f>
        <v>9.6099999999999923</v>
      </c>
      <c r="C15">
        <f t="shared" ref="C15:F15" si="1">C3+C9-C4-C6</f>
        <v>10.109999999999992</v>
      </c>
      <c r="D15">
        <f t="shared" si="1"/>
        <v>9.6800000000000068</v>
      </c>
      <c r="E15">
        <f t="shared" si="1"/>
        <v>11.099999999999994</v>
      </c>
      <c r="F15">
        <f t="shared" si="1"/>
        <v>9.539999999999992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0C34D9-3156-4D42-9D3A-CA3AAFB07BAA}">
  <dimension ref="A1:D7"/>
  <sheetViews>
    <sheetView workbookViewId="0">
      <selection activeCell="D6" sqref="D6"/>
    </sheetView>
  </sheetViews>
  <sheetFormatPr baseColWidth="10" defaultRowHeight="15" x14ac:dyDescent="0.25"/>
  <cols>
    <col min="1" max="1" width="26.85546875" customWidth="1"/>
  </cols>
  <sheetData>
    <row r="1" spans="1:4" x14ac:dyDescent="0.25">
      <c r="A1" s="2" t="s">
        <v>19</v>
      </c>
      <c r="B1" s="2" t="s">
        <v>58</v>
      </c>
      <c r="C1" s="2" t="s">
        <v>59</v>
      </c>
      <c r="D1" s="2" t="s">
        <v>60</v>
      </c>
    </row>
    <row r="2" spans="1:4" x14ac:dyDescent="0.25">
      <c r="A2" s="2" t="s">
        <v>15</v>
      </c>
      <c r="B2">
        <v>10</v>
      </c>
      <c r="C2">
        <v>2</v>
      </c>
      <c r="D2" t="s">
        <v>73</v>
      </c>
    </row>
    <row r="3" spans="1:4" x14ac:dyDescent="0.25">
      <c r="A3" s="2" t="s">
        <v>61</v>
      </c>
      <c r="B3">
        <v>10</v>
      </c>
      <c r="C3">
        <v>2</v>
      </c>
      <c r="D3" t="s">
        <v>73</v>
      </c>
    </row>
    <row r="4" spans="1:4" x14ac:dyDescent="0.25">
      <c r="A4" s="2" t="s">
        <v>62</v>
      </c>
      <c r="B4">
        <v>10</v>
      </c>
      <c r="C4">
        <v>4</v>
      </c>
      <c r="D4" t="s">
        <v>63</v>
      </c>
    </row>
    <row r="5" spans="1:4" x14ac:dyDescent="0.25">
      <c r="A5" s="2" t="s">
        <v>64</v>
      </c>
      <c r="B5">
        <v>10</v>
      </c>
      <c r="C5">
        <v>2</v>
      </c>
      <c r="D5" t="s">
        <v>74</v>
      </c>
    </row>
    <row r="6" spans="1:4" x14ac:dyDescent="0.25">
      <c r="A6" s="2" t="s">
        <v>65</v>
      </c>
      <c r="B6">
        <v>10</v>
      </c>
      <c r="C6">
        <v>4</v>
      </c>
      <c r="D6" t="s">
        <v>75</v>
      </c>
    </row>
    <row r="7" spans="1:4" x14ac:dyDescent="0.25">
      <c r="A7" s="2" t="s">
        <v>66</v>
      </c>
      <c r="B7">
        <v>10</v>
      </c>
      <c r="C7">
        <v>4</v>
      </c>
      <c r="D7" t="s">
        <v>73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AFAEF-8001-4F32-AE2D-810B2147CCCF}">
  <dimension ref="A1:C3"/>
  <sheetViews>
    <sheetView workbookViewId="0">
      <selection activeCell="A2" sqref="A2:XFD2"/>
    </sheetView>
  </sheetViews>
  <sheetFormatPr baseColWidth="10" defaultRowHeight="15" x14ac:dyDescent="0.25"/>
  <cols>
    <col min="2" max="2" width="15.42578125" customWidth="1"/>
  </cols>
  <sheetData>
    <row r="1" spans="1:3" x14ac:dyDescent="0.25">
      <c r="A1" t="s">
        <v>19</v>
      </c>
      <c r="B1" t="s">
        <v>20</v>
      </c>
      <c r="C1" t="s">
        <v>71</v>
      </c>
    </row>
    <row r="2" spans="1:3" x14ac:dyDescent="0.25">
      <c r="A2" t="s">
        <v>70</v>
      </c>
      <c r="B2" t="s">
        <v>13</v>
      </c>
      <c r="C2">
        <v>0</v>
      </c>
    </row>
    <row r="3" spans="1:3" x14ac:dyDescent="0.25">
      <c r="A3" t="s">
        <v>50</v>
      </c>
      <c r="B3" t="s">
        <v>13</v>
      </c>
      <c r="C3">
        <v>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CD6B69B-F447-403A-BA48-B5E87F2F7570}">
          <x14:formula1>
            <xm:f>Validate!$C$2:$C$8</xm:f>
          </x14:formula1>
          <xm:sqref>B2:B3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F385F-C817-40BD-A5CF-BFEFDFAA0650}">
  <dimension ref="A1:C3"/>
  <sheetViews>
    <sheetView tabSelected="1" workbookViewId="0">
      <selection sqref="A1:C3"/>
    </sheetView>
  </sheetViews>
  <sheetFormatPr baseColWidth="10" defaultRowHeight="15" x14ac:dyDescent="0.25"/>
  <sheetData>
    <row r="1" spans="1:3" x14ac:dyDescent="0.25">
      <c r="A1" t="s">
        <v>19</v>
      </c>
      <c r="B1" t="s">
        <v>70</v>
      </c>
      <c r="C1" t="s">
        <v>50</v>
      </c>
    </row>
    <row r="2" spans="1:3" x14ac:dyDescent="0.25">
      <c r="A2" t="s">
        <v>35</v>
      </c>
      <c r="B2">
        <v>0</v>
      </c>
      <c r="C2">
        <v>1</v>
      </c>
    </row>
    <row r="3" spans="1:3" x14ac:dyDescent="0.25">
      <c r="A3" t="s">
        <v>38</v>
      </c>
      <c r="B3">
        <v>1</v>
      </c>
      <c r="C3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DA1E2-2B1A-49A1-AB14-413C4CF7D9B8}">
  <dimension ref="A1:C10"/>
  <sheetViews>
    <sheetView workbookViewId="0">
      <selection activeCell="C4" sqref="C4"/>
    </sheetView>
  </sheetViews>
  <sheetFormatPr baseColWidth="10" defaultRowHeight="15" x14ac:dyDescent="0.25"/>
  <sheetData>
    <row r="1" spans="1:3" x14ac:dyDescent="0.25">
      <c r="A1" t="s">
        <v>19</v>
      </c>
      <c r="B1" t="s">
        <v>20</v>
      </c>
      <c r="C1" t="s">
        <v>72</v>
      </c>
    </row>
    <row r="2" spans="1:3" x14ac:dyDescent="0.25">
      <c r="A2" t="str">
        <f>Flows!A12</f>
        <v>QBLR</v>
      </c>
      <c r="B2" t="s">
        <v>7</v>
      </c>
      <c r="C2">
        <v>0.01</v>
      </c>
    </row>
    <row r="3" spans="1:3" x14ac:dyDescent="0.25">
      <c r="A3" t="s">
        <v>30</v>
      </c>
      <c r="B3" t="s">
        <v>7</v>
      </c>
      <c r="C3">
        <v>8</v>
      </c>
    </row>
    <row r="4" spans="1:3" x14ac:dyDescent="0.25">
      <c r="A4" t="str">
        <f>Processes!A2</f>
        <v>BLR</v>
      </c>
      <c r="B4" t="s">
        <v>11</v>
      </c>
      <c r="C4">
        <v>7.004190200308444</v>
      </c>
    </row>
    <row r="5" spans="1:3" x14ac:dyDescent="0.25">
      <c r="A5" t="str">
        <f>Processes!A3</f>
        <v>TRB</v>
      </c>
      <c r="B5" t="s">
        <v>11</v>
      </c>
      <c r="C5">
        <v>31.339050557925784</v>
      </c>
    </row>
    <row r="6" spans="1:3" x14ac:dyDescent="0.25">
      <c r="A6" t="str">
        <f>Processes!A4</f>
        <v>PMP</v>
      </c>
      <c r="B6" t="s">
        <v>11</v>
      </c>
      <c r="C6">
        <v>1.1903198604744736</v>
      </c>
    </row>
    <row r="7" spans="1:3" x14ac:dyDescent="0.25">
      <c r="A7" t="str">
        <f>Processes!A5</f>
        <v>CMP</v>
      </c>
      <c r="B7" t="s">
        <v>11</v>
      </c>
      <c r="C7">
        <v>27.027583117112073</v>
      </c>
    </row>
    <row r="8" spans="1:3" x14ac:dyDescent="0.25">
      <c r="A8" t="str">
        <f>Processes!A6</f>
        <v>EVAP</v>
      </c>
      <c r="B8" t="s">
        <v>11</v>
      </c>
      <c r="C8">
        <v>9.1349685240054317</v>
      </c>
    </row>
    <row r="9" spans="1:3" x14ac:dyDescent="0.25">
      <c r="A9" t="str">
        <f>Processes!A7</f>
        <v>VEXP</v>
      </c>
      <c r="B9" t="s">
        <v>11</v>
      </c>
      <c r="C9">
        <v>0.22823067200820557</v>
      </c>
    </row>
    <row r="10" spans="1:3" x14ac:dyDescent="0.25">
      <c r="A10" t="str">
        <f>Processes!A8</f>
        <v>CND</v>
      </c>
      <c r="B10" t="s">
        <v>11</v>
      </c>
      <c r="C10">
        <v>13.370209054875414</v>
      </c>
    </row>
  </sheetData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BD5D001-3290-4A51-98AB-A9AB044B1924}">
          <x14:formula1>
            <xm:f>Validate!$D$2:$D$3</xm:f>
          </x14:formula1>
          <xm:sqref>B2:B10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2</vt:i4>
      </vt:variant>
    </vt:vector>
  </HeadingPairs>
  <TitlesOfParts>
    <vt:vector size="11" baseType="lpstr">
      <vt:lpstr>Physical Diagram</vt:lpstr>
      <vt:lpstr>Validate</vt:lpstr>
      <vt:lpstr>Flows</vt:lpstr>
      <vt:lpstr>Processes</vt:lpstr>
      <vt:lpstr>Exergy</vt:lpstr>
      <vt:lpstr>Format</vt:lpstr>
      <vt:lpstr>WasteDefinition</vt:lpstr>
      <vt:lpstr>WasteAllocation</vt:lpstr>
      <vt:lpstr>ResourcesCost</vt:lpstr>
      <vt:lpstr>Exergy!DATOS</vt:lpstr>
      <vt:lpstr>Format!tgas_fmt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César Torres Cuadra</dc:creator>
  <cp:lastModifiedBy>César Torres Cuadra</cp:lastModifiedBy>
  <dcterms:created xsi:type="dcterms:W3CDTF">2022-12-13T08:34:32Z</dcterms:created>
  <dcterms:modified xsi:type="dcterms:W3CDTF">2023-06-04T22:09:57Z</dcterms:modified>
</cp:coreProperties>
</file>