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66" documentId="13_ncr:1_{FD81F136-49F8-9C4A-962C-98BCEAD89FA1}" xr6:coauthVersionLast="47" xr6:coauthVersionMax="47" xr10:uidLastSave="{216B6C82-E927-2C48-ABEA-C7A782A8635E}"/>
  <bookViews>
    <workbookView xWindow="0" yWindow="500" windowWidth="28800" windowHeight="15860" activeTab="3"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56" i="7" l="1"/>
  <c r="D555" i="7"/>
  <c r="D538" i="7"/>
  <c r="D537" i="7"/>
  <c r="D520" i="7"/>
  <c r="D519" i="7"/>
  <c r="D504" i="7"/>
  <c r="D503" i="7"/>
  <c r="D488" i="7"/>
  <c r="D487" i="7"/>
  <c r="D470" i="7"/>
  <c r="D469" i="7"/>
  <c r="D453" i="7"/>
  <c r="D452" i="7"/>
  <c r="D437" i="7"/>
  <c r="D436" i="7"/>
  <c r="D421" i="7"/>
  <c r="D420" i="7"/>
  <c r="D401" i="7"/>
  <c r="D400" i="7"/>
  <c r="D376" i="7"/>
  <c r="D375" i="7"/>
  <c r="D352" i="7"/>
  <c r="D351" i="7"/>
  <c r="D332" i="7"/>
  <c r="D331" i="7"/>
  <c r="D306" i="7"/>
  <c r="D305" i="7"/>
  <c r="D304" i="7"/>
  <c r="D303" i="7"/>
  <c r="D308" i="7" s="1"/>
  <c r="D302" i="7"/>
  <c r="D301" i="7"/>
  <c r="D300" i="7"/>
  <c r="D307" i="7" s="1"/>
  <c r="D283" i="7"/>
  <c r="D282" i="7"/>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<sst xmlns="http://schemas.openxmlformats.org/spreadsheetml/2006/main" count="2638" uniqueCount="604">
  <si>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</si>
  <si>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</si>
  <si>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</si>
  <si>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</si>
  <si>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</si>
  <si>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</si>
  <si>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</si>
  <si>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</si>
  <si>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</si>
  <si>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</si>
  <si>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</si>
  <si>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</si>
  <si>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</si>
  <si>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</si>
  <si>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</si>
  <si>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</si>
  <si>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</si>
  <si>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</si>
  <si>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</si>
  <si>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</si>
  <si>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</si>
  <si>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</si>
  <si>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</si>
  <si>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</si>
  <si>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</si>
  <si>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</si>
  <si>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</si>
  <si>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</si>
  <si>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</si>
  <si>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</si>
  <si>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</si>
  <si>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</si>
  <si>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</si>
  <si>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</si>
  <si>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</si>
  <si>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</si>
  <si>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</si>
  <si>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</si>
  <si>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</si>
  <si>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</si>
  <si>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</si>
  <si>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</si>
  <si>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</si>
  <si>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</si>
  <si>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</si>
  <si>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</si>
  <si>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</si>
  <si>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</si>
  <si>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</si>
  <si>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</si>
  <si>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</si>
  <si>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</si>
  <si>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</si>
  <si>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</si>
  <si>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</si>
  <si>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</si>
  <si>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</si>
  <si>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</si>
  <si>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</si>
  <si>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</si>
  <si>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</si>
  <si>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</si>
  <si>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</si>
  <si>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</si>
  <si>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</si>
  <si>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</si>
  <si>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</si>
  <si>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</si>
  <si>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</si>
  <si>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</si>
  <si>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</si>
  <si>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</si>
  <si>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</si>
  <si>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</si>
  <si>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</si>
  <si>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</si>
  <si>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</si>
  <si>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</si>
  <si>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</si>
  <si>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</si>
  <si>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</si>
  <si>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</si>
  <si>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</si>
  <si>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</si>
  <si>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</si>
  <si>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</si>
  <si>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</si>
  <si>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</si>
  <si>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</si>
  <si>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</si>
  <si>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</si>
  <si>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</si>
  <si>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</si>
  <si>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</si>
  <si>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</si>
  <si>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</si>
  <si>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</si>
  <si>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</si>
  <si>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</si>
  <si>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</si>
  <si>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</si>
  <si>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</si>
  <si>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</si>
  <si>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</si>
  <si>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</si>
  <si>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</si>
  <si>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</si>
  <si>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</si>
  <si>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</si>
  <si>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</si>
  <si>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</si>
  <si>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</si>
  <si>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</si>
  <si>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</si>
  <si>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</si>
  <si>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</si>
  <si>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</si>
  <si>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</si>
  <si>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</si>
  <si>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</si>
  <si>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</si>
  <si>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</si>
  <si>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</si>
  <si>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</si>
  <si>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</si>
  <si>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</si>
  <si>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</si>
  <si>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</si>
  <si>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</si>
  <si>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</si>
  <si>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</si>
  <si>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</si>
  <si>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</si>
  <si>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</si>
  <si>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</si>
  <si>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</si>
  <si>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</si>
  <si>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</si>
  <si>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</si>
  <si>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</si>
  <si>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</si>
  <si>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</si>
  <si>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</si>
  <si>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</si>
  <si>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</si>
  <si>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</si>
  <si>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</si>
  <si>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</si>
  <si>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</si>
  <si>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</si>
  <si>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</si>
  <si>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</si>
  <si>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</si>
  <si>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</si>
  <si>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</si>
  <si>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</si>
  <si>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</si>
  <si>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</si>
  <si>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</si>
  <si>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</si>
  <si>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</si>
  <si>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</si>
  <si>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</si>
  <si>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</si>
  <si>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</si>
  <si>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</si>
  <si>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</si>
  <si>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</si>
  <si>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</si>
  <si>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</si>
  <si>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</si>
  <si>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</si>
  <si>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</si>
  <si>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</si>
  <si>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</si>
  <si>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</si>
  <si>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</si>
  <si>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</si>
  <si>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</si>
  <si>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</si>
  <si>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</si>
  <si>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</si>
  <si>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</si>
  <si>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</si>
  <si>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</si>
  <si>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</si>
  <si>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</si>
  <si>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</si>
  <si>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</si>
  <si>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</si>
  <si>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</si>
  <si>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</si>
  <si>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</si>
  <si>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</si>
  <si>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</si>
  <si>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</si>
  <si>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</si>
  <si>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</si>
  <si>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</si>
  <si>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</si>
  <si>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</si>
  <si>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</si>
  <si>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</si>
  <si>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</si>
  <si>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</si>
  <si>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</si>
  <si>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</si>
  <si>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</si>
  <si>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</si>
  <si>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</si>
  <si>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</si>
  <si>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</si>
  <si>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</si>
  <si>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</si>
  <si>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</si>
  <si>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</si>
  <si>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</si>
  <si>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</si>
  <si>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</si>
  <si>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</si>
  <si>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</si>
  <si>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</si>
  <si>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</si>
  <si>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</si>
  <si>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</si>
  <si>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</si>
  <si>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</si>
  <si>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</si>
  <si>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</si>
  <si>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</si>
  <si>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</si>
  <si>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</si>
  <si>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</si>
  <si>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</si>
  <si>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</si>
  <si>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</si>
  <si>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</si>
  <si>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</si>
  <si>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</si>
  <si>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</si>
  <si>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</si>
  <si>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</si>
  <si>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</si>
  <si>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</si>
  <si>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</si>
  <si>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</si>
  <si>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</si>
  <si>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</si>
  <si>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</si>
  <si>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</si>
  <si>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</si>
  <si>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</si>
  <si>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</si>
  <si>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</si>
  <si>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</si>
  <si>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</si>
  <si>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</si>
  <si>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</si>
  <si>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</si>
  <si>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</si>
  <si>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</si>
  <si>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</si>
  <si>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</si>
  <si>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</si>
  <si>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</si>
  <si>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</si>
  <si>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</si>
  <si>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</si>
  <si>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</si>
  <si>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</si>
  <si>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</si>
  <si>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</si>
  <si>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</si>
  <si>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</si>
  <si>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</si>
  <si>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</si>
  <si>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</si>
  <si>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</si>
  <si>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</si>
  <si>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</si>
  <si>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</si>
  <si>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</si>
  <si>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</si>
  <si>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</si>
  <si>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</si>
  <si>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</si>
  <si>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</si>
  <si>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</si>
  <si>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</si>
  <si>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</si>
  <si>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</si>
  <si>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</si>
  <si>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</si>
  <si>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</si>
  <si>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</si>
  <si>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</si>
  <si>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</si>
  <si>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</si>
  <si>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</si>
  <si>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</si>
  <si>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</si>
  <si>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</si>
  <si>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</si>
  <si>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</si>
  <si>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</si>
  <si>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</si>
  <si>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</si>
  <si>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</si>
  <si>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</si>
  <si>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</si>
  <si>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</si>
  <si>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</si>
  <si>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</si>
  <si>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</si>
  <si>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</si>
  <si>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</si>
  <si>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</si>
  <si>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</si>
  <si>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</si>
  <si>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</si>
  <si>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</si>
  <si>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</si>
  <si>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</si>
  <si>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</si>
  <si>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</si>
  <si>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</si>
  <si>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</si>
  <si>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</si>
  <si>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</si>
  <si>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</si>
  <si>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</si>
  <si>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</si>
  <si>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</si>
  <si>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</si>
  <si>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</si>
  <si>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 xml:space="preserve">More than half (55%) of all respondents reported that they had received at least a high school diploma or vocational degree, and the remaining 45% of respondents received a middle school diploma or less. </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</si>
  <si>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</si>
  <si>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</si>
  <si>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</si>
  <si>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</si>
  <si>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</si>
  <si>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</si>
  <si>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</si>
  <si>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</si>
  <si>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</si>
  <si>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</si>
  <si>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</si>
  <si>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</si>
  <si>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</si>
  <si>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</si>
  <si>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</si>
  <si>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</si>
  <si>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</si>
  <si>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</si>
  <si>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</si>
  <si>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</si>
  <si>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</si>
  <si>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</si>
  <si>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</si>
  <si>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</si>
  <si>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</si>
  <si>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</si>
  <si>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</si>
  <si>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</si>
  <si>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</si>
  <si>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</si>
  <si>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</si>
  <si>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</si>
  <si>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</si>
  <si>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</si>
  <si>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</si>
  <si>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</si>
  <si>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</si>
  <si>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</si>
  <si>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</si>
  <si>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</si>
  <si>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</si>
  <si>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</si>
  <si>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</si>
  <si>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</si>
  <si>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</si>
  <si>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</si>
  <si>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</si>
  <si>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</si>
  <si>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</si>
  <si>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</si>
  <si>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</si>
  <si>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</si>
  <si>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</si>
  <si>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</si>
  <si>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</si>
  <si>
    <t>Eastern Caribbean</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</si>
  <si>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</si>
  <si>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</si>
  <si>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</si>
  <si>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</si>
  <si>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</si>
  <si>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</si>
  <si>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</si>
  <si>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Data for Barbados, Dominica, Grenada, St. Lucia, St. Vincent and the Grenadines, and Trinidad and Tobago was collected in 2016, 2018, and 2022.</t>
  </si>
  <si>
    <t>Dominica, Grenada, St. Lucia, St. Vincent and the Grenadines, and Trinidad and Tobago</t>
  </si>
  <si>
    <t>Dominicans</t>
  </si>
  <si>
    <t>DMR Insights Ltd. based the sampling frame on 2011 census figures, acquiring a proportionally stratified sample by region, age, gender, socioeconomic status, and level of urbanization.</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</si>
  <si>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</si>
  <si>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</si>
  <si>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</si>
  <si>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</si>
  <si>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Barbados, Grenada,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</si>
  <si>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</si>
  <si>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</si>
  <si>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</si>
  <si>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</si>
  <si>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</si>
  <si>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</si>
  <si>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</si>
  <si>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Barbados, Dominica,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</si>
  <si>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</si>
  <si>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</si>
  <si>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</si>
  <si>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</si>
  <si>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</si>
  <si>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</si>
  <si>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</si>
  <si>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</si>
  <si>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</si>
  <si>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</si>
  <si>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</si>
  <si>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</si>
  <si>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</si>
  <si>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</si>
  <si>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Barbados, Grenada, Dominica,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</si>
  <si>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</si>
  <si>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</si>
  <si>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</si>
  <si>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</si>
  <si>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</si>
  <si>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Barbados, Grenada, Dominica, St. Lucia, and Trinidad and Tobago</t>
  </si>
  <si>
    <t>Trinidadians and Tobagonians</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</si>
  <si>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</si>
  <si>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</si>
  <si>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</si>
  <si>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</si>
  <si>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</si>
  <si>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Barbados, Grenada, Dominica, St. Lucia, and St. Vincent and the Grenadines</t>
  </si>
  <si>
    <t>seven</t>
  </si>
  <si>
    <t>all six</t>
  </si>
  <si>
    <t>all 11</t>
  </si>
  <si>
    <t>all 10</t>
  </si>
  <si>
    <t>Saint Mary</t>
  </si>
  <si>
    <t>Saint John City</t>
  </si>
  <si>
    <t>Saint John Rural</t>
  </si>
  <si>
    <t>Saint George</t>
  </si>
  <si>
    <t>Saint Peter</t>
  </si>
  <si>
    <t>Saint Paul</t>
  </si>
  <si>
    <t>Saint Philip</t>
  </si>
  <si>
    <t>Thirty-five percent (35%) of the interviews took place in Saint Mary, followed by 26% in Saint John City, 10% in Saint Peter, 10% in Saint George, and the remaining 15% in other regions.</t>
  </si>
  <si>
    <t>St. Michael</t>
  </si>
  <si>
    <t>Christ Chruch</t>
  </si>
  <si>
    <t>St. James</t>
  </si>
  <si>
    <t>st. John</t>
  </si>
  <si>
    <t>St. George</t>
  </si>
  <si>
    <t>St. Thomas</t>
  </si>
  <si>
    <t>St. Philip</t>
  </si>
  <si>
    <t>St. Lucy</t>
  </si>
  <si>
    <t>St. Peter</t>
  </si>
  <si>
    <t>Region10</t>
  </si>
  <si>
    <t>St. Andrew</t>
  </si>
  <si>
    <t>Region11</t>
  </si>
  <si>
    <t>St. Joseph</t>
  </si>
  <si>
    <t>Thirty-two percent (32%) of the interviews took place in Saint Michael, followed by 20% in Christ Church, 10% in Saint James, 8% in Saint John, and the remaining 31% in other regions.</t>
  </si>
  <si>
    <t>Saint George Parish</t>
  </si>
  <si>
    <t>Saint Paul Parish</t>
  </si>
  <si>
    <t>Saint Andrew Parish</t>
  </si>
  <si>
    <t>Saint Patrick Parish</t>
  </si>
  <si>
    <t>Saint David Parish</t>
  </si>
  <si>
    <t>Saint Joseph Parish</t>
  </si>
  <si>
    <t>Saint John Parish</t>
  </si>
  <si>
    <t>Saint Mark Parish</t>
  </si>
  <si>
    <t>Saint Peter Parish</t>
  </si>
  <si>
    <t>Saint Luke Parish</t>
  </si>
  <si>
    <t>Thirty percent (30%) of the interviews took place in Saint George, followed by 14% in Saint Paul, 13% in Saint Andrew, 11% in Saint Patrick, and the remaining 32% in other regions.</t>
  </si>
  <si>
    <t>St. Andrews</t>
  </si>
  <si>
    <t>St. David's</t>
  </si>
  <si>
    <t>St. Patrick's</t>
  </si>
  <si>
    <t>St. John's</t>
  </si>
  <si>
    <t>St. Mark's</t>
  </si>
  <si>
    <t>Thirty-eight percent (38%) of the interviews took place in Saint George, followed by 26% in Saint Andrew, 13% in Saint David, 10% in Saint Patrick, and the remaining 13% in other regions.</t>
  </si>
  <si>
    <t>St. Anne</t>
  </si>
  <si>
    <t>St. Paul</t>
  </si>
  <si>
    <t>Trinity</t>
  </si>
  <si>
    <t>St. Mary</t>
  </si>
  <si>
    <t>St. John</t>
  </si>
  <si>
    <t>Christ Church</t>
  </si>
  <si>
    <t>Nevis</t>
  </si>
  <si>
    <t>Thirty-one percent (31%) of the interviews took place in Saint George, 14% in Saint Anne, 13% in Saint Paul, and the remaining 42% in other regions.</t>
  </si>
  <si>
    <t>Castries</t>
  </si>
  <si>
    <t>Gros Islet</t>
  </si>
  <si>
    <t>Vieux Fort</t>
  </si>
  <si>
    <t>Micoud</t>
  </si>
  <si>
    <t>Dennery</t>
  </si>
  <si>
    <t>Soufriere</t>
  </si>
  <si>
    <t>Anse La Raye</t>
  </si>
  <si>
    <t>Choiseul</t>
  </si>
  <si>
    <t>Laborie</t>
  </si>
  <si>
    <t>Babonneau</t>
  </si>
  <si>
    <t>Region 11</t>
  </si>
  <si>
    <t>Canaries</t>
  </si>
  <si>
    <t>Thirty-nine percent (39%) of the interviews took place in Castries, followed by 13% in Gros Islet, 10% in Vieux Fort, and the remaining 38% in other regions.</t>
  </si>
  <si>
    <t>Charlotte</t>
  </si>
  <si>
    <t>Grenadines</t>
  </si>
  <si>
    <t>Saint Andew</t>
  </si>
  <si>
    <t>Saint Patrick</t>
  </si>
  <si>
    <t>Saint David</t>
  </si>
  <si>
    <t>Forty-six percent (46%) of the interviews took place in Saint George, followed by 27% in Charlotte, 9% in Grenadines, and the remaining 18% in other regions.</t>
  </si>
  <si>
    <t>Trinidad</t>
  </si>
  <si>
    <t>Tobago</t>
  </si>
  <si>
    <t>Ninety-five percent (95%) of the interviews took place in Trinidad and the remaining 5% took place in Tobago.</t>
  </si>
  <si>
    <t>between November 2022 and January 2023</t>
  </si>
  <si>
    <t>Central American</t>
  </si>
  <si>
    <t>Belizean</t>
  </si>
  <si>
    <t>CID Gallup based the sampling frame on the 2019 projected population figures from the United Nations Department of Economic and Social Affairs, Population Division, acquiring a proportionally stratified sample by region, age, gender, socioeconomic status, and level of urbanization.</t>
  </si>
  <si>
    <t>Forty-seven percent (47%) of respondents identified themselves as Mestizo, followed by Belizean Creole (39%).</t>
  </si>
  <si>
    <t>Most respondents (57%) reported that they had received up to a middle school diploma, and the remaining 43% of respondents received at least a high school diploma or vocational degree.</t>
  </si>
  <si>
    <t>Regions and districts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selected via simple random sampling. The number of enumeration areas assigned to each city or town was determined based on the relative population size of each city or town.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</si>
  <si>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36 interviewers worked on this project, including 25 female interviewers. Enumerators worked in nine groups of four interviewers with one supervisor each. Interviews were conducted in English and Spanish.</t>
  </si>
  <si>
    <t>The supervisory team directly oversaw 38% of all interviews in the field. During data processing, 675 interviews (approximately 45% of the sample) were selected for audio review by the central office. Additional quality control measures included geo-fencing, audio quality checks, and checks for abnormal interview length. Interviews averaged 45 minutes in length and ranged from 31 to 93 minutes.</t>
  </si>
  <si>
    <t>Data for Belize, Costa Rica, and Honduras was collected in 2014, 2017, 2019, and 2022. Data for Panama was collected in 2014, 2017, 2019, and 2022. Data for El Salvador and Guatemala was collected in 2016, 2018, and 2022.</t>
  </si>
  <si>
    <t>Costa Rica, El Salvador, Guatemala, Honduras, Nicaragua, and Panama</t>
  </si>
  <si>
    <t>Costa Rican</t>
  </si>
  <si>
    <t>CID Gallup based the sampling frame on 2022 population figures from the National Institute of Statistics and Census of Costa Rica (INEC), acquiring a proportionally stratified sample by region, age, gender, socioeconomic status, and level of urbanization.</t>
  </si>
  <si>
    <t>Just over one-third (35%) of respondents identified themselves as white, followed by Mestizo (26%), Afro-Costa Rican (15%), and Indigenous.</t>
  </si>
  <si>
    <t>Most respondents (55%) reported that they had received up to a middle school diploma, and the remaining 45% of respondents received at least a high school diploma or vocational degree.</t>
  </si>
  <si>
    <t xml:space="preserve">Regions and provinces were selected to achieve a nationally representative sample of the country. Enumeration areas were randomly selected according to neighbohoods within each city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</si>
  <si>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In total, 40 interviewers worked on this project, including 24 female interviewers. Enumerators worked in 10 groups of four interviewers with four supervisors overseeing the project. Interviews were conducted in Spanish. </t>
  </si>
  <si>
    <t xml:space="preserve">The supervisory team directly oversaw 37% of all interviews in the field. During data processing, 532 of the interviews (approximately 53% of the sample) were selected for audio review by the central office. Additional quality control measures included geo-fencing, telephone back-checks, and checks for abnormal interview length. Interviews averaged 47 minutes in length and ranged from 40 to 88 minutes. </t>
  </si>
  <si>
    <t>Belize, El Salvador, Guatemala, Honduras, Nicaragua, and Panama</t>
  </si>
  <si>
    <t>between November and December 2022</t>
  </si>
  <si>
    <t>Salvadoran</t>
  </si>
  <si>
    <t>CID Gallup based the sampling frame on 2022 population figures from the General Directorate of Statistics and Census (DIGESTYC) in El Salvador,  acquiring a proportionally stratified sample by region, age, gender, socioeconomic status, and level of urbanization.</t>
  </si>
  <si>
    <t xml:space="preserve">Nearly two-thirds (63%) of respondents identified themselves as Hispanic, followed by 20% of respondents who did not identify with any ethnicity,11% who identified as Indigenous, and 5% who identified as White. </t>
  </si>
  <si>
    <t>Most respondents (53%) reported that they had received up to a middle school diploma, and the remaining 47% of respondents received at least a high school diploma or vocational degree.</t>
  </si>
  <si>
    <r>
      <t>Regions and departments were selected to achieve a nationally representative sample in El Salvador. In cities, &lt;i&gt;</t>
    </r>
    <r>
      <rPr>
        <i/>
        <sz val="11"/>
        <color theme="1"/>
        <rFont val="Calibri"/>
        <family val="2"/>
        <scheme val="minor"/>
      </rPr>
      <t xml:space="preserve">municipios&lt;/i&gt; </t>
    </r>
    <r>
      <rPr>
        <sz val="11"/>
        <color theme="1"/>
        <rFont val="Calibri"/>
        <family val="2"/>
        <scheme val="minor"/>
      </rPr>
      <t>and &lt;i&gt;</t>
    </r>
    <r>
      <rPr>
        <i/>
        <sz val="11"/>
        <color theme="1"/>
        <rFont val="Calibri"/>
        <family val="2"/>
        <scheme val="minor"/>
      </rPr>
      <t>cantóns&lt;/i&gt;</t>
    </r>
    <r>
      <rPr>
        <sz val="11"/>
        <color theme="1"/>
        <rFont val="Calibri"/>
        <family val="2"/>
        <scheme val="minor"/>
      </rPr>
      <t xml:space="preserve"> served as the primary sampling unit and were randomly selected based on relative population sizes and socioeconomic distribution.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</si>
  <si>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 xml:space="preserve">In total, 43 interviewers worked on this project, including 28 female interviewers. Enumerators worked in 11 groups of four interviewers with 11 supervisors overseeing the project. Interviews were conducted in Spanish. </t>
  </si>
  <si>
    <t xml:space="preserve">The supervisory team directly oversaw 34% of all interviews in the field. During data processing, 37% of all interviews were selected for audio review by the central office. Additional quality control measures included geo-fencing, telephone back-checks, and checks for abnormal interview length. Interviews averaged 46 minutes in length and ranged from 34 to 97 minutes. </t>
  </si>
  <si>
    <t>Belize, Costa Rica, Guatemala, Honduras, Nicaragua, and Panama</t>
  </si>
  <si>
    <t>Guatemalan</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</si>
  <si>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</si>
  <si>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</si>
  <si>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 xml:space="preserve">Most respondents (81%) identified themselves as Mestizo or Latina, followed by Maya (12%). </t>
  </si>
  <si>
    <t>Most respondents (58%) reported that they had received at least a high school diploma or vocational degree, and the remaining 42% of respondents received up to a middle school diploma.</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</si>
  <si>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</si>
  <si>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</si>
  <si>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Additional quality control measures included geo-fencing and checks for abnormal interview length. Interviews averaged 45 minutes in length.</t>
  </si>
  <si>
    <t>Belize, Costa Rica, El Salvador, Honduras, Nicaragua, and Panama</t>
  </si>
  <si>
    <t>Honduran</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</si>
  <si>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</si>
  <si>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</si>
  <si>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 xml:space="preserve">More than half (56%) of respondents identified themselves as Mestizo, followed by White (17%), 12% of respondents who identified as "Other", and Afro-descendant (8%). </t>
  </si>
  <si>
    <t>Most respondents (51%) reported that they had received at least a high school diploma or vocational degree, and the remaining 41% of respondents received up to a middle school diploma.</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</si>
  <si>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</si>
  <si>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</si>
  <si>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The supervisory team directly oversaw 410 interviews (20% of the sample) in the field. During data validation, 410 interviews were conducted by telephone back-check and 450 interviews were selected for audio review by the central office. Additional quality control measures included geo-fencing and checks for abnormal interview length. Interviews averaged 37 minutes in length and ranged from 29 to 45 minutes. </t>
  </si>
  <si>
    <t>Belize, Costa Rica, El Salvador, Guatemala, Nicaragua, and Panama</t>
  </si>
  <si>
    <t>in January 2023</t>
  </si>
  <si>
    <t>Nicaraguan</t>
  </si>
  <si>
    <t>CID Gallup based the initial sampling frame on the most recent population projections from the Nicaraguan National Institute of Information Development (INIDE).</t>
  </si>
  <si>
    <t xml:space="preserve">One-quarter (26%) of respondents identified themselves as Hispanic, followed by 20% of respondents who identified as "Other", White (19%),  Afro-Nicaraguan (17%), and Indigenous (12%). </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</si>
  <si>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</si>
  <si>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</si>
  <si>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</si>
  <si>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</si>
  <si>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</si>
  <si>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in December 2022</t>
  </si>
  <si>
    <t>Panamanian</t>
  </si>
  <si>
    <t>CID Gallup based the sampling frame on 2022 population figures from the National Institute of Statistics and Census of Panama (INEC), acquiring a proportionally stratified sample by region, age, gender, socioeconomic status, and level of urbanization.</t>
  </si>
  <si>
    <t xml:space="preserve">Nearly one-third (30%) of respondenets idnentified themselves as Afro-descendant, followed by Hispanic (29%), Indigenous (16%), Mestizo (3%), and five percent of respondents reported that they did not know. </t>
  </si>
  <si>
    <t>Most respondents (51%) reported that they had received at least a high school diploma or vocational degree, and the remaining 49% of respondents received up to a middle school diploma.</t>
  </si>
  <si>
    <r>
      <t>Regions, provinces, and &lt;i&gt;comarcas&lt;/i&gt;</t>
    </r>
    <r>
      <rPr>
        <i/>
        <sz val="11"/>
        <color theme="1"/>
        <rFont val="Calibri"/>
        <family val="2"/>
        <scheme val="minor"/>
      </rPr>
      <t xml:space="preserve">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</si>
  <si>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</si>
  <si>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</si>
  <si>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</si>
  <si>
    <t>sample units</t>
  </si>
  <si>
    <t xml:space="preserve">Panama </t>
  </si>
  <si>
    <t>provinces and &lt;i&gt;comarcas&lt;/i&gt;</t>
  </si>
  <si>
    <t>ten and two, respectively</t>
  </si>
  <si>
    <t>Metropolitan area</t>
  </si>
  <si>
    <t>the rest of the country</t>
  </si>
  <si>
    <t>Forty-seven percent (47%) of the interviews took place in the Metropolitan area while the remaining 53% of the interviews took place in the rest of the country.</t>
  </si>
  <si>
    <t>Forty-four percent (44%) of the interviews took place in the South region, followed by 29% in the Metro region, and 27% in the North region.</t>
  </si>
  <si>
    <t>Occidente</t>
  </si>
  <si>
    <t>Oriente</t>
  </si>
  <si>
    <t>Paracentral</t>
  </si>
  <si>
    <t xml:space="preserve">Forty-eight percent (48%) of the interviews took place in the Central region, followed by 22% in the Western region, 19% in the Eastern region, and the remaining 11% in the Paracentral region. </t>
  </si>
  <si>
    <t>Sixty-three percent (63%) of the interviews took place in the Metropolitan area while the remaining 37% of the interviews took place in the rest of the country.</t>
  </si>
  <si>
    <t>Managua</t>
  </si>
  <si>
    <t>Twenty-five percent (25%) of the interviews took place in Managua while the remaining 75% of the interviews took place in the rest of the country.</t>
  </si>
  <si>
    <t>North East</t>
  </si>
  <si>
    <t>Greater Southwest</t>
  </si>
  <si>
    <t>Southwest</t>
  </si>
  <si>
    <t>Thirty-three percent (33%) of the interviews took place in the Central region, followed by 28% in the North East region, 28% in the South West region, and 11% in the Greater South West region.</t>
  </si>
  <si>
    <t>North Atlantic</t>
  </si>
  <si>
    <t>West</t>
  </si>
  <si>
    <t>South East</t>
  </si>
  <si>
    <t>Thirty-six percent (36%) of the interviews took place in the North Atlantic region, followed by 27% in the Central region, 20% in the South East region, and 17% in the Western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</si>
</sst>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8">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xf numFmtId="0" fontId="6" fillId="5" borderId="0" xfId="0" applyFont="1" applyFill="1"/>
    <xf numFmtId="9" fontId="0" fillId="5" borderId="0" xfId="1" applyFont="1" applyFill="1" applyAlignment="1">
      <alignment wrapText="1"/>
    </xf>
  </cellXfs>
  <cellStyles count="2">
    <cellStyle name="Normal" xfId="0" builtinId="0"/>
    <cellStyle name="Porcentaje" xfId="1" builtinId="5"/>
  </cellStyles>
  <dxfs count="33">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8"/>
  <sheetViews>
    <sheetView zoomScale="90" zoomScaleNormal="90" workbookViewId="0">
      <pane xSplit="1" ySplit="1" topLeftCell="B22" activePane="bottomRight" state="frozen"/>
      <selection pane="topRight" activeCell="B1" sqref="B1"/>
      <selection pane="bottomLeft" activeCell="A2" sqref="A2"/>
      <selection pane="bottomRight" activeCell="B23" sqref="B23"/>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348</v>
      </c>
      <c r="L2" s="13" t="s">
        <v>115</v>
      </c>
      <c r="M2" s="19" t="s">
        <v>323</v>
      </c>
      <c r="N2" s="19" t="s">
        <v>324</v>
      </c>
      <c r="O2" s="42" t="s">
        <v>336</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349</v>
      </c>
      <c r="L3" s="13" t="s">
        <v>115</v>
      </c>
      <c r="M3" s="19" t="s">
        <v>121</v>
      </c>
      <c r="N3" s="19" t="s">
        <v>326</v>
      </c>
      <c r="O3" s="19" t="s">
        <v>327</v>
      </c>
      <c r="P3" s="36" t="s">
        <v>171</v>
      </c>
      <c r="Q3" s="19" t="s">
        <v>359</v>
      </c>
      <c r="R3" s="19" t="s">
        <v>325</v>
      </c>
      <c r="S3" s="19" t="s">
        <v>116</v>
      </c>
    </row>
    <row r="4" spans="1:23" ht="125" customHeight="1">
      <c r="A4" s="41" t="s">
        <v>15</v>
      </c>
      <c r="B4" s="13">
        <v>115</v>
      </c>
      <c r="C4" s="13">
        <v>77</v>
      </c>
      <c r="D4" s="41">
        <v>1005</v>
      </c>
      <c r="E4" s="41" t="s">
        <v>13</v>
      </c>
      <c r="F4" s="13">
        <v>2022</v>
      </c>
      <c r="G4" s="13" t="s">
        <v>314</v>
      </c>
      <c r="H4" s="41" t="s">
        <v>7</v>
      </c>
      <c r="I4" s="41" t="s">
        <v>166</v>
      </c>
      <c r="J4" s="13" t="s">
        <v>340</v>
      </c>
      <c r="K4" s="20" t="s">
        <v>172</v>
      </c>
      <c r="L4" s="13" t="s">
        <v>115</v>
      </c>
      <c r="M4" s="19" t="s">
        <v>341</v>
      </c>
      <c r="N4" s="19" t="s">
        <v>337</v>
      </c>
      <c r="O4" s="19" t="s">
        <v>173</v>
      </c>
      <c r="P4" s="20" t="s">
        <v>338</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350</v>
      </c>
      <c r="L5" s="13" t="s">
        <v>115</v>
      </c>
      <c r="M5" s="40" t="s">
        <v>175</v>
      </c>
      <c r="N5" s="19" t="s">
        <v>329</v>
      </c>
      <c r="O5" s="19" t="s">
        <v>360</v>
      </c>
      <c r="P5" s="40" t="s">
        <v>176</v>
      </c>
      <c r="Q5" s="40" t="s">
        <v>177</v>
      </c>
      <c r="R5" s="19" t="s">
        <v>325</v>
      </c>
      <c r="S5" s="19" t="s">
        <v>119</v>
      </c>
    </row>
    <row r="6" spans="1:23" ht="126" customHeight="1">
      <c r="A6" s="43" t="s">
        <v>138</v>
      </c>
      <c r="B6" s="43">
        <v>115</v>
      </c>
      <c r="C6" s="43">
        <v>77</v>
      </c>
      <c r="D6" s="44">
        <v>759</v>
      </c>
      <c r="E6" s="45" t="s">
        <v>13</v>
      </c>
      <c r="F6" s="44">
        <v>2022</v>
      </c>
      <c r="G6" s="43" t="s">
        <v>314</v>
      </c>
      <c r="H6" s="43" t="s">
        <v>358</v>
      </c>
      <c r="I6" s="43" t="s">
        <v>189</v>
      </c>
      <c r="J6" s="13" t="s">
        <v>340</v>
      </c>
      <c r="K6" s="35" t="s">
        <v>351</v>
      </c>
      <c r="L6" s="35" t="s">
        <v>115</v>
      </c>
      <c r="M6" s="35" t="s">
        <v>190</v>
      </c>
      <c r="N6" s="35" t="s">
        <v>330</v>
      </c>
      <c r="O6" s="35" t="s">
        <v>191</v>
      </c>
      <c r="P6" s="35" t="s">
        <v>192</v>
      </c>
      <c r="Q6" s="35" t="s">
        <v>193</v>
      </c>
      <c r="R6" s="35" t="s">
        <v>352</v>
      </c>
      <c r="S6" s="43" t="s">
        <v>194</v>
      </c>
    </row>
    <row r="7" spans="1:23" ht="126" customHeight="1">
      <c r="A7" s="46" t="s">
        <v>139</v>
      </c>
      <c r="B7" s="43">
        <v>115</v>
      </c>
      <c r="C7" s="43">
        <v>77</v>
      </c>
      <c r="D7" s="47">
        <v>1109</v>
      </c>
      <c r="E7" s="47" t="s">
        <v>140</v>
      </c>
      <c r="F7" s="48">
        <v>2022</v>
      </c>
      <c r="G7" s="43" t="s">
        <v>314</v>
      </c>
      <c r="H7" s="43" t="s">
        <v>358</v>
      </c>
      <c r="I7" s="46" t="s">
        <v>195</v>
      </c>
      <c r="J7" s="43" t="s">
        <v>196</v>
      </c>
      <c r="K7" s="35" t="s">
        <v>353</v>
      </c>
      <c r="L7" s="35" t="s">
        <v>197</v>
      </c>
      <c r="M7" s="35" t="s">
        <v>198</v>
      </c>
      <c r="N7" s="35" t="s">
        <v>331</v>
      </c>
      <c r="O7" s="35" t="s">
        <v>199</v>
      </c>
      <c r="P7" s="35" t="s">
        <v>200</v>
      </c>
      <c r="Q7" s="35" t="s">
        <v>201</v>
      </c>
      <c r="R7" s="35" t="s">
        <v>352</v>
      </c>
      <c r="S7" s="43" t="s">
        <v>202</v>
      </c>
    </row>
    <row r="8" spans="1:23" ht="126" customHeight="1">
      <c r="A8" s="49" t="s">
        <v>141</v>
      </c>
      <c r="B8" s="43">
        <v>88</v>
      </c>
      <c r="C8" s="43">
        <v>69</v>
      </c>
      <c r="D8" s="45">
        <v>1000</v>
      </c>
      <c r="E8" s="45" t="s">
        <v>332</v>
      </c>
      <c r="F8" s="44">
        <v>2021</v>
      </c>
      <c r="G8" s="43" t="s">
        <v>333</v>
      </c>
      <c r="H8" s="43" t="s">
        <v>358</v>
      </c>
      <c r="I8" s="49" t="s">
        <v>203</v>
      </c>
      <c r="J8" s="35" t="s">
        <v>334</v>
      </c>
      <c r="K8" s="35" t="s">
        <v>354</v>
      </c>
      <c r="L8" s="35" t="s">
        <v>115</v>
      </c>
      <c r="M8" s="35" t="s">
        <v>204</v>
      </c>
      <c r="N8" s="35" t="s">
        <v>335</v>
      </c>
      <c r="O8" s="35" t="s">
        <v>205</v>
      </c>
      <c r="P8" s="35" t="s">
        <v>206</v>
      </c>
      <c r="Q8" s="35" t="s">
        <v>207</v>
      </c>
      <c r="R8" s="35" t="s">
        <v>352</v>
      </c>
      <c r="S8" s="43" t="s">
        <v>208</v>
      </c>
    </row>
    <row r="9" spans="1:23" ht="126" customHeight="1">
      <c r="A9" s="19" t="s">
        <v>266</v>
      </c>
      <c r="B9" s="19">
        <v>172</v>
      </c>
      <c r="C9" s="19">
        <v>122</v>
      </c>
      <c r="D9" s="20">
        <v>500</v>
      </c>
      <c r="E9" s="19" t="s">
        <v>238</v>
      </c>
      <c r="F9" s="19">
        <v>2022</v>
      </c>
      <c r="G9" s="19" t="s">
        <v>304</v>
      </c>
      <c r="H9" s="19" t="s">
        <v>239</v>
      </c>
      <c r="I9" s="19" t="s">
        <v>240</v>
      </c>
      <c r="J9" s="19" t="s">
        <v>148</v>
      </c>
      <c r="K9" s="19" t="s">
        <v>361</v>
      </c>
      <c r="L9" s="19" t="s">
        <v>241</v>
      </c>
      <c r="M9" s="19" t="s">
        <v>362</v>
      </c>
      <c r="N9" s="35" t="s">
        <v>305</v>
      </c>
      <c r="O9" s="19" t="s">
        <v>242</v>
      </c>
      <c r="P9" s="19" t="s">
        <v>243</v>
      </c>
      <c r="Q9" s="19" t="s">
        <v>244</v>
      </c>
      <c r="R9" s="19" t="s">
        <v>363</v>
      </c>
      <c r="S9" s="19" t="s">
        <v>245</v>
      </c>
    </row>
    <row r="10" spans="1:23" ht="126" customHeight="1">
      <c r="A10" s="36" t="s">
        <v>153</v>
      </c>
      <c r="B10" s="19">
        <v>172</v>
      </c>
      <c r="C10" s="19">
        <v>122</v>
      </c>
      <c r="D10" s="36">
        <v>1002</v>
      </c>
      <c r="E10" s="36" t="s">
        <v>151</v>
      </c>
      <c r="F10" s="19">
        <v>2022</v>
      </c>
      <c r="G10" s="19" t="s">
        <v>306</v>
      </c>
      <c r="H10" s="19" t="s">
        <v>239</v>
      </c>
      <c r="I10" s="36" t="s">
        <v>246</v>
      </c>
      <c r="J10" s="36" t="s">
        <v>247</v>
      </c>
      <c r="K10" s="19" t="s">
        <v>364</v>
      </c>
      <c r="L10" s="19" t="s">
        <v>115</v>
      </c>
      <c r="M10" s="19" t="s">
        <v>365</v>
      </c>
      <c r="N10" s="35" t="s">
        <v>307</v>
      </c>
      <c r="O10" s="19" t="s">
        <v>308</v>
      </c>
      <c r="P10" s="19" t="s">
        <v>248</v>
      </c>
      <c r="Q10" s="19" t="s">
        <v>249</v>
      </c>
      <c r="R10" s="19" t="s">
        <v>363</v>
      </c>
      <c r="S10" s="19" t="s">
        <v>250</v>
      </c>
    </row>
    <row r="11" spans="1:23" ht="126" customHeight="1">
      <c r="A11" s="20" t="s">
        <v>154</v>
      </c>
      <c r="B11" s="19">
        <v>172</v>
      </c>
      <c r="C11" s="19">
        <v>122</v>
      </c>
      <c r="D11" s="37">
        <v>500</v>
      </c>
      <c r="E11" s="20" t="s">
        <v>13</v>
      </c>
      <c r="F11" s="19">
        <v>2022</v>
      </c>
      <c r="G11" s="38" t="s">
        <v>304</v>
      </c>
      <c r="H11" s="19" t="s">
        <v>239</v>
      </c>
      <c r="I11" s="20" t="s">
        <v>309</v>
      </c>
      <c r="J11" s="19" t="s">
        <v>340</v>
      </c>
      <c r="K11" s="19" t="s">
        <v>366</v>
      </c>
      <c r="L11" s="19" t="s">
        <v>241</v>
      </c>
      <c r="M11" s="19" t="s">
        <v>367</v>
      </c>
      <c r="N11" s="35" t="s">
        <v>310</v>
      </c>
      <c r="O11" s="19" t="s">
        <v>368</v>
      </c>
      <c r="P11" s="19" t="s">
        <v>251</v>
      </c>
      <c r="Q11" s="19" t="s">
        <v>311</v>
      </c>
      <c r="R11" s="19" t="s">
        <v>363</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339</v>
      </c>
      <c r="L12" s="19" t="s">
        <v>254</v>
      </c>
      <c r="M12" s="19" t="s">
        <v>255</v>
      </c>
      <c r="N12" s="35" t="s">
        <v>256</v>
      </c>
      <c r="O12" s="19" t="s">
        <v>313</v>
      </c>
      <c r="P12" s="19" t="s">
        <v>257</v>
      </c>
      <c r="Q12" s="19" t="s">
        <v>258</v>
      </c>
      <c r="R12" s="19" t="s">
        <v>363</v>
      </c>
      <c r="S12" s="19" t="s">
        <v>259</v>
      </c>
    </row>
    <row r="13" spans="1:23" ht="126" customHeight="1">
      <c r="A13" s="19" t="s">
        <v>156</v>
      </c>
      <c r="B13" s="19">
        <v>172</v>
      </c>
      <c r="C13" s="19">
        <v>122</v>
      </c>
      <c r="D13" s="20">
        <v>1001</v>
      </c>
      <c r="E13" s="20" t="s">
        <v>13</v>
      </c>
      <c r="F13" s="19">
        <v>2022</v>
      </c>
      <c r="G13" s="19" t="s">
        <v>314</v>
      </c>
      <c r="H13" s="19" t="s">
        <v>239</v>
      </c>
      <c r="I13" s="19" t="s">
        <v>260</v>
      </c>
      <c r="J13" s="19" t="s">
        <v>340</v>
      </c>
      <c r="K13" s="19" t="s">
        <v>369</v>
      </c>
      <c r="L13" s="19" t="s">
        <v>241</v>
      </c>
      <c r="M13" s="19" t="s">
        <v>261</v>
      </c>
      <c r="N13" s="35" t="s">
        <v>315</v>
      </c>
      <c r="O13" s="19" t="s">
        <v>370</v>
      </c>
      <c r="P13" s="19" t="s">
        <v>316</v>
      </c>
      <c r="Q13" s="19" t="s">
        <v>371</v>
      </c>
      <c r="R13" s="19" t="s">
        <v>363</v>
      </c>
      <c r="S13" s="19" t="s">
        <v>262</v>
      </c>
    </row>
    <row r="14" spans="1:23" ht="126" customHeight="1">
      <c r="A14" s="19" t="s">
        <v>157</v>
      </c>
      <c r="B14" s="40">
        <f>172-5</f>
        <v>167</v>
      </c>
      <c r="C14" s="40">
        <v>122</v>
      </c>
      <c r="D14" s="19">
        <v>502</v>
      </c>
      <c r="E14" s="19" t="s">
        <v>158</v>
      </c>
      <c r="F14" s="19">
        <v>2022</v>
      </c>
      <c r="G14" s="19" t="s">
        <v>317</v>
      </c>
      <c r="H14" s="19" t="s">
        <v>239</v>
      </c>
      <c r="I14" s="19" t="s">
        <v>318</v>
      </c>
      <c r="J14" s="19" t="s">
        <v>372</v>
      </c>
      <c r="K14" s="19" t="s">
        <v>373</v>
      </c>
      <c r="L14" s="19" t="s">
        <v>263</v>
      </c>
      <c r="M14" s="19" t="s">
        <v>319</v>
      </c>
      <c r="N14" s="35" t="s">
        <v>320</v>
      </c>
      <c r="O14" s="19" t="s">
        <v>321</v>
      </c>
      <c r="P14" s="19" t="s">
        <v>264</v>
      </c>
      <c r="Q14" s="19" t="s">
        <v>322</v>
      </c>
      <c r="R14" s="19" t="s">
        <v>363</v>
      </c>
      <c r="S14" s="19" t="s">
        <v>265</v>
      </c>
    </row>
    <row r="15" spans="1:23" ht="192">
      <c r="A15" s="2" t="s">
        <v>144</v>
      </c>
      <c r="B15" s="19">
        <v>172</v>
      </c>
      <c r="C15" s="19">
        <v>122</v>
      </c>
      <c r="D15" s="2">
        <v>500</v>
      </c>
      <c r="E15" s="13" t="s">
        <v>143</v>
      </c>
      <c r="F15" s="13">
        <v>2022</v>
      </c>
      <c r="G15" s="13" t="s">
        <v>304</v>
      </c>
      <c r="H15" s="13" t="s">
        <v>391</v>
      </c>
      <c r="I15" s="2" t="s">
        <v>392</v>
      </c>
      <c r="J15" s="19" t="s">
        <v>148</v>
      </c>
      <c r="K15" s="19" t="s">
        <v>393</v>
      </c>
      <c r="L15" s="13" t="s">
        <v>241</v>
      </c>
      <c r="M15" s="19" t="s">
        <v>394</v>
      </c>
      <c r="N15" s="19" t="s">
        <v>395</v>
      </c>
      <c r="O15" s="19" t="s">
        <v>396</v>
      </c>
      <c r="P15" s="19" t="s">
        <v>397</v>
      </c>
      <c r="Q15" s="19" t="s">
        <v>398</v>
      </c>
      <c r="R15" s="19" t="s">
        <v>399</v>
      </c>
      <c r="S15" s="19" t="s">
        <v>400</v>
      </c>
    </row>
    <row r="16" spans="1:23" ht="192">
      <c r="A16" s="41" t="s">
        <v>145</v>
      </c>
      <c r="B16" s="19">
        <v>172</v>
      </c>
      <c r="C16" s="19">
        <v>122</v>
      </c>
      <c r="D16" s="50">
        <v>500</v>
      </c>
      <c r="E16" s="13" t="s">
        <v>143</v>
      </c>
      <c r="F16" s="13">
        <v>2022</v>
      </c>
      <c r="G16" s="13" t="s">
        <v>304</v>
      </c>
      <c r="H16" s="13" t="s">
        <v>391</v>
      </c>
      <c r="I16" s="41" t="s">
        <v>401</v>
      </c>
      <c r="J16" s="19" t="s">
        <v>148</v>
      </c>
      <c r="K16" s="19" t="s">
        <v>402</v>
      </c>
      <c r="L16" s="13" t="s">
        <v>241</v>
      </c>
      <c r="M16" s="19" t="s">
        <v>403</v>
      </c>
      <c r="N16" s="19" t="s">
        <v>404</v>
      </c>
      <c r="O16" s="19" t="s">
        <v>405</v>
      </c>
      <c r="P16" s="19" t="s">
        <v>397</v>
      </c>
      <c r="Q16" s="19" t="s">
        <v>406</v>
      </c>
      <c r="R16" s="19" t="s">
        <v>399</v>
      </c>
      <c r="S16" s="19" t="s">
        <v>407</v>
      </c>
    </row>
    <row r="17" spans="1:19" ht="192">
      <c r="A17" s="13" t="s">
        <v>146</v>
      </c>
      <c r="B17" s="19">
        <v>172</v>
      </c>
      <c r="C17" s="19">
        <v>122</v>
      </c>
      <c r="D17" s="50">
        <v>500</v>
      </c>
      <c r="E17" s="13" t="s">
        <v>143</v>
      </c>
      <c r="F17" s="13">
        <v>2022</v>
      </c>
      <c r="G17" s="13" t="s">
        <v>304</v>
      </c>
      <c r="H17" s="13" t="s">
        <v>391</v>
      </c>
      <c r="I17" s="13" t="s">
        <v>408</v>
      </c>
      <c r="J17" s="19" t="s">
        <v>148</v>
      </c>
      <c r="K17" s="19" t="s">
        <v>409</v>
      </c>
      <c r="L17" s="13" t="s">
        <v>241</v>
      </c>
      <c r="M17" s="19" t="s">
        <v>410</v>
      </c>
      <c r="N17" s="19" t="s">
        <v>411</v>
      </c>
      <c r="O17" s="19" t="s">
        <v>412</v>
      </c>
      <c r="P17" s="19" t="s">
        <v>413</v>
      </c>
      <c r="Q17" s="19" t="s">
        <v>414</v>
      </c>
      <c r="R17" s="19" t="s">
        <v>399</v>
      </c>
      <c r="S17" s="19" t="s">
        <v>415</v>
      </c>
    </row>
    <row r="18" spans="1:19" ht="192">
      <c r="A18" s="13" t="s">
        <v>147</v>
      </c>
      <c r="B18" s="19">
        <v>172</v>
      </c>
      <c r="C18" s="19">
        <v>122</v>
      </c>
      <c r="D18" s="13">
        <v>500</v>
      </c>
      <c r="E18" s="13" t="s">
        <v>143</v>
      </c>
      <c r="F18" s="13">
        <v>2022</v>
      </c>
      <c r="G18" s="13" t="s">
        <v>304</v>
      </c>
      <c r="H18" s="13" t="s">
        <v>391</v>
      </c>
      <c r="I18" s="13" t="s">
        <v>416</v>
      </c>
      <c r="J18" s="19" t="s">
        <v>148</v>
      </c>
      <c r="K18" s="19" t="s">
        <v>417</v>
      </c>
      <c r="L18" s="13" t="s">
        <v>241</v>
      </c>
      <c r="M18" s="19" t="s">
        <v>418</v>
      </c>
      <c r="N18" s="19" t="s">
        <v>419</v>
      </c>
      <c r="O18" s="19" t="s">
        <v>420</v>
      </c>
      <c r="P18" s="19" t="s">
        <v>421</v>
      </c>
      <c r="Q18" s="19" t="s">
        <v>422</v>
      </c>
      <c r="R18" s="19" t="s">
        <v>399</v>
      </c>
      <c r="S18" s="19" t="s">
        <v>423</v>
      </c>
    </row>
    <row r="19" spans="1:19" ht="192">
      <c r="A19" s="13" t="s">
        <v>148</v>
      </c>
      <c r="B19" s="19">
        <v>172</v>
      </c>
      <c r="C19" s="19">
        <v>122</v>
      </c>
      <c r="D19" s="13">
        <v>500</v>
      </c>
      <c r="E19" s="13" t="s">
        <v>143</v>
      </c>
      <c r="F19" s="13">
        <v>2022</v>
      </c>
      <c r="G19" s="13" t="s">
        <v>304</v>
      </c>
      <c r="H19" s="13" t="s">
        <v>391</v>
      </c>
      <c r="I19" s="13" t="s">
        <v>424</v>
      </c>
      <c r="J19" s="19" t="s">
        <v>148</v>
      </c>
      <c r="K19" s="19" t="s">
        <v>393</v>
      </c>
      <c r="L19" s="13" t="s">
        <v>241</v>
      </c>
      <c r="M19" s="19" t="s">
        <v>425</v>
      </c>
      <c r="N19" s="19" t="s">
        <v>426</v>
      </c>
      <c r="O19" s="19" t="s">
        <v>427</v>
      </c>
      <c r="P19" s="19" t="s">
        <v>428</v>
      </c>
      <c r="Q19" s="19" t="s">
        <v>429</v>
      </c>
      <c r="R19" s="19" t="s">
        <v>399</v>
      </c>
      <c r="S19" s="19" t="s">
        <v>430</v>
      </c>
    </row>
    <row r="20" spans="1:19" ht="192">
      <c r="A20" s="13" t="s">
        <v>149</v>
      </c>
      <c r="B20" s="19">
        <v>172</v>
      </c>
      <c r="C20" s="19">
        <v>122</v>
      </c>
      <c r="D20" s="13">
        <v>500</v>
      </c>
      <c r="E20" s="13" t="s">
        <v>143</v>
      </c>
      <c r="F20" s="13">
        <v>2022</v>
      </c>
      <c r="G20" s="13" t="s">
        <v>304</v>
      </c>
      <c r="H20" s="13" t="s">
        <v>391</v>
      </c>
      <c r="I20" s="13" t="s">
        <v>431</v>
      </c>
      <c r="J20" s="19" t="s">
        <v>148</v>
      </c>
      <c r="K20" s="19" t="s">
        <v>432</v>
      </c>
      <c r="L20" s="13" t="s">
        <v>241</v>
      </c>
      <c r="M20" s="19" t="s">
        <v>433</v>
      </c>
      <c r="N20" s="19" t="s">
        <v>419</v>
      </c>
      <c r="O20" s="19" t="s">
        <v>434</v>
      </c>
      <c r="P20" s="19" t="s">
        <v>243</v>
      </c>
      <c r="Q20" s="19" t="s">
        <v>435</v>
      </c>
      <c r="R20" s="19" t="s">
        <v>399</v>
      </c>
      <c r="S20" s="19" t="s">
        <v>436</v>
      </c>
    </row>
    <row r="21" spans="1:19" ht="335">
      <c r="A21" s="13" t="s">
        <v>150</v>
      </c>
      <c r="B21" s="19">
        <v>172</v>
      </c>
      <c r="C21" s="19">
        <v>122</v>
      </c>
      <c r="D21" s="13">
        <v>1001</v>
      </c>
      <c r="E21" s="13" t="s">
        <v>151</v>
      </c>
      <c r="F21" s="13">
        <v>2022</v>
      </c>
      <c r="G21" s="13" t="s">
        <v>306</v>
      </c>
      <c r="H21" s="13" t="s">
        <v>391</v>
      </c>
      <c r="I21" s="51" t="s">
        <v>437</v>
      </c>
      <c r="J21" s="36" t="s">
        <v>247</v>
      </c>
      <c r="K21" s="19" t="s">
        <v>339</v>
      </c>
      <c r="L21" s="13" t="s">
        <v>241</v>
      </c>
      <c r="M21" s="19" t="s">
        <v>438</v>
      </c>
      <c r="N21" s="19" t="s">
        <v>439</v>
      </c>
      <c r="O21" s="19" t="s">
        <v>440</v>
      </c>
      <c r="P21" s="19" t="s">
        <v>441</v>
      </c>
      <c r="Q21" s="19" t="s">
        <v>442</v>
      </c>
      <c r="R21" s="19" t="s">
        <v>399</v>
      </c>
      <c r="S21" s="19" t="s">
        <v>443</v>
      </c>
    </row>
    <row r="22" spans="1:19" ht="335">
      <c r="A22" s="4" t="s">
        <v>159</v>
      </c>
      <c r="B22" s="4">
        <v>162</v>
      </c>
      <c r="C22" s="4">
        <v>86</v>
      </c>
      <c r="D22" s="62">
        <v>1500</v>
      </c>
      <c r="E22" s="4" t="s">
        <v>151</v>
      </c>
      <c r="F22" s="63">
        <v>2022</v>
      </c>
      <c r="G22" t="s">
        <v>517</v>
      </c>
      <c r="H22" t="s">
        <v>518</v>
      </c>
      <c r="I22" s="4" t="s">
        <v>519</v>
      </c>
      <c r="J22" s="13" t="s">
        <v>247</v>
      </c>
      <c r="K22" s="64" t="s">
        <v>520</v>
      </c>
      <c r="L22" t="s">
        <v>115</v>
      </c>
      <c r="M22" s="64" t="s">
        <v>521</v>
      </c>
      <c r="N22" s="19" t="s">
        <v>522</v>
      </c>
      <c r="O22" s="64" t="s">
        <v>523</v>
      </c>
      <c r="P22" s="64" t="s">
        <v>524</v>
      </c>
      <c r="Q22" s="19" t="s">
        <v>525</v>
      </c>
      <c r="R22" s="40" t="s">
        <v>526</v>
      </c>
      <c r="S22" s="64" t="s">
        <v>527</v>
      </c>
    </row>
    <row r="23" spans="1:19" ht="256">
      <c r="A23" s="13" t="s">
        <v>160</v>
      </c>
      <c r="B23" s="13">
        <v>115</v>
      </c>
      <c r="C23" s="13">
        <v>77</v>
      </c>
      <c r="D23" s="41">
        <v>1005</v>
      </c>
      <c r="E23" s="13" t="s">
        <v>151</v>
      </c>
      <c r="F23" s="63">
        <v>2022</v>
      </c>
      <c r="G23" s="13" t="s">
        <v>306</v>
      </c>
      <c r="H23" t="s">
        <v>518</v>
      </c>
      <c r="I23" s="13" t="s">
        <v>528</v>
      </c>
      <c r="J23" s="13" t="s">
        <v>247</v>
      </c>
      <c r="K23" s="19" t="s">
        <v>529</v>
      </c>
      <c r="L23" t="s">
        <v>115</v>
      </c>
      <c r="M23" s="19" t="s">
        <v>530</v>
      </c>
      <c r="N23" s="19" t="s">
        <v>531</v>
      </c>
      <c r="O23" s="40" t="s">
        <v>532</v>
      </c>
      <c r="P23" s="19" t="s">
        <v>533</v>
      </c>
      <c r="Q23" s="19" t="s">
        <v>534</v>
      </c>
      <c r="R23" s="40" t="s">
        <v>526</v>
      </c>
      <c r="S23" s="19" t="s">
        <v>535</v>
      </c>
    </row>
    <row r="24" spans="1:19" ht="335">
      <c r="A24" s="2" t="s">
        <v>161</v>
      </c>
      <c r="B24" s="4">
        <v>162</v>
      </c>
      <c r="C24" s="4">
        <v>86</v>
      </c>
      <c r="D24" s="2">
        <v>2010</v>
      </c>
      <c r="E24" s="13" t="s">
        <v>151</v>
      </c>
      <c r="F24" s="63">
        <v>2022</v>
      </c>
      <c r="G24" s="4" t="s">
        <v>536</v>
      </c>
      <c r="H24" t="s">
        <v>518</v>
      </c>
      <c r="I24" s="2" t="s">
        <v>537</v>
      </c>
      <c r="J24" s="13" t="s">
        <v>247</v>
      </c>
      <c r="K24" s="19" t="s">
        <v>538</v>
      </c>
      <c r="L24" t="s">
        <v>115</v>
      </c>
      <c r="M24" s="19" t="s">
        <v>539</v>
      </c>
      <c r="N24" s="19" t="s">
        <v>540</v>
      </c>
      <c r="O24" s="19" t="s">
        <v>541</v>
      </c>
      <c r="P24" s="19" t="s">
        <v>542</v>
      </c>
      <c r="Q24" s="19" t="s">
        <v>543</v>
      </c>
      <c r="R24" s="40" t="s">
        <v>526</v>
      </c>
      <c r="S24" s="19" t="s">
        <v>544</v>
      </c>
    </row>
    <row r="25" spans="1:19" ht="272">
      <c r="A25" s="41" t="s">
        <v>162</v>
      </c>
      <c r="B25">
        <v>162</v>
      </c>
      <c r="C25">
        <v>86</v>
      </c>
      <c r="D25" s="50">
        <v>2002</v>
      </c>
      <c r="E25" s="41" t="s">
        <v>163</v>
      </c>
      <c r="F25" s="63">
        <v>2022</v>
      </c>
      <c r="G25" t="s">
        <v>517</v>
      </c>
      <c r="H25" t="s">
        <v>518</v>
      </c>
      <c r="I25" s="41" t="s">
        <v>545</v>
      </c>
      <c r="J25" s="13" t="s">
        <v>546</v>
      </c>
      <c r="K25" s="19" t="s">
        <v>547</v>
      </c>
      <c r="L25" t="s">
        <v>115</v>
      </c>
      <c r="M25" s="19" t="s">
        <v>548</v>
      </c>
      <c r="N25" s="19" t="s">
        <v>549</v>
      </c>
      <c r="O25" s="19" t="s">
        <v>550</v>
      </c>
      <c r="P25" s="19" t="s">
        <v>551</v>
      </c>
      <c r="Q25" s="19" t="s">
        <v>552</v>
      </c>
      <c r="R25" s="40" t="s">
        <v>526</v>
      </c>
      <c r="S25" s="19" t="s">
        <v>553</v>
      </c>
    </row>
    <row r="26" spans="1:19" ht="288">
      <c r="A26" s="13" t="s">
        <v>164</v>
      </c>
      <c r="B26" s="4">
        <v>162</v>
      </c>
      <c r="C26" s="4">
        <v>86</v>
      </c>
      <c r="D26" s="2">
        <v>2000</v>
      </c>
      <c r="E26" s="2" t="s">
        <v>163</v>
      </c>
      <c r="F26" s="63">
        <v>2022</v>
      </c>
      <c r="G26" t="s">
        <v>517</v>
      </c>
      <c r="H26" t="s">
        <v>518</v>
      </c>
      <c r="I26" s="13" t="s">
        <v>554</v>
      </c>
      <c r="J26" s="13" t="s">
        <v>555</v>
      </c>
      <c r="K26" s="19" t="s">
        <v>556</v>
      </c>
      <c r="L26" t="s">
        <v>115</v>
      </c>
      <c r="M26" s="19" t="s">
        <v>557</v>
      </c>
      <c r="N26" s="19" t="s">
        <v>558</v>
      </c>
      <c r="O26" s="19" t="s">
        <v>559</v>
      </c>
      <c r="P26" s="19" t="s">
        <v>560</v>
      </c>
      <c r="Q26" s="19" t="s">
        <v>561</v>
      </c>
      <c r="R26" s="40" t="s">
        <v>526</v>
      </c>
      <c r="S26" s="19" t="s">
        <v>562</v>
      </c>
    </row>
    <row r="27" spans="1:19" ht="409.6">
      <c r="A27" s="13" t="s">
        <v>179</v>
      </c>
      <c r="B27" s="13">
        <v>51</v>
      </c>
      <c r="C27" s="13">
        <v>16</v>
      </c>
      <c r="D27" s="41">
        <v>1014</v>
      </c>
      <c r="E27" s="13" t="s">
        <v>151</v>
      </c>
      <c r="F27" s="63">
        <v>2022</v>
      </c>
      <c r="G27" s="65" t="s">
        <v>563</v>
      </c>
      <c r="H27" t="s">
        <v>518</v>
      </c>
      <c r="I27" s="13" t="s">
        <v>564</v>
      </c>
      <c r="J27" s="13" t="s">
        <v>247</v>
      </c>
      <c r="K27" s="19" t="s">
        <v>565</v>
      </c>
      <c r="L27" t="s">
        <v>115</v>
      </c>
      <c r="M27" s="19" t="s">
        <v>566</v>
      </c>
      <c r="N27" s="19" t="s">
        <v>567</v>
      </c>
      <c r="O27" s="19" t="s">
        <v>568</v>
      </c>
      <c r="P27" s="19" t="s">
        <v>569</v>
      </c>
      <c r="Q27" s="19" t="s">
        <v>570</v>
      </c>
      <c r="R27" s="40" t="s">
        <v>526</v>
      </c>
      <c r="S27" s="19" t="s">
        <v>571</v>
      </c>
    </row>
    <row r="28" spans="1:19" ht="224">
      <c r="A28" s="13" t="s">
        <v>165</v>
      </c>
      <c r="B28" s="4">
        <v>162</v>
      </c>
      <c r="C28" s="4">
        <v>86</v>
      </c>
      <c r="D28" s="41">
        <v>2023</v>
      </c>
      <c r="E28" s="13" t="s">
        <v>151</v>
      </c>
      <c r="F28" s="63">
        <v>2022</v>
      </c>
      <c r="G28" s="65" t="s">
        <v>572</v>
      </c>
      <c r="H28" t="s">
        <v>518</v>
      </c>
      <c r="I28" s="13" t="s">
        <v>573</v>
      </c>
      <c r="J28" s="13" t="s">
        <v>247</v>
      </c>
      <c r="K28" s="19" t="s">
        <v>574</v>
      </c>
      <c r="L28" t="s">
        <v>115</v>
      </c>
      <c r="M28" s="19" t="s">
        <v>575</v>
      </c>
      <c r="N28" s="19" t="s">
        <v>576</v>
      </c>
      <c r="O28" s="19" t="s">
        <v>577</v>
      </c>
      <c r="P28" s="19" t="s">
        <v>578</v>
      </c>
      <c r="Q28" s="19" t="s">
        <v>579</v>
      </c>
      <c r="R28" s="40" t="s">
        <v>526</v>
      </c>
      <c r="S28" s="19" t="s">
        <v>580</v>
      </c>
    </row>
  </sheetData>
  <conditionalFormatting sqref="A1:K1 R1:XFD1 A29:XFD1048576 T2:XFD28">
    <cfRule type="expression" dxfId="32" priority="272">
      <formula>MOD(ROW(),2)=0</formula>
    </cfRule>
    <cfRule type="expression" priority="273">
      <formula>MOD(ROW(),2)=0</formula>
    </cfRule>
  </conditionalFormatting>
  <conditionalFormatting sqref="L1:Q1">
    <cfRule type="expression" dxfId="31" priority="270">
      <formula>MOD(ROW(),2)=0</formula>
    </cfRule>
    <cfRule type="expression" priority="271">
      <formula>MOD(ROW(),2)=0</formula>
    </cfRule>
  </conditionalFormatting>
  <conditionalFormatting sqref="D3">
    <cfRule type="expression" priority="61">
      <formula>MOD(ROW(),2)=0</formula>
    </cfRule>
  </conditionalFormatting>
  <conditionalFormatting sqref="A2:S5">
    <cfRule type="expression" dxfId="27" priority="59">
      <formula>MOD(ROW(),2)=0</formula>
    </cfRule>
    <cfRule type="expression" priority="60">
      <formula>MOD(ROW(),2)=0</formula>
    </cfRule>
  </conditionalFormatting>
  <conditionalFormatting sqref="D7">
    <cfRule type="expression" priority="58">
      <formula>MOD(ROW(),2)=0</formula>
    </cfRule>
  </conditionalFormatting>
  <conditionalFormatting sqref="A6:I6 K6:S6 A7:S8">
    <cfRule type="expression" dxfId="26" priority="56">
      <formula>MOD(ROW(),2)=0</formula>
    </cfRule>
    <cfRule type="expression" priority="57">
      <formula>MOD(ROW(),2)=0</formula>
    </cfRule>
  </conditionalFormatting>
  <conditionalFormatting sqref="J6">
    <cfRule type="expression" dxfId="25" priority="54">
      <formula>MOD(ROW(),2)=0</formula>
    </cfRule>
    <cfRule type="expression" priority="55">
      <formula>MOD(ROW(),2)=0</formula>
    </cfRule>
  </conditionalFormatting>
  <conditionalFormatting sqref="D10">
    <cfRule type="expression" priority="53">
      <formula>MOD(ROW(),2)=0</formula>
    </cfRule>
  </conditionalFormatting>
  <conditionalFormatting sqref="K9:M14 A9:I14 O9:S14">
    <cfRule type="expression" dxfId="24" priority="51">
      <formula>MOD(ROW(),2)=0</formula>
    </cfRule>
    <cfRule type="expression" priority="52">
      <formula>MOD(ROW(),2)=0</formula>
    </cfRule>
  </conditionalFormatting>
  <conditionalFormatting sqref="J9:J10 J14 J12">
    <cfRule type="expression" dxfId="23" priority="49">
      <formula>MOD(ROW(),2)=0</formula>
    </cfRule>
    <cfRule type="expression" priority="50">
      <formula>MOD(ROW(),2)=0</formula>
    </cfRule>
  </conditionalFormatting>
  <conditionalFormatting sqref="J11">
    <cfRule type="expression" dxfId="22" priority="47">
      <formula>MOD(ROW(),2)=0</formula>
    </cfRule>
    <cfRule type="expression" priority="48">
      <formula>MOD(ROW(),2)=0</formula>
    </cfRule>
  </conditionalFormatting>
  <conditionalFormatting sqref="N9:N14">
    <cfRule type="expression" dxfId="21" priority="45">
      <formula>MOD(ROW(),2)=0</formula>
    </cfRule>
    <cfRule type="expression" priority="46">
      <formula>MOD(ROW(),2)=0</formula>
    </cfRule>
  </conditionalFormatting>
  <conditionalFormatting sqref="J13">
    <cfRule type="expression" dxfId="20" priority="43">
      <formula>MOD(ROW(),2)=0</formula>
    </cfRule>
    <cfRule type="expression" priority="44">
      <formula>MOD(ROW(),2)=0</formula>
    </cfRule>
  </conditionalFormatting>
  <conditionalFormatting sqref="D15">
    <cfRule type="expression" priority="42">
      <formula>MOD(ROW(),2)=0</formula>
    </cfRule>
  </conditionalFormatting>
  <conditionalFormatting sqref="A15:A21 K15:Q15 I15:I20 K16:M16 O16:Q16 K17:Q17 K18:M18 O18:Q18 K19:Q19 K20:M20 O20:Q20 K21:Q21 D15:H21 R15:S21">
    <cfRule type="expression" dxfId="19" priority="40">
      <formula>MOD(ROW(),2)=0</formula>
    </cfRule>
    <cfRule type="expression" priority="41">
      <formula>MOD(ROW(),2)=0</formula>
    </cfRule>
  </conditionalFormatting>
  <conditionalFormatting sqref="B15:C21">
    <cfRule type="expression" dxfId="18" priority="38">
      <formula>MOD(ROW(),2)=0</formula>
    </cfRule>
    <cfRule type="expression" priority="39">
      <formula>MOD(ROW(),2)=0</formula>
    </cfRule>
  </conditionalFormatting>
  <conditionalFormatting sqref="J15">
    <cfRule type="expression" dxfId="17" priority="36">
      <formula>MOD(ROW(),2)=0</formula>
    </cfRule>
    <cfRule type="expression" priority="37">
      <formula>MOD(ROW(),2)=0</formula>
    </cfRule>
  </conditionalFormatting>
  <conditionalFormatting sqref="J16">
    <cfRule type="expression" dxfId="16" priority="34">
      <formula>MOD(ROW(),2)=0</formula>
    </cfRule>
    <cfRule type="expression" priority="35">
      <formula>MOD(ROW(),2)=0</formula>
    </cfRule>
  </conditionalFormatting>
  <conditionalFormatting sqref="J17">
    <cfRule type="expression" dxfId="15" priority="32">
      <formula>MOD(ROW(),2)=0</formula>
    </cfRule>
    <cfRule type="expression" priority="33">
      <formula>MOD(ROW(),2)=0</formula>
    </cfRule>
  </conditionalFormatting>
  <conditionalFormatting sqref="J18">
    <cfRule type="expression" dxfId="14" priority="30">
      <formula>MOD(ROW(),2)=0</formula>
    </cfRule>
    <cfRule type="expression" priority="31">
      <formula>MOD(ROW(),2)=0</formula>
    </cfRule>
  </conditionalFormatting>
  <conditionalFormatting sqref="J19">
    <cfRule type="expression" dxfId="13" priority="28">
      <formula>MOD(ROW(),2)=0</formula>
    </cfRule>
    <cfRule type="expression" priority="29">
      <formula>MOD(ROW(),2)=0</formula>
    </cfRule>
  </conditionalFormatting>
  <conditionalFormatting sqref="J20">
    <cfRule type="expression" dxfId="12" priority="26">
      <formula>MOD(ROW(),2)=0</formula>
    </cfRule>
    <cfRule type="expression" priority="27">
      <formula>MOD(ROW(),2)=0</formula>
    </cfRule>
  </conditionalFormatting>
  <conditionalFormatting sqref="J21">
    <cfRule type="expression" dxfId="11" priority="24">
      <formula>MOD(ROW(),2)=0</formula>
    </cfRule>
    <cfRule type="expression" priority="25">
      <formula>MOD(ROW(),2)=0</formula>
    </cfRule>
  </conditionalFormatting>
  <conditionalFormatting sqref="N16">
    <cfRule type="expression" dxfId="10" priority="22">
      <formula>MOD(ROW(),2)=0</formula>
    </cfRule>
    <cfRule type="expression" priority="23">
      <formula>MOD(ROW(),2)=0</formula>
    </cfRule>
  </conditionalFormatting>
  <conditionalFormatting sqref="N18">
    <cfRule type="expression" dxfId="9" priority="20">
      <formula>MOD(ROW(),2)=0</formula>
    </cfRule>
    <cfRule type="expression" priority="21">
      <formula>MOD(ROW(),2)=0</formula>
    </cfRule>
  </conditionalFormatting>
  <conditionalFormatting sqref="N20">
    <cfRule type="expression" dxfId="8" priority="18">
      <formula>MOD(ROW(),2)=0</formula>
    </cfRule>
    <cfRule type="expression" priority="19">
      <formula>MOD(ROW(),2)=0</formula>
    </cfRule>
  </conditionalFormatting>
  <conditionalFormatting sqref="D24">
    <cfRule type="expression" priority="17">
      <formula>MOD(ROW(),2)=0</formula>
    </cfRule>
  </conditionalFormatting>
  <conditionalFormatting sqref="A22:A28 D23:E23 G23 S23:S28 P23:Q23 D22:I22 D24:G28 M24:Q28 M23:N23 H23:K28">
    <cfRule type="expression" dxfId="7" priority="15">
      <formula>MOD(ROW(),2)=0</formula>
    </cfRule>
    <cfRule type="expression" priority="16">
      <formula>MOD(ROW(),2)=0</formula>
    </cfRule>
  </conditionalFormatting>
  <conditionalFormatting sqref="K22:M22 S22 O22:P22 L23:L28">
    <cfRule type="expression" dxfId="6" priority="13">
      <formula>MOD(ROW(),2)=0</formula>
    </cfRule>
    <cfRule type="expression" priority="14">
      <formula>MOD(ROW(),2)=0</formula>
    </cfRule>
  </conditionalFormatting>
  <conditionalFormatting sqref="B22:C28">
    <cfRule type="expression" dxfId="5" priority="11">
      <formula>MOD(ROW(),2)=0</formula>
    </cfRule>
    <cfRule type="expression" priority="12">
      <formula>MOD(ROW(),2)=0</formula>
    </cfRule>
  </conditionalFormatting>
  <conditionalFormatting sqref="J22">
    <cfRule type="expression" dxfId="4" priority="9">
      <formula>MOD(ROW(),2)=0</formula>
    </cfRule>
    <cfRule type="expression" priority="10">
      <formula>MOD(ROW(),2)=0</formula>
    </cfRule>
  </conditionalFormatting>
  <conditionalFormatting sqref="Q22">
    <cfRule type="expression" dxfId="3" priority="7">
      <formula>MOD(ROW(),2)=0</formula>
    </cfRule>
    <cfRule type="expression" priority="8">
      <formula>MOD(ROW(),2)=0</formula>
    </cfRule>
  </conditionalFormatting>
  <conditionalFormatting sqref="O23">
    <cfRule type="expression" dxfId="2" priority="5">
      <formula>MOD(ROW(),2)=0</formula>
    </cfRule>
    <cfRule type="expression" priority="6">
      <formula>MOD(ROW(),2)=0</formula>
    </cfRule>
  </conditionalFormatting>
  <conditionalFormatting sqref="N22">
    <cfRule type="expression" dxfId="1" priority="3">
      <formula>MOD(ROW(),2)=0</formula>
    </cfRule>
    <cfRule type="expression" priority="4">
      <formula>MOD(ROW(),2)=0</formula>
    </cfRule>
  </conditionalFormatting>
  <conditionalFormatting sqref="R22:R28">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57"/>
  <sheetViews>
    <sheetView topLeftCell="A26" workbookViewId="0">
      <selection activeCell="C57" sqref="C57"/>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266</v>
      </c>
      <c r="B16" s="13" t="s">
        <v>105</v>
      </c>
      <c r="C16" s="13" t="s">
        <v>30</v>
      </c>
      <c r="D16" s="58" t="s">
        <v>184</v>
      </c>
    </row>
    <row r="17" spans="1:5">
      <c r="A17" s="13" t="s">
        <v>266</v>
      </c>
      <c r="B17" s="13" t="s">
        <v>99</v>
      </c>
      <c r="C17" s="13" t="s">
        <v>30</v>
      </c>
      <c r="D17" s="58" t="s">
        <v>184</v>
      </c>
    </row>
    <row r="18" spans="1:5">
      <c r="A18" s="11" t="s">
        <v>153</v>
      </c>
      <c r="B18" s="11" t="s">
        <v>105</v>
      </c>
      <c r="C18" s="11" t="s">
        <v>30</v>
      </c>
      <c r="D18" s="59">
        <v>10</v>
      </c>
      <c r="E18" s="11"/>
    </row>
    <row r="19" spans="1:5">
      <c r="A19" s="11" t="s">
        <v>153</v>
      </c>
      <c r="B19" s="11" t="s">
        <v>99</v>
      </c>
      <c r="C19" s="11" t="s">
        <v>374</v>
      </c>
      <c r="D19" s="59">
        <v>31</v>
      </c>
      <c r="E19" s="11"/>
    </row>
    <row r="20" spans="1:5">
      <c r="A20" s="13" t="s">
        <v>154</v>
      </c>
      <c r="B20" s="13" t="s">
        <v>105</v>
      </c>
      <c r="C20" s="13" t="s">
        <v>30</v>
      </c>
      <c r="D20" s="58" t="s">
        <v>184</v>
      </c>
    </row>
    <row r="21" spans="1:5">
      <c r="A21" s="13" t="s">
        <v>154</v>
      </c>
      <c r="B21" s="13" t="s">
        <v>26</v>
      </c>
      <c r="C21" s="13" t="s">
        <v>375</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376</v>
      </c>
      <c r="D25" s="58" t="s">
        <v>377</v>
      </c>
    </row>
    <row r="26" spans="1:5">
      <c r="A26" s="11" t="s">
        <v>157</v>
      </c>
      <c r="B26" s="11" t="s">
        <v>105</v>
      </c>
      <c r="C26" s="11" t="s">
        <v>378</v>
      </c>
      <c r="D26" s="59" t="s">
        <v>182</v>
      </c>
      <c r="E26" s="11"/>
    </row>
    <row r="27" spans="1:5">
      <c r="A27" s="11" t="s">
        <v>157</v>
      </c>
      <c r="B27" s="11" t="s">
        <v>99</v>
      </c>
      <c r="C27" s="11" t="s">
        <v>379</v>
      </c>
      <c r="D27" s="59">
        <v>28</v>
      </c>
      <c r="E27" s="11"/>
    </row>
    <row r="28" spans="1:5">
      <c r="A28" s="13" t="s">
        <v>142</v>
      </c>
      <c r="B28" s="13" t="s">
        <v>105</v>
      </c>
      <c r="C28" s="13" t="s">
        <v>30</v>
      </c>
      <c r="D28" s="58" t="s">
        <v>444</v>
      </c>
    </row>
    <row r="29" spans="1:5">
      <c r="A29" s="13" t="s">
        <v>142</v>
      </c>
      <c r="B29" s="13" t="s">
        <v>99</v>
      </c>
      <c r="C29" s="13" t="s">
        <v>376</v>
      </c>
      <c r="D29" s="58" t="s">
        <v>445</v>
      </c>
    </row>
    <row r="30" spans="1:5">
      <c r="A30" s="11" t="s">
        <v>144</v>
      </c>
      <c r="B30" s="11" t="s">
        <v>105</v>
      </c>
      <c r="C30" s="11" t="s">
        <v>30</v>
      </c>
      <c r="D30" s="59">
        <v>11</v>
      </c>
      <c r="E30" s="11"/>
    </row>
    <row r="31" spans="1:5">
      <c r="A31" s="11" t="s">
        <v>144</v>
      </c>
      <c r="B31" s="11" t="s">
        <v>99</v>
      </c>
      <c r="C31" s="11" t="s">
        <v>376</v>
      </c>
      <c r="D31" s="59" t="s">
        <v>446</v>
      </c>
      <c r="E31" s="11"/>
    </row>
    <row r="32" spans="1:5">
      <c r="A32" s="13" t="s">
        <v>145</v>
      </c>
      <c r="B32" s="13" t="s">
        <v>105</v>
      </c>
      <c r="C32" s="13" t="s">
        <v>30</v>
      </c>
      <c r="D32" s="58">
        <v>10</v>
      </c>
    </row>
    <row r="33" spans="1:5">
      <c r="A33" s="13" t="s">
        <v>145</v>
      </c>
      <c r="B33" s="13" t="s">
        <v>26</v>
      </c>
      <c r="C33" s="13" t="s">
        <v>376</v>
      </c>
      <c r="D33" s="58" t="s">
        <v>447</v>
      </c>
    </row>
    <row r="34" spans="1:5">
      <c r="A34" s="11" t="s">
        <v>146</v>
      </c>
      <c r="B34" s="11" t="s">
        <v>105</v>
      </c>
      <c r="C34" s="11" t="s">
        <v>30</v>
      </c>
      <c r="D34" s="59" t="s">
        <v>187</v>
      </c>
      <c r="E34" s="11"/>
    </row>
    <row r="35" spans="1:5">
      <c r="A35" s="11" t="s">
        <v>146</v>
      </c>
      <c r="B35" s="11" t="s">
        <v>99</v>
      </c>
      <c r="C35" s="11" t="s">
        <v>376</v>
      </c>
      <c r="D35" s="59" t="s">
        <v>445</v>
      </c>
      <c r="E35" s="11"/>
    </row>
    <row r="36" spans="1:5">
      <c r="A36" s="13" t="s">
        <v>147</v>
      </c>
      <c r="B36" s="13" t="s">
        <v>105</v>
      </c>
      <c r="C36" s="13" t="s">
        <v>30</v>
      </c>
      <c r="D36" s="58">
        <v>10</v>
      </c>
    </row>
    <row r="37" spans="1:5">
      <c r="A37" s="13" t="s">
        <v>147</v>
      </c>
      <c r="B37" s="13" t="s">
        <v>99</v>
      </c>
      <c r="C37" s="13" t="s">
        <v>30</v>
      </c>
      <c r="D37" s="58">
        <v>10</v>
      </c>
    </row>
    <row r="38" spans="1:5">
      <c r="A38" s="11" t="s">
        <v>148</v>
      </c>
      <c r="B38" s="11" t="s">
        <v>105</v>
      </c>
      <c r="C38" s="11" t="s">
        <v>30</v>
      </c>
      <c r="D38" s="59">
        <v>11</v>
      </c>
      <c r="E38" s="11"/>
    </row>
    <row r="39" spans="1:5">
      <c r="A39" s="11" t="s">
        <v>148</v>
      </c>
      <c r="B39" s="11" t="s">
        <v>99</v>
      </c>
      <c r="C39" s="11" t="s">
        <v>378</v>
      </c>
      <c r="D39" s="59" t="s">
        <v>447</v>
      </c>
      <c r="E39" s="11"/>
    </row>
    <row r="40" spans="1:5">
      <c r="A40" s="13" t="s">
        <v>149</v>
      </c>
      <c r="B40" s="13" t="s">
        <v>105</v>
      </c>
      <c r="C40" s="13" t="s">
        <v>30</v>
      </c>
      <c r="D40" s="58" t="s">
        <v>187</v>
      </c>
    </row>
    <row r="41" spans="1:5">
      <c r="A41" s="13" t="s">
        <v>149</v>
      </c>
      <c r="B41" s="13" t="s">
        <v>26</v>
      </c>
      <c r="C41" s="13" t="s">
        <v>376</v>
      </c>
      <c r="D41" s="58" t="s">
        <v>445</v>
      </c>
    </row>
    <row r="42" spans="1:5">
      <c r="A42" s="11" t="s">
        <v>150</v>
      </c>
      <c r="B42" s="11" t="s">
        <v>105</v>
      </c>
      <c r="C42" s="11" t="s">
        <v>30</v>
      </c>
      <c r="D42" s="59" t="s">
        <v>185</v>
      </c>
      <c r="E42" s="11"/>
    </row>
    <row r="43" spans="1:5">
      <c r="A43" s="11" t="s">
        <v>150</v>
      </c>
      <c r="B43" s="11" t="s">
        <v>99</v>
      </c>
      <c r="C43" s="11" t="s">
        <v>379</v>
      </c>
      <c r="D43" s="59">
        <v>19</v>
      </c>
      <c r="E43" s="11"/>
    </row>
    <row r="44" spans="1:5">
      <c r="A44" s="11" t="s">
        <v>159</v>
      </c>
      <c r="B44" s="11" t="s">
        <v>105</v>
      </c>
      <c r="C44" s="59" t="s">
        <v>30</v>
      </c>
      <c r="D44" s="11" t="s">
        <v>184</v>
      </c>
      <c r="E44" s="11"/>
    </row>
    <row r="45" spans="1:5">
      <c r="A45" s="11" t="s">
        <v>159</v>
      </c>
      <c r="B45" s="11" t="s">
        <v>581</v>
      </c>
      <c r="C45" s="59" t="s">
        <v>378</v>
      </c>
      <c r="D45" s="11" t="s">
        <v>445</v>
      </c>
      <c r="E45" s="11"/>
    </row>
    <row r="46" spans="1:5">
      <c r="A46" s="13" t="s">
        <v>160</v>
      </c>
      <c r="B46" s="13" t="s">
        <v>105</v>
      </c>
      <c r="C46" s="58" t="s">
        <v>30</v>
      </c>
      <c r="D46" s="13" t="s">
        <v>185</v>
      </c>
    </row>
    <row r="47" spans="1:5">
      <c r="A47" s="13" t="s">
        <v>160</v>
      </c>
      <c r="B47" s="13" t="s">
        <v>99</v>
      </c>
      <c r="C47" s="58" t="s">
        <v>374</v>
      </c>
      <c r="D47" s="13" t="s">
        <v>444</v>
      </c>
    </row>
    <row r="48" spans="1:5">
      <c r="A48" s="11" t="s">
        <v>161</v>
      </c>
      <c r="B48" s="11" t="s">
        <v>105</v>
      </c>
      <c r="C48" s="59" t="s">
        <v>30</v>
      </c>
      <c r="D48" s="11" t="s">
        <v>267</v>
      </c>
      <c r="E48" s="11"/>
    </row>
    <row r="49" spans="1:5">
      <c r="A49" s="11" t="s">
        <v>161</v>
      </c>
      <c r="B49" s="11" t="s">
        <v>581</v>
      </c>
      <c r="C49" s="59" t="s">
        <v>27</v>
      </c>
      <c r="D49" s="11">
        <v>14</v>
      </c>
      <c r="E49" s="11"/>
    </row>
    <row r="50" spans="1:5">
      <c r="A50" s="13" t="s">
        <v>162</v>
      </c>
      <c r="B50" s="13" t="s">
        <v>105</v>
      </c>
      <c r="C50" s="58" t="s">
        <v>30</v>
      </c>
      <c r="D50" s="13" t="s">
        <v>267</v>
      </c>
    </row>
    <row r="51" spans="1:5">
      <c r="A51" s="13" t="s">
        <v>162</v>
      </c>
      <c r="B51" s="13" t="s">
        <v>99</v>
      </c>
      <c r="C51" s="58" t="s">
        <v>27</v>
      </c>
      <c r="D51" s="13">
        <v>21</v>
      </c>
    </row>
    <row r="52" spans="1:5">
      <c r="A52" s="11" t="s">
        <v>164</v>
      </c>
      <c r="B52" s="11" t="s">
        <v>105</v>
      </c>
      <c r="C52" s="59" t="s">
        <v>30</v>
      </c>
      <c r="D52" s="11" t="s">
        <v>267</v>
      </c>
      <c r="E52" s="11"/>
    </row>
    <row r="53" spans="1:5">
      <c r="A53" s="11" t="s">
        <v>164</v>
      </c>
      <c r="B53" s="11" t="s">
        <v>581</v>
      </c>
      <c r="C53" s="59" t="s">
        <v>27</v>
      </c>
      <c r="D53" s="11">
        <v>18</v>
      </c>
      <c r="E53" s="11"/>
    </row>
    <row r="54" spans="1:5">
      <c r="A54" s="13" t="s">
        <v>179</v>
      </c>
      <c r="B54" s="13" t="s">
        <v>105</v>
      </c>
      <c r="C54" s="58" t="s">
        <v>30</v>
      </c>
      <c r="D54" s="13" t="s">
        <v>185</v>
      </c>
    </row>
    <row r="55" spans="1:5">
      <c r="A55" s="13" t="s">
        <v>179</v>
      </c>
      <c r="B55" s="13" t="s">
        <v>99</v>
      </c>
      <c r="C55" s="58" t="s">
        <v>27</v>
      </c>
      <c r="D55" s="13">
        <v>17</v>
      </c>
    </row>
    <row r="56" spans="1:5">
      <c r="A56" s="11" t="s">
        <v>582</v>
      </c>
      <c r="B56" s="11" t="s">
        <v>105</v>
      </c>
      <c r="C56" s="59" t="s">
        <v>30</v>
      </c>
      <c r="D56" s="11" t="s">
        <v>185</v>
      </c>
      <c r="E56" s="11"/>
    </row>
    <row r="57" spans="1:5">
      <c r="A57" s="11" t="s">
        <v>582</v>
      </c>
      <c r="B57" s="11" t="s">
        <v>581</v>
      </c>
      <c r="C57" s="59" t="s">
        <v>583</v>
      </c>
      <c r="D57" s="66" t="s">
        <v>584</v>
      </c>
      <c r="E5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556"/>
  <sheetViews>
    <sheetView topLeftCell="A433" workbookViewId="0">
      <selection activeCell="F440" sqref="F440"/>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342</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343</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344</v>
      </c>
      <c r="D42" s="53">
        <v>0.54</v>
      </c>
    </row>
    <row r="43" spans="1:5">
      <c r="A43" s="27" t="s">
        <v>15</v>
      </c>
      <c r="B43" s="27" t="s">
        <v>96</v>
      </c>
      <c r="C43" s="27" t="s">
        <v>345</v>
      </c>
      <c r="D43" s="53">
        <v>0.46</v>
      </c>
    </row>
    <row r="44" spans="1:5" ht="48">
      <c r="A44" s="27" t="s">
        <v>15</v>
      </c>
      <c r="B44" s="27" t="s">
        <v>133</v>
      </c>
      <c r="C44" s="28" t="s">
        <v>346</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347</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355</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356</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357</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380</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381</v>
      </c>
      <c r="D165" s="12">
        <v>0.16</v>
      </c>
    </row>
    <row r="166" spans="1:4" ht="16">
      <c r="A166" s="11" t="s">
        <v>153</v>
      </c>
      <c r="B166" s="11" t="s">
        <v>274</v>
      </c>
      <c r="C166" s="33" t="s">
        <v>275</v>
      </c>
      <c r="D166" s="12">
        <v>0.1</v>
      </c>
    </row>
    <row r="167" spans="1:4" ht="16">
      <c r="A167" s="11" t="s">
        <v>153</v>
      </c>
      <c r="B167" s="11" t="s">
        <v>276</v>
      </c>
      <c r="C167" s="33" t="s">
        <v>382</v>
      </c>
      <c r="D167" s="12">
        <v>0.08</v>
      </c>
    </row>
    <row r="168" spans="1:4" ht="16">
      <c r="A168" s="11" t="s">
        <v>153</v>
      </c>
      <c r="B168" s="11" t="s">
        <v>277</v>
      </c>
      <c r="C168" s="33" t="s">
        <v>383</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384</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385</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386</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387</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388</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389</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390</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row r="263" spans="1:4" ht="16">
      <c r="A263" s="13" t="s">
        <v>142</v>
      </c>
      <c r="B263" s="13" t="s">
        <v>94</v>
      </c>
      <c r="C263" s="19" t="s">
        <v>448</v>
      </c>
      <c r="D263" s="16">
        <v>0.35</v>
      </c>
    </row>
    <row r="264" spans="1:4" ht="16">
      <c r="A264" s="13" t="s">
        <v>142</v>
      </c>
      <c r="B264" s="13" t="s">
        <v>96</v>
      </c>
      <c r="C264" s="19" t="s">
        <v>449</v>
      </c>
      <c r="D264" s="16">
        <v>0.26</v>
      </c>
    </row>
    <row r="265" spans="1:4" ht="16">
      <c r="A265" s="13" t="s">
        <v>142</v>
      </c>
      <c r="B265" s="13" t="s">
        <v>101</v>
      </c>
      <c r="C265" s="19" t="s">
        <v>450</v>
      </c>
      <c r="D265" s="16">
        <v>0.04</v>
      </c>
    </row>
    <row r="266" spans="1:4" ht="16">
      <c r="A266" s="13" t="s">
        <v>142</v>
      </c>
      <c r="B266" s="13" t="s">
        <v>95</v>
      </c>
      <c r="C266" s="19" t="s">
        <v>451</v>
      </c>
      <c r="D266" s="16">
        <v>0.1</v>
      </c>
    </row>
    <row r="267" spans="1:4" ht="16">
      <c r="A267" s="13" t="s">
        <v>142</v>
      </c>
      <c r="B267" s="13" t="s">
        <v>97</v>
      </c>
      <c r="C267" s="19" t="s">
        <v>452</v>
      </c>
      <c r="D267" s="16">
        <v>0.1</v>
      </c>
    </row>
    <row r="268" spans="1:4" ht="16">
      <c r="A268" s="13" t="s">
        <v>142</v>
      </c>
      <c r="B268" s="13" t="s">
        <v>98</v>
      </c>
      <c r="C268" s="19" t="s">
        <v>453</v>
      </c>
      <c r="D268" s="16">
        <v>0.09</v>
      </c>
    </row>
    <row r="269" spans="1:4" ht="16">
      <c r="A269" s="13" t="s">
        <v>142</v>
      </c>
      <c r="B269" s="13" t="s">
        <v>100</v>
      </c>
      <c r="C269" s="19" t="s">
        <v>454</v>
      </c>
      <c r="D269" s="16">
        <v>0.06</v>
      </c>
    </row>
    <row r="270" spans="1:4" ht="64">
      <c r="A270" s="13" t="s">
        <v>142</v>
      </c>
      <c r="B270" s="13" t="s">
        <v>133</v>
      </c>
      <c r="C270" s="19" t="s">
        <v>455</v>
      </c>
      <c r="D270" s="16"/>
    </row>
    <row r="271" spans="1:4" ht="16">
      <c r="A271" s="13" t="s">
        <v>142</v>
      </c>
      <c r="B271" s="13" t="s">
        <v>50</v>
      </c>
      <c r="C271" s="19" t="s">
        <v>51</v>
      </c>
      <c r="D271" s="16">
        <v>0.22</v>
      </c>
    </row>
    <row r="272" spans="1:4" ht="16">
      <c r="A272" s="13" t="s">
        <v>142</v>
      </c>
      <c r="B272" s="13" t="s">
        <v>50</v>
      </c>
      <c r="C272" s="19" t="s">
        <v>52</v>
      </c>
      <c r="D272" s="16">
        <v>0.78</v>
      </c>
    </row>
    <row r="273" spans="1:4" ht="16">
      <c r="A273" s="13" t="s">
        <v>142</v>
      </c>
      <c r="B273" s="13" t="s">
        <v>53</v>
      </c>
      <c r="C273" s="19" t="s">
        <v>54</v>
      </c>
      <c r="D273" s="16">
        <v>0.48</v>
      </c>
    </row>
    <row r="274" spans="1:4" ht="16">
      <c r="A274" s="13" t="s">
        <v>142</v>
      </c>
      <c r="B274" s="13" t="s">
        <v>53</v>
      </c>
      <c r="C274" s="19" t="s">
        <v>55</v>
      </c>
      <c r="D274" s="16">
        <v>0.52</v>
      </c>
    </row>
    <row r="275" spans="1:4" ht="16">
      <c r="A275" s="13" t="s">
        <v>142</v>
      </c>
      <c r="B275" s="13" t="s">
        <v>56</v>
      </c>
      <c r="C275" s="19" t="s">
        <v>57</v>
      </c>
      <c r="D275" s="16">
        <v>0</v>
      </c>
    </row>
    <row r="276" spans="1:4" ht="16">
      <c r="A276" s="13" t="s">
        <v>142</v>
      </c>
      <c r="B276" s="13" t="s">
        <v>56</v>
      </c>
      <c r="C276" s="19" t="s">
        <v>58</v>
      </c>
      <c r="D276" s="16">
        <v>1.0080645161290322E-2</v>
      </c>
    </row>
    <row r="277" spans="1:4" ht="16">
      <c r="A277" s="13" t="s">
        <v>142</v>
      </c>
      <c r="B277" s="13" t="s">
        <v>56</v>
      </c>
      <c r="C277" s="19" t="s">
        <v>59</v>
      </c>
      <c r="D277" s="16">
        <v>3.8306451612903226E-2</v>
      </c>
    </row>
    <row r="278" spans="1:4" ht="16">
      <c r="A278" s="13" t="s">
        <v>142</v>
      </c>
      <c r="B278" s="13" t="s">
        <v>56</v>
      </c>
      <c r="C278" s="19" t="s">
        <v>60</v>
      </c>
      <c r="D278" s="16">
        <v>0.6875</v>
      </c>
    </row>
    <row r="279" spans="1:4" ht="16">
      <c r="A279" s="13" t="s">
        <v>142</v>
      </c>
      <c r="B279" s="13" t="s">
        <v>56</v>
      </c>
      <c r="C279" s="19" t="s">
        <v>61</v>
      </c>
      <c r="D279" s="16">
        <v>0.20766129032258066</v>
      </c>
    </row>
    <row r="280" spans="1:4" ht="16">
      <c r="A280" s="13" t="s">
        <v>142</v>
      </c>
      <c r="B280" s="13" t="s">
        <v>56</v>
      </c>
      <c r="C280" s="19" t="s">
        <v>62</v>
      </c>
      <c r="D280" s="16">
        <v>3.0241935483870969E-2</v>
      </c>
    </row>
    <row r="281" spans="1:4" ht="16">
      <c r="A281" s="13" t="s">
        <v>142</v>
      </c>
      <c r="B281" s="13" t="s">
        <v>56</v>
      </c>
      <c r="C281" s="19" t="s">
        <v>63</v>
      </c>
      <c r="D281" s="16">
        <v>2.620967741935484E-2</v>
      </c>
    </row>
    <row r="282" spans="1:4" ht="16">
      <c r="A282" s="13" t="s">
        <v>142</v>
      </c>
      <c r="B282" s="13" t="s">
        <v>56</v>
      </c>
      <c r="C282" s="19" t="s">
        <v>64</v>
      </c>
      <c r="D282" s="15">
        <f>SUM(D275:D277)</f>
        <v>4.8387096774193547E-2</v>
      </c>
    </row>
    <row r="283" spans="1:4" ht="16">
      <c r="A283" s="13" t="s">
        <v>142</v>
      </c>
      <c r="B283" s="13" t="s">
        <v>56</v>
      </c>
      <c r="C283" s="19" t="s">
        <v>65</v>
      </c>
      <c r="D283" s="16">
        <f>SUM(D278:D281)</f>
        <v>0.95161290322580649</v>
      </c>
    </row>
    <row r="284" spans="1:4" ht="16">
      <c r="A284" s="11" t="s">
        <v>144</v>
      </c>
      <c r="B284" s="11" t="s">
        <v>94</v>
      </c>
      <c r="C284" s="33" t="s">
        <v>456</v>
      </c>
      <c r="D284" s="12">
        <v>0.32</v>
      </c>
    </row>
    <row r="285" spans="1:4" ht="16">
      <c r="A285" s="11" t="s">
        <v>144</v>
      </c>
      <c r="B285" s="11" t="s">
        <v>96</v>
      </c>
      <c r="C285" s="33" t="s">
        <v>457</v>
      </c>
      <c r="D285" s="12">
        <v>0.2</v>
      </c>
    </row>
    <row r="286" spans="1:4" ht="16">
      <c r="A286" s="11" t="s">
        <v>144</v>
      </c>
      <c r="B286" s="11" t="s">
        <v>95</v>
      </c>
      <c r="C286" s="33" t="s">
        <v>458</v>
      </c>
      <c r="D286" s="12">
        <v>0.1</v>
      </c>
    </row>
    <row r="287" spans="1:4" ht="16">
      <c r="A287" s="11" t="s">
        <v>144</v>
      </c>
      <c r="B287" s="11" t="s">
        <v>97</v>
      </c>
      <c r="C287" s="33" t="s">
        <v>459</v>
      </c>
      <c r="D287" s="12">
        <v>0.08</v>
      </c>
    </row>
    <row r="288" spans="1:4" ht="16">
      <c r="A288" s="11" t="s">
        <v>144</v>
      </c>
      <c r="B288" s="11" t="s">
        <v>98</v>
      </c>
      <c r="C288" s="33" t="s">
        <v>460</v>
      </c>
      <c r="D288" s="12">
        <v>0.08</v>
      </c>
    </row>
    <row r="289" spans="1:4" ht="16">
      <c r="A289" s="11" t="s">
        <v>144</v>
      </c>
      <c r="B289" s="11" t="s">
        <v>100</v>
      </c>
      <c r="C289" s="33" t="s">
        <v>461</v>
      </c>
      <c r="D289" s="12">
        <v>0.06</v>
      </c>
    </row>
    <row r="290" spans="1:4" ht="16">
      <c r="A290" s="11" t="s">
        <v>144</v>
      </c>
      <c r="B290" s="11" t="s">
        <v>101</v>
      </c>
      <c r="C290" s="33" t="s">
        <v>462</v>
      </c>
      <c r="D290" s="12">
        <v>0.05</v>
      </c>
    </row>
    <row r="291" spans="1:4" ht="16">
      <c r="A291" s="11" t="s">
        <v>144</v>
      </c>
      <c r="B291" s="11" t="s">
        <v>102</v>
      </c>
      <c r="C291" s="33" t="s">
        <v>463</v>
      </c>
      <c r="D291" s="12">
        <v>0.04</v>
      </c>
    </row>
    <row r="292" spans="1:4" ht="16">
      <c r="A292" s="11" t="s">
        <v>144</v>
      </c>
      <c r="B292" s="11" t="s">
        <v>103</v>
      </c>
      <c r="C292" s="33" t="s">
        <v>464</v>
      </c>
      <c r="D292" s="12">
        <v>0.04</v>
      </c>
    </row>
    <row r="293" spans="1:4" ht="16">
      <c r="A293" s="11" t="s">
        <v>144</v>
      </c>
      <c r="B293" s="11" t="s">
        <v>465</v>
      </c>
      <c r="C293" s="33" t="s">
        <v>466</v>
      </c>
      <c r="D293" s="12">
        <v>0.02</v>
      </c>
    </row>
    <row r="294" spans="1:4" ht="16">
      <c r="A294" s="11" t="s">
        <v>144</v>
      </c>
      <c r="B294" s="11" t="s">
        <v>467</v>
      </c>
      <c r="C294" s="33" t="s">
        <v>468</v>
      </c>
      <c r="D294" s="12">
        <v>0.02</v>
      </c>
    </row>
    <row r="295" spans="1:4" ht="64">
      <c r="A295" s="11" t="s">
        <v>144</v>
      </c>
      <c r="B295" s="11" t="s">
        <v>133</v>
      </c>
      <c r="C295" s="33" t="s">
        <v>469</v>
      </c>
      <c r="D295" s="12"/>
    </row>
    <row r="296" spans="1:4" ht="16">
      <c r="A296" s="11" t="s">
        <v>144</v>
      </c>
      <c r="B296" s="11" t="s">
        <v>50</v>
      </c>
      <c r="C296" s="33" t="s">
        <v>51</v>
      </c>
      <c r="D296" s="12">
        <v>0.78</v>
      </c>
    </row>
    <row r="297" spans="1:4" ht="16">
      <c r="A297" s="11" t="s">
        <v>144</v>
      </c>
      <c r="B297" s="11" t="s">
        <v>50</v>
      </c>
      <c r="C297" s="33" t="s">
        <v>52</v>
      </c>
      <c r="D297" s="12">
        <v>0.22</v>
      </c>
    </row>
    <row r="298" spans="1:4" ht="16">
      <c r="A298" s="11" t="s">
        <v>144</v>
      </c>
      <c r="B298" s="11" t="s">
        <v>53</v>
      </c>
      <c r="C298" s="33" t="s">
        <v>54</v>
      </c>
      <c r="D298" s="12">
        <v>0.49</v>
      </c>
    </row>
    <row r="299" spans="1:4" ht="16">
      <c r="A299" s="11" t="s">
        <v>144</v>
      </c>
      <c r="B299" s="11" t="s">
        <v>53</v>
      </c>
      <c r="C299" s="33" t="s">
        <v>55</v>
      </c>
      <c r="D299" s="12">
        <v>0.51</v>
      </c>
    </row>
    <row r="300" spans="1:4" ht="16">
      <c r="A300" s="11" t="s">
        <v>144</v>
      </c>
      <c r="B300" s="11" t="s">
        <v>56</v>
      </c>
      <c r="C300" s="33" t="s">
        <v>57</v>
      </c>
      <c r="D300" s="12">
        <f>6/500</f>
        <v>1.2E-2</v>
      </c>
    </row>
    <row r="301" spans="1:4" ht="16">
      <c r="A301" s="11" t="s">
        <v>144</v>
      </c>
      <c r="B301" s="11" t="s">
        <v>56</v>
      </c>
      <c r="C301" s="33" t="s">
        <v>58</v>
      </c>
      <c r="D301" s="12">
        <f>10/500</f>
        <v>0.02</v>
      </c>
    </row>
    <row r="302" spans="1:4" ht="16">
      <c r="A302" s="11" t="s">
        <v>144</v>
      </c>
      <c r="B302" s="11" t="s">
        <v>56</v>
      </c>
      <c r="C302" s="33" t="s">
        <v>59</v>
      </c>
      <c r="D302" s="12">
        <f>43/500</f>
        <v>8.5999999999999993E-2</v>
      </c>
    </row>
    <row r="303" spans="1:4" ht="16">
      <c r="A303" s="11" t="s">
        <v>144</v>
      </c>
      <c r="B303" s="11" t="s">
        <v>56</v>
      </c>
      <c r="C303" s="33" t="s">
        <v>60</v>
      </c>
      <c r="D303" s="12">
        <f>176/500</f>
        <v>0.35199999999999998</v>
      </c>
    </row>
    <row r="304" spans="1:4" ht="16">
      <c r="A304" s="11" t="s">
        <v>144</v>
      </c>
      <c r="B304" s="11" t="s">
        <v>56</v>
      </c>
      <c r="C304" s="33" t="s">
        <v>61</v>
      </c>
      <c r="D304" s="12">
        <f>135/500</f>
        <v>0.27</v>
      </c>
    </row>
    <row r="305" spans="1:4" ht="16">
      <c r="A305" s="11" t="s">
        <v>144</v>
      </c>
      <c r="B305" s="11" t="s">
        <v>56</v>
      </c>
      <c r="C305" s="33" t="s">
        <v>62</v>
      </c>
      <c r="D305" s="12">
        <f>61/500</f>
        <v>0.122</v>
      </c>
    </row>
    <row r="306" spans="1:4" ht="16">
      <c r="A306" s="11" t="s">
        <v>144</v>
      </c>
      <c r="B306" s="11" t="s">
        <v>56</v>
      </c>
      <c r="C306" s="33" t="s">
        <v>63</v>
      </c>
      <c r="D306" s="12">
        <f>68/500</f>
        <v>0.13600000000000001</v>
      </c>
    </row>
    <row r="307" spans="1:4" ht="16">
      <c r="A307" s="11" t="s">
        <v>144</v>
      </c>
      <c r="B307" s="11" t="s">
        <v>56</v>
      </c>
      <c r="C307" s="33" t="s">
        <v>64</v>
      </c>
      <c r="D307" s="12">
        <f>SUM(D300:D302)</f>
        <v>0.11799999999999999</v>
      </c>
    </row>
    <row r="308" spans="1:4" ht="16">
      <c r="A308" s="11" t="s">
        <v>144</v>
      </c>
      <c r="B308" s="11" t="s">
        <v>56</v>
      </c>
      <c r="C308" s="33" t="s">
        <v>65</v>
      </c>
      <c r="D308" s="12">
        <f>SUM(D303:D306)</f>
        <v>0.88</v>
      </c>
    </row>
    <row r="309" spans="1:4" ht="16">
      <c r="A309" s="13" t="s">
        <v>145</v>
      </c>
      <c r="B309" s="13" t="s">
        <v>94</v>
      </c>
      <c r="C309" s="19" t="s">
        <v>470</v>
      </c>
      <c r="D309" s="16">
        <v>0.3</v>
      </c>
    </row>
    <row r="310" spans="1:4" ht="16">
      <c r="A310" s="13" t="s">
        <v>145</v>
      </c>
      <c r="B310" s="13" t="s">
        <v>96</v>
      </c>
      <c r="C310" s="19" t="s">
        <v>471</v>
      </c>
      <c r="D310" s="16">
        <v>0.14000000000000001</v>
      </c>
    </row>
    <row r="311" spans="1:4" ht="16">
      <c r="A311" s="13" t="s">
        <v>145</v>
      </c>
      <c r="B311" s="13" t="s">
        <v>95</v>
      </c>
      <c r="C311" s="19" t="s">
        <v>472</v>
      </c>
      <c r="D311" s="16">
        <v>0.13</v>
      </c>
    </row>
    <row r="312" spans="1:4" ht="16">
      <c r="A312" s="13" t="s">
        <v>145</v>
      </c>
      <c r="B312" s="13" t="s">
        <v>97</v>
      </c>
      <c r="C312" s="19" t="s">
        <v>473</v>
      </c>
      <c r="D312" s="16">
        <v>0.11</v>
      </c>
    </row>
    <row r="313" spans="1:4" ht="16">
      <c r="A313" s="13" t="s">
        <v>145</v>
      </c>
      <c r="B313" s="13" t="s">
        <v>98</v>
      </c>
      <c r="C313" s="19" t="s">
        <v>474</v>
      </c>
      <c r="D313" s="16">
        <v>0.08</v>
      </c>
    </row>
    <row r="314" spans="1:4" ht="16">
      <c r="A314" s="13" t="s">
        <v>145</v>
      </c>
      <c r="B314" s="13" t="s">
        <v>100</v>
      </c>
      <c r="C314" s="19" t="s">
        <v>475</v>
      </c>
      <c r="D314" s="16">
        <v>0.08</v>
      </c>
    </row>
    <row r="315" spans="1:4" ht="16">
      <c r="A315" s="13" t="s">
        <v>145</v>
      </c>
      <c r="B315" s="13" t="s">
        <v>101</v>
      </c>
      <c r="C315" s="19" t="s">
        <v>476</v>
      </c>
      <c r="D315" s="16">
        <v>0.09</v>
      </c>
    </row>
    <row r="316" spans="1:4" ht="16">
      <c r="A316" s="13" t="s">
        <v>145</v>
      </c>
      <c r="B316" s="13" t="s">
        <v>102</v>
      </c>
      <c r="C316" s="19" t="s">
        <v>477</v>
      </c>
      <c r="D316" s="16">
        <v>0.03</v>
      </c>
    </row>
    <row r="317" spans="1:4" ht="16">
      <c r="A317" s="13" t="s">
        <v>145</v>
      </c>
      <c r="B317" s="13" t="s">
        <v>103</v>
      </c>
      <c r="C317" s="19" t="s">
        <v>478</v>
      </c>
      <c r="D317" s="16">
        <v>0.02</v>
      </c>
    </row>
    <row r="318" spans="1:4" ht="16">
      <c r="A318" s="13" t="s">
        <v>145</v>
      </c>
      <c r="B318" s="13" t="s">
        <v>465</v>
      </c>
      <c r="C318" s="19" t="s">
        <v>479</v>
      </c>
      <c r="D318" s="16">
        <v>0.02</v>
      </c>
    </row>
    <row r="319" spans="1:4" ht="64">
      <c r="A319" s="13" t="s">
        <v>145</v>
      </c>
      <c r="B319" s="13" t="s">
        <v>133</v>
      </c>
      <c r="C319" s="19" t="s">
        <v>480</v>
      </c>
      <c r="D319" s="16"/>
    </row>
    <row r="320" spans="1:4" ht="16">
      <c r="A320" s="13" t="s">
        <v>145</v>
      </c>
      <c r="B320" s="13" t="s">
        <v>50</v>
      </c>
      <c r="C320" s="19" t="s">
        <v>51</v>
      </c>
      <c r="D320" s="16">
        <v>0.61</v>
      </c>
    </row>
    <row r="321" spans="1:4" ht="16">
      <c r="A321" s="13" t="s">
        <v>145</v>
      </c>
      <c r="B321" s="13" t="s">
        <v>50</v>
      </c>
      <c r="C321" s="19" t="s">
        <v>52</v>
      </c>
      <c r="D321" s="16">
        <v>0.39</v>
      </c>
    </row>
    <row r="322" spans="1:4" ht="16">
      <c r="A322" s="13" t="s">
        <v>145</v>
      </c>
      <c r="B322" s="13" t="s">
        <v>53</v>
      </c>
      <c r="C322" s="19" t="s">
        <v>54</v>
      </c>
      <c r="D322" s="16">
        <v>0.49</v>
      </c>
    </row>
    <row r="323" spans="1:4" ht="16">
      <c r="A323" s="13" t="s">
        <v>145</v>
      </c>
      <c r="B323" s="13" t="s">
        <v>53</v>
      </c>
      <c r="C323" s="19" t="s">
        <v>55</v>
      </c>
      <c r="D323" s="16">
        <v>0.51</v>
      </c>
    </row>
    <row r="324" spans="1:4" ht="16">
      <c r="A324" s="13" t="s">
        <v>145</v>
      </c>
      <c r="B324" s="13" t="s">
        <v>56</v>
      </c>
      <c r="C324" s="19" t="s">
        <v>57</v>
      </c>
      <c r="D324" s="16">
        <v>3.0549898167006109E-2</v>
      </c>
    </row>
    <row r="325" spans="1:4" ht="16">
      <c r="A325" s="13" t="s">
        <v>145</v>
      </c>
      <c r="B325" s="13" t="s">
        <v>56</v>
      </c>
      <c r="C325" s="19" t="s">
        <v>58</v>
      </c>
      <c r="D325" s="16">
        <v>4.684317718940937E-2</v>
      </c>
    </row>
    <row r="326" spans="1:4" ht="16">
      <c r="A326" s="13" t="s">
        <v>145</v>
      </c>
      <c r="B326" s="13" t="s">
        <v>56</v>
      </c>
      <c r="C326" s="19" t="s">
        <v>59</v>
      </c>
      <c r="D326" s="16">
        <v>3.2586558044806514E-2</v>
      </c>
    </row>
    <row r="327" spans="1:4" ht="16">
      <c r="A327" s="13" t="s">
        <v>145</v>
      </c>
      <c r="B327" s="13" t="s">
        <v>56</v>
      </c>
      <c r="C327" s="19" t="s">
        <v>60</v>
      </c>
      <c r="D327" s="16">
        <v>0.62118126272912422</v>
      </c>
    </row>
    <row r="328" spans="1:4" ht="16">
      <c r="A328" s="13" t="s">
        <v>145</v>
      </c>
      <c r="B328" s="13" t="s">
        <v>56</v>
      </c>
      <c r="C328" s="19" t="s">
        <v>61</v>
      </c>
      <c r="D328" s="16">
        <v>0.1955193482688391</v>
      </c>
    </row>
    <row r="329" spans="1:4" ht="16">
      <c r="A329" s="13" t="s">
        <v>145</v>
      </c>
      <c r="B329" s="13" t="s">
        <v>56</v>
      </c>
      <c r="C329" s="19" t="s">
        <v>62</v>
      </c>
      <c r="D329" s="16">
        <v>7.3319755600814662E-2</v>
      </c>
    </row>
    <row r="330" spans="1:4" ht="16">
      <c r="A330" s="13" t="s">
        <v>145</v>
      </c>
      <c r="B330" s="13" t="s">
        <v>56</v>
      </c>
      <c r="C330" s="19" t="s">
        <v>63</v>
      </c>
      <c r="D330" s="16">
        <v>0</v>
      </c>
    </row>
    <row r="331" spans="1:4" ht="16">
      <c r="A331" s="13" t="s">
        <v>145</v>
      </c>
      <c r="B331" s="13" t="s">
        <v>56</v>
      </c>
      <c r="C331" s="19" t="s">
        <v>64</v>
      </c>
      <c r="D331" s="16">
        <f>SUM(D324:D326)</f>
        <v>0.10997963340122199</v>
      </c>
    </row>
    <row r="332" spans="1:4" ht="16">
      <c r="A332" s="13" t="s">
        <v>145</v>
      </c>
      <c r="B332" s="13" t="s">
        <v>56</v>
      </c>
      <c r="C332" s="19" t="s">
        <v>65</v>
      </c>
      <c r="D332" s="16">
        <f>SUM(D327:D330)</f>
        <v>0.89002036659877803</v>
      </c>
    </row>
    <row r="333" spans="1:4" ht="16">
      <c r="A333" s="11" t="s">
        <v>146</v>
      </c>
      <c r="B333" s="11" t="s">
        <v>94</v>
      </c>
      <c r="C333" s="60" t="s">
        <v>460</v>
      </c>
      <c r="D333" s="61">
        <v>0.38</v>
      </c>
    </row>
    <row r="334" spans="1:4" ht="16">
      <c r="A334" s="11" t="s">
        <v>146</v>
      </c>
      <c r="B334" s="11" t="s">
        <v>96</v>
      </c>
      <c r="C334" s="60" t="s">
        <v>481</v>
      </c>
      <c r="D334" s="12">
        <v>0.26</v>
      </c>
    </row>
    <row r="335" spans="1:4" ht="16">
      <c r="A335" s="11" t="s">
        <v>146</v>
      </c>
      <c r="B335" s="11" t="s">
        <v>95</v>
      </c>
      <c r="C335" s="60" t="s">
        <v>482</v>
      </c>
      <c r="D335" s="12">
        <v>0.13</v>
      </c>
    </row>
    <row r="336" spans="1:4" ht="16">
      <c r="A336" s="11" t="s">
        <v>146</v>
      </c>
      <c r="B336" s="11" t="s">
        <v>97</v>
      </c>
      <c r="C336" s="60" t="s">
        <v>483</v>
      </c>
      <c r="D336" s="12">
        <v>0.1</v>
      </c>
    </row>
    <row r="337" spans="1:4" ht="16">
      <c r="A337" s="11" t="s">
        <v>146</v>
      </c>
      <c r="B337" s="11" t="s">
        <v>98</v>
      </c>
      <c r="C337" s="60" t="s">
        <v>484</v>
      </c>
      <c r="D337" s="12">
        <v>0.08</v>
      </c>
    </row>
    <row r="338" spans="1:4" ht="16">
      <c r="A338" s="11" t="s">
        <v>146</v>
      </c>
      <c r="B338" s="11" t="s">
        <v>278</v>
      </c>
      <c r="C338" s="60" t="s">
        <v>485</v>
      </c>
      <c r="D338" s="12">
        <v>0.04</v>
      </c>
    </row>
    <row r="339" spans="1:4" ht="64">
      <c r="A339" s="11" t="s">
        <v>146</v>
      </c>
      <c r="B339" s="11" t="s">
        <v>133</v>
      </c>
      <c r="C339" s="60" t="s">
        <v>486</v>
      </c>
      <c r="D339" s="12"/>
    </row>
    <row r="340" spans="1:4" ht="16">
      <c r="A340" s="11" t="s">
        <v>146</v>
      </c>
      <c r="B340" s="11" t="s">
        <v>50</v>
      </c>
      <c r="C340" s="33" t="s">
        <v>51</v>
      </c>
      <c r="D340" s="12">
        <v>0.78</v>
      </c>
    </row>
    <row r="341" spans="1:4" ht="16">
      <c r="A341" s="11" t="s">
        <v>146</v>
      </c>
      <c r="B341" s="11" t="s">
        <v>50</v>
      </c>
      <c r="C341" s="33" t="s">
        <v>52</v>
      </c>
      <c r="D341" s="12">
        <v>0.22</v>
      </c>
    </row>
    <row r="342" spans="1:4" ht="16">
      <c r="A342" s="11" t="s">
        <v>146</v>
      </c>
      <c r="B342" s="11" t="s">
        <v>53</v>
      </c>
      <c r="C342" s="33" t="s">
        <v>54</v>
      </c>
      <c r="D342" s="12">
        <v>0.49</v>
      </c>
    </row>
    <row r="343" spans="1:4" ht="16">
      <c r="A343" s="11" t="s">
        <v>146</v>
      </c>
      <c r="B343" s="11" t="s">
        <v>53</v>
      </c>
      <c r="C343" s="33" t="s">
        <v>55</v>
      </c>
      <c r="D343" s="12">
        <v>0.51</v>
      </c>
    </row>
    <row r="344" spans="1:4" ht="16">
      <c r="A344" s="11" t="s">
        <v>146</v>
      </c>
      <c r="B344" s="11" t="s">
        <v>56</v>
      </c>
      <c r="C344" s="33" t="s">
        <v>57</v>
      </c>
      <c r="D344" s="12">
        <v>3.1645569620253167E-2</v>
      </c>
    </row>
    <row r="345" spans="1:4" ht="16">
      <c r="A345" s="11" t="s">
        <v>146</v>
      </c>
      <c r="B345" s="11" t="s">
        <v>56</v>
      </c>
      <c r="C345" s="33" t="s">
        <v>58</v>
      </c>
      <c r="D345" s="12">
        <v>6.9620253164556958E-2</v>
      </c>
    </row>
    <row r="346" spans="1:4" ht="16">
      <c r="A346" s="11" t="s">
        <v>146</v>
      </c>
      <c r="B346" s="11" t="s">
        <v>56</v>
      </c>
      <c r="C346" s="33" t="s">
        <v>59</v>
      </c>
      <c r="D346" s="12">
        <v>0.19620253164556961</v>
      </c>
    </row>
    <row r="347" spans="1:4" ht="16">
      <c r="A347" s="11" t="s">
        <v>146</v>
      </c>
      <c r="B347" s="11" t="s">
        <v>56</v>
      </c>
      <c r="C347" s="33" t="s">
        <v>60</v>
      </c>
      <c r="D347" s="12">
        <v>0.41139240506329117</v>
      </c>
    </row>
    <row r="348" spans="1:4" ht="16">
      <c r="A348" s="11" t="s">
        <v>146</v>
      </c>
      <c r="B348" s="11" t="s">
        <v>56</v>
      </c>
      <c r="C348" s="33" t="s">
        <v>61</v>
      </c>
      <c r="D348" s="12">
        <v>0.14978902953586498</v>
      </c>
    </row>
    <row r="349" spans="1:4" ht="16">
      <c r="A349" s="11" t="s">
        <v>146</v>
      </c>
      <c r="B349" s="11" t="s">
        <v>56</v>
      </c>
      <c r="C349" s="33" t="s">
        <v>62</v>
      </c>
      <c r="D349" s="12">
        <v>5.9071729957805907E-2</v>
      </c>
    </row>
    <row r="350" spans="1:4" ht="16">
      <c r="A350" s="11" t="s">
        <v>146</v>
      </c>
      <c r="B350" s="11" t="s">
        <v>56</v>
      </c>
      <c r="C350" s="33" t="s">
        <v>63</v>
      </c>
      <c r="D350" s="12">
        <v>8.2278481012658222E-2</v>
      </c>
    </row>
    <row r="351" spans="1:4" ht="16">
      <c r="A351" s="11" t="s">
        <v>146</v>
      </c>
      <c r="B351" s="11" t="s">
        <v>56</v>
      </c>
      <c r="C351" s="33" t="s">
        <v>64</v>
      </c>
      <c r="D351" s="12">
        <f>SUM(D344:D346)</f>
        <v>0.29746835443037972</v>
      </c>
    </row>
    <row r="352" spans="1:4" ht="16">
      <c r="A352" s="11" t="s">
        <v>146</v>
      </c>
      <c r="B352" s="11" t="s">
        <v>56</v>
      </c>
      <c r="C352" s="33" t="s">
        <v>65</v>
      </c>
      <c r="D352" s="12">
        <f>SUM(D347:D350)</f>
        <v>0.70253164556962022</v>
      </c>
    </row>
    <row r="353" spans="1:4" ht="16">
      <c r="A353" s="13" t="s">
        <v>147</v>
      </c>
      <c r="B353" s="13" t="s">
        <v>94</v>
      </c>
      <c r="C353" s="19" t="s">
        <v>460</v>
      </c>
      <c r="D353" s="16">
        <v>0.31</v>
      </c>
    </row>
    <row r="354" spans="1:4" ht="16">
      <c r="A354" s="13" t="s">
        <v>147</v>
      </c>
      <c r="B354" s="13" t="s">
        <v>96</v>
      </c>
      <c r="C354" s="19" t="s">
        <v>487</v>
      </c>
      <c r="D354" s="16">
        <v>0.14000000000000001</v>
      </c>
    </row>
    <row r="355" spans="1:4" ht="16">
      <c r="A355" s="13" t="s">
        <v>147</v>
      </c>
      <c r="B355" s="13" t="s">
        <v>95</v>
      </c>
      <c r="C355" s="19" t="s">
        <v>488</v>
      </c>
      <c r="D355" s="16">
        <v>0.13</v>
      </c>
    </row>
    <row r="356" spans="1:4" ht="16">
      <c r="A356" s="13" t="s">
        <v>147</v>
      </c>
      <c r="B356" s="13" t="s">
        <v>97</v>
      </c>
      <c r="C356" s="19" t="s">
        <v>464</v>
      </c>
      <c r="D356" s="16">
        <v>0.09</v>
      </c>
    </row>
    <row r="357" spans="1:4" ht="16">
      <c r="A357" s="13" t="s">
        <v>147</v>
      </c>
      <c r="B357" s="13" t="s">
        <v>98</v>
      </c>
      <c r="C357" s="19" t="s">
        <v>489</v>
      </c>
      <c r="D357" s="16">
        <v>7.0000000000000007E-2</v>
      </c>
    </row>
    <row r="358" spans="1:4" ht="16">
      <c r="A358" s="13" t="s">
        <v>147</v>
      </c>
      <c r="B358" s="13" t="s">
        <v>100</v>
      </c>
      <c r="C358" s="19" t="s">
        <v>490</v>
      </c>
      <c r="D358" s="16">
        <v>7.0000000000000007E-2</v>
      </c>
    </row>
    <row r="359" spans="1:4" ht="16">
      <c r="A359" s="13" t="s">
        <v>147</v>
      </c>
      <c r="B359" s="13" t="s">
        <v>101</v>
      </c>
      <c r="C359" s="19" t="s">
        <v>461</v>
      </c>
      <c r="D359" s="16">
        <v>0.06</v>
      </c>
    </row>
    <row r="360" spans="1:4" ht="16">
      <c r="A360" s="13" t="s">
        <v>147</v>
      </c>
      <c r="B360" s="13" t="s">
        <v>102</v>
      </c>
      <c r="C360" s="19" t="s">
        <v>491</v>
      </c>
      <c r="D360" s="16">
        <v>0.06</v>
      </c>
    </row>
    <row r="361" spans="1:4" ht="16">
      <c r="A361" s="13" t="s">
        <v>147</v>
      </c>
      <c r="B361" s="13" t="s">
        <v>103</v>
      </c>
      <c r="C361" s="19" t="s">
        <v>492</v>
      </c>
      <c r="D361" s="16">
        <v>0.04</v>
      </c>
    </row>
    <row r="362" spans="1:4" ht="16">
      <c r="A362" s="13" t="s">
        <v>147</v>
      </c>
      <c r="B362" s="13" t="s">
        <v>465</v>
      </c>
      <c r="C362" s="19" t="s">
        <v>493</v>
      </c>
      <c r="D362" s="16">
        <v>0.03</v>
      </c>
    </row>
    <row r="363" spans="1:4" ht="64">
      <c r="A363" s="13" t="s">
        <v>147</v>
      </c>
      <c r="B363" s="13" t="s">
        <v>133</v>
      </c>
      <c r="C363" s="19" t="s">
        <v>494</v>
      </c>
      <c r="D363" s="16"/>
    </row>
    <row r="364" spans="1:4" ht="16">
      <c r="A364" s="13" t="s">
        <v>147</v>
      </c>
      <c r="B364" s="13" t="s">
        <v>50</v>
      </c>
      <c r="C364" s="19" t="s">
        <v>51</v>
      </c>
      <c r="D364" s="16">
        <v>0.63</v>
      </c>
    </row>
    <row r="365" spans="1:4" ht="16">
      <c r="A365" s="13" t="s">
        <v>147</v>
      </c>
      <c r="B365" s="13" t="s">
        <v>50</v>
      </c>
      <c r="C365" s="19" t="s">
        <v>52</v>
      </c>
      <c r="D365" s="16">
        <v>0.37</v>
      </c>
    </row>
    <row r="366" spans="1:4" ht="16">
      <c r="A366" s="13" t="s">
        <v>147</v>
      </c>
      <c r="B366" s="13" t="s">
        <v>53</v>
      </c>
      <c r="C366" s="19" t="s">
        <v>54</v>
      </c>
      <c r="D366" s="16">
        <v>0.5</v>
      </c>
    </row>
    <row r="367" spans="1:4" ht="16">
      <c r="A367" s="13" t="s">
        <v>147</v>
      </c>
      <c r="B367" s="13" t="s">
        <v>53</v>
      </c>
      <c r="C367" s="19" t="s">
        <v>55</v>
      </c>
      <c r="D367" s="16">
        <v>0.5</v>
      </c>
    </row>
    <row r="368" spans="1:4" ht="16">
      <c r="A368" s="13" t="s">
        <v>147</v>
      </c>
      <c r="B368" s="13" t="s">
        <v>56</v>
      </c>
      <c r="C368" s="19" t="s">
        <v>57</v>
      </c>
      <c r="D368" s="16">
        <v>5.2631578947368418E-2</v>
      </c>
    </row>
    <row r="369" spans="1:4" ht="16">
      <c r="A369" s="13" t="s">
        <v>147</v>
      </c>
      <c r="B369" s="13" t="s">
        <v>56</v>
      </c>
      <c r="C369" s="19" t="s">
        <v>58</v>
      </c>
      <c r="D369" s="16">
        <v>0.17611336032388664</v>
      </c>
    </row>
    <row r="370" spans="1:4" ht="16">
      <c r="A370" s="13" t="s">
        <v>147</v>
      </c>
      <c r="B370" s="13" t="s">
        <v>56</v>
      </c>
      <c r="C370" s="19" t="s">
        <v>59</v>
      </c>
      <c r="D370" s="16">
        <v>9.5141700404858295E-2</v>
      </c>
    </row>
    <row r="371" spans="1:4" ht="16">
      <c r="A371" s="13" t="s">
        <v>147</v>
      </c>
      <c r="B371" s="13" t="s">
        <v>56</v>
      </c>
      <c r="C371" s="19" t="s">
        <v>60</v>
      </c>
      <c r="D371" s="16">
        <v>0.51821862348178138</v>
      </c>
    </row>
    <row r="372" spans="1:4" ht="16">
      <c r="A372" s="13" t="s">
        <v>147</v>
      </c>
      <c r="B372" s="13" t="s">
        <v>56</v>
      </c>
      <c r="C372" s="19" t="s">
        <v>61</v>
      </c>
      <c r="D372" s="16">
        <v>8.7044534412955468E-2</v>
      </c>
    </row>
    <row r="373" spans="1:4" ht="16">
      <c r="A373" s="13" t="s">
        <v>147</v>
      </c>
      <c r="B373" s="13" t="s">
        <v>56</v>
      </c>
      <c r="C373" s="19" t="s">
        <v>62</v>
      </c>
      <c r="D373" s="16">
        <v>1.6194331983805668E-2</v>
      </c>
    </row>
    <row r="374" spans="1:4" ht="16">
      <c r="A374" s="13" t="s">
        <v>147</v>
      </c>
      <c r="B374" s="13" t="s">
        <v>56</v>
      </c>
      <c r="C374" s="19" t="s">
        <v>63</v>
      </c>
      <c r="D374" s="16">
        <v>5.4655870445344132E-2</v>
      </c>
    </row>
    <row r="375" spans="1:4" ht="16">
      <c r="A375" s="13" t="s">
        <v>147</v>
      </c>
      <c r="B375" s="13" t="s">
        <v>56</v>
      </c>
      <c r="C375" s="19" t="s">
        <v>64</v>
      </c>
      <c r="D375" s="16">
        <f>SUM(D368:D370)</f>
        <v>0.32388663967611336</v>
      </c>
    </row>
    <row r="376" spans="1:4" ht="16">
      <c r="A376" s="13" t="s">
        <v>147</v>
      </c>
      <c r="B376" s="13" t="s">
        <v>56</v>
      </c>
      <c r="C376" s="19" t="s">
        <v>65</v>
      </c>
      <c r="D376" s="16">
        <f>SUM(D371:D374)</f>
        <v>0.67611336032388669</v>
      </c>
    </row>
    <row r="377" spans="1:4" ht="16">
      <c r="A377" s="11" t="s">
        <v>148</v>
      </c>
      <c r="B377" s="11" t="s">
        <v>94</v>
      </c>
      <c r="C377" s="60" t="s">
        <v>495</v>
      </c>
      <c r="D377" s="61">
        <v>0.39</v>
      </c>
    </row>
    <row r="378" spans="1:4" ht="16">
      <c r="A378" s="11" t="s">
        <v>148</v>
      </c>
      <c r="B378" s="11" t="s">
        <v>96</v>
      </c>
      <c r="C378" s="60" t="s">
        <v>496</v>
      </c>
      <c r="D378" s="12">
        <v>0.13</v>
      </c>
    </row>
    <row r="379" spans="1:4" ht="16">
      <c r="A379" s="11" t="s">
        <v>148</v>
      </c>
      <c r="B379" s="11" t="s">
        <v>95</v>
      </c>
      <c r="C379" s="60" t="s">
        <v>497</v>
      </c>
      <c r="D379" s="12">
        <v>0.1</v>
      </c>
    </row>
    <row r="380" spans="1:4" ht="16">
      <c r="A380" s="11" t="s">
        <v>148</v>
      </c>
      <c r="B380" s="11" t="s">
        <v>97</v>
      </c>
      <c r="C380" s="60" t="s">
        <v>498</v>
      </c>
      <c r="D380" s="12">
        <v>0.08</v>
      </c>
    </row>
    <row r="381" spans="1:4" ht="16">
      <c r="A381" s="11" t="s">
        <v>148</v>
      </c>
      <c r="B381" s="11" t="s">
        <v>98</v>
      </c>
      <c r="C381" s="60" t="s">
        <v>499</v>
      </c>
      <c r="D381" s="12">
        <v>0.08</v>
      </c>
    </row>
    <row r="382" spans="1:4" ht="16">
      <c r="A382" s="11" t="s">
        <v>148</v>
      </c>
      <c r="B382" s="11" t="s">
        <v>100</v>
      </c>
      <c r="C382" s="60" t="s">
        <v>500</v>
      </c>
      <c r="D382" s="12">
        <v>7.0000000000000007E-2</v>
      </c>
    </row>
    <row r="383" spans="1:4" ht="16">
      <c r="A383" s="11" t="s">
        <v>148</v>
      </c>
      <c r="B383" s="11" t="s">
        <v>101</v>
      </c>
      <c r="C383" s="60" t="s">
        <v>501</v>
      </c>
      <c r="D383" s="12">
        <v>0.04</v>
      </c>
    </row>
    <row r="384" spans="1:4" ht="16">
      <c r="A384" s="11" t="s">
        <v>148</v>
      </c>
      <c r="B384" s="11" t="s">
        <v>102</v>
      </c>
      <c r="C384" s="60" t="s">
        <v>502</v>
      </c>
      <c r="D384" s="12">
        <v>0.04</v>
      </c>
    </row>
    <row r="385" spans="1:4" ht="16">
      <c r="A385" s="11" t="s">
        <v>148</v>
      </c>
      <c r="B385" s="11" t="s">
        <v>103</v>
      </c>
      <c r="C385" s="60" t="s">
        <v>503</v>
      </c>
      <c r="D385" s="12">
        <v>0.04</v>
      </c>
    </row>
    <row r="386" spans="1:4" ht="16">
      <c r="A386" s="11" t="s">
        <v>148</v>
      </c>
      <c r="B386" s="11" t="s">
        <v>465</v>
      </c>
      <c r="C386" s="60" t="s">
        <v>504</v>
      </c>
      <c r="D386" s="12">
        <v>0.02</v>
      </c>
    </row>
    <row r="387" spans="1:4" ht="16">
      <c r="A387" s="11" t="s">
        <v>148</v>
      </c>
      <c r="B387" s="11" t="s">
        <v>505</v>
      </c>
      <c r="C387" s="33" t="s">
        <v>506</v>
      </c>
      <c r="D387" s="12">
        <v>0.01</v>
      </c>
    </row>
    <row r="388" spans="1:4" ht="64">
      <c r="A388" s="11" t="s">
        <v>148</v>
      </c>
      <c r="B388" s="11" t="s">
        <v>133</v>
      </c>
      <c r="C388" s="33" t="s">
        <v>507</v>
      </c>
      <c r="D388" s="12"/>
    </row>
    <row r="389" spans="1:4" ht="16">
      <c r="A389" s="11" t="s">
        <v>148</v>
      </c>
      <c r="B389" s="11" t="s">
        <v>50</v>
      </c>
      <c r="C389" s="33" t="s">
        <v>51</v>
      </c>
      <c r="D389" s="12">
        <v>0.28000000000000003</v>
      </c>
    </row>
    <row r="390" spans="1:4" ht="16">
      <c r="A390" s="11" t="s">
        <v>148</v>
      </c>
      <c r="B390" s="11" t="s">
        <v>50</v>
      </c>
      <c r="C390" s="33" t="s">
        <v>52</v>
      </c>
      <c r="D390" s="12">
        <v>0.72</v>
      </c>
    </row>
    <row r="391" spans="1:4" ht="16">
      <c r="A391" s="11" t="s">
        <v>148</v>
      </c>
      <c r="B391" s="11" t="s">
        <v>53</v>
      </c>
      <c r="C391" s="33" t="s">
        <v>54</v>
      </c>
      <c r="D391" s="12">
        <v>0.5</v>
      </c>
    </row>
    <row r="392" spans="1:4" ht="16">
      <c r="A392" s="11" t="s">
        <v>148</v>
      </c>
      <c r="B392" s="11" t="s">
        <v>53</v>
      </c>
      <c r="C392" s="33" t="s">
        <v>55</v>
      </c>
      <c r="D392" s="12">
        <v>0.5</v>
      </c>
    </row>
    <row r="393" spans="1:4" ht="16">
      <c r="A393" s="11" t="s">
        <v>148</v>
      </c>
      <c r="B393" s="11" t="s">
        <v>56</v>
      </c>
      <c r="C393" s="33" t="s">
        <v>57</v>
      </c>
      <c r="D393" s="12">
        <v>3.7656903765690378E-2</v>
      </c>
    </row>
    <row r="394" spans="1:4" ht="16">
      <c r="A394" s="11" t="s">
        <v>148</v>
      </c>
      <c r="B394" s="11" t="s">
        <v>56</v>
      </c>
      <c r="C394" s="33" t="s">
        <v>58</v>
      </c>
      <c r="D394" s="12">
        <v>6.4853556485355651E-2</v>
      </c>
    </row>
    <row r="395" spans="1:4" ht="16">
      <c r="A395" s="11" t="s">
        <v>148</v>
      </c>
      <c r="B395" s="11" t="s">
        <v>56</v>
      </c>
      <c r="C395" s="33" t="s">
        <v>59</v>
      </c>
      <c r="D395" s="12">
        <v>9.2050209205020925E-2</v>
      </c>
    </row>
    <row r="396" spans="1:4" ht="16">
      <c r="A396" s="11" t="s">
        <v>148</v>
      </c>
      <c r="B396" s="11" t="s">
        <v>56</v>
      </c>
      <c r="C396" s="33" t="s">
        <v>60</v>
      </c>
      <c r="D396" s="12">
        <v>0.53347280334728031</v>
      </c>
    </row>
    <row r="397" spans="1:4" ht="16">
      <c r="A397" s="11" t="s">
        <v>148</v>
      </c>
      <c r="B397" s="11" t="s">
        <v>56</v>
      </c>
      <c r="C397" s="33" t="s">
        <v>61</v>
      </c>
      <c r="D397" s="12">
        <v>0.14644351464435146</v>
      </c>
    </row>
    <row r="398" spans="1:4" ht="16">
      <c r="A398" s="11" t="s">
        <v>148</v>
      </c>
      <c r="B398" s="11" t="s">
        <v>56</v>
      </c>
      <c r="C398" s="33" t="s">
        <v>62</v>
      </c>
      <c r="D398" s="12">
        <v>1.4644351464435146E-2</v>
      </c>
    </row>
    <row r="399" spans="1:4" ht="16">
      <c r="A399" s="11" t="s">
        <v>148</v>
      </c>
      <c r="B399" s="11" t="s">
        <v>56</v>
      </c>
      <c r="C399" s="33" t="s">
        <v>63</v>
      </c>
      <c r="D399" s="12">
        <v>0.11087866108786611</v>
      </c>
    </row>
    <row r="400" spans="1:4" ht="16">
      <c r="A400" s="11" t="s">
        <v>148</v>
      </c>
      <c r="B400" s="11" t="s">
        <v>56</v>
      </c>
      <c r="C400" s="33" t="s">
        <v>64</v>
      </c>
      <c r="D400" s="12">
        <f>SUM(D393:D395)</f>
        <v>0.19456066945606695</v>
      </c>
    </row>
    <row r="401" spans="1:4" ht="16">
      <c r="A401" s="11" t="s">
        <v>148</v>
      </c>
      <c r="B401" s="11" t="s">
        <v>56</v>
      </c>
      <c r="C401" s="33" t="s">
        <v>65</v>
      </c>
      <c r="D401" s="12">
        <f>SUM(D396:D399)</f>
        <v>0.80543933054393302</v>
      </c>
    </row>
    <row r="402" spans="1:4" ht="16">
      <c r="A402" s="13" t="s">
        <v>149</v>
      </c>
      <c r="B402" s="13" t="s">
        <v>94</v>
      </c>
      <c r="C402" s="19" t="s">
        <v>451</v>
      </c>
      <c r="D402" s="16">
        <v>0.46</v>
      </c>
    </row>
    <row r="403" spans="1:4" ht="16">
      <c r="A403" s="13" t="s">
        <v>149</v>
      </c>
      <c r="B403" s="13" t="s">
        <v>96</v>
      </c>
      <c r="C403" s="19" t="s">
        <v>508</v>
      </c>
      <c r="D403" s="16">
        <v>0.27</v>
      </c>
    </row>
    <row r="404" spans="1:4" ht="16">
      <c r="A404" s="13" t="s">
        <v>149</v>
      </c>
      <c r="B404" s="13" t="s">
        <v>95</v>
      </c>
      <c r="C404" s="19" t="s">
        <v>509</v>
      </c>
      <c r="D404" s="16">
        <v>0.09</v>
      </c>
    </row>
    <row r="405" spans="1:4" ht="16">
      <c r="A405" s="13" t="s">
        <v>149</v>
      </c>
      <c r="B405" s="13" t="s">
        <v>97</v>
      </c>
      <c r="C405" s="19" t="s">
        <v>510</v>
      </c>
      <c r="D405" s="16">
        <v>0.06</v>
      </c>
    </row>
    <row r="406" spans="1:4" ht="16">
      <c r="A406" s="13" t="s">
        <v>149</v>
      </c>
      <c r="B406" s="13" t="s">
        <v>98</v>
      </c>
      <c r="C406" s="19" t="s">
        <v>511</v>
      </c>
      <c r="D406" s="16">
        <v>0.06</v>
      </c>
    </row>
    <row r="407" spans="1:4" ht="16">
      <c r="A407" s="13" t="s">
        <v>149</v>
      </c>
      <c r="B407" s="13" t="s">
        <v>100</v>
      </c>
      <c r="C407" s="19" t="s">
        <v>512</v>
      </c>
      <c r="D407" s="16">
        <v>0.06</v>
      </c>
    </row>
    <row r="408" spans="1:4" ht="64">
      <c r="A408" s="13" t="s">
        <v>149</v>
      </c>
      <c r="B408" s="13" t="s">
        <v>133</v>
      </c>
      <c r="C408" s="19" t="s">
        <v>513</v>
      </c>
      <c r="D408" s="16"/>
    </row>
    <row r="409" spans="1:4" ht="16">
      <c r="A409" s="13" t="s">
        <v>149</v>
      </c>
      <c r="B409" s="13" t="s">
        <v>50</v>
      </c>
      <c r="C409" s="19" t="s">
        <v>51</v>
      </c>
      <c r="D409" s="16">
        <v>0.41</v>
      </c>
    </row>
    <row r="410" spans="1:4" ht="16">
      <c r="A410" s="13" t="s">
        <v>149</v>
      </c>
      <c r="B410" s="13" t="s">
        <v>50</v>
      </c>
      <c r="C410" s="19" t="s">
        <v>52</v>
      </c>
      <c r="D410" s="16">
        <v>0.59</v>
      </c>
    </row>
    <row r="411" spans="1:4" ht="16">
      <c r="A411" s="13" t="s">
        <v>149</v>
      </c>
      <c r="B411" s="13" t="s">
        <v>53</v>
      </c>
      <c r="C411" s="19" t="s">
        <v>54</v>
      </c>
      <c r="D411" s="16">
        <v>0.49</v>
      </c>
    </row>
    <row r="412" spans="1:4" ht="16">
      <c r="A412" s="13" t="s">
        <v>149</v>
      </c>
      <c r="B412" s="13" t="s">
        <v>53</v>
      </c>
      <c r="C412" s="19" t="s">
        <v>55</v>
      </c>
      <c r="D412" s="16">
        <v>0.51</v>
      </c>
    </row>
    <row r="413" spans="1:4" ht="16">
      <c r="A413" s="13" t="s">
        <v>149</v>
      </c>
      <c r="B413" s="13" t="s">
        <v>56</v>
      </c>
      <c r="C413" s="19" t="s">
        <v>57</v>
      </c>
      <c r="D413" s="16">
        <v>5.2953156822810592E-2</v>
      </c>
    </row>
    <row r="414" spans="1:4" ht="16">
      <c r="A414" s="13" t="s">
        <v>149</v>
      </c>
      <c r="B414" s="13" t="s">
        <v>56</v>
      </c>
      <c r="C414" s="19" t="s">
        <v>58</v>
      </c>
      <c r="D414" s="16">
        <v>0.15885947046843177</v>
      </c>
    </row>
    <row r="415" spans="1:4" ht="16">
      <c r="A415" s="13" t="s">
        <v>149</v>
      </c>
      <c r="B415" s="13" t="s">
        <v>56</v>
      </c>
      <c r="C415" s="19" t="s">
        <v>59</v>
      </c>
      <c r="D415" s="16">
        <v>0.10997963340122199</v>
      </c>
    </row>
    <row r="416" spans="1:4" ht="16">
      <c r="A416" s="13" t="s">
        <v>149</v>
      </c>
      <c r="B416" s="13" t="s">
        <v>56</v>
      </c>
      <c r="C416" s="19" t="s">
        <v>60</v>
      </c>
      <c r="D416" s="16">
        <v>0.48472505091649692</v>
      </c>
    </row>
    <row r="417" spans="1:4" ht="16">
      <c r="A417" s="13" t="s">
        <v>149</v>
      </c>
      <c r="B417" s="13" t="s">
        <v>56</v>
      </c>
      <c r="C417" s="19" t="s">
        <v>61</v>
      </c>
      <c r="D417" s="16">
        <v>8.5539714867617106E-2</v>
      </c>
    </row>
    <row r="418" spans="1:4" ht="16">
      <c r="A418" s="13" t="s">
        <v>149</v>
      </c>
      <c r="B418" s="13" t="s">
        <v>56</v>
      </c>
      <c r="C418" s="19" t="s">
        <v>62</v>
      </c>
      <c r="D418" s="16">
        <v>3.4623217922606926E-2</v>
      </c>
    </row>
    <row r="419" spans="1:4" ht="16">
      <c r="A419" s="13" t="s">
        <v>149</v>
      </c>
      <c r="B419" s="13" t="s">
        <v>56</v>
      </c>
      <c r="C419" s="19" t="s">
        <v>63</v>
      </c>
      <c r="D419" s="16">
        <v>7.3319755600814662E-2</v>
      </c>
    </row>
    <row r="420" spans="1:4" ht="16">
      <c r="A420" s="13" t="s">
        <v>149</v>
      </c>
      <c r="B420" s="13" t="s">
        <v>56</v>
      </c>
      <c r="C420" s="19" t="s">
        <v>64</v>
      </c>
      <c r="D420" s="16">
        <f>SUM(D413:D415)</f>
        <v>0.32179226069246436</v>
      </c>
    </row>
    <row r="421" spans="1:4" ht="16">
      <c r="A421" s="13" t="s">
        <v>149</v>
      </c>
      <c r="B421" s="13" t="s">
        <v>56</v>
      </c>
      <c r="C421" s="19" t="s">
        <v>65</v>
      </c>
      <c r="D421" s="16">
        <f>SUM(D416:D419)</f>
        <v>0.67820773930753564</v>
      </c>
    </row>
    <row r="422" spans="1:4" ht="16">
      <c r="A422" s="11" t="s">
        <v>150</v>
      </c>
      <c r="B422" s="11" t="s">
        <v>94</v>
      </c>
      <c r="C422" s="60" t="s">
        <v>514</v>
      </c>
      <c r="D422" s="61">
        <v>0.95</v>
      </c>
    </row>
    <row r="423" spans="1:4" ht="16">
      <c r="A423" s="11" t="s">
        <v>150</v>
      </c>
      <c r="B423" s="11" t="s">
        <v>96</v>
      </c>
      <c r="C423" s="60" t="s">
        <v>515</v>
      </c>
      <c r="D423" s="12">
        <v>0.05</v>
      </c>
    </row>
    <row r="424" spans="1:4" ht="48">
      <c r="A424" s="11" t="s">
        <v>150</v>
      </c>
      <c r="B424" s="11" t="s">
        <v>133</v>
      </c>
      <c r="C424" s="60" t="s">
        <v>516</v>
      </c>
      <c r="D424" s="12"/>
    </row>
    <row r="425" spans="1:4" ht="16">
      <c r="A425" s="11" t="s">
        <v>150</v>
      </c>
      <c r="B425" s="11" t="s">
        <v>50</v>
      </c>
      <c r="C425" s="33" t="s">
        <v>51</v>
      </c>
      <c r="D425" s="12">
        <v>0.53</v>
      </c>
    </row>
    <row r="426" spans="1:4" ht="16">
      <c r="A426" s="11" t="s">
        <v>150</v>
      </c>
      <c r="B426" s="11" t="s">
        <v>50</v>
      </c>
      <c r="C426" s="33" t="s">
        <v>52</v>
      </c>
      <c r="D426" s="12">
        <v>0.47</v>
      </c>
    </row>
    <row r="427" spans="1:4" ht="16">
      <c r="A427" s="11" t="s">
        <v>150</v>
      </c>
      <c r="B427" s="11" t="s">
        <v>53</v>
      </c>
      <c r="C427" s="33" t="s">
        <v>54</v>
      </c>
      <c r="D427" s="12">
        <v>0.49</v>
      </c>
    </row>
    <row r="428" spans="1:4" ht="16">
      <c r="A428" s="11" t="s">
        <v>150</v>
      </c>
      <c r="B428" s="11" t="s">
        <v>53</v>
      </c>
      <c r="C428" s="33" t="s">
        <v>55</v>
      </c>
      <c r="D428" s="12">
        <v>0.51</v>
      </c>
    </row>
    <row r="429" spans="1:4" ht="16">
      <c r="A429" s="11" t="s">
        <v>150</v>
      </c>
      <c r="B429" s="11" t="s">
        <v>56</v>
      </c>
      <c r="C429" s="33" t="s">
        <v>57</v>
      </c>
      <c r="D429" s="12">
        <v>1.2999999999999999E-2</v>
      </c>
    </row>
    <row r="430" spans="1:4" ht="16">
      <c r="A430" s="11" t="s">
        <v>150</v>
      </c>
      <c r="B430" s="11" t="s">
        <v>56</v>
      </c>
      <c r="C430" s="33" t="s">
        <v>58</v>
      </c>
      <c r="D430" s="12">
        <v>0.26900000000000002</v>
      </c>
    </row>
    <row r="431" spans="1:4" ht="16">
      <c r="A431" s="11" t="s">
        <v>150</v>
      </c>
      <c r="B431" s="11" t="s">
        <v>56</v>
      </c>
      <c r="C431" s="33" t="s">
        <v>59</v>
      </c>
      <c r="D431" s="12">
        <v>8.8999999999999996E-2</v>
      </c>
    </row>
    <row r="432" spans="1:4" ht="16">
      <c r="A432" s="11" t="s">
        <v>150</v>
      </c>
      <c r="B432" s="11" t="s">
        <v>56</v>
      </c>
      <c r="C432" s="33" t="s">
        <v>60</v>
      </c>
      <c r="D432" s="12">
        <v>0.47899999999999998</v>
      </c>
    </row>
    <row r="433" spans="1:4" ht="16">
      <c r="A433" s="11" t="s">
        <v>150</v>
      </c>
      <c r="B433" s="11" t="s">
        <v>56</v>
      </c>
      <c r="C433" s="33" t="s">
        <v>61</v>
      </c>
      <c r="D433" s="12">
        <v>5.0999999999999997E-2</v>
      </c>
    </row>
    <row r="434" spans="1:4" ht="16">
      <c r="A434" s="11" t="s">
        <v>150</v>
      </c>
      <c r="B434" s="11" t="s">
        <v>56</v>
      </c>
      <c r="C434" s="33" t="s">
        <v>62</v>
      </c>
      <c r="D434" s="12">
        <v>0.01</v>
      </c>
    </row>
    <row r="435" spans="1:4" ht="16">
      <c r="A435" s="11" t="s">
        <v>150</v>
      </c>
      <c r="B435" s="11" t="s">
        <v>56</v>
      </c>
      <c r="C435" s="33" t="s">
        <v>63</v>
      </c>
      <c r="D435" s="12">
        <v>0.09</v>
      </c>
    </row>
    <row r="436" spans="1:4" ht="16">
      <c r="A436" s="11" t="s">
        <v>150</v>
      </c>
      <c r="B436" s="11" t="s">
        <v>56</v>
      </c>
      <c r="C436" s="33" t="s">
        <v>64</v>
      </c>
      <c r="D436" s="12">
        <f>SUM(D429:D431)</f>
        <v>0.371</v>
      </c>
    </row>
    <row r="437" spans="1:4" ht="16">
      <c r="A437" s="11" t="s">
        <v>150</v>
      </c>
      <c r="B437" s="11" t="s">
        <v>56</v>
      </c>
      <c r="C437" s="33" t="s">
        <v>65</v>
      </c>
      <c r="D437" s="12">
        <f>SUM(D432:D435)</f>
        <v>0.63</v>
      </c>
    </row>
    <row r="438" spans="1:4">
      <c r="A438" s="13" t="s">
        <v>160</v>
      </c>
      <c r="B438" s="13" t="s">
        <v>94</v>
      </c>
      <c r="C438" s="13" t="s">
        <v>585</v>
      </c>
      <c r="D438" s="16">
        <v>0.47199999999999998</v>
      </c>
    </row>
    <row r="439" spans="1:4">
      <c r="A439" s="13" t="s">
        <v>160</v>
      </c>
      <c r="B439" s="13" t="s">
        <v>96</v>
      </c>
      <c r="C439" s="13" t="s">
        <v>586</v>
      </c>
      <c r="D439" s="16">
        <v>0.52890000000000004</v>
      </c>
    </row>
    <row r="440" spans="1:4" ht="64">
      <c r="A440" s="13" t="s">
        <v>160</v>
      </c>
      <c r="B440" s="13" t="s">
        <v>133</v>
      </c>
      <c r="C440" s="19" t="s">
        <v>587</v>
      </c>
      <c r="D440" s="16"/>
    </row>
    <row r="441" spans="1:4">
      <c r="A441" s="13" t="s">
        <v>160</v>
      </c>
      <c r="B441" s="13" t="s">
        <v>50</v>
      </c>
      <c r="C441" s="13" t="s">
        <v>51</v>
      </c>
      <c r="D441" s="16">
        <v>0.72099999999999997</v>
      </c>
    </row>
    <row r="442" spans="1:4">
      <c r="A442" s="13" t="s">
        <v>160</v>
      </c>
      <c r="B442" s="13" t="s">
        <v>50</v>
      </c>
      <c r="C442" s="13" t="s">
        <v>52</v>
      </c>
      <c r="D442" s="16">
        <v>0.27900000000000003</v>
      </c>
    </row>
    <row r="443" spans="1:4">
      <c r="A443" s="13" t="s">
        <v>160</v>
      </c>
      <c r="B443" s="13" t="s">
        <v>53</v>
      </c>
      <c r="C443" s="13" t="s">
        <v>54</v>
      </c>
      <c r="D443" s="16">
        <v>0.497</v>
      </c>
    </row>
    <row r="444" spans="1:4">
      <c r="A444" s="13" t="s">
        <v>160</v>
      </c>
      <c r="B444" s="13" t="s">
        <v>53</v>
      </c>
      <c r="C444" s="13" t="s">
        <v>55</v>
      </c>
      <c r="D444" s="16">
        <v>0.503</v>
      </c>
    </row>
    <row r="445" spans="1:4">
      <c r="A445" s="13" t="s">
        <v>160</v>
      </c>
      <c r="B445" s="13" t="s">
        <v>56</v>
      </c>
      <c r="C445" s="13" t="s">
        <v>57</v>
      </c>
      <c r="D445" s="16">
        <v>2.5000000000000001E-2</v>
      </c>
    </row>
    <row r="446" spans="1:4">
      <c r="A446" s="13" t="s">
        <v>160</v>
      </c>
      <c r="B446" s="13" t="s">
        <v>56</v>
      </c>
      <c r="C446" s="13" t="s">
        <v>58</v>
      </c>
      <c r="D446" s="16">
        <v>0.35499999999999998</v>
      </c>
    </row>
    <row r="447" spans="1:4">
      <c r="A447" s="13" t="s">
        <v>160</v>
      </c>
      <c r="B447" s="13" t="s">
        <v>56</v>
      </c>
      <c r="C447" s="13" t="s">
        <v>59</v>
      </c>
      <c r="D447" s="16">
        <v>0.16600000000000001</v>
      </c>
    </row>
    <row r="448" spans="1:4">
      <c r="A448" s="13" t="s">
        <v>160</v>
      </c>
      <c r="B448" s="13" t="s">
        <v>56</v>
      </c>
      <c r="C448" s="13" t="s">
        <v>60</v>
      </c>
      <c r="D448" s="16">
        <v>0.158</v>
      </c>
    </row>
    <row r="449" spans="1:4">
      <c r="A449" s="13" t="s">
        <v>160</v>
      </c>
      <c r="B449" s="13" t="s">
        <v>56</v>
      </c>
      <c r="C449" s="13" t="s">
        <v>61</v>
      </c>
      <c r="D449" s="16">
        <v>0.27100000000000002</v>
      </c>
    </row>
    <row r="450" spans="1:4">
      <c r="A450" s="13" t="s">
        <v>160</v>
      </c>
      <c r="B450" s="13" t="s">
        <v>56</v>
      </c>
      <c r="C450" s="13" t="s">
        <v>62</v>
      </c>
      <c r="D450" s="16">
        <v>1.0999999999999999E-2</v>
      </c>
    </row>
    <row r="451" spans="1:4">
      <c r="A451" s="13" t="s">
        <v>160</v>
      </c>
      <c r="B451" s="13" t="s">
        <v>56</v>
      </c>
      <c r="C451" s="13" t="s">
        <v>63</v>
      </c>
      <c r="D451" s="16">
        <v>1.2E-2</v>
      </c>
    </row>
    <row r="452" spans="1:4">
      <c r="A452" s="13" t="s">
        <v>160</v>
      </c>
      <c r="B452" s="13" t="s">
        <v>56</v>
      </c>
      <c r="C452" s="13" t="s">
        <v>64</v>
      </c>
      <c r="D452" s="15">
        <f>SUM(D445:D447)</f>
        <v>0.54600000000000004</v>
      </c>
    </row>
    <row r="453" spans="1:4">
      <c r="A453" s="13" t="s">
        <v>160</v>
      </c>
      <c r="B453" s="13" t="s">
        <v>56</v>
      </c>
      <c r="C453" s="13" t="s">
        <v>65</v>
      </c>
      <c r="D453" s="16">
        <f>SUM(D448:D451)</f>
        <v>0.45200000000000007</v>
      </c>
    </row>
    <row r="454" spans="1:4">
      <c r="A454" s="11" t="s">
        <v>159</v>
      </c>
      <c r="B454" s="11" t="s">
        <v>94</v>
      </c>
      <c r="C454" s="11" t="s">
        <v>81</v>
      </c>
      <c r="D454" s="12">
        <v>0.44</v>
      </c>
    </row>
    <row r="455" spans="1:4">
      <c r="A455" s="11" t="s">
        <v>159</v>
      </c>
      <c r="B455" s="11" t="s">
        <v>96</v>
      </c>
      <c r="C455" s="11" t="s">
        <v>79</v>
      </c>
      <c r="D455" s="12">
        <v>0.28799999999999998</v>
      </c>
    </row>
    <row r="456" spans="1:4">
      <c r="A456" s="11" t="s">
        <v>159</v>
      </c>
      <c r="B456" s="11" t="s">
        <v>274</v>
      </c>
      <c r="C456" s="11" t="s">
        <v>80</v>
      </c>
      <c r="D456" s="12">
        <v>0.27200000000000002</v>
      </c>
    </row>
    <row r="457" spans="1:4" ht="48">
      <c r="A457" s="11" t="s">
        <v>159</v>
      </c>
      <c r="B457" s="11" t="s">
        <v>133</v>
      </c>
      <c r="C457" s="67" t="s">
        <v>588</v>
      </c>
      <c r="D457" s="11"/>
    </row>
    <row r="458" spans="1:4">
      <c r="A458" s="11" t="s">
        <v>159</v>
      </c>
      <c r="B458" s="11" t="s">
        <v>50</v>
      </c>
      <c r="C458" s="11" t="s">
        <v>51</v>
      </c>
      <c r="D458" s="12">
        <v>0.45600000000000002</v>
      </c>
    </row>
    <row r="459" spans="1:4">
      <c r="A459" s="11" t="s">
        <v>159</v>
      </c>
      <c r="B459" s="11" t="s">
        <v>50</v>
      </c>
      <c r="C459" s="11" t="s">
        <v>52</v>
      </c>
      <c r="D459" s="12">
        <v>0.54400000000000004</v>
      </c>
    </row>
    <row r="460" spans="1:4">
      <c r="A460" s="11" t="s">
        <v>159</v>
      </c>
      <c r="B460" s="11" t="s">
        <v>53</v>
      </c>
      <c r="C460" s="11" t="s">
        <v>54</v>
      </c>
      <c r="D460" s="12">
        <v>0.49199999999999999</v>
      </c>
    </row>
    <row r="461" spans="1:4">
      <c r="A461" s="11" t="s">
        <v>159</v>
      </c>
      <c r="B461" s="11" t="s">
        <v>53</v>
      </c>
      <c r="C461" s="11" t="s">
        <v>55</v>
      </c>
      <c r="D461" s="12">
        <v>0.50800000000000001</v>
      </c>
    </row>
    <row r="462" spans="1:4">
      <c r="A462" s="11" t="s">
        <v>159</v>
      </c>
      <c r="B462" s="11" t="s">
        <v>56</v>
      </c>
      <c r="C462" s="11" t="s">
        <v>57</v>
      </c>
      <c r="D462" s="12">
        <v>9.9000000000000005E-2</v>
      </c>
    </row>
    <row r="463" spans="1:4">
      <c r="A463" s="11" t="s">
        <v>159</v>
      </c>
      <c r="B463" s="11" t="s">
        <v>56</v>
      </c>
      <c r="C463" s="11" t="s">
        <v>58</v>
      </c>
      <c r="D463" s="12">
        <v>0.32300000000000001</v>
      </c>
    </row>
    <row r="464" spans="1:4">
      <c r="A464" s="11" t="s">
        <v>159</v>
      </c>
      <c r="B464" s="11" t="s">
        <v>56</v>
      </c>
      <c r="C464" s="11" t="s">
        <v>59</v>
      </c>
      <c r="D464" s="12">
        <v>0.14899999999999999</v>
      </c>
    </row>
    <row r="465" spans="1:4">
      <c r="A465" s="11" t="s">
        <v>159</v>
      </c>
      <c r="B465" s="11" t="s">
        <v>56</v>
      </c>
      <c r="C465" s="11" t="s">
        <v>60</v>
      </c>
      <c r="D465" s="12">
        <v>0.33500000000000002</v>
      </c>
    </row>
    <row r="466" spans="1:4">
      <c r="A466" s="11" t="s">
        <v>159</v>
      </c>
      <c r="B466" s="11" t="s">
        <v>56</v>
      </c>
      <c r="C466" s="11" t="s">
        <v>61</v>
      </c>
      <c r="D466" s="12">
        <v>6.7000000000000004E-2</v>
      </c>
    </row>
    <row r="467" spans="1:4">
      <c r="A467" s="11" t="s">
        <v>159</v>
      </c>
      <c r="B467" s="11" t="s">
        <v>56</v>
      </c>
      <c r="C467" s="11" t="s">
        <v>62</v>
      </c>
      <c r="D467" s="12">
        <v>1.7000000000000001E-2</v>
      </c>
    </row>
    <row r="468" spans="1:4">
      <c r="A468" s="11" t="s">
        <v>159</v>
      </c>
      <c r="B468" s="11" t="s">
        <v>56</v>
      </c>
      <c r="C468" s="11" t="s">
        <v>63</v>
      </c>
      <c r="D468" s="12">
        <v>0.01</v>
      </c>
    </row>
    <row r="469" spans="1:4">
      <c r="A469" s="11" t="s">
        <v>159</v>
      </c>
      <c r="B469" s="11" t="s">
        <v>56</v>
      </c>
      <c r="C469" s="11" t="s">
        <v>64</v>
      </c>
      <c r="D469" s="12">
        <f>SUM(D462:D464)</f>
        <v>0.57100000000000006</v>
      </c>
    </row>
    <row r="470" spans="1:4">
      <c r="A470" s="11" t="s">
        <v>159</v>
      </c>
      <c r="B470" s="11" t="s">
        <v>56</v>
      </c>
      <c r="C470" s="11" t="s">
        <v>65</v>
      </c>
      <c r="D470" s="12">
        <f>SUM(D465:D468)</f>
        <v>0.42900000000000005</v>
      </c>
    </row>
    <row r="471" spans="1:4">
      <c r="A471" s="13" t="s">
        <v>161</v>
      </c>
      <c r="B471" s="13" t="s">
        <v>94</v>
      </c>
      <c r="C471" s="13" t="s">
        <v>66</v>
      </c>
      <c r="D471" s="16">
        <v>0.47899999999999998</v>
      </c>
    </row>
    <row r="472" spans="1:4">
      <c r="A472" s="13" t="s">
        <v>161</v>
      </c>
      <c r="B472" s="13" t="s">
        <v>96</v>
      </c>
      <c r="C472" s="13" t="s">
        <v>589</v>
      </c>
      <c r="D472" s="16">
        <v>0.221</v>
      </c>
    </row>
    <row r="473" spans="1:4" ht="16">
      <c r="A473" s="13" t="s">
        <v>161</v>
      </c>
      <c r="B473" s="13" t="s">
        <v>274</v>
      </c>
      <c r="C473" s="19" t="s">
        <v>590</v>
      </c>
      <c r="D473" s="16">
        <v>0.193</v>
      </c>
    </row>
    <row r="474" spans="1:4">
      <c r="A474" s="13" t="s">
        <v>161</v>
      </c>
      <c r="B474" s="13" t="s">
        <v>276</v>
      </c>
      <c r="C474" s="13" t="s">
        <v>591</v>
      </c>
      <c r="D474" s="16">
        <v>0.107</v>
      </c>
    </row>
    <row r="475" spans="1:4" ht="64">
      <c r="A475" s="13" t="s">
        <v>161</v>
      </c>
      <c r="B475" s="13" t="s">
        <v>133</v>
      </c>
      <c r="C475" s="19" t="s">
        <v>592</v>
      </c>
      <c r="D475" s="16"/>
    </row>
    <row r="476" spans="1:4">
      <c r="A476" s="13" t="s">
        <v>161</v>
      </c>
      <c r="B476" s="13" t="s">
        <v>50</v>
      </c>
      <c r="C476" s="13" t="s">
        <v>51</v>
      </c>
      <c r="D476" s="16">
        <v>0.63400000000000001</v>
      </c>
    </row>
    <row r="477" spans="1:4">
      <c r="A477" s="13" t="s">
        <v>161</v>
      </c>
      <c r="B477" s="13" t="s">
        <v>50</v>
      </c>
      <c r="C477" s="13" t="s">
        <v>52</v>
      </c>
      <c r="D477" s="16">
        <v>0.36599999999999999</v>
      </c>
    </row>
    <row r="478" spans="1:4">
      <c r="A478" s="13" t="s">
        <v>161</v>
      </c>
      <c r="B478" s="13" t="s">
        <v>53</v>
      </c>
      <c r="C478" s="13" t="s">
        <v>54</v>
      </c>
      <c r="D478" s="16">
        <v>0.45300000000000001</v>
      </c>
    </row>
    <row r="479" spans="1:4">
      <c r="A479" s="13" t="s">
        <v>161</v>
      </c>
      <c r="B479" s="13" t="s">
        <v>53</v>
      </c>
      <c r="C479" s="13" t="s">
        <v>55</v>
      </c>
      <c r="D479" s="16">
        <v>0.54700000000000004</v>
      </c>
    </row>
    <row r="480" spans="1:4">
      <c r="A480" s="13" t="s">
        <v>161</v>
      </c>
      <c r="B480" s="13" t="s">
        <v>56</v>
      </c>
      <c r="C480" s="13" t="s">
        <v>57</v>
      </c>
      <c r="D480" s="16">
        <v>6.5000000000000002E-2</v>
      </c>
    </row>
    <row r="481" spans="1:4">
      <c r="A481" s="13" t="s">
        <v>161</v>
      </c>
      <c r="B481" s="13" t="s">
        <v>56</v>
      </c>
      <c r="C481" s="13" t="s">
        <v>58</v>
      </c>
      <c r="D481" s="16">
        <v>0.309</v>
      </c>
    </row>
    <row r="482" spans="1:4">
      <c r="A482" s="13" t="s">
        <v>161</v>
      </c>
      <c r="B482" s="13" t="s">
        <v>56</v>
      </c>
      <c r="C482" s="13" t="s">
        <v>59</v>
      </c>
      <c r="D482" s="16">
        <v>0.151</v>
      </c>
    </row>
    <row r="483" spans="1:4">
      <c r="A483" s="13" t="s">
        <v>161</v>
      </c>
      <c r="B483" s="13" t="s">
        <v>56</v>
      </c>
      <c r="C483" s="13" t="s">
        <v>60</v>
      </c>
      <c r="D483" s="16">
        <v>0.35499999999999998</v>
      </c>
    </row>
    <row r="484" spans="1:4">
      <c r="A484" s="13" t="s">
        <v>161</v>
      </c>
      <c r="B484" s="13" t="s">
        <v>56</v>
      </c>
      <c r="C484" s="13" t="s">
        <v>61</v>
      </c>
      <c r="D484" s="16">
        <v>8.2000000000000003E-2</v>
      </c>
    </row>
    <row r="485" spans="1:4">
      <c r="A485" s="13" t="s">
        <v>161</v>
      </c>
      <c r="B485" s="13" t="s">
        <v>56</v>
      </c>
      <c r="C485" s="13" t="s">
        <v>62</v>
      </c>
      <c r="D485" s="16">
        <v>1.0999999999999999E-2</v>
      </c>
    </row>
    <row r="486" spans="1:4">
      <c r="A486" s="13" t="s">
        <v>161</v>
      </c>
      <c r="B486" s="13" t="s">
        <v>56</v>
      </c>
      <c r="C486" s="13" t="s">
        <v>63</v>
      </c>
      <c r="D486" s="16">
        <v>2.4E-2</v>
      </c>
    </row>
    <row r="487" spans="1:4">
      <c r="A487" s="13" t="s">
        <v>161</v>
      </c>
      <c r="B487" s="13" t="s">
        <v>56</v>
      </c>
      <c r="C487" s="13" t="s">
        <v>64</v>
      </c>
      <c r="D487" s="15">
        <f>SUM(D480:D482)</f>
        <v>0.52500000000000002</v>
      </c>
    </row>
    <row r="488" spans="1:4">
      <c r="A488" s="13" t="s">
        <v>161</v>
      </c>
      <c r="B488" s="13" t="s">
        <v>56</v>
      </c>
      <c r="C488" s="13" t="s">
        <v>65</v>
      </c>
      <c r="D488" s="16">
        <f>SUM(D483:D486)</f>
        <v>0.47200000000000003</v>
      </c>
    </row>
    <row r="489" spans="1:4">
      <c r="A489" s="11" t="s">
        <v>165</v>
      </c>
      <c r="B489" s="11" t="s">
        <v>94</v>
      </c>
      <c r="C489" s="11" t="s">
        <v>585</v>
      </c>
      <c r="D489" s="12">
        <v>0.63400000000000001</v>
      </c>
    </row>
    <row r="490" spans="1:4">
      <c r="A490" s="11" t="s">
        <v>165</v>
      </c>
      <c r="B490" s="11" t="s">
        <v>96</v>
      </c>
      <c r="C490" s="11" t="s">
        <v>586</v>
      </c>
      <c r="D490" s="12">
        <v>0.36599999999999999</v>
      </c>
    </row>
    <row r="491" spans="1:4" ht="64">
      <c r="A491" s="11" t="s">
        <v>165</v>
      </c>
      <c r="B491" s="11" t="s">
        <v>133</v>
      </c>
      <c r="C491" s="67" t="s">
        <v>593</v>
      </c>
      <c r="D491" s="11"/>
    </row>
    <row r="492" spans="1:4">
      <c r="A492" s="11" t="s">
        <v>165</v>
      </c>
      <c r="B492" s="11" t="s">
        <v>50</v>
      </c>
      <c r="C492" s="11" t="s">
        <v>51</v>
      </c>
      <c r="D492" s="12">
        <v>0.68300000000000005</v>
      </c>
    </row>
    <row r="493" spans="1:4">
      <c r="A493" s="11" t="s">
        <v>165</v>
      </c>
      <c r="B493" s="11" t="s">
        <v>50</v>
      </c>
      <c r="C493" s="11" t="s">
        <v>52</v>
      </c>
      <c r="D493" s="12">
        <v>0.317</v>
      </c>
    </row>
    <row r="494" spans="1:4">
      <c r="A494" s="11" t="s">
        <v>165</v>
      </c>
      <c r="B494" s="11" t="s">
        <v>53</v>
      </c>
      <c r="C494" s="11" t="s">
        <v>54</v>
      </c>
      <c r="D494" s="12">
        <v>0.47799999999999998</v>
      </c>
    </row>
    <row r="495" spans="1:4">
      <c r="A495" s="11" t="s">
        <v>165</v>
      </c>
      <c r="B495" s="11" t="s">
        <v>53</v>
      </c>
      <c r="C495" s="11" t="s">
        <v>55</v>
      </c>
      <c r="D495" s="12">
        <v>0.52200000000000002</v>
      </c>
    </row>
    <row r="496" spans="1:4">
      <c r="A496" s="11" t="s">
        <v>165</v>
      </c>
      <c r="B496" s="11" t="s">
        <v>56</v>
      </c>
      <c r="C496" s="11" t="s">
        <v>57</v>
      </c>
      <c r="D496" s="12">
        <v>2.1999999999999999E-2</v>
      </c>
    </row>
    <row r="497" spans="1:4">
      <c r="A497" s="11" t="s">
        <v>165</v>
      </c>
      <c r="B497" s="11" t="s">
        <v>56</v>
      </c>
      <c r="C497" s="11" t="s">
        <v>58</v>
      </c>
      <c r="D497" s="12">
        <v>0.26300000000000001</v>
      </c>
    </row>
    <row r="498" spans="1:4">
      <c r="A498" s="11" t="s">
        <v>165</v>
      </c>
      <c r="B498" s="11" t="s">
        <v>56</v>
      </c>
      <c r="C498" s="11" t="s">
        <v>59</v>
      </c>
      <c r="D498" s="12">
        <v>0.20200000000000001</v>
      </c>
    </row>
    <row r="499" spans="1:4">
      <c r="A499" s="11" t="s">
        <v>165</v>
      </c>
      <c r="B499" s="11" t="s">
        <v>56</v>
      </c>
      <c r="C499" s="11" t="s">
        <v>60</v>
      </c>
      <c r="D499" s="12">
        <v>0.27600000000000002</v>
      </c>
    </row>
    <row r="500" spans="1:4">
      <c r="A500" s="11" t="s">
        <v>165</v>
      </c>
      <c r="B500" s="11" t="s">
        <v>56</v>
      </c>
      <c r="C500" s="11" t="s">
        <v>61</v>
      </c>
      <c r="D500" s="12">
        <v>0.17499999999999999</v>
      </c>
    </row>
    <row r="501" spans="1:4">
      <c r="A501" s="11" t="s">
        <v>165</v>
      </c>
      <c r="B501" s="11" t="s">
        <v>56</v>
      </c>
      <c r="C501" s="11" t="s">
        <v>62</v>
      </c>
      <c r="D501" s="12">
        <v>2.9000000000000001E-2</v>
      </c>
    </row>
    <row r="502" spans="1:4">
      <c r="A502" s="11" t="s">
        <v>165</v>
      </c>
      <c r="B502" s="11" t="s">
        <v>56</v>
      </c>
      <c r="C502" s="11" t="s">
        <v>63</v>
      </c>
      <c r="D502" s="12">
        <v>0.03</v>
      </c>
    </row>
    <row r="503" spans="1:4">
      <c r="A503" s="11" t="s">
        <v>165</v>
      </c>
      <c r="B503" s="11" t="s">
        <v>56</v>
      </c>
      <c r="C503" s="11" t="s">
        <v>64</v>
      </c>
      <c r="D503" s="12">
        <f>SUM(D496:D498)</f>
        <v>0.48700000000000004</v>
      </c>
    </row>
    <row r="504" spans="1:4">
      <c r="A504" s="11" t="s">
        <v>165</v>
      </c>
      <c r="B504" s="11" t="s">
        <v>56</v>
      </c>
      <c r="C504" s="11" t="s">
        <v>65</v>
      </c>
      <c r="D504" s="12">
        <f>SUM(D499:D502)</f>
        <v>0.51</v>
      </c>
    </row>
    <row r="505" spans="1:4">
      <c r="A505" s="13" t="s">
        <v>179</v>
      </c>
      <c r="B505" s="13" t="s">
        <v>94</v>
      </c>
      <c r="C505" s="13" t="s">
        <v>594</v>
      </c>
      <c r="D505" s="16">
        <v>0.249</v>
      </c>
    </row>
    <row r="506" spans="1:4">
      <c r="A506" s="13" t="s">
        <v>179</v>
      </c>
      <c r="B506" s="13" t="s">
        <v>96</v>
      </c>
      <c r="C506" s="13" t="s">
        <v>586</v>
      </c>
      <c r="D506" s="16">
        <v>0.751</v>
      </c>
    </row>
    <row r="507" spans="1:4" ht="48">
      <c r="A507" s="13" t="s">
        <v>179</v>
      </c>
      <c r="B507" s="13" t="s">
        <v>133</v>
      </c>
      <c r="C507" s="19" t="s">
        <v>595</v>
      </c>
      <c r="D507" s="16"/>
    </row>
    <row r="508" spans="1:4">
      <c r="A508" s="13" t="s">
        <v>179</v>
      </c>
      <c r="B508" s="13" t="s">
        <v>50</v>
      </c>
      <c r="C508" s="13" t="s">
        <v>51</v>
      </c>
      <c r="D508" s="16">
        <v>0.68400000000000005</v>
      </c>
    </row>
    <row r="509" spans="1:4">
      <c r="A509" s="13" t="s">
        <v>179</v>
      </c>
      <c r="B509" s="13" t="s">
        <v>50</v>
      </c>
      <c r="C509" s="13" t="s">
        <v>52</v>
      </c>
      <c r="D509" s="16">
        <v>0.316</v>
      </c>
    </row>
    <row r="510" spans="1:4">
      <c r="A510" s="13" t="s">
        <v>179</v>
      </c>
      <c r="B510" s="13" t="s">
        <v>53</v>
      </c>
      <c r="C510" s="13" t="s">
        <v>54</v>
      </c>
      <c r="D510" s="16">
        <v>0.47899999999999998</v>
      </c>
    </row>
    <row r="511" spans="1:4">
      <c r="A511" s="13" t="s">
        <v>179</v>
      </c>
      <c r="B511" s="13" t="s">
        <v>53</v>
      </c>
      <c r="C511" s="13" t="s">
        <v>55</v>
      </c>
      <c r="D511" s="16">
        <v>0.52100000000000002</v>
      </c>
    </row>
    <row r="512" spans="1:4">
      <c r="A512" s="13" t="s">
        <v>179</v>
      </c>
      <c r="B512" s="13" t="s">
        <v>56</v>
      </c>
      <c r="C512" s="13" t="s">
        <v>57</v>
      </c>
      <c r="D512" s="16">
        <v>4.3999999999999997E-2</v>
      </c>
    </row>
    <row r="513" spans="1:4">
      <c r="A513" s="13" t="s">
        <v>179</v>
      </c>
      <c r="B513" s="13" t="s">
        <v>56</v>
      </c>
      <c r="C513" s="13" t="s">
        <v>58</v>
      </c>
      <c r="D513" s="16">
        <v>0.22700000000000001</v>
      </c>
    </row>
    <row r="514" spans="1:4">
      <c r="A514" s="13" t="s">
        <v>179</v>
      </c>
      <c r="B514" s="13" t="s">
        <v>56</v>
      </c>
      <c r="C514" s="13" t="s">
        <v>59</v>
      </c>
      <c r="D514" s="16">
        <v>0.28299999999999997</v>
      </c>
    </row>
    <row r="515" spans="1:4">
      <c r="A515" s="13" t="s">
        <v>179</v>
      </c>
      <c r="B515" s="13" t="s">
        <v>56</v>
      </c>
      <c r="C515" s="13" t="s">
        <v>60</v>
      </c>
      <c r="D515" s="16">
        <v>0.21</v>
      </c>
    </row>
    <row r="516" spans="1:4">
      <c r="A516" s="13" t="s">
        <v>179</v>
      </c>
      <c r="B516" s="13" t="s">
        <v>56</v>
      </c>
      <c r="C516" s="13" t="s">
        <v>61</v>
      </c>
      <c r="D516" s="16">
        <v>0.14899999999999999</v>
      </c>
    </row>
    <row r="517" spans="1:4">
      <c r="A517" s="13" t="s">
        <v>179</v>
      </c>
      <c r="B517" s="13" t="s">
        <v>56</v>
      </c>
      <c r="C517" s="13" t="s">
        <v>62</v>
      </c>
      <c r="D517" s="16">
        <v>4.2999999999999997E-2</v>
      </c>
    </row>
    <row r="518" spans="1:4">
      <c r="A518" s="13" t="s">
        <v>179</v>
      </c>
      <c r="B518" s="13" t="s">
        <v>56</v>
      </c>
      <c r="C518" s="13" t="s">
        <v>63</v>
      </c>
      <c r="D518" s="16">
        <v>3.5000000000000003E-2</v>
      </c>
    </row>
    <row r="519" spans="1:4">
      <c r="A519" s="13" t="s">
        <v>179</v>
      </c>
      <c r="B519" s="13" t="s">
        <v>56</v>
      </c>
      <c r="C519" s="13" t="s">
        <v>64</v>
      </c>
      <c r="D519" s="15">
        <f>SUM(D512:D514)</f>
        <v>0.55400000000000005</v>
      </c>
    </row>
    <row r="520" spans="1:4">
      <c r="A520" s="13" t="s">
        <v>179</v>
      </c>
      <c r="B520" s="13" t="s">
        <v>56</v>
      </c>
      <c r="C520" s="13" t="s">
        <v>65</v>
      </c>
      <c r="D520" s="16">
        <f>SUM(D515:D518)</f>
        <v>0.43699999999999994</v>
      </c>
    </row>
    <row r="521" spans="1:4">
      <c r="A521" s="11" t="s">
        <v>162</v>
      </c>
      <c r="B521" s="11" t="s">
        <v>94</v>
      </c>
      <c r="C521" s="11" t="s">
        <v>596</v>
      </c>
      <c r="D521" s="12">
        <v>0.2782</v>
      </c>
    </row>
    <row r="522" spans="1:4">
      <c r="A522" s="11" t="s">
        <v>162</v>
      </c>
      <c r="B522" s="11" t="s">
        <v>96</v>
      </c>
      <c r="C522" s="11" t="s">
        <v>66</v>
      </c>
      <c r="D522" s="12">
        <v>0.33119999999999999</v>
      </c>
    </row>
    <row r="523" spans="1:4" ht="16">
      <c r="A523" s="11" t="s">
        <v>162</v>
      </c>
      <c r="B523" s="11" t="s">
        <v>274</v>
      </c>
      <c r="C523" s="33" t="s">
        <v>597</v>
      </c>
      <c r="D523" s="12">
        <v>0.1099</v>
      </c>
    </row>
    <row r="524" spans="1:4">
      <c r="A524" s="11" t="s">
        <v>162</v>
      </c>
      <c r="B524" s="11" t="s">
        <v>276</v>
      </c>
      <c r="C524" s="11" t="s">
        <v>598</v>
      </c>
      <c r="D524" s="12">
        <v>0.28070000000000001</v>
      </c>
    </row>
    <row r="525" spans="1:4" ht="80">
      <c r="A525" s="11" t="s">
        <v>162</v>
      </c>
      <c r="B525" s="11" t="s">
        <v>133</v>
      </c>
      <c r="C525" s="67" t="s">
        <v>599</v>
      </c>
      <c r="D525" s="12"/>
    </row>
    <row r="526" spans="1:4">
      <c r="A526" s="11" t="s">
        <v>162</v>
      </c>
      <c r="B526" s="11" t="s">
        <v>50</v>
      </c>
      <c r="C526" s="11" t="s">
        <v>51</v>
      </c>
      <c r="D526" s="12">
        <v>0.57640000000000002</v>
      </c>
    </row>
    <row r="527" spans="1:4">
      <c r="A527" s="11" t="s">
        <v>162</v>
      </c>
      <c r="B527" s="11" t="s">
        <v>50</v>
      </c>
      <c r="C527" s="11" t="s">
        <v>52</v>
      </c>
      <c r="D527" s="12">
        <v>0.42359999999999998</v>
      </c>
    </row>
    <row r="528" spans="1:4">
      <c r="A528" s="11" t="s">
        <v>162</v>
      </c>
      <c r="B528" s="11" t="s">
        <v>53</v>
      </c>
      <c r="C528" s="11" t="s">
        <v>54</v>
      </c>
      <c r="D528" s="12">
        <v>0.52149999999999996</v>
      </c>
    </row>
    <row r="529" spans="1:4">
      <c r="A529" s="11" t="s">
        <v>162</v>
      </c>
      <c r="B529" s="11" t="s">
        <v>53</v>
      </c>
      <c r="C529" s="11" t="s">
        <v>55</v>
      </c>
      <c r="D529" s="12">
        <v>0.47849999999999998</v>
      </c>
    </row>
    <row r="530" spans="1:4">
      <c r="A530" s="11" t="s">
        <v>162</v>
      </c>
      <c r="B530" s="11" t="s">
        <v>56</v>
      </c>
      <c r="C530" s="11" t="s">
        <v>57</v>
      </c>
      <c r="D530" s="12">
        <v>0.01</v>
      </c>
    </row>
    <row r="531" spans="1:4">
      <c r="A531" s="11" t="s">
        <v>162</v>
      </c>
      <c r="B531" s="11" t="s">
        <v>56</v>
      </c>
      <c r="C531" s="11" t="s">
        <v>58</v>
      </c>
      <c r="D531" s="12">
        <v>0.21229999999999999</v>
      </c>
    </row>
    <row r="532" spans="1:4">
      <c r="A532" s="11" t="s">
        <v>162</v>
      </c>
      <c r="B532" s="11" t="s">
        <v>56</v>
      </c>
      <c r="C532" s="11" t="s">
        <v>59</v>
      </c>
      <c r="D532" s="12">
        <v>0.1933</v>
      </c>
    </row>
    <row r="533" spans="1:4">
      <c r="A533" s="11" t="s">
        <v>162</v>
      </c>
      <c r="B533" s="11" t="s">
        <v>56</v>
      </c>
      <c r="C533" s="11" t="s">
        <v>60</v>
      </c>
      <c r="D533" s="12">
        <v>0.37959999999999999</v>
      </c>
    </row>
    <row r="534" spans="1:4">
      <c r="A534" s="11" t="s">
        <v>162</v>
      </c>
      <c r="B534" s="11" t="s">
        <v>56</v>
      </c>
      <c r="C534" s="11" t="s">
        <v>61</v>
      </c>
      <c r="D534" s="12">
        <v>0.1449</v>
      </c>
    </row>
    <row r="535" spans="1:4">
      <c r="A535" s="11" t="s">
        <v>162</v>
      </c>
      <c r="B535" s="11" t="s">
        <v>56</v>
      </c>
      <c r="C535" s="11" t="s">
        <v>62</v>
      </c>
      <c r="D535" s="12">
        <v>4.8500000000000001E-2</v>
      </c>
    </row>
    <row r="536" spans="1:4">
      <c r="A536" s="11" t="s">
        <v>162</v>
      </c>
      <c r="B536" s="11" t="s">
        <v>56</v>
      </c>
      <c r="C536" s="11" t="s">
        <v>63</v>
      </c>
      <c r="D536" s="12">
        <v>9.4999999999999998E-3</v>
      </c>
    </row>
    <row r="537" spans="1:4">
      <c r="A537" s="11" t="s">
        <v>162</v>
      </c>
      <c r="B537" s="11" t="s">
        <v>56</v>
      </c>
      <c r="C537" s="11" t="s">
        <v>64</v>
      </c>
      <c r="D537" s="12">
        <f>SUM(D530:D532)</f>
        <v>0.41559999999999997</v>
      </c>
    </row>
    <row r="538" spans="1:4">
      <c r="A538" s="11" t="s">
        <v>162</v>
      </c>
      <c r="B538" s="11" t="s">
        <v>56</v>
      </c>
      <c r="C538" s="11" t="s">
        <v>65</v>
      </c>
      <c r="D538" s="12">
        <f>SUM(D533:D536)</f>
        <v>0.58249999999999991</v>
      </c>
    </row>
    <row r="539" spans="1:4">
      <c r="A539" s="13" t="s">
        <v>164</v>
      </c>
      <c r="B539" s="13" t="s">
        <v>94</v>
      </c>
      <c r="C539" s="13" t="s">
        <v>600</v>
      </c>
      <c r="D539" s="16">
        <v>0.35849999999999999</v>
      </c>
    </row>
    <row r="540" spans="1:4">
      <c r="A540" s="13" t="s">
        <v>164</v>
      </c>
      <c r="B540" s="13" t="s">
        <v>96</v>
      </c>
      <c r="C540" s="13" t="s">
        <v>66</v>
      </c>
      <c r="D540" s="16">
        <v>0.26800000000000002</v>
      </c>
    </row>
    <row r="541" spans="1:4" ht="16">
      <c r="A541" s="13" t="s">
        <v>164</v>
      </c>
      <c r="B541" s="13" t="s">
        <v>274</v>
      </c>
      <c r="C541" s="19" t="s">
        <v>601</v>
      </c>
      <c r="D541" s="16">
        <v>0.17249999999999999</v>
      </c>
    </row>
    <row r="542" spans="1:4">
      <c r="A542" s="13" t="s">
        <v>164</v>
      </c>
      <c r="B542" s="13" t="s">
        <v>276</v>
      </c>
      <c r="C542" s="13" t="s">
        <v>602</v>
      </c>
      <c r="D542" s="16">
        <v>0.20100000000000001</v>
      </c>
    </row>
    <row r="543" spans="1:4" ht="64">
      <c r="A543" s="13" t="s">
        <v>164</v>
      </c>
      <c r="B543" s="13" t="s">
        <v>133</v>
      </c>
      <c r="C543" s="19" t="s">
        <v>603</v>
      </c>
      <c r="D543" s="16"/>
    </row>
    <row r="544" spans="1:4">
      <c r="A544" s="13" t="s">
        <v>164</v>
      </c>
      <c r="B544" s="13" t="s">
        <v>50</v>
      </c>
      <c r="C544" s="13" t="s">
        <v>51</v>
      </c>
      <c r="D544" s="16">
        <v>0.53700000000000003</v>
      </c>
    </row>
    <row r="545" spans="1:4">
      <c r="A545" s="13" t="s">
        <v>164</v>
      </c>
      <c r="B545" s="13" t="s">
        <v>50</v>
      </c>
      <c r="C545" s="13" t="s">
        <v>52</v>
      </c>
      <c r="D545" s="16">
        <v>0.46300000000000002</v>
      </c>
    </row>
    <row r="546" spans="1:4">
      <c r="A546" s="13" t="s">
        <v>164</v>
      </c>
      <c r="B546" s="13" t="s">
        <v>53</v>
      </c>
      <c r="C546" s="13" t="s">
        <v>54</v>
      </c>
      <c r="D546" s="16">
        <v>0.51100000000000001</v>
      </c>
    </row>
    <row r="547" spans="1:4">
      <c r="A547" s="13" t="s">
        <v>164</v>
      </c>
      <c r="B547" s="13" t="s">
        <v>53</v>
      </c>
      <c r="C547" s="13" t="s">
        <v>55</v>
      </c>
      <c r="D547" s="16">
        <v>0.48899999999999999</v>
      </c>
    </row>
    <row r="548" spans="1:4">
      <c r="A548" s="13" t="s">
        <v>164</v>
      </c>
      <c r="B548" s="13" t="s">
        <v>56</v>
      </c>
      <c r="C548" s="13" t="s">
        <v>57</v>
      </c>
      <c r="D548" s="16">
        <v>1.6E-2</v>
      </c>
    </row>
    <row r="549" spans="1:4">
      <c r="A549" s="13" t="s">
        <v>164</v>
      </c>
      <c r="B549" s="13" t="s">
        <v>56</v>
      </c>
      <c r="C549" s="13" t="s">
        <v>58</v>
      </c>
      <c r="D549" s="16">
        <v>0.26600000000000001</v>
      </c>
    </row>
    <row r="550" spans="1:4">
      <c r="A550" s="13" t="s">
        <v>164</v>
      </c>
      <c r="B550" s="13" t="s">
        <v>56</v>
      </c>
      <c r="C550" s="13" t="s">
        <v>59</v>
      </c>
      <c r="D550" s="16">
        <v>0.20100000000000001</v>
      </c>
    </row>
    <row r="551" spans="1:4">
      <c r="A551" s="13" t="s">
        <v>164</v>
      </c>
      <c r="B551" s="13" t="s">
        <v>56</v>
      </c>
      <c r="C551" s="13" t="s">
        <v>60</v>
      </c>
      <c r="D551" s="16">
        <v>0.29849999999999999</v>
      </c>
    </row>
    <row r="552" spans="1:4">
      <c r="A552" s="13" t="s">
        <v>164</v>
      </c>
      <c r="B552" s="13" t="s">
        <v>56</v>
      </c>
      <c r="C552" s="13" t="s">
        <v>61</v>
      </c>
      <c r="D552" s="16">
        <v>0.16</v>
      </c>
    </row>
    <row r="553" spans="1:4">
      <c r="A553" s="13" t="s">
        <v>164</v>
      </c>
      <c r="B553" s="13" t="s">
        <v>56</v>
      </c>
      <c r="C553" s="13" t="s">
        <v>62</v>
      </c>
      <c r="D553" s="16">
        <v>3.7999999999999999E-2</v>
      </c>
    </row>
    <row r="554" spans="1:4">
      <c r="A554" s="13" t="s">
        <v>164</v>
      </c>
      <c r="B554" s="13" t="s">
        <v>56</v>
      </c>
      <c r="C554" s="13" t="s">
        <v>63</v>
      </c>
      <c r="D554" s="16">
        <v>0.01</v>
      </c>
    </row>
    <row r="555" spans="1:4">
      <c r="A555" s="13" t="s">
        <v>164</v>
      </c>
      <c r="B555" s="13" t="s">
        <v>56</v>
      </c>
      <c r="C555" s="13" t="s">
        <v>64</v>
      </c>
      <c r="D555" s="15">
        <f>SUM(D548:D550)</f>
        <v>0.48300000000000004</v>
      </c>
    </row>
    <row r="556" spans="1:4">
      <c r="A556" s="13" t="s">
        <v>164</v>
      </c>
      <c r="B556" s="13" t="s">
        <v>56</v>
      </c>
      <c r="C556" s="13" t="s">
        <v>65</v>
      </c>
      <c r="D556" s="16">
        <f>SUM(D551:D554)</f>
        <v>0.50649999999999995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3"/>
  <sheetViews>
    <sheetView tabSelected="1" workbookViewId="0">
      <selection activeCell="F23" sqref="F23"/>
    </sheetView>
  </sheetViews>
  <sheetFormatPr baseColWidth="10" defaultRowHeight="15"/>
  <cols>
    <col min="1" max="1" width="24.5" bestFit="1" customWidth="1"/>
    <col min="6" max="6" width="10.83203125" customWidth="1"/>
  </cols>
  <sheetData>
    <row r="1" spans="1:8">
      <c r="A1" t="s">
        <v>21</v>
      </c>
      <c r="B1"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c r="H14">
        <v>0</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row r="23" spans="1:8">
      <c r="A23" t="s">
        <v>159</v>
      </c>
      <c r="B23">
        <v>1296</v>
      </c>
      <c r="C23">
        <v>1064</v>
      </c>
      <c r="D23">
        <v>53</v>
      </c>
      <c r="E23">
        <v>179</v>
      </c>
      <c r="F23">
        <v>148</v>
      </c>
      <c r="G23">
        <v>53</v>
      </c>
      <c r="H23">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A173B992-D409-46D4-A356-39CAA5E52A01}">
  <ds:schemaRefs>
    <ds:schemaRef ds:uri="http://schemas.openxmlformats.org/package/2006/metadata/core-properties"/>
    <ds:schemaRef ds:uri="69276225-f05c-44c5-92dc-c999460a4149"/>
    <ds:schemaRef ds:uri="http://purl.org/dc/elements/1.1/"/>
    <ds:schemaRef ds:uri="46f3a809-46a3-44ee-a0f1-42a271529c86"/>
    <ds:schemaRef ds:uri="http://purl.org/dc/term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2023-03-15T20:03:54Z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