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13_ncr:1_{9A910EAD-B613-4782-B029-B367C827F41C}" xr6:coauthVersionLast="45" xr6:coauthVersionMax="45" xr10:uidLastSave="{00000000-0000-0000-0000-000000000000}"/>
  <bookViews>
    <workbookView xWindow="1845" yWindow="150" windowWidth="26220" windowHeight="15375" xr2:uid="{C9F65CE4-60BA-4863-90AC-926D767D04A5}"/>
  </bookViews>
  <sheets>
    <sheet name="us-ny-nyc" sheetId="1" r:id="rId1"/>
    <sheet name="Sheet1" sheetId="6" r:id="rId2"/>
    <sheet name="nys" sheetId="5" r:id="rId3"/>
    <sheet name="nyc zip codes" sheetId="3" r:id="rId4"/>
    <sheet name="nyc data base removed" sheetId="2" r:id="rId5"/>
    <sheet name="us tota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71" i="1" l="1"/>
  <c r="S171" i="1"/>
  <c r="R171" i="1"/>
  <c r="Q171" i="1"/>
  <c r="P171" i="1"/>
  <c r="T170" i="1"/>
  <c r="S170" i="1"/>
  <c r="R170" i="1"/>
  <c r="Q170" i="1"/>
  <c r="P170" i="1"/>
  <c r="T169" i="1"/>
  <c r="S169" i="1"/>
  <c r="R169" i="1"/>
  <c r="Q169" i="1"/>
  <c r="P169" i="1"/>
  <c r="T168" i="1"/>
  <c r="S168" i="1"/>
  <c r="R168" i="1"/>
  <c r="Q168" i="1"/>
  <c r="P168" i="1"/>
  <c r="N171" i="1"/>
  <c r="N170" i="1"/>
  <c r="N169" i="1"/>
  <c r="N168" i="1"/>
  <c r="C166" i="1"/>
  <c r="B166" i="1"/>
  <c r="L164" i="1"/>
  <c r="M171" i="1"/>
  <c r="M170" i="1"/>
  <c r="M169" i="1"/>
  <c r="M168" i="1"/>
  <c r="K171" i="1"/>
  <c r="K170" i="1"/>
  <c r="K169" i="1"/>
  <c r="K168" i="1"/>
  <c r="I171" i="1"/>
  <c r="I170" i="1"/>
  <c r="I169" i="1"/>
  <c r="I168" i="1"/>
  <c r="H171" i="1"/>
  <c r="H170" i="1"/>
  <c r="H169" i="1"/>
  <c r="H168" i="1"/>
  <c r="G172" i="1"/>
  <c r="G171" i="1"/>
  <c r="G170" i="1"/>
  <c r="G169" i="1"/>
  <c r="G168" i="1"/>
  <c r="E170" i="1"/>
  <c r="E169" i="1"/>
  <c r="E168" i="1"/>
  <c r="C169" i="1"/>
  <c r="B169" i="1"/>
  <c r="C168" i="1"/>
  <c r="C167" i="1" s="1"/>
  <c r="B168" i="1"/>
  <c r="B167" i="1" s="1"/>
  <c r="AA92" i="1"/>
  <c r="Z92" i="1"/>
  <c r="W92" i="1"/>
  <c r="T92" i="1"/>
  <c r="S92" i="1"/>
  <c r="R92" i="1"/>
  <c r="Q92" i="1"/>
  <c r="P92" i="1"/>
  <c r="O92" i="1"/>
  <c r="J92" i="1"/>
  <c r="N92" i="1" s="1"/>
  <c r="H92" i="1"/>
  <c r="I92" i="1" s="1"/>
  <c r="E92" i="1"/>
  <c r="AA91" i="1"/>
  <c r="Z91" i="1"/>
  <c r="W91" i="1"/>
  <c r="T91" i="1"/>
  <c r="S91" i="1"/>
  <c r="R91" i="1"/>
  <c r="Q91" i="1"/>
  <c r="P91" i="1"/>
  <c r="O91" i="1"/>
  <c r="J91" i="1"/>
  <c r="N91" i="1" s="1"/>
  <c r="H91" i="1"/>
  <c r="I91" i="1" s="1"/>
  <c r="E91" i="1"/>
  <c r="AA90" i="1"/>
  <c r="Z90" i="1"/>
  <c r="W90" i="1"/>
  <c r="T90" i="1"/>
  <c r="S90" i="1"/>
  <c r="R90" i="1"/>
  <c r="Q90" i="1"/>
  <c r="P90" i="1"/>
  <c r="O90" i="1"/>
  <c r="J90" i="1"/>
  <c r="K90" i="1" s="1"/>
  <c r="H90" i="1"/>
  <c r="I90" i="1" s="1"/>
  <c r="E90" i="1"/>
  <c r="C92" i="1"/>
  <c r="C91" i="1" s="1"/>
  <c r="C90" i="1" s="1"/>
  <c r="C89" i="1" s="1"/>
  <c r="B92" i="1"/>
  <c r="B91" i="1"/>
  <c r="B90" i="1" s="1"/>
  <c r="B89" i="1" s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42" i="1"/>
  <c r="M41" i="1"/>
  <c r="M40" i="1"/>
  <c r="M12" i="1"/>
  <c r="N12" i="1" s="1"/>
  <c r="AD13" i="1"/>
  <c r="AC13" i="1"/>
  <c r="AA13" i="1"/>
  <c r="Z13" i="1"/>
  <c r="W13" i="1"/>
  <c r="L13" i="1" s="1"/>
  <c r="Q13" i="1" s="1"/>
  <c r="T13" i="1"/>
  <c r="S13" i="1"/>
  <c r="R13" i="1"/>
  <c r="AD12" i="1"/>
  <c r="AC12" i="1"/>
  <c r="AA12" i="1"/>
  <c r="Z12" i="1"/>
  <c r="W12" i="1"/>
  <c r="L12" i="1" s="1"/>
  <c r="Q12" i="1" s="1"/>
  <c r="T12" i="1"/>
  <c r="S12" i="1"/>
  <c r="R12" i="1"/>
  <c r="AD11" i="1"/>
  <c r="AC11" i="1"/>
  <c r="AA11" i="1"/>
  <c r="Z11" i="1"/>
  <c r="W11" i="1"/>
  <c r="L11" i="1" s="1"/>
  <c r="M11" i="1" s="1"/>
  <c r="T11" i="1"/>
  <c r="S11" i="1"/>
  <c r="R11" i="1"/>
  <c r="J13" i="1"/>
  <c r="H13" i="1"/>
  <c r="I13" i="1" s="1"/>
  <c r="J12" i="1"/>
  <c r="K12" i="1" s="1"/>
  <c r="H12" i="1"/>
  <c r="I12" i="1" s="1"/>
  <c r="K11" i="1"/>
  <c r="J11" i="1"/>
  <c r="H11" i="1"/>
  <c r="I11" i="1" s="1"/>
  <c r="N90" i="1" l="1"/>
  <c r="K92" i="1"/>
  <c r="K91" i="1"/>
  <c r="N11" i="1"/>
  <c r="K13" i="1"/>
  <c r="P11" i="1"/>
  <c r="Q11" i="1"/>
  <c r="O11" i="1"/>
  <c r="O12" i="1"/>
  <c r="P12" i="1"/>
  <c r="O13" i="1"/>
  <c r="Q180" i="1"/>
  <c r="Q179" i="1"/>
  <c r="Q178" i="1"/>
  <c r="Q177" i="1"/>
  <c r="Q176" i="1"/>
  <c r="Q175" i="1"/>
  <c r="Q174" i="1"/>
  <c r="Q173" i="1"/>
  <c r="Q172" i="1"/>
  <c r="AA175" i="1"/>
  <c r="Z175" i="1"/>
  <c r="AA174" i="1"/>
  <c r="Z174" i="1"/>
  <c r="AA173" i="1"/>
  <c r="Z173" i="1"/>
  <c r="AA172" i="1"/>
  <c r="Z172" i="1"/>
  <c r="T174" i="1"/>
  <c r="S174" i="1"/>
  <c r="R174" i="1"/>
  <c r="T173" i="1"/>
  <c r="S173" i="1"/>
  <c r="R173" i="1"/>
  <c r="T172" i="1"/>
  <c r="S172" i="1"/>
  <c r="R172" i="1"/>
  <c r="M172" i="1"/>
  <c r="N172" i="1" s="1"/>
  <c r="E171" i="1"/>
  <c r="Y163" i="1"/>
  <c r="Y164" i="1"/>
  <c r="F164" i="1"/>
  <c r="J164" i="1"/>
  <c r="J163" i="1"/>
  <c r="F163" i="1"/>
  <c r="AD17" i="1"/>
  <c r="AC17" i="1"/>
  <c r="AD16" i="1"/>
  <c r="AC16" i="1"/>
  <c r="AD15" i="1"/>
  <c r="AC15" i="1"/>
  <c r="AD14" i="1"/>
  <c r="AC14" i="1"/>
  <c r="AA17" i="1"/>
  <c r="Z17" i="1"/>
  <c r="AA16" i="1"/>
  <c r="Z16" i="1"/>
  <c r="AA15" i="1"/>
  <c r="Z15" i="1"/>
  <c r="AA14" i="1"/>
  <c r="Z14" i="1"/>
  <c r="W17" i="1"/>
  <c r="L17" i="1" s="1"/>
  <c r="W16" i="1"/>
  <c r="L16" i="1" s="1"/>
  <c r="M16" i="1" s="1"/>
  <c r="W15" i="1"/>
  <c r="L15" i="1" s="1"/>
  <c r="W14" i="1"/>
  <c r="L14" i="1" s="1"/>
  <c r="M13" i="1" s="1"/>
  <c r="N13" i="1" s="1"/>
  <c r="T17" i="1"/>
  <c r="S17" i="1"/>
  <c r="R17" i="1"/>
  <c r="T16" i="1"/>
  <c r="S16" i="1"/>
  <c r="R16" i="1"/>
  <c r="T15" i="1"/>
  <c r="S15" i="1"/>
  <c r="R15" i="1"/>
  <c r="T14" i="1"/>
  <c r="S14" i="1"/>
  <c r="R14" i="1"/>
  <c r="N16" i="1"/>
  <c r="K17" i="1"/>
  <c r="J17" i="1"/>
  <c r="J16" i="1"/>
  <c r="K16" i="1" s="1"/>
  <c r="J15" i="1"/>
  <c r="K15" i="1" s="1"/>
  <c r="J14" i="1"/>
  <c r="K14" i="1" s="1"/>
  <c r="I16" i="1"/>
  <c r="H17" i="1"/>
  <c r="I17" i="1" s="1"/>
  <c r="H16" i="1"/>
  <c r="H15" i="1"/>
  <c r="I15" i="1" s="1"/>
  <c r="H14" i="1"/>
  <c r="I14" i="1" s="1"/>
  <c r="E96" i="1"/>
  <c r="E95" i="1"/>
  <c r="E94" i="1"/>
  <c r="E93" i="1"/>
  <c r="T94" i="1"/>
  <c r="S94" i="1"/>
  <c r="R94" i="1"/>
  <c r="Q94" i="1"/>
  <c r="O94" i="1"/>
  <c r="T93" i="1"/>
  <c r="S93" i="1"/>
  <c r="R93" i="1"/>
  <c r="Q93" i="1"/>
  <c r="P93" i="1"/>
  <c r="O93" i="1"/>
  <c r="J94" i="1"/>
  <c r="K94" i="1" s="1"/>
  <c r="H94" i="1"/>
  <c r="I94" i="1" s="1"/>
  <c r="J93" i="1"/>
  <c r="K93" i="1" s="1"/>
  <c r="H93" i="1"/>
  <c r="I93" i="1" s="1"/>
  <c r="AA93" i="1"/>
  <c r="Z93" i="1"/>
  <c r="AA94" i="1"/>
  <c r="Z94" i="1"/>
  <c r="W94" i="1"/>
  <c r="W93" i="1"/>
  <c r="O15" i="1" l="1"/>
  <c r="M15" i="1"/>
  <c r="N15" i="1" s="1"/>
  <c r="P13" i="1"/>
  <c r="M14" i="1"/>
  <c r="N14" i="1"/>
  <c r="Q17" i="1"/>
  <c r="O17" i="1"/>
  <c r="Q14" i="1"/>
  <c r="O14" i="1"/>
  <c r="P14" i="1"/>
  <c r="Q16" i="1"/>
  <c r="P16" i="1"/>
  <c r="O16" i="1"/>
  <c r="P15" i="1"/>
  <c r="Q15" i="1"/>
  <c r="N93" i="1"/>
  <c r="N94" i="1"/>
  <c r="N174" i="1"/>
  <c r="E175" i="1"/>
  <c r="E174" i="1"/>
  <c r="E173" i="1"/>
  <c r="E172" i="1"/>
  <c r="K175" i="1"/>
  <c r="H175" i="1"/>
  <c r="I175" i="1" s="1"/>
  <c r="G175" i="1"/>
  <c r="K174" i="1"/>
  <c r="H174" i="1"/>
  <c r="I174" i="1" s="1"/>
  <c r="G174" i="1"/>
  <c r="K173" i="1"/>
  <c r="H173" i="1"/>
  <c r="I173" i="1" s="1"/>
  <c r="G173" i="1"/>
  <c r="K172" i="1"/>
  <c r="H172" i="1"/>
  <c r="I172" i="1" s="1"/>
  <c r="M174" i="1"/>
  <c r="M173" i="1"/>
  <c r="T96" i="1"/>
  <c r="S96" i="1"/>
  <c r="R96" i="1"/>
  <c r="L96" i="1"/>
  <c r="Q96" i="1" s="1"/>
  <c r="K96" i="1"/>
  <c r="T95" i="1"/>
  <c r="S95" i="1"/>
  <c r="R95" i="1"/>
  <c r="AA96" i="1"/>
  <c r="Z96" i="1"/>
  <c r="AA95" i="1"/>
  <c r="Z95" i="1"/>
  <c r="W96" i="1"/>
  <c r="W95" i="1"/>
  <c r="L95" i="1" s="1"/>
  <c r="J96" i="1"/>
  <c r="N96" i="1" s="1"/>
  <c r="J95" i="1"/>
  <c r="N95" i="1" s="1"/>
  <c r="H96" i="1"/>
  <c r="I96" i="1" s="1"/>
  <c r="H95" i="1"/>
  <c r="I95" i="1" s="1"/>
  <c r="N173" i="1" l="1"/>
  <c r="P173" i="1"/>
  <c r="P172" i="1"/>
  <c r="K95" i="1"/>
  <c r="Q95" i="1"/>
  <c r="P94" i="1"/>
  <c r="P95" i="1"/>
  <c r="O96" i="1"/>
  <c r="O95" i="1"/>
  <c r="F3" i="1"/>
  <c r="F83" i="1"/>
  <c r="F2" i="1" s="1"/>
  <c r="E2" i="1" s="1"/>
  <c r="AA104" i="1" l="1"/>
  <c r="Z104" i="1"/>
  <c r="AA103" i="1"/>
  <c r="Z103" i="1"/>
  <c r="AA102" i="1"/>
  <c r="Z102" i="1"/>
  <c r="AA101" i="1"/>
  <c r="Z101" i="1"/>
  <c r="AA100" i="1"/>
  <c r="Z100" i="1"/>
  <c r="AA99" i="1"/>
  <c r="Z99" i="1"/>
  <c r="AA98" i="1"/>
  <c r="Z98" i="1"/>
  <c r="AA97" i="1"/>
  <c r="Z97" i="1"/>
  <c r="W101" i="1"/>
  <c r="L101" i="1" s="1"/>
  <c r="W100" i="1"/>
  <c r="L100" i="1" s="1"/>
  <c r="O100" i="1" s="1"/>
  <c r="W99" i="1"/>
  <c r="L99" i="1" s="1"/>
  <c r="Q99" i="1" s="1"/>
  <c r="W98" i="1"/>
  <c r="L98" i="1" s="1"/>
  <c r="W97" i="1"/>
  <c r="T101" i="1"/>
  <c r="S101" i="1"/>
  <c r="R101" i="1"/>
  <c r="T100" i="1"/>
  <c r="S100" i="1"/>
  <c r="R100" i="1"/>
  <c r="T99" i="1"/>
  <c r="S99" i="1"/>
  <c r="R99" i="1"/>
  <c r="T98" i="1"/>
  <c r="S98" i="1"/>
  <c r="R98" i="1"/>
  <c r="T97" i="1"/>
  <c r="S97" i="1"/>
  <c r="R97" i="1"/>
  <c r="L97" i="1"/>
  <c r="J101" i="1"/>
  <c r="K101" i="1" s="1"/>
  <c r="J100" i="1"/>
  <c r="N100" i="1" s="1"/>
  <c r="J99" i="1"/>
  <c r="N99" i="1" s="1"/>
  <c r="J98" i="1"/>
  <c r="K98" i="1" s="1"/>
  <c r="J97" i="1"/>
  <c r="K97" i="1" s="1"/>
  <c r="H101" i="1"/>
  <c r="I101" i="1" s="1"/>
  <c r="H100" i="1"/>
  <c r="I100" i="1" s="1"/>
  <c r="H99" i="1"/>
  <c r="I99" i="1" s="1"/>
  <c r="H98" i="1"/>
  <c r="I98" i="1" s="1"/>
  <c r="H97" i="1"/>
  <c r="E101" i="1"/>
  <c r="E100" i="1"/>
  <c r="E99" i="1"/>
  <c r="E98" i="1"/>
  <c r="E97" i="1"/>
  <c r="K179" i="1"/>
  <c r="K178" i="1"/>
  <c r="K177" i="1"/>
  <c r="K176" i="1"/>
  <c r="H178" i="1"/>
  <c r="I178" i="1" s="1"/>
  <c r="G178" i="1"/>
  <c r="H177" i="1"/>
  <c r="I177" i="1" s="1"/>
  <c r="G177" i="1"/>
  <c r="H176" i="1"/>
  <c r="I176" i="1" s="1"/>
  <c r="G176" i="1"/>
  <c r="E178" i="1"/>
  <c r="E177" i="1"/>
  <c r="E176" i="1"/>
  <c r="T179" i="1"/>
  <c r="S179" i="1"/>
  <c r="R179" i="1"/>
  <c r="T178" i="1"/>
  <c r="S178" i="1"/>
  <c r="R178" i="1"/>
  <c r="T177" i="1"/>
  <c r="S177" i="1"/>
  <c r="R177" i="1"/>
  <c r="T176" i="1"/>
  <c r="S176" i="1"/>
  <c r="R176" i="1"/>
  <c r="T175" i="1"/>
  <c r="S175" i="1"/>
  <c r="R175" i="1"/>
  <c r="T180" i="1"/>
  <c r="S180" i="1"/>
  <c r="M179" i="1"/>
  <c r="N179" i="1" s="1"/>
  <c r="M178" i="1"/>
  <c r="N178" i="1" s="1"/>
  <c r="M177" i="1"/>
  <c r="N177" i="1" s="1"/>
  <c r="M176" i="1"/>
  <c r="N176" i="1" s="1"/>
  <c r="M175" i="1"/>
  <c r="AA180" i="1"/>
  <c r="Z180" i="1"/>
  <c r="AA179" i="1"/>
  <c r="Z179" i="1"/>
  <c r="AA178" i="1"/>
  <c r="Z178" i="1"/>
  <c r="AA177" i="1"/>
  <c r="Z177" i="1"/>
  <c r="AA176" i="1"/>
  <c r="Z176" i="1"/>
  <c r="T22" i="1"/>
  <c r="S22" i="1"/>
  <c r="R22" i="1"/>
  <c r="T21" i="1"/>
  <c r="S21" i="1"/>
  <c r="R21" i="1"/>
  <c r="T20" i="1"/>
  <c r="S20" i="1"/>
  <c r="R20" i="1"/>
  <c r="T19" i="1"/>
  <c r="S19" i="1"/>
  <c r="R19" i="1"/>
  <c r="T18" i="1"/>
  <c r="S18" i="1"/>
  <c r="R18" i="1"/>
  <c r="AA22" i="1"/>
  <c r="Z22" i="1"/>
  <c r="AA21" i="1"/>
  <c r="Z21" i="1"/>
  <c r="AA20" i="1"/>
  <c r="Z20" i="1"/>
  <c r="AA19" i="1"/>
  <c r="Z19" i="1"/>
  <c r="AA18" i="1"/>
  <c r="Z18" i="1"/>
  <c r="AD22" i="1"/>
  <c r="AC22" i="1"/>
  <c r="AD21" i="1"/>
  <c r="AC21" i="1"/>
  <c r="AD20" i="1"/>
  <c r="AC20" i="1"/>
  <c r="AD19" i="1"/>
  <c r="AC19" i="1"/>
  <c r="AD18" i="1"/>
  <c r="AC18" i="1"/>
  <c r="W22" i="1"/>
  <c r="L22" i="1" s="1"/>
  <c r="W21" i="1"/>
  <c r="L21" i="1" s="1"/>
  <c r="M21" i="1" s="1"/>
  <c r="W20" i="1"/>
  <c r="L20" i="1" s="1"/>
  <c r="M20" i="1" s="1"/>
  <c r="W19" i="1"/>
  <c r="L19" i="1" s="1"/>
  <c r="W18" i="1"/>
  <c r="L18" i="1" s="1"/>
  <c r="J22" i="1"/>
  <c r="K22" i="1" s="1"/>
  <c r="H22" i="1"/>
  <c r="I22" i="1" s="1"/>
  <c r="J21" i="1"/>
  <c r="K21" i="1" s="1"/>
  <c r="H21" i="1"/>
  <c r="I21" i="1" s="1"/>
  <c r="J20" i="1"/>
  <c r="K20" i="1" s="1"/>
  <c r="H20" i="1"/>
  <c r="I20" i="1" s="1"/>
  <c r="J19" i="1"/>
  <c r="K19" i="1" s="1"/>
  <c r="H19" i="1"/>
  <c r="I19" i="1" s="1"/>
  <c r="J18" i="1"/>
  <c r="K18" i="1" s="1"/>
  <c r="H18" i="1"/>
  <c r="I18" i="1" s="1"/>
  <c r="M18" i="1" l="1"/>
  <c r="M17" i="1"/>
  <c r="N17" i="1" s="1"/>
  <c r="Q19" i="1"/>
  <c r="M19" i="1"/>
  <c r="N175" i="1"/>
  <c r="P174" i="1"/>
  <c r="M22" i="1"/>
  <c r="Q18" i="1"/>
  <c r="P17" i="1"/>
  <c r="O97" i="1"/>
  <c r="P96" i="1"/>
  <c r="I97" i="1"/>
  <c r="K99" i="1"/>
  <c r="N101" i="1"/>
  <c r="K100" i="1"/>
  <c r="N97" i="1"/>
  <c r="N98" i="1"/>
  <c r="O101" i="1"/>
  <c r="Q101" i="1"/>
  <c r="O98" i="1"/>
  <c r="Q98" i="1"/>
  <c r="P98" i="1"/>
  <c r="P100" i="1"/>
  <c r="P97" i="1"/>
  <c r="Q100" i="1"/>
  <c r="Q97" i="1"/>
  <c r="P99" i="1"/>
  <c r="O99" i="1"/>
  <c r="P176" i="1"/>
  <c r="P178" i="1"/>
  <c r="P175" i="1"/>
  <c r="P177" i="1"/>
  <c r="P18" i="1"/>
  <c r="N21" i="1"/>
  <c r="P21" i="1"/>
  <c r="O21" i="1"/>
  <c r="Q21" i="1"/>
  <c r="Q20" i="1"/>
  <c r="N20" i="1"/>
  <c r="O20" i="1"/>
  <c r="P20" i="1"/>
  <c r="Q22" i="1"/>
  <c r="O22" i="1"/>
  <c r="N19" i="1"/>
  <c r="O19" i="1"/>
  <c r="O18" i="1"/>
  <c r="P19" i="1"/>
  <c r="N18" i="1"/>
  <c r="O122" i="1"/>
  <c r="O121" i="1"/>
  <c r="O120" i="1"/>
  <c r="O119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43" i="1"/>
  <c r="O42" i="1"/>
  <c r="O41" i="1"/>
  <c r="O40" i="1"/>
  <c r="S181" i="1"/>
  <c r="N181" i="1"/>
  <c r="M182" i="1"/>
  <c r="M181" i="1"/>
  <c r="M180" i="1"/>
  <c r="P180" i="1" s="1"/>
  <c r="H179" i="1"/>
  <c r="I179" i="1" s="1"/>
  <c r="G179" i="1"/>
  <c r="E179" i="1"/>
  <c r="S183" i="1"/>
  <c r="S182" i="1"/>
  <c r="AA186" i="1"/>
  <c r="Z186" i="1"/>
  <c r="AA185" i="1"/>
  <c r="Z185" i="1"/>
  <c r="AA184" i="1"/>
  <c r="Z184" i="1"/>
  <c r="AA183" i="1"/>
  <c r="Z183" i="1"/>
  <c r="AA182" i="1"/>
  <c r="Z182" i="1"/>
  <c r="AA181" i="1"/>
  <c r="Z181" i="1"/>
  <c r="H181" i="1"/>
  <c r="I181" i="1" s="1"/>
  <c r="G181" i="1"/>
  <c r="H180" i="1"/>
  <c r="I180" i="1" s="1"/>
  <c r="G180" i="1"/>
  <c r="F6" i="1"/>
  <c r="E162" i="1"/>
  <c r="H123" i="1"/>
  <c r="I123" i="1" s="1"/>
  <c r="J123" i="1"/>
  <c r="K123" i="1" s="1"/>
  <c r="R123" i="1"/>
  <c r="S123" i="1"/>
  <c r="T123" i="1"/>
  <c r="W123" i="1"/>
  <c r="L123" i="1" s="1"/>
  <c r="O123" i="1" s="1"/>
  <c r="Z123" i="1"/>
  <c r="AA123" i="1"/>
  <c r="AE123" i="1"/>
  <c r="H124" i="1"/>
  <c r="I124" i="1" s="1"/>
  <c r="J124" i="1"/>
  <c r="K124" i="1" s="1"/>
  <c r="R124" i="1"/>
  <c r="S124" i="1"/>
  <c r="T124" i="1"/>
  <c r="W124" i="1"/>
  <c r="L124" i="1" s="1"/>
  <c r="Z124" i="1"/>
  <c r="AA124" i="1"/>
  <c r="H125" i="1"/>
  <c r="I125" i="1" s="1"/>
  <c r="J125" i="1"/>
  <c r="K125" i="1" s="1"/>
  <c r="R125" i="1"/>
  <c r="S125" i="1"/>
  <c r="T125" i="1"/>
  <c r="W125" i="1"/>
  <c r="L125" i="1" s="1"/>
  <c r="Q125" i="1" s="1"/>
  <c r="Z125" i="1"/>
  <c r="AA125" i="1"/>
  <c r="H126" i="1"/>
  <c r="I126" i="1" s="1"/>
  <c r="J126" i="1"/>
  <c r="N126" i="1" s="1"/>
  <c r="R126" i="1"/>
  <c r="S126" i="1"/>
  <c r="T126" i="1"/>
  <c r="W126" i="1"/>
  <c r="L126" i="1" s="1"/>
  <c r="Z126" i="1"/>
  <c r="AA126" i="1"/>
  <c r="H127" i="1"/>
  <c r="I127" i="1" s="1"/>
  <c r="J127" i="1"/>
  <c r="K127" i="1" s="1"/>
  <c r="R127" i="1"/>
  <c r="S127" i="1"/>
  <c r="T127" i="1"/>
  <c r="W127" i="1"/>
  <c r="L127" i="1" s="1"/>
  <c r="Z127" i="1"/>
  <c r="AA127" i="1"/>
  <c r="AE127" i="1"/>
  <c r="H128" i="1"/>
  <c r="I128" i="1"/>
  <c r="J128" i="1"/>
  <c r="N128" i="1" s="1"/>
  <c r="R128" i="1"/>
  <c r="S128" i="1"/>
  <c r="T128" i="1"/>
  <c r="W128" i="1"/>
  <c r="L128" i="1" s="1"/>
  <c r="O128" i="1" s="1"/>
  <c r="Z128" i="1"/>
  <c r="AA128" i="1"/>
  <c r="H129" i="1"/>
  <c r="I129" i="1" s="1"/>
  <c r="J129" i="1"/>
  <c r="K129" i="1" s="1"/>
  <c r="R129" i="1"/>
  <c r="S129" i="1"/>
  <c r="T129" i="1"/>
  <c r="W129" i="1"/>
  <c r="L129" i="1" s="1"/>
  <c r="Z129" i="1"/>
  <c r="AA129" i="1"/>
  <c r="H130" i="1"/>
  <c r="I130" i="1" s="1"/>
  <c r="J130" i="1"/>
  <c r="K130" i="1" s="1"/>
  <c r="R130" i="1"/>
  <c r="S130" i="1"/>
  <c r="T130" i="1"/>
  <c r="W130" i="1"/>
  <c r="L130" i="1" s="1"/>
  <c r="Z130" i="1"/>
  <c r="AA130" i="1"/>
  <c r="H131" i="1"/>
  <c r="I131" i="1"/>
  <c r="J131" i="1"/>
  <c r="K131" i="1" s="1"/>
  <c r="N131" i="1"/>
  <c r="R131" i="1"/>
  <c r="S131" i="1"/>
  <c r="T131" i="1"/>
  <c r="W131" i="1"/>
  <c r="L131" i="1" s="1"/>
  <c r="Z131" i="1"/>
  <c r="AA131" i="1"/>
  <c r="H132" i="1"/>
  <c r="I132" i="1" s="1"/>
  <c r="J132" i="1"/>
  <c r="N132" i="1" s="1"/>
  <c r="R132" i="1"/>
  <c r="S132" i="1"/>
  <c r="T132" i="1"/>
  <c r="W132" i="1"/>
  <c r="L132" i="1" s="1"/>
  <c r="Z132" i="1"/>
  <c r="AA132" i="1"/>
  <c r="H133" i="1"/>
  <c r="I133" i="1" s="1"/>
  <c r="J133" i="1"/>
  <c r="N133" i="1" s="1"/>
  <c r="K133" i="1"/>
  <c r="R133" i="1"/>
  <c r="S133" i="1"/>
  <c r="T133" i="1"/>
  <c r="W133" i="1"/>
  <c r="L133" i="1" s="1"/>
  <c r="Z133" i="1"/>
  <c r="AA133" i="1"/>
  <c r="H134" i="1"/>
  <c r="I134" i="1"/>
  <c r="J134" i="1"/>
  <c r="K134" i="1" s="1"/>
  <c r="R134" i="1"/>
  <c r="S134" i="1"/>
  <c r="T134" i="1"/>
  <c r="W134" i="1"/>
  <c r="L134" i="1" s="1"/>
  <c r="Z134" i="1"/>
  <c r="AA134" i="1"/>
  <c r="H135" i="1"/>
  <c r="I135" i="1" s="1"/>
  <c r="J135" i="1"/>
  <c r="K135" i="1" s="1"/>
  <c r="R135" i="1"/>
  <c r="S135" i="1"/>
  <c r="T135" i="1"/>
  <c r="W135" i="1"/>
  <c r="L135" i="1" s="1"/>
  <c r="Z135" i="1"/>
  <c r="AA135" i="1"/>
  <c r="H136" i="1"/>
  <c r="I136" i="1" s="1"/>
  <c r="J136" i="1"/>
  <c r="N136" i="1" s="1"/>
  <c r="R136" i="1"/>
  <c r="S136" i="1"/>
  <c r="T136" i="1"/>
  <c r="W136" i="1"/>
  <c r="L136" i="1" s="1"/>
  <c r="Q136" i="1" s="1"/>
  <c r="Z136" i="1"/>
  <c r="AA136" i="1"/>
  <c r="H137" i="1"/>
  <c r="I137" i="1" s="1"/>
  <c r="J137" i="1"/>
  <c r="K137" i="1" s="1"/>
  <c r="R137" i="1"/>
  <c r="S137" i="1"/>
  <c r="T137" i="1"/>
  <c r="W137" i="1"/>
  <c r="L137" i="1" s="1"/>
  <c r="Z137" i="1"/>
  <c r="AA137" i="1"/>
  <c r="H138" i="1"/>
  <c r="I138" i="1" s="1"/>
  <c r="J138" i="1"/>
  <c r="K138" i="1" s="1"/>
  <c r="R138" i="1"/>
  <c r="S138" i="1"/>
  <c r="T138" i="1"/>
  <c r="W138" i="1"/>
  <c r="L138" i="1" s="1"/>
  <c r="Z138" i="1"/>
  <c r="AA138" i="1"/>
  <c r="H139" i="1"/>
  <c r="I139" i="1" s="1"/>
  <c r="J139" i="1"/>
  <c r="N139" i="1" s="1"/>
  <c r="K139" i="1"/>
  <c r="R139" i="1"/>
  <c r="S139" i="1"/>
  <c r="T139" i="1"/>
  <c r="W139" i="1"/>
  <c r="L139" i="1" s="1"/>
  <c r="Z139" i="1"/>
  <c r="AA139" i="1"/>
  <c r="H140" i="1"/>
  <c r="I140" i="1" s="1"/>
  <c r="J140" i="1"/>
  <c r="N140" i="1" s="1"/>
  <c r="R140" i="1"/>
  <c r="S140" i="1"/>
  <c r="T140" i="1"/>
  <c r="W140" i="1"/>
  <c r="L140" i="1" s="1"/>
  <c r="Z140" i="1"/>
  <c r="AA140" i="1"/>
  <c r="H141" i="1"/>
  <c r="I141" i="1" s="1"/>
  <c r="J141" i="1"/>
  <c r="K141" i="1" s="1"/>
  <c r="R141" i="1"/>
  <c r="S141" i="1"/>
  <c r="T141" i="1"/>
  <c r="W141" i="1"/>
  <c r="L141" i="1" s="1"/>
  <c r="Q141" i="1" s="1"/>
  <c r="H142" i="1"/>
  <c r="I142" i="1" s="1"/>
  <c r="J142" i="1"/>
  <c r="K142" i="1" s="1"/>
  <c r="R142" i="1"/>
  <c r="T142" i="1"/>
  <c r="W142" i="1"/>
  <c r="L142" i="1" s="1"/>
  <c r="H143" i="1"/>
  <c r="I143" i="1"/>
  <c r="J143" i="1"/>
  <c r="K143" i="1" s="1"/>
  <c r="R143" i="1"/>
  <c r="T143" i="1"/>
  <c r="W143" i="1"/>
  <c r="L143" i="1" s="1"/>
  <c r="H144" i="1"/>
  <c r="I144" i="1" s="1"/>
  <c r="J144" i="1"/>
  <c r="K144" i="1" s="1"/>
  <c r="R144" i="1"/>
  <c r="T144" i="1"/>
  <c r="W144" i="1"/>
  <c r="L144" i="1" s="1"/>
  <c r="O144" i="1" s="1"/>
  <c r="H145" i="1"/>
  <c r="I145" i="1" s="1"/>
  <c r="J145" i="1"/>
  <c r="N145" i="1" s="1"/>
  <c r="K145" i="1"/>
  <c r="R145" i="1"/>
  <c r="T145" i="1"/>
  <c r="W145" i="1"/>
  <c r="L145" i="1" s="1"/>
  <c r="H146" i="1"/>
  <c r="J146" i="1"/>
  <c r="K146" i="1" s="1"/>
  <c r="N146" i="1"/>
  <c r="R146" i="1"/>
  <c r="T146" i="1"/>
  <c r="W146" i="1"/>
  <c r="L146" i="1" s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W104" i="1"/>
  <c r="L104" i="1" s="1"/>
  <c r="Q104" i="1" s="1"/>
  <c r="W103" i="1"/>
  <c r="L103" i="1" s="1"/>
  <c r="W102" i="1"/>
  <c r="L102" i="1" s="1"/>
  <c r="Q102" i="1" s="1"/>
  <c r="T104" i="1"/>
  <c r="S104" i="1"/>
  <c r="R104" i="1"/>
  <c r="T103" i="1"/>
  <c r="S103" i="1"/>
  <c r="R103" i="1"/>
  <c r="T102" i="1"/>
  <c r="S102" i="1"/>
  <c r="R102" i="1"/>
  <c r="J104" i="1"/>
  <c r="K104" i="1" s="1"/>
  <c r="H104" i="1"/>
  <c r="I104" i="1" s="1"/>
  <c r="J103" i="1"/>
  <c r="N103" i="1" s="1"/>
  <c r="H103" i="1"/>
  <c r="I103" i="1" s="1"/>
  <c r="J102" i="1"/>
  <c r="K102" i="1" s="1"/>
  <c r="H102" i="1"/>
  <c r="I102" i="1" s="1"/>
  <c r="AD25" i="1"/>
  <c r="AC25" i="1"/>
  <c r="AD24" i="1"/>
  <c r="AC24" i="1"/>
  <c r="AD23" i="1"/>
  <c r="AC23" i="1"/>
  <c r="AA25" i="1"/>
  <c r="Z25" i="1"/>
  <c r="AA24" i="1"/>
  <c r="Z24" i="1"/>
  <c r="AA23" i="1"/>
  <c r="Z23" i="1"/>
  <c r="T25" i="1"/>
  <c r="S25" i="1"/>
  <c r="R25" i="1"/>
  <c r="T24" i="1"/>
  <c r="S24" i="1"/>
  <c r="R24" i="1"/>
  <c r="T23" i="1"/>
  <c r="S23" i="1"/>
  <c r="R23" i="1"/>
  <c r="W25" i="1"/>
  <c r="L25" i="1" s="1"/>
  <c r="W24" i="1"/>
  <c r="L24" i="1" s="1"/>
  <c r="W23" i="1"/>
  <c r="L23" i="1" s="1"/>
  <c r="J25" i="1"/>
  <c r="K25" i="1" s="1"/>
  <c r="J24" i="1"/>
  <c r="J23" i="1"/>
  <c r="H25" i="1"/>
  <c r="I25" i="1" s="1"/>
  <c r="H24" i="1"/>
  <c r="I24" i="1" s="1"/>
  <c r="H23" i="1"/>
  <c r="I23" i="1" s="1"/>
  <c r="N22" i="1" l="1"/>
  <c r="M23" i="1"/>
  <c r="Q24" i="1"/>
  <c r="M24" i="1"/>
  <c r="P179" i="1"/>
  <c r="Q25" i="1"/>
  <c r="N125" i="1"/>
  <c r="G161" i="1"/>
  <c r="F1" i="1"/>
  <c r="E1" i="1" s="1"/>
  <c r="O131" i="1"/>
  <c r="Q131" i="1"/>
  <c r="K128" i="1"/>
  <c r="K140" i="1"/>
  <c r="P101" i="1"/>
  <c r="N143" i="1"/>
  <c r="N135" i="1"/>
  <c r="Q128" i="1"/>
  <c r="E84" i="1"/>
  <c r="O138" i="1"/>
  <c r="P138" i="1"/>
  <c r="Q138" i="1"/>
  <c r="P137" i="1"/>
  <c r="O137" i="1"/>
  <c r="Q137" i="1"/>
  <c r="O130" i="1"/>
  <c r="P130" i="1"/>
  <c r="Q130" i="1"/>
  <c r="O143" i="1"/>
  <c r="P143" i="1"/>
  <c r="Q143" i="1"/>
  <c r="Q142" i="1"/>
  <c r="P142" i="1"/>
  <c r="O142" i="1"/>
  <c r="P135" i="1"/>
  <c r="Q135" i="1"/>
  <c r="O135" i="1"/>
  <c r="P129" i="1"/>
  <c r="O129" i="1"/>
  <c r="P133" i="1"/>
  <c r="P134" i="1"/>
  <c r="O134" i="1"/>
  <c r="P144" i="1"/>
  <c r="O145" i="1"/>
  <c r="P145" i="1"/>
  <c r="O146" i="1"/>
  <c r="Q146" i="1"/>
  <c r="P132" i="1"/>
  <c r="O132" i="1"/>
  <c r="P127" i="1"/>
  <c r="O127" i="1"/>
  <c r="P140" i="1"/>
  <c r="O140" i="1"/>
  <c r="P126" i="1"/>
  <c r="Q126" i="1"/>
  <c r="O126" i="1"/>
  <c r="Q103" i="1"/>
  <c r="O103" i="1"/>
  <c r="Q139" i="1"/>
  <c r="O139" i="1"/>
  <c r="Q124" i="1"/>
  <c r="O124" i="1"/>
  <c r="N138" i="1"/>
  <c r="P131" i="1"/>
  <c r="P128" i="1"/>
  <c r="K126" i="1"/>
  <c r="N137" i="1"/>
  <c r="Q133" i="1"/>
  <c r="O125" i="1"/>
  <c r="O133" i="1"/>
  <c r="O141" i="1"/>
  <c r="Q144" i="1"/>
  <c r="O23" i="1"/>
  <c r="O102" i="1"/>
  <c r="O24" i="1"/>
  <c r="P22" i="1"/>
  <c r="N142" i="1"/>
  <c r="O25" i="1"/>
  <c r="O104" i="1"/>
  <c r="O136" i="1"/>
  <c r="N141" i="1"/>
  <c r="K132" i="1"/>
  <c r="N129" i="1"/>
  <c r="P181" i="1"/>
  <c r="N180" i="1"/>
  <c r="N182" i="1"/>
  <c r="P124" i="1"/>
  <c r="P141" i="1"/>
  <c r="Q145" i="1"/>
  <c r="P139" i="1"/>
  <c r="Q132" i="1"/>
  <c r="Q134" i="1"/>
  <c r="Q140" i="1"/>
  <c r="P136" i="1"/>
  <c r="Q129" i="1"/>
  <c r="Q127" i="1"/>
  <c r="P125" i="1"/>
  <c r="P123" i="1"/>
  <c r="Q123" i="1"/>
  <c r="N123" i="1"/>
  <c r="K136" i="1"/>
  <c r="N134" i="1"/>
  <c r="N124" i="1"/>
  <c r="N144" i="1"/>
  <c r="N130" i="1"/>
  <c r="N127" i="1"/>
  <c r="K103" i="1"/>
  <c r="K23" i="1"/>
  <c r="N102" i="1"/>
  <c r="N104" i="1"/>
  <c r="P103" i="1"/>
  <c r="P102" i="1"/>
  <c r="P23" i="1"/>
  <c r="K24" i="1"/>
  <c r="N24" i="1"/>
  <c r="P24" i="1"/>
  <c r="Q23" i="1"/>
  <c r="N23" i="1"/>
  <c r="A200" i="1"/>
  <c r="S184" i="1" l="1"/>
  <c r="M183" i="1"/>
  <c r="H184" i="1"/>
  <c r="I184" i="1" s="1"/>
  <c r="G184" i="1"/>
  <c r="H183" i="1"/>
  <c r="I183" i="1" s="1"/>
  <c r="G183" i="1"/>
  <c r="H182" i="1"/>
  <c r="I182" i="1" s="1"/>
  <c r="G182" i="1"/>
  <c r="AA107" i="1"/>
  <c r="Z107" i="1"/>
  <c r="AA106" i="1"/>
  <c r="Z106" i="1"/>
  <c r="AA105" i="1"/>
  <c r="Z105" i="1"/>
  <c r="W106" i="1"/>
  <c r="L106" i="1" s="1"/>
  <c r="O106" i="1" s="1"/>
  <c r="W105" i="1"/>
  <c r="L105" i="1" s="1"/>
  <c r="T106" i="1"/>
  <c r="S106" i="1"/>
  <c r="R106" i="1"/>
  <c r="T105" i="1"/>
  <c r="S105" i="1"/>
  <c r="R105" i="1"/>
  <c r="J106" i="1"/>
  <c r="H106" i="1"/>
  <c r="I106" i="1" s="1"/>
  <c r="J105" i="1"/>
  <c r="N105" i="1" s="1"/>
  <c r="H105" i="1"/>
  <c r="AD27" i="1"/>
  <c r="AC27" i="1"/>
  <c r="AD26" i="1"/>
  <c r="AC26" i="1"/>
  <c r="AA27" i="1"/>
  <c r="Z27" i="1"/>
  <c r="AA26" i="1"/>
  <c r="Z26" i="1"/>
  <c r="T27" i="1"/>
  <c r="S27" i="1"/>
  <c r="R27" i="1"/>
  <c r="T26" i="1"/>
  <c r="S26" i="1"/>
  <c r="R26" i="1"/>
  <c r="W27" i="1"/>
  <c r="L27" i="1" s="1"/>
  <c r="W26" i="1"/>
  <c r="L26" i="1" s="1"/>
  <c r="J27" i="1"/>
  <c r="J26" i="1"/>
  <c r="H27" i="1"/>
  <c r="I27" i="1" s="1"/>
  <c r="H26" i="1"/>
  <c r="I26" i="1" s="1"/>
  <c r="N183" i="1" l="1"/>
  <c r="P183" i="1"/>
  <c r="P182" i="1"/>
  <c r="O26" i="1"/>
  <c r="M26" i="1"/>
  <c r="N26" i="1" s="1"/>
  <c r="M25" i="1"/>
  <c r="N25" i="1" s="1"/>
  <c r="O27" i="1"/>
  <c r="M27" i="1"/>
  <c r="I105" i="1"/>
  <c r="P104" i="1"/>
  <c r="O105" i="1"/>
  <c r="K106" i="1"/>
  <c r="N106" i="1"/>
  <c r="K27" i="1"/>
  <c r="K105" i="1"/>
  <c r="P25" i="1"/>
  <c r="K26" i="1"/>
  <c r="Q27" i="1"/>
  <c r="Q26" i="1"/>
  <c r="P26" i="1"/>
  <c r="Q105" i="1"/>
  <c r="P105" i="1"/>
  <c r="Q106" i="1"/>
  <c r="T28" i="1"/>
  <c r="S28" i="1"/>
  <c r="R28" i="1"/>
  <c r="J28" i="1"/>
  <c r="H28" i="1"/>
  <c r="I28" i="1" s="1"/>
  <c r="AA28" i="1"/>
  <c r="Z28" i="1"/>
  <c r="AD28" i="1"/>
  <c r="AC28" i="1"/>
  <c r="W28" i="1"/>
  <c r="L28" i="1" s="1"/>
  <c r="S190" i="1"/>
  <c r="S189" i="1"/>
  <c r="S188" i="1"/>
  <c r="S187" i="1"/>
  <c r="S186" i="1"/>
  <c r="S185" i="1"/>
  <c r="H185" i="1"/>
  <c r="I185" i="1" s="1"/>
  <c r="G185" i="1"/>
  <c r="M190" i="1"/>
  <c r="N190" i="1" s="1"/>
  <c r="M189" i="1"/>
  <c r="N189" i="1" s="1"/>
  <c r="M188" i="1"/>
  <c r="M187" i="1"/>
  <c r="M186" i="1"/>
  <c r="N186" i="1" s="1"/>
  <c r="M185" i="1"/>
  <c r="A108" i="1"/>
  <c r="A185" i="1"/>
  <c r="A186" i="1" s="1"/>
  <c r="T107" i="1"/>
  <c r="S107" i="1"/>
  <c r="R107" i="1"/>
  <c r="W107" i="1"/>
  <c r="L107" i="1" s="1"/>
  <c r="O107" i="1" s="1"/>
  <c r="J107" i="1"/>
  <c r="H107" i="1"/>
  <c r="I107" i="1" s="1"/>
  <c r="P188" i="1" l="1"/>
  <c r="N188" i="1"/>
  <c r="P187" i="1"/>
  <c r="N187" i="1"/>
  <c r="M28" i="1"/>
  <c r="P184" i="1"/>
  <c r="N185" i="1"/>
  <c r="Q28" i="1"/>
  <c r="O28" i="1"/>
  <c r="K107" i="1"/>
  <c r="N107" i="1"/>
  <c r="P27" i="1"/>
  <c r="K28" i="1"/>
  <c r="P185" i="1"/>
  <c r="P186" i="1"/>
  <c r="P189" i="1"/>
  <c r="P106" i="1"/>
  <c r="N27" i="1"/>
  <c r="Q107" i="1"/>
  <c r="AA190" i="1"/>
  <c r="Z190" i="1"/>
  <c r="AA189" i="1"/>
  <c r="Z189" i="1"/>
  <c r="AA188" i="1"/>
  <c r="Z188" i="1"/>
  <c r="AA187" i="1"/>
  <c r="Z187" i="1"/>
  <c r="R162" i="1"/>
  <c r="H189" i="1"/>
  <c r="I189" i="1" s="1"/>
  <c r="G189" i="1"/>
  <c r="H188" i="1"/>
  <c r="I188" i="1" s="1"/>
  <c r="G188" i="1"/>
  <c r="H187" i="1"/>
  <c r="I187" i="1" s="1"/>
  <c r="G187" i="1"/>
  <c r="H186" i="1"/>
  <c r="I186" i="1" s="1"/>
  <c r="G186" i="1"/>
  <c r="AA111" i="1"/>
  <c r="Z111" i="1"/>
  <c r="AA110" i="1"/>
  <c r="Z110" i="1"/>
  <c r="AA109" i="1"/>
  <c r="Z109" i="1"/>
  <c r="AA108" i="1"/>
  <c r="Z108" i="1"/>
  <c r="T111" i="1"/>
  <c r="S111" i="1"/>
  <c r="R111" i="1"/>
  <c r="T110" i="1"/>
  <c r="S110" i="1"/>
  <c r="R110" i="1"/>
  <c r="T109" i="1"/>
  <c r="S109" i="1"/>
  <c r="R109" i="1"/>
  <c r="T108" i="1"/>
  <c r="S108" i="1"/>
  <c r="R108" i="1"/>
  <c r="W111" i="1"/>
  <c r="L111" i="1" s="1"/>
  <c r="W110" i="1"/>
  <c r="L110" i="1" s="1"/>
  <c r="W109" i="1"/>
  <c r="L109" i="1" s="1"/>
  <c r="O109" i="1" s="1"/>
  <c r="W108" i="1"/>
  <c r="L108" i="1" s="1"/>
  <c r="O108" i="1" s="1"/>
  <c r="J111" i="1"/>
  <c r="H111" i="1"/>
  <c r="I111" i="1" s="1"/>
  <c r="J110" i="1"/>
  <c r="H110" i="1"/>
  <c r="I110" i="1" s="1"/>
  <c r="J109" i="1"/>
  <c r="H109" i="1"/>
  <c r="I109" i="1" s="1"/>
  <c r="J108" i="1"/>
  <c r="H108" i="1"/>
  <c r="AD32" i="1"/>
  <c r="AC32" i="1"/>
  <c r="AD31" i="1"/>
  <c r="AC31" i="1"/>
  <c r="AD30" i="1"/>
  <c r="AC30" i="1"/>
  <c r="AD29" i="1"/>
  <c r="AC29" i="1"/>
  <c r="AA36" i="1"/>
  <c r="Z36" i="1"/>
  <c r="AA35" i="1"/>
  <c r="Z35" i="1"/>
  <c r="AA34" i="1"/>
  <c r="Z34" i="1"/>
  <c r="AA33" i="1"/>
  <c r="Z33" i="1"/>
  <c r="AA32" i="1"/>
  <c r="Z32" i="1"/>
  <c r="AA31" i="1"/>
  <c r="Z31" i="1"/>
  <c r="AA30" i="1"/>
  <c r="Z30" i="1"/>
  <c r="AA29" i="1"/>
  <c r="Z29" i="1"/>
  <c r="AB6" i="1"/>
  <c r="W32" i="1"/>
  <c r="L32" i="1" s="1"/>
  <c r="W31" i="1"/>
  <c r="L31" i="1" s="1"/>
  <c r="M31" i="1" s="1"/>
  <c r="W30" i="1"/>
  <c r="L30" i="1" s="1"/>
  <c r="W29" i="1"/>
  <c r="L29" i="1" s="1"/>
  <c r="T32" i="1"/>
  <c r="S32" i="1"/>
  <c r="R32" i="1"/>
  <c r="T31" i="1"/>
  <c r="S31" i="1"/>
  <c r="R31" i="1"/>
  <c r="T30" i="1"/>
  <c r="S30" i="1"/>
  <c r="R30" i="1"/>
  <c r="T29" i="1"/>
  <c r="S29" i="1"/>
  <c r="R29" i="1"/>
  <c r="J32" i="1"/>
  <c r="H32" i="1"/>
  <c r="I32" i="1" s="1"/>
  <c r="J31" i="1"/>
  <c r="H31" i="1"/>
  <c r="I31" i="1" s="1"/>
  <c r="J30" i="1"/>
  <c r="H30" i="1"/>
  <c r="I30" i="1" s="1"/>
  <c r="J29" i="1"/>
  <c r="H29" i="1"/>
  <c r="O30" i="1" l="1"/>
  <c r="M30" i="1"/>
  <c r="O32" i="1"/>
  <c r="M29" i="1"/>
  <c r="N29" i="1" s="1"/>
  <c r="I108" i="1"/>
  <c r="Q110" i="1"/>
  <c r="O110" i="1"/>
  <c r="N28" i="1"/>
  <c r="O29" i="1"/>
  <c r="Q111" i="1"/>
  <c r="O111" i="1"/>
  <c r="Q31" i="1"/>
  <c r="O31" i="1"/>
  <c r="K109" i="1"/>
  <c r="N109" i="1"/>
  <c r="K110" i="1"/>
  <c r="N110" i="1"/>
  <c r="K32" i="1"/>
  <c r="K111" i="1"/>
  <c r="N111" i="1"/>
  <c r="K31" i="1"/>
  <c r="K108" i="1"/>
  <c r="N108" i="1"/>
  <c r="K30" i="1"/>
  <c r="K29" i="1"/>
  <c r="I29" i="1"/>
  <c r="P28" i="1"/>
  <c r="P107" i="1"/>
  <c r="P109" i="1"/>
  <c r="Q109" i="1"/>
  <c r="Q108" i="1"/>
  <c r="P108" i="1"/>
  <c r="P110" i="1"/>
  <c r="P30" i="1"/>
  <c r="P29" i="1"/>
  <c r="Q30" i="1"/>
  <c r="Q29" i="1"/>
  <c r="N31" i="1"/>
  <c r="N30" i="1"/>
  <c r="P31" i="1"/>
  <c r="Q32" i="1"/>
  <c r="S202" i="1"/>
  <c r="S201" i="1"/>
  <c r="S200" i="1"/>
  <c r="S199" i="1"/>
  <c r="P199" i="1"/>
  <c r="S198" i="1"/>
  <c r="S197" i="1"/>
  <c r="S196" i="1"/>
  <c r="S195" i="1"/>
  <c r="S194" i="1"/>
  <c r="S193" i="1"/>
  <c r="S192" i="1"/>
  <c r="S191" i="1"/>
  <c r="M202" i="1"/>
  <c r="N202" i="1" s="1"/>
  <c r="M203" i="1"/>
  <c r="N203" i="1" s="1"/>
  <c r="M201" i="1"/>
  <c r="N201" i="1" s="1"/>
  <c r="M200" i="1"/>
  <c r="N200" i="1" s="1"/>
  <c r="M199" i="1"/>
  <c r="N199" i="1" s="1"/>
  <c r="M198" i="1"/>
  <c r="M197" i="1"/>
  <c r="N197" i="1" s="1"/>
  <c r="M196" i="1"/>
  <c r="N196" i="1" s="1"/>
  <c r="M195" i="1"/>
  <c r="N195" i="1" s="1"/>
  <c r="M194" i="1"/>
  <c r="N194" i="1" s="1"/>
  <c r="M193" i="1"/>
  <c r="N193" i="1" s="1"/>
  <c r="M192" i="1"/>
  <c r="N192" i="1" s="1"/>
  <c r="M191" i="1"/>
  <c r="M204" i="1"/>
  <c r="N204" i="1" s="1"/>
  <c r="M205" i="1"/>
  <c r="N205" i="1" s="1"/>
  <c r="AA193" i="1"/>
  <c r="Z193" i="1"/>
  <c r="AA192" i="1"/>
  <c r="Z192" i="1"/>
  <c r="AA191" i="1"/>
  <c r="Z191" i="1"/>
  <c r="H191" i="1"/>
  <c r="I191" i="1" s="1"/>
  <c r="G191" i="1"/>
  <c r="H190" i="1"/>
  <c r="I190" i="1" s="1"/>
  <c r="G190" i="1"/>
  <c r="AA114" i="1"/>
  <c r="Z114" i="1"/>
  <c r="AA113" i="1"/>
  <c r="Z113" i="1"/>
  <c r="AA112" i="1"/>
  <c r="Z112" i="1"/>
  <c r="T113" i="1"/>
  <c r="S113" i="1"/>
  <c r="R113" i="1"/>
  <c r="T112" i="1"/>
  <c r="S112" i="1"/>
  <c r="R112" i="1"/>
  <c r="W113" i="1"/>
  <c r="L113" i="1" s="1"/>
  <c r="W112" i="1"/>
  <c r="L112" i="1" s="1"/>
  <c r="O112" i="1" s="1"/>
  <c r="J113" i="1"/>
  <c r="H113" i="1"/>
  <c r="I113" i="1" s="1"/>
  <c r="J112" i="1"/>
  <c r="H112" i="1"/>
  <c r="I112" i="1" s="1"/>
  <c r="AD34" i="1"/>
  <c r="AC34" i="1"/>
  <c r="AD33" i="1"/>
  <c r="AC33" i="1"/>
  <c r="T35" i="1"/>
  <c r="S35" i="1"/>
  <c r="R35" i="1"/>
  <c r="T34" i="1"/>
  <c r="S34" i="1"/>
  <c r="R34" i="1"/>
  <c r="T33" i="1"/>
  <c r="S33" i="1"/>
  <c r="R33" i="1"/>
  <c r="W34" i="1"/>
  <c r="L34" i="1" s="1"/>
  <c r="W33" i="1"/>
  <c r="L33" i="1" s="1"/>
  <c r="M32" i="1" s="1"/>
  <c r="J34" i="1"/>
  <c r="H34" i="1"/>
  <c r="I34" i="1" s="1"/>
  <c r="J33" i="1"/>
  <c r="H33" i="1"/>
  <c r="I33" i="1" s="1"/>
  <c r="P198" i="1" l="1"/>
  <c r="N198" i="1"/>
  <c r="P190" i="1"/>
  <c r="N191" i="1"/>
  <c r="O33" i="1"/>
  <c r="M33" i="1"/>
  <c r="O34" i="1"/>
  <c r="P191" i="1"/>
  <c r="Q113" i="1"/>
  <c r="O113" i="1"/>
  <c r="K34" i="1"/>
  <c r="K113" i="1"/>
  <c r="N113" i="1"/>
  <c r="K112" i="1"/>
  <c r="N112" i="1"/>
  <c r="K33" i="1"/>
  <c r="P193" i="1"/>
  <c r="P201" i="1"/>
  <c r="P194" i="1"/>
  <c r="P202" i="1"/>
  <c r="P197" i="1"/>
  <c r="P196" i="1"/>
  <c r="P192" i="1"/>
  <c r="P200" i="1"/>
  <c r="P195" i="1"/>
  <c r="P111" i="1"/>
  <c r="Q112" i="1"/>
  <c r="P112" i="1"/>
  <c r="N33" i="1"/>
  <c r="P32" i="1"/>
  <c r="N32" i="1"/>
  <c r="Q34" i="1"/>
  <c r="P33" i="1"/>
  <c r="Q33" i="1"/>
  <c r="H192" i="1" l="1"/>
  <c r="I192" i="1" s="1"/>
  <c r="G192" i="1"/>
  <c r="AD35" i="1"/>
  <c r="AC35" i="1"/>
  <c r="W35" i="1"/>
  <c r="L35" i="1" s="1"/>
  <c r="J35" i="1"/>
  <c r="H35" i="1"/>
  <c r="I35" i="1" s="1"/>
  <c r="T114" i="1"/>
  <c r="S114" i="1"/>
  <c r="R114" i="1"/>
  <c r="W114" i="1"/>
  <c r="L114" i="1" s="1"/>
  <c r="O114" i="1" s="1"/>
  <c r="J114" i="1"/>
  <c r="H114" i="1"/>
  <c r="I114" i="1" s="1"/>
  <c r="O35" i="1" l="1"/>
  <c r="M34" i="1"/>
  <c r="N34" i="1" s="1"/>
  <c r="K35" i="1"/>
  <c r="K114" i="1"/>
  <c r="N114" i="1"/>
  <c r="P113" i="1"/>
  <c r="Q35" i="1"/>
  <c r="P34" i="1"/>
  <c r="Q114" i="1"/>
  <c r="H193" i="1"/>
  <c r="I193" i="1" s="1"/>
  <c r="G193" i="1"/>
  <c r="AA198" i="1"/>
  <c r="Z198" i="1"/>
  <c r="AA197" i="1"/>
  <c r="Z197" i="1"/>
  <c r="AA196" i="1"/>
  <c r="Z196" i="1"/>
  <c r="AA195" i="1"/>
  <c r="Z195" i="1"/>
  <c r="AA194" i="1"/>
  <c r="Z194" i="1"/>
  <c r="AD116" i="1"/>
  <c r="AD115" i="1"/>
  <c r="AA117" i="1"/>
  <c r="Z117" i="1"/>
  <c r="AA116" i="1"/>
  <c r="Z116" i="1"/>
  <c r="AA115" i="1"/>
  <c r="Z115" i="1"/>
  <c r="T116" i="1"/>
  <c r="S116" i="1"/>
  <c r="R116" i="1"/>
  <c r="T115" i="1"/>
  <c r="S115" i="1"/>
  <c r="R115" i="1"/>
  <c r="W116" i="1"/>
  <c r="L116" i="1" s="1"/>
  <c r="W115" i="1"/>
  <c r="L115" i="1" s="1"/>
  <c r="O115" i="1" s="1"/>
  <c r="J116" i="1"/>
  <c r="H116" i="1"/>
  <c r="I116" i="1" s="1"/>
  <c r="J115" i="1"/>
  <c r="N115" i="1" s="1"/>
  <c r="H115" i="1"/>
  <c r="AA37" i="1"/>
  <c r="Z37" i="1"/>
  <c r="AD37" i="1"/>
  <c r="AC37" i="1"/>
  <c r="AD36" i="1"/>
  <c r="AC36" i="1"/>
  <c r="T37" i="1"/>
  <c r="S37" i="1"/>
  <c r="R37" i="1"/>
  <c r="T36" i="1"/>
  <c r="S36" i="1"/>
  <c r="R36" i="1"/>
  <c r="W37" i="1"/>
  <c r="L37" i="1" s="1"/>
  <c r="W36" i="1"/>
  <c r="L36" i="1" s="1"/>
  <c r="M35" i="1" s="1"/>
  <c r="J37" i="1"/>
  <c r="H37" i="1"/>
  <c r="I37" i="1" s="1"/>
  <c r="J36" i="1"/>
  <c r="H36" i="1"/>
  <c r="M36" i="1" l="1"/>
  <c r="Q37" i="1"/>
  <c r="O37" i="1"/>
  <c r="P35" i="1"/>
  <c r="O36" i="1"/>
  <c r="Q116" i="1"/>
  <c r="O116" i="1"/>
  <c r="K116" i="1"/>
  <c r="N116" i="1"/>
  <c r="K37" i="1"/>
  <c r="I115" i="1"/>
  <c r="K115" i="1"/>
  <c r="K36" i="1"/>
  <c r="I36" i="1"/>
  <c r="P114" i="1"/>
  <c r="Q36" i="1"/>
  <c r="N35" i="1"/>
  <c r="Q115" i="1"/>
  <c r="P115" i="1"/>
  <c r="N36" i="1"/>
  <c r="P36" i="1"/>
  <c r="H194" i="1"/>
  <c r="I194" i="1" s="1"/>
  <c r="G194" i="1"/>
  <c r="AD120" i="1"/>
  <c r="AD119" i="1"/>
  <c r="AD118" i="1"/>
  <c r="AD117" i="1"/>
  <c r="AA118" i="1"/>
  <c r="Z118" i="1"/>
  <c r="T118" i="1"/>
  <c r="S118" i="1"/>
  <c r="R118" i="1"/>
  <c r="T117" i="1"/>
  <c r="S117" i="1"/>
  <c r="R117" i="1"/>
  <c r="W117" i="1"/>
  <c r="L117" i="1" s="1"/>
  <c r="J117" i="1"/>
  <c r="H117" i="1"/>
  <c r="I117" i="1" s="1"/>
  <c r="AD38" i="1"/>
  <c r="AC38" i="1"/>
  <c r="AA38" i="1"/>
  <c r="Z38" i="1"/>
  <c r="T38" i="1"/>
  <c r="S38" i="1"/>
  <c r="R38" i="1"/>
  <c r="W38" i="1"/>
  <c r="L38" i="1" s="1"/>
  <c r="J38" i="1"/>
  <c r="H38" i="1"/>
  <c r="I38" i="1" s="1"/>
  <c r="M37" i="1" l="1"/>
  <c r="P116" i="1"/>
  <c r="O117" i="1"/>
  <c r="N37" i="1"/>
  <c r="O38" i="1"/>
  <c r="K38" i="1"/>
  <c r="K117" i="1"/>
  <c r="N117" i="1"/>
  <c r="P37" i="1"/>
  <c r="Q38" i="1"/>
  <c r="Q117" i="1"/>
  <c r="H196" i="1"/>
  <c r="I196" i="1" s="1"/>
  <c r="G196" i="1"/>
  <c r="H195" i="1"/>
  <c r="I195" i="1" s="1"/>
  <c r="G195" i="1"/>
  <c r="J118" i="1"/>
  <c r="H118" i="1"/>
  <c r="I118" i="1" s="1"/>
  <c r="W118" i="1"/>
  <c r="L118" i="1" s="1"/>
  <c r="O118" i="1" s="1"/>
  <c r="AD39" i="1"/>
  <c r="AC39" i="1"/>
  <c r="AA39" i="1"/>
  <c r="Z39" i="1"/>
  <c r="T39" i="1"/>
  <c r="S39" i="1"/>
  <c r="R39" i="1"/>
  <c r="H39" i="1"/>
  <c r="I39" i="1" s="1"/>
  <c r="W39" i="1"/>
  <c r="L39" i="1" s="1"/>
  <c r="J39" i="1"/>
  <c r="O39" i="1" l="1"/>
  <c r="M39" i="1"/>
  <c r="M38" i="1"/>
  <c r="N38" i="1" s="1"/>
  <c r="K118" i="1"/>
  <c r="N118" i="1"/>
  <c r="P38" i="1"/>
  <c r="K39" i="1"/>
  <c r="Q118" i="1"/>
  <c r="P118" i="1"/>
  <c r="P117" i="1"/>
  <c r="P39" i="1"/>
  <c r="Q39" i="1"/>
  <c r="N39" i="1"/>
  <c r="AA120" i="1"/>
  <c r="Z120" i="1"/>
  <c r="AA119" i="1"/>
  <c r="Z119" i="1"/>
  <c r="T119" i="1"/>
  <c r="S119" i="1"/>
  <c r="R119" i="1"/>
  <c r="Q119" i="1"/>
  <c r="P119" i="1"/>
  <c r="J119" i="1"/>
  <c r="H119" i="1"/>
  <c r="I119" i="1" s="1"/>
  <c r="W119" i="1"/>
  <c r="AD60" i="1"/>
  <c r="AD59" i="1"/>
  <c r="AC59" i="1"/>
  <c r="AD58" i="1"/>
  <c r="AC58" i="1"/>
  <c r="AD57" i="1"/>
  <c r="AC57" i="1"/>
  <c r="AD56" i="1"/>
  <c r="AC56" i="1"/>
  <c r="AE60" i="1"/>
  <c r="AE59" i="1"/>
  <c r="AE58" i="1"/>
  <c r="AE57" i="1"/>
  <c r="AE41" i="1"/>
  <c r="AD41" i="1"/>
  <c r="AC41" i="1"/>
  <c r="AE40" i="1"/>
  <c r="AD40" i="1"/>
  <c r="AC40" i="1"/>
  <c r="AA40" i="1"/>
  <c r="Z40" i="1"/>
  <c r="T40" i="1"/>
  <c r="S40" i="1"/>
  <c r="R40" i="1"/>
  <c r="Q40" i="1"/>
  <c r="P40" i="1"/>
  <c r="W40" i="1"/>
  <c r="J40" i="1"/>
  <c r="H40" i="1"/>
  <c r="I40" i="1" s="1"/>
  <c r="K40" i="1" l="1"/>
  <c r="N40" i="1"/>
  <c r="K119" i="1"/>
  <c r="N119" i="1"/>
  <c r="E163" i="1"/>
  <c r="B162" i="1"/>
  <c r="E3" i="1" s="1"/>
  <c r="C83" i="1"/>
  <c r="B163" i="1" l="1"/>
  <c r="B164" i="1"/>
  <c r="M78" i="1"/>
  <c r="M77" i="1"/>
  <c r="M76" i="1"/>
  <c r="M75" i="1"/>
  <c r="M158" i="1"/>
  <c r="M157" i="1"/>
  <c r="M156" i="1"/>
  <c r="M155" i="1"/>
  <c r="M154" i="1"/>
  <c r="M153" i="1"/>
  <c r="M152" i="1"/>
  <c r="M151" i="1"/>
  <c r="M150" i="1"/>
  <c r="M149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20" i="1"/>
  <c r="AA41" i="1"/>
  <c r="Z41" i="1"/>
  <c r="W41" i="1"/>
  <c r="T41" i="1"/>
  <c r="S41" i="1"/>
  <c r="R41" i="1"/>
  <c r="Q41" i="1"/>
  <c r="P41" i="1"/>
  <c r="H41" i="1"/>
  <c r="I41" i="1" s="1"/>
  <c r="J41" i="1"/>
  <c r="N41" i="1" s="1"/>
  <c r="L163" i="1"/>
  <c r="L162" i="1" s="1"/>
  <c r="O162" i="1" s="1"/>
  <c r="AA235" i="1"/>
  <c r="Z235" i="1"/>
  <c r="AA234" i="1"/>
  <c r="Z234" i="1"/>
  <c r="AA233" i="1"/>
  <c r="Z233" i="1"/>
  <c r="AA232" i="1"/>
  <c r="Z232" i="1"/>
  <c r="AA231" i="1"/>
  <c r="Z231" i="1"/>
  <c r="H199" i="1"/>
  <c r="I199" i="1" s="1"/>
  <c r="H198" i="1"/>
  <c r="I198" i="1" s="1"/>
  <c r="H197" i="1"/>
  <c r="I197" i="1" s="1"/>
  <c r="W120" i="1"/>
  <c r="T120" i="1"/>
  <c r="S120" i="1"/>
  <c r="R120" i="1"/>
  <c r="Q120" i="1"/>
  <c r="P120" i="1"/>
  <c r="J120" i="1"/>
  <c r="H120" i="1"/>
  <c r="I120" i="1" l="1"/>
  <c r="N162" i="1"/>
  <c r="C163" i="1"/>
  <c r="K120" i="1"/>
  <c r="N120" i="1"/>
  <c r="K41" i="1"/>
  <c r="AA202" i="1"/>
  <c r="Z202" i="1"/>
  <c r="AA201" i="1"/>
  <c r="Z201" i="1"/>
  <c r="AA200" i="1"/>
  <c r="Z200" i="1"/>
  <c r="AA199" i="1"/>
  <c r="Z199" i="1"/>
  <c r="AD121" i="1"/>
  <c r="T121" i="1"/>
  <c r="W121" i="1"/>
  <c r="AA121" i="1"/>
  <c r="Z121" i="1"/>
  <c r="S121" i="1"/>
  <c r="R121" i="1"/>
  <c r="Q121" i="1"/>
  <c r="P121" i="1"/>
  <c r="J121" i="1"/>
  <c r="H121" i="1"/>
  <c r="I121" i="1" s="1"/>
  <c r="AE42" i="1"/>
  <c r="AD42" i="1"/>
  <c r="AC42" i="1"/>
  <c r="AA42" i="1"/>
  <c r="Z42" i="1"/>
  <c r="T42" i="1"/>
  <c r="S42" i="1"/>
  <c r="R42" i="1"/>
  <c r="Q42" i="1"/>
  <c r="P42" i="1"/>
  <c r="W42" i="1"/>
  <c r="J42" i="1"/>
  <c r="H42" i="1"/>
  <c r="I42" i="1" s="1"/>
  <c r="K42" i="1" l="1"/>
  <c r="N42" i="1"/>
  <c r="K121" i="1"/>
  <c r="N121" i="1"/>
  <c r="AE43" i="1"/>
  <c r="AD43" i="1"/>
  <c r="AC43" i="1"/>
  <c r="AA43" i="1"/>
  <c r="Z43" i="1"/>
  <c r="W43" i="1"/>
  <c r="T43" i="1"/>
  <c r="S43" i="1"/>
  <c r="R43" i="1"/>
  <c r="Q43" i="1"/>
  <c r="J43" i="1"/>
  <c r="H43" i="1"/>
  <c r="I43" i="1" s="1"/>
  <c r="J122" i="1"/>
  <c r="H122" i="1"/>
  <c r="F84" i="1" s="1"/>
  <c r="T122" i="1"/>
  <c r="S122" i="1"/>
  <c r="R122" i="1"/>
  <c r="Q122" i="1"/>
  <c r="P122" i="1"/>
  <c r="AE122" i="1"/>
  <c r="AA122" i="1"/>
  <c r="Z122" i="1"/>
  <c r="W122" i="1"/>
  <c r="I122" i="1" l="1"/>
  <c r="I84" i="1" s="1"/>
  <c r="H84" i="1"/>
  <c r="G162" i="1"/>
  <c r="K122" i="1"/>
  <c r="K84" i="1" s="1"/>
  <c r="N122" i="1"/>
  <c r="K43" i="1"/>
  <c r="H201" i="1"/>
  <c r="I201" i="1" s="1"/>
  <c r="H200" i="1"/>
  <c r="I200" i="1" s="1"/>
  <c r="C180" i="3"/>
  <c r="D180" i="3"/>
  <c r="AE44" i="1"/>
  <c r="AD44" i="1"/>
  <c r="AC44" i="1"/>
  <c r="AA44" i="1"/>
  <c r="Z44" i="1"/>
  <c r="T44" i="1"/>
  <c r="S44" i="1"/>
  <c r="R44" i="1"/>
  <c r="J44" i="1"/>
  <c r="H44" i="1"/>
  <c r="I44" i="1" s="1"/>
  <c r="W44" i="1"/>
  <c r="L44" i="1" s="1"/>
  <c r="O44" i="1" l="1"/>
  <c r="M43" i="1"/>
  <c r="M44" i="1"/>
  <c r="K44" i="1"/>
  <c r="N43" i="1"/>
  <c r="Q44" i="1"/>
  <c r="P43" i="1"/>
  <c r="T45" i="1"/>
  <c r="S45" i="1"/>
  <c r="R45" i="1"/>
  <c r="J45" i="1"/>
  <c r="H45" i="1"/>
  <c r="I45" i="1" s="1"/>
  <c r="Z45" i="1"/>
  <c r="AA45" i="1"/>
  <c r="AE45" i="1"/>
  <c r="AD45" i="1"/>
  <c r="AC45" i="1"/>
  <c r="W45" i="1"/>
  <c r="L45" i="1" s="1"/>
  <c r="O45" i="1" l="1"/>
  <c r="K45" i="1"/>
  <c r="N44" i="1"/>
  <c r="P44" i="1"/>
  <c r="Q45" i="1"/>
  <c r="T47" i="1"/>
  <c r="S47" i="1"/>
  <c r="R47" i="1"/>
  <c r="T46" i="1"/>
  <c r="S46" i="1"/>
  <c r="R46" i="1"/>
  <c r="AD55" i="1"/>
  <c r="AC55" i="1"/>
  <c r="AD54" i="1"/>
  <c r="AC54" i="1"/>
  <c r="AD53" i="1"/>
  <c r="AC53" i="1"/>
  <c r="AD52" i="1"/>
  <c r="AC52" i="1"/>
  <c r="AD51" i="1"/>
  <c r="AC51" i="1"/>
  <c r="AD50" i="1"/>
  <c r="AC50" i="1"/>
  <c r="AD49" i="1"/>
  <c r="AC49" i="1"/>
  <c r="AD48" i="1"/>
  <c r="AC48" i="1"/>
  <c r="AD47" i="1"/>
  <c r="AC47" i="1"/>
  <c r="AD46" i="1"/>
  <c r="AC46" i="1"/>
  <c r="AE56" i="1"/>
  <c r="AE55" i="1"/>
  <c r="AE54" i="1"/>
  <c r="AE53" i="1"/>
  <c r="AE52" i="1"/>
  <c r="AE51" i="1"/>
  <c r="AE50" i="1"/>
  <c r="AE49" i="1"/>
  <c r="AE48" i="1"/>
  <c r="AE47" i="1"/>
  <c r="AE46" i="1"/>
  <c r="AA47" i="1"/>
  <c r="Z47" i="1"/>
  <c r="AA46" i="1"/>
  <c r="Z46" i="1"/>
  <c r="W47" i="1"/>
  <c r="L47" i="1" s="1"/>
  <c r="W46" i="1"/>
  <c r="L46" i="1" s="1"/>
  <c r="M45" i="1" s="1"/>
  <c r="J47" i="1"/>
  <c r="H47" i="1"/>
  <c r="I47" i="1" s="1"/>
  <c r="J46" i="1"/>
  <c r="H46" i="1"/>
  <c r="H203" i="1"/>
  <c r="I203" i="1" s="1"/>
  <c r="H202" i="1"/>
  <c r="I202" i="1" s="1"/>
  <c r="S204" i="1"/>
  <c r="P204" i="1"/>
  <c r="S203" i="1"/>
  <c r="P203" i="1"/>
  <c r="AA204" i="1"/>
  <c r="Z204" i="1"/>
  <c r="AA203" i="1"/>
  <c r="Z203" i="1"/>
  <c r="O47" i="1" l="1"/>
  <c r="O46" i="1"/>
  <c r="M46" i="1"/>
  <c r="N46" i="1" s="1"/>
  <c r="K47" i="1"/>
  <c r="AD6" i="1"/>
  <c r="I46" i="1"/>
  <c r="K46" i="1"/>
  <c r="P45" i="1"/>
  <c r="N45" i="1"/>
  <c r="Q47" i="1"/>
  <c r="Q46" i="1"/>
  <c r="P46" i="1"/>
  <c r="T48" i="1"/>
  <c r="S48" i="1"/>
  <c r="R48" i="1"/>
  <c r="AA48" i="1"/>
  <c r="Z48" i="1"/>
  <c r="W48" i="1"/>
  <c r="L48" i="1" s="1"/>
  <c r="M47" i="1" s="1"/>
  <c r="J48" i="1"/>
  <c r="H48" i="1"/>
  <c r="I48" i="1" s="1"/>
  <c r="AA205" i="1"/>
  <c r="Z205" i="1"/>
  <c r="H204" i="1"/>
  <c r="I204" i="1" s="1"/>
  <c r="O48" i="1" l="1"/>
  <c r="K48" i="1"/>
  <c r="Q48" i="1"/>
  <c r="N47" i="1"/>
  <c r="P47" i="1"/>
  <c r="S207" i="1"/>
  <c r="P207" i="1"/>
  <c r="S206" i="1"/>
  <c r="P206" i="1"/>
  <c r="S205" i="1"/>
  <c r="P205" i="1"/>
  <c r="AA230" i="1"/>
  <c r="Z230" i="1"/>
  <c r="AA229" i="1"/>
  <c r="Z229" i="1"/>
  <c r="AA228" i="1"/>
  <c r="Z228" i="1"/>
  <c r="AA227" i="1"/>
  <c r="Z227" i="1"/>
  <c r="AA226" i="1"/>
  <c r="Z226" i="1"/>
  <c r="AA225" i="1"/>
  <c r="Z225" i="1"/>
  <c r="AA224" i="1"/>
  <c r="Z224" i="1"/>
  <c r="AA223" i="1"/>
  <c r="Z223" i="1"/>
  <c r="AA222" i="1"/>
  <c r="Z222" i="1"/>
  <c r="AA221" i="1"/>
  <c r="Z221" i="1"/>
  <c r="AA220" i="1"/>
  <c r="Z220" i="1"/>
  <c r="AA219" i="1"/>
  <c r="Z219" i="1"/>
  <c r="AA218" i="1"/>
  <c r="Z218" i="1"/>
  <c r="AA217" i="1"/>
  <c r="Z217" i="1"/>
  <c r="AA216" i="1"/>
  <c r="Z216" i="1"/>
  <c r="AA215" i="1"/>
  <c r="Z215" i="1"/>
  <c r="AA214" i="1"/>
  <c r="Z214" i="1"/>
  <c r="AA213" i="1"/>
  <c r="Z213" i="1"/>
  <c r="AA212" i="1"/>
  <c r="Z212" i="1"/>
  <c r="AA211" i="1"/>
  <c r="Z211" i="1"/>
  <c r="AA210" i="1"/>
  <c r="Z210" i="1"/>
  <c r="AA209" i="1"/>
  <c r="Z209" i="1"/>
  <c r="AA207" i="1"/>
  <c r="Z207" i="1"/>
  <c r="AA206" i="1"/>
  <c r="Z206" i="1"/>
  <c r="S214" i="1"/>
  <c r="H207" i="1"/>
  <c r="I207" i="1" s="1"/>
  <c r="H206" i="1"/>
  <c r="I206" i="1" s="1"/>
  <c r="H205" i="1"/>
  <c r="I205" i="1" s="1"/>
  <c r="T49" i="1" l="1"/>
  <c r="S49" i="1"/>
  <c r="R49" i="1"/>
  <c r="W49" i="1"/>
  <c r="L49" i="1" s="1"/>
  <c r="J49" i="1"/>
  <c r="AA49" i="1"/>
  <c r="Z49" i="1"/>
  <c r="H49" i="1"/>
  <c r="I49" i="1" s="1"/>
  <c r="O49" i="1" l="1"/>
  <c r="M48" i="1"/>
  <c r="K49" i="1"/>
  <c r="N48" i="1"/>
  <c r="P48" i="1"/>
  <c r="Q49" i="1"/>
  <c r="J45" i="2"/>
  <c r="K45" i="2"/>
  <c r="I45" i="2"/>
  <c r="K47" i="2"/>
  <c r="J47" i="2"/>
  <c r="I47" i="2"/>
  <c r="H47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H236" i="1"/>
  <c r="I235" i="1"/>
  <c r="H234" i="1"/>
  <c r="I233" i="1"/>
  <c r="H232" i="1"/>
  <c r="H231" i="1"/>
  <c r="I230" i="1"/>
  <c r="H229" i="1"/>
  <c r="H228" i="1"/>
  <c r="I228" i="1" s="1"/>
  <c r="H227" i="1"/>
  <c r="I227" i="1" s="1"/>
  <c r="H226" i="1"/>
  <c r="I226" i="1" s="1"/>
  <c r="H225" i="1"/>
  <c r="I225" i="1" s="1"/>
  <c r="H224" i="1"/>
  <c r="I224" i="1" s="1"/>
  <c r="H223" i="1"/>
  <c r="I223" i="1" s="1"/>
  <c r="H222" i="1"/>
  <c r="I222" i="1" s="1"/>
  <c r="H221" i="1"/>
  <c r="I221" i="1" s="1"/>
  <c r="H220" i="1"/>
  <c r="I220" i="1" s="1"/>
  <c r="H219" i="1"/>
  <c r="I219" i="1" s="1"/>
  <c r="H218" i="1"/>
  <c r="I218" i="1" s="1"/>
  <c r="H217" i="1"/>
  <c r="I217" i="1" s="1"/>
  <c r="H216" i="1"/>
  <c r="I216" i="1" s="1"/>
  <c r="H215" i="1"/>
  <c r="I215" i="1" s="1"/>
  <c r="H214" i="1"/>
  <c r="I214" i="1" s="1"/>
  <c r="H213" i="1"/>
  <c r="I213" i="1" s="1"/>
  <c r="H212" i="1"/>
  <c r="I212" i="1" s="1"/>
  <c r="H211" i="1"/>
  <c r="I211" i="1" s="1"/>
  <c r="H210" i="1"/>
  <c r="I210" i="1" s="1"/>
  <c r="B236" i="1"/>
  <c r="B235" i="1" s="1"/>
  <c r="B234" i="1" s="1"/>
  <c r="B233" i="1" s="1"/>
  <c r="B232" i="1" s="1"/>
  <c r="B231" i="1" s="1"/>
  <c r="B230" i="1" s="1"/>
  <c r="B229" i="1" s="1"/>
  <c r="B228" i="1" s="1"/>
  <c r="B227" i="1" s="1"/>
  <c r="B226" i="1" s="1"/>
  <c r="B225" i="1" s="1"/>
  <c r="B224" i="1" s="1"/>
  <c r="B223" i="1" s="1"/>
  <c r="B222" i="1" s="1"/>
  <c r="B221" i="1" s="1"/>
  <c r="B220" i="1" s="1"/>
  <c r="B219" i="1" s="1"/>
  <c r="B218" i="1" s="1"/>
  <c r="B217" i="1" s="1"/>
  <c r="B216" i="1" s="1"/>
  <c r="B215" i="1" s="1"/>
  <c r="B214" i="1" s="1"/>
  <c r="B213" i="1" s="1"/>
  <c r="B212" i="1" s="1"/>
  <c r="B211" i="1" s="1"/>
  <c r="B210" i="1" s="1"/>
  <c r="B209" i="1" s="1"/>
  <c r="B208" i="1" s="1"/>
  <c r="B207" i="1" s="1"/>
  <c r="B206" i="1" s="1"/>
  <c r="B205" i="1" s="1"/>
  <c r="B204" i="1" s="1"/>
  <c r="B203" i="1" s="1"/>
  <c r="B202" i="1" s="1"/>
  <c r="B201" i="1" s="1"/>
  <c r="B200" i="1" s="1"/>
  <c r="B199" i="1" s="1"/>
  <c r="B198" i="1" s="1"/>
  <c r="B197" i="1" s="1"/>
  <c r="B196" i="1" s="1"/>
  <c r="B195" i="1" s="1"/>
  <c r="B194" i="1" s="1"/>
  <c r="B193" i="1" s="1"/>
  <c r="B192" i="1" s="1"/>
  <c r="B191" i="1" s="1"/>
  <c r="B190" i="1" s="1"/>
  <c r="B189" i="1" s="1"/>
  <c r="B188" i="1" s="1"/>
  <c r="B187" i="1" s="1"/>
  <c r="B186" i="1" s="1"/>
  <c r="B185" i="1" s="1"/>
  <c r="B184" i="1" s="1"/>
  <c r="B183" i="1" s="1"/>
  <c r="B182" i="1" s="1"/>
  <c r="B181" i="1" s="1"/>
  <c r="B180" i="1" s="1"/>
  <c r="B179" i="1" s="1"/>
  <c r="B178" i="1" s="1"/>
  <c r="B177" i="1" s="1"/>
  <c r="B176" i="1" s="1"/>
  <c r="B175" i="1" s="1"/>
  <c r="B174" i="1" s="1"/>
  <c r="B173" i="1" s="1"/>
  <c r="B172" i="1" s="1"/>
  <c r="B171" i="1" s="1"/>
  <c r="B170" i="1" s="1"/>
  <c r="D235" i="1"/>
  <c r="Q235" i="1" s="1"/>
  <c r="K44" i="2"/>
  <c r="J44" i="2"/>
  <c r="H44" i="2"/>
  <c r="I44" i="2"/>
  <c r="D180" i="2"/>
  <c r="T50" i="1"/>
  <c r="S50" i="1"/>
  <c r="R50" i="1"/>
  <c r="J50" i="1"/>
  <c r="H50" i="1"/>
  <c r="I50" i="1" s="1"/>
  <c r="W50" i="1"/>
  <c r="L50" i="1" s="1"/>
  <c r="M49" i="1" s="1"/>
  <c r="AA50" i="1"/>
  <c r="Z50" i="1"/>
  <c r="O50" i="1" l="1"/>
  <c r="M50" i="1"/>
  <c r="D234" i="1"/>
  <c r="Q234" i="1" s="1"/>
  <c r="E235" i="1"/>
  <c r="R235" i="1"/>
  <c r="K50" i="1"/>
  <c r="L6" i="1"/>
  <c r="Q50" i="1"/>
  <c r="N49" i="1"/>
  <c r="P50" i="1"/>
  <c r="P49" i="1"/>
  <c r="H242" i="1"/>
  <c r="T51" i="1"/>
  <c r="S51" i="1"/>
  <c r="AA51" i="1"/>
  <c r="Z51" i="1"/>
  <c r="W51" i="1"/>
  <c r="R51" i="1"/>
  <c r="Q51" i="1"/>
  <c r="P51" i="1"/>
  <c r="J51" i="1"/>
  <c r="N51" i="1" s="1"/>
  <c r="H51" i="1"/>
  <c r="I51" i="1" s="1"/>
  <c r="H209" i="1"/>
  <c r="I209" i="1" s="1"/>
  <c r="H208" i="1"/>
  <c r="I208" i="1" s="1"/>
  <c r="S208" i="1"/>
  <c r="P208" i="1"/>
  <c r="M6" i="1" l="1"/>
  <c r="N50" i="1"/>
  <c r="C5" i="1"/>
  <c r="N163" i="1"/>
  <c r="D233" i="1"/>
  <c r="Q233" i="1" s="1"/>
  <c r="E234" i="1"/>
  <c r="R234" i="1"/>
  <c r="K51" i="1"/>
  <c r="AA208" i="1"/>
  <c r="Z208" i="1"/>
  <c r="H70" i="1"/>
  <c r="H69" i="1"/>
  <c r="I69" i="1" s="1"/>
  <c r="H68" i="1"/>
  <c r="I68" i="1" s="1"/>
  <c r="H67" i="1"/>
  <c r="I67" i="1" s="1"/>
  <c r="H66" i="1"/>
  <c r="I66" i="1" s="1"/>
  <c r="H65" i="1"/>
  <c r="I65" i="1" s="1"/>
  <c r="H64" i="1"/>
  <c r="I64" i="1" s="1"/>
  <c r="H63" i="1"/>
  <c r="I63" i="1" s="1"/>
  <c r="H62" i="1"/>
  <c r="I62" i="1" s="1"/>
  <c r="H61" i="1"/>
  <c r="I61" i="1" s="1"/>
  <c r="H60" i="1"/>
  <c r="I60" i="1" s="1"/>
  <c r="H59" i="1"/>
  <c r="I59" i="1" s="1"/>
  <c r="H58" i="1"/>
  <c r="I58" i="1" s="1"/>
  <c r="H57" i="1"/>
  <c r="I57" i="1" s="1"/>
  <c r="H56" i="1"/>
  <c r="I56" i="1" s="1"/>
  <c r="H55" i="1"/>
  <c r="I55" i="1" s="1"/>
  <c r="H54" i="1"/>
  <c r="I54" i="1" s="1"/>
  <c r="H53" i="1"/>
  <c r="H52" i="1"/>
  <c r="I52" i="1" s="1"/>
  <c r="W52" i="1"/>
  <c r="AA52" i="1"/>
  <c r="Z52" i="1"/>
  <c r="T52" i="1"/>
  <c r="S52" i="1"/>
  <c r="R52" i="1"/>
  <c r="Q52" i="1"/>
  <c r="P52" i="1"/>
  <c r="J52" i="1"/>
  <c r="H6" i="1" l="1"/>
  <c r="K52" i="1"/>
  <c r="N52" i="1"/>
  <c r="D232" i="1"/>
  <c r="Q232" i="1" s="1"/>
  <c r="E233" i="1"/>
  <c r="R233" i="1"/>
  <c r="I70" i="1"/>
  <c r="I53" i="1"/>
  <c r="D231" i="1" l="1"/>
  <c r="Q231" i="1" s="1"/>
  <c r="E232" i="1"/>
  <c r="R232" i="1"/>
  <c r="W148" i="1"/>
  <c r="L148" i="1" s="1"/>
  <c r="W147" i="1"/>
  <c r="L147" i="1" s="1"/>
  <c r="S209" i="1"/>
  <c r="S210" i="1"/>
  <c r="T53" i="1"/>
  <c r="S53" i="1"/>
  <c r="W53" i="1"/>
  <c r="AA53" i="1"/>
  <c r="Z53" i="1"/>
  <c r="R53" i="1"/>
  <c r="Q53" i="1"/>
  <c r="P53" i="1"/>
  <c r="P209" i="1"/>
  <c r="O147" i="1" l="1"/>
  <c r="P146" i="1"/>
  <c r="M147" i="1"/>
  <c r="O148" i="1"/>
  <c r="M148" i="1"/>
  <c r="D230" i="1"/>
  <c r="Q230" i="1" s="1"/>
  <c r="E231" i="1"/>
  <c r="R231" i="1"/>
  <c r="AA85" i="1"/>
  <c r="AA60" i="1"/>
  <c r="AA59" i="1"/>
  <c r="AA58" i="1"/>
  <c r="AA57" i="1"/>
  <c r="AA56" i="1"/>
  <c r="AA55" i="1"/>
  <c r="AA54" i="1"/>
  <c r="J53" i="1"/>
  <c r="N53" i="1" s="1"/>
  <c r="T54" i="1"/>
  <c r="S54" i="1"/>
  <c r="Z54" i="1"/>
  <c r="R54" i="1"/>
  <c r="Q54" i="1"/>
  <c r="P54" i="1"/>
  <c r="J54" i="1"/>
  <c r="P210" i="1"/>
  <c r="B78" i="1"/>
  <c r="B77" i="1" s="1"/>
  <c r="B76" i="1" s="1"/>
  <c r="B75" i="1" s="1"/>
  <c r="B74" i="1" s="1"/>
  <c r="B73" i="1" s="1"/>
  <c r="B72" i="1" s="1"/>
  <c r="B71" i="1" s="1"/>
  <c r="B70" i="1" s="1"/>
  <c r="B69" i="1" s="1"/>
  <c r="B68" i="1" s="1"/>
  <c r="B67" i="1" s="1"/>
  <c r="B66" i="1" s="1"/>
  <c r="B65" i="1" s="1"/>
  <c r="B64" i="1" s="1"/>
  <c r="B63" i="1" s="1"/>
  <c r="B62" i="1" s="1"/>
  <c r="B61" i="1" s="1"/>
  <c r="B60" i="1" s="1"/>
  <c r="B59" i="1" s="1"/>
  <c r="B58" i="1" s="1"/>
  <c r="B57" i="1" s="1"/>
  <c r="B54" i="1"/>
  <c r="B53" i="1" s="1"/>
  <c r="B52" i="1" s="1"/>
  <c r="B51" i="1" s="1"/>
  <c r="B50" i="1" s="1"/>
  <c r="B49" i="1" s="1"/>
  <c r="B48" i="1" s="1"/>
  <c r="B47" i="1" s="1"/>
  <c r="B46" i="1" s="1"/>
  <c r="B45" i="1" s="1"/>
  <c r="B44" i="1" s="1"/>
  <c r="B43" i="1" s="1"/>
  <c r="B42" i="1" s="1"/>
  <c r="B41" i="1" s="1"/>
  <c r="B40" i="1" s="1"/>
  <c r="B39" i="1" s="1"/>
  <c r="B38" i="1" s="1"/>
  <c r="B37" i="1" s="1"/>
  <c r="B36" i="1" s="1"/>
  <c r="B35" i="1" s="1"/>
  <c r="B34" i="1" s="1"/>
  <c r="B33" i="1" s="1"/>
  <c r="B32" i="1" s="1"/>
  <c r="B31" i="1" s="1"/>
  <c r="B30" i="1" s="1"/>
  <c r="B29" i="1" s="1"/>
  <c r="B28" i="1" s="1"/>
  <c r="B27" i="1" s="1"/>
  <c r="B26" i="1" s="1"/>
  <c r="B25" i="1" s="1"/>
  <c r="B24" i="1" s="1"/>
  <c r="B23" i="1" s="1"/>
  <c r="B22" i="1" s="1"/>
  <c r="B21" i="1" s="1"/>
  <c r="B20" i="1" s="1"/>
  <c r="B19" i="1" s="1"/>
  <c r="B18" i="1" s="1"/>
  <c r="B17" i="1" s="1"/>
  <c r="B16" i="1" s="1"/>
  <c r="B15" i="1" s="1"/>
  <c r="B14" i="1" s="1"/>
  <c r="B13" i="1" s="1"/>
  <c r="B12" i="1" s="1"/>
  <c r="B11" i="1" s="1"/>
  <c r="B10" i="1" s="1"/>
  <c r="B133" i="1"/>
  <c r="B132" i="1" s="1"/>
  <c r="B131" i="1" s="1"/>
  <c r="B130" i="1" s="1"/>
  <c r="B129" i="1" s="1"/>
  <c r="B128" i="1" s="1"/>
  <c r="B127" i="1" s="1"/>
  <c r="B126" i="1" s="1"/>
  <c r="B125" i="1" s="1"/>
  <c r="B124" i="1" s="1"/>
  <c r="B123" i="1" s="1"/>
  <c r="B122" i="1" s="1"/>
  <c r="B121" i="1" s="1"/>
  <c r="B120" i="1" s="1"/>
  <c r="B119" i="1" s="1"/>
  <c r="B118" i="1" s="1"/>
  <c r="B117" i="1" s="1"/>
  <c r="B116" i="1" s="1"/>
  <c r="B115" i="1" s="1"/>
  <c r="B114" i="1" s="1"/>
  <c r="B113" i="1" s="1"/>
  <c r="B112" i="1" s="1"/>
  <c r="B111" i="1" s="1"/>
  <c r="B110" i="1" s="1"/>
  <c r="B109" i="1" s="1"/>
  <c r="B108" i="1" s="1"/>
  <c r="B107" i="1" s="1"/>
  <c r="B106" i="1" s="1"/>
  <c r="B105" i="1" s="1"/>
  <c r="B104" i="1" s="1"/>
  <c r="B103" i="1" s="1"/>
  <c r="B102" i="1" s="1"/>
  <c r="B101" i="1" s="1"/>
  <c r="B100" i="1" s="1"/>
  <c r="B99" i="1" s="1"/>
  <c r="B98" i="1" s="1"/>
  <c r="B97" i="1" s="1"/>
  <c r="B96" i="1" s="1"/>
  <c r="B95" i="1" s="1"/>
  <c r="B94" i="1" s="1"/>
  <c r="B93" i="1" s="1"/>
  <c r="S212" i="1"/>
  <c r="S211" i="1"/>
  <c r="P211" i="1"/>
  <c r="Z60" i="1"/>
  <c r="Z59" i="1"/>
  <c r="Z58" i="1"/>
  <c r="Z57" i="1"/>
  <c r="Z56" i="1"/>
  <c r="Z55" i="1"/>
  <c r="T55" i="1"/>
  <c r="S55" i="1"/>
  <c r="R55" i="1"/>
  <c r="Q55" i="1"/>
  <c r="P55" i="1"/>
  <c r="J55" i="1"/>
  <c r="AA6" i="1" l="1"/>
  <c r="K55" i="1"/>
  <c r="N55" i="1"/>
  <c r="K54" i="1"/>
  <c r="N54" i="1"/>
  <c r="D229" i="1"/>
  <c r="Q229" i="1" s="1"/>
  <c r="E230" i="1"/>
  <c r="R230" i="1"/>
  <c r="K53" i="1"/>
  <c r="D228" i="1" l="1"/>
  <c r="Q228" i="1" s="1"/>
  <c r="E229" i="1"/>
  <c r="R229" i="1"/>
  <c r="D227" i="1" l="1"/>
  <c r="Q227" i="1" s="1"/>
  <c r="E228" i="1"/>
  <c r="R228" i="1"/>
  <c r="P212" i="1"/>
  <c r="D226" i="1" l="1"/>
  <c r="Q226" i="1" s="1"/>
  <c r="E227" i="1"/>
  <c r="R227" i="1"/>
  <c r="L84" i="1"/>
  <c r="C84" i="1" s="1"/>
  <c r="M84" i="1"/>
  <c r="T56" i="1"/>
  <c r="S56" i="1"/>
  <c r="R56" i="1"/>
  <c r="Q56" i="1"/>
  <c r="P56" i="1"/>
  <c r="J56" i="1"/>
  <c r="K56" i="1" l="1"/>
  <c r="N56" i="1"/>
  <c r="D225" i="1"/>
  <c r="Q225" i="1" s="1"/>
  <c r="E226" i="1"/>
  <c r="R226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156" i="1"/>
  <c r="P155" i="1"/>
  <c r="P154" i="1"/>
  <c r="P153" i="1"/>
  <c r="P152" i="1"/>
  <c r="P151" i="1"/>
  <c r="P150" i="1"/>
  <c r="P149" i="1"/>
  <c r="P148" i="1"/>
  <c r="P147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B157" i="1"/>
  <c r="B156" i="1" s="1"/>
  <c r="B155" i="1" s="1"/>
  <c r="B154" i="1" s="1"/>
  <c r="B153" i="1" s="1"/>
  <c r="B152" i="1" s="1"/>
  <c r="B151" i="1" s="1"/>
  <c r="B150" i="1" s="1"/>
  <c r="B149" i="1" s="1"/>
  <c r="B148" i="1" s="1"/>
  <c r="B147" i="1" s="1"/>
  <c r="B146" i="1" s="1"/>
  <c r="B145" i="1" s="1"/>
  <c r="B144" i="1" s="1"/>
  <c r="B143" i="1" s="1"/>
  <c r="B142" i="1" s="1"/>
  <c r="B141" i="1" s="1"/>
  <c r="B140" i="1" s="1"/>
  <c r="B139" i="1" s="1"/>
  <c r="B138" i="1" s="1"/>
  <c r="B137" i="1" s="1"/>
  <c r="B136" i="1" s="1"/>
  <c r="J156" i="1"/>
  <c r="J155" i="1"/>
  <c r="K155" i="1" s="1"/>
  <c r="J154" i="1"/>
  <c r="K154" i="1" s="1"/>
  <c r="J153" i="1"/>
  <c r="K153" i="1" s="1"/>
  <c r="J152" i="1"/>
  <c r="K152" i="1" s="1"/>
  <c r="J151" i="1"/>
  <c r="K151" i="1" s="1"/>
  <c r="J150" i="1"/>
  <c r="K150" i="1" s="1"/>
  <c r="J149" i="1"/>
  <c r="K149" i="1" s="1"/>
  <c r="J148" i="1"/>
  <c r="J147" i="1"/>
  <c r="C138" i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36" i="1"/>
  <c r="C135" i="1" s="1"/>
  <c r="C134" i="1" s="1"/>
  <c r="C133" i="1" s="1"/>
  <c r="C132" i="1" s="1"/>
  <c r="C131" i="1" s="1"/>
  <c r="C130" i="1" s="1"/>
  <c r="C129" i="1" s="1"/>
  <c r="C128" i="1" s="1"/>
  <c r="C127" i="1" s="1"/>
  <c r="C126" i="1" s="1"/>
  <c r="C125" i="1" s="1"/>
  <c r="C124" i="1" s="1"/>
  <c r="C123" i="1" s="1"/>
  <c r="C122" i="1" s="1"/>
  <c r="C121" i="1" s="1"/>
  <c r="C120" i="1" s="1"/>
  <c r="C119" i="1" s="1"/>
  <c r="C118" i="1" s="1"/>
  <c r="C117" i="1" s="1"/>
  <c r="C116" i="1" s="1"/>
  <c r="C115" i="1" s="1"/>
  <c r="C114" i="1" s="1"/>
  <c r="C113" i="1" s="1"/>
  <c r="C112" i="1" s="1"/>
  <c r="C111" i="1" s="1"/>
  <c r="C110" i="1" s="1"/>
  <c r="C109" i="1" s="1"/>
  <c r="C108" i="1" s="1"/>
  <c r="C107" i="1" s="1"/>
  <c r="C106" i="1" s="1"/>
  <c r="C105" i="1" s="1"/>
  <c r="C104" i="1" s="1"/>
  <c r="C103" i="1" s="1"/>
  <c r="C102" i="1" s="1"/>
  <c r="C101" i="1" s="1"/>
  <c r="C100" i="1" s="1"/>
  <c r="C99" i="1" s="1"/>
  <c r="C98" i="1" s="1"/>
  <c r="C97" i="1" s="1"/>
  <c r="C96" i="1" s="1"/>
  <c r="C95" i="1" s="1"/>
  <c r="C94" i="1" s="1"/>
  <c r="C93" i="1" s="1"/>
  <c r="S213" i="1"/>
  <c r="K229" i="1"/>
  <c r="K233" i="1"/>
  <c r="K232" i="1"/>
  <c r="K231" i="1"/>
  <c r="K230" i="1"/>
  <c r="K228" i="1"/>
  <c r="K227" i="1"/>
  <c r="K226" i="1"/>
  <c r="K225" i="1"/>
  <c r="K224" i="1"/>
  <c r="C215" i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13" i="1"/>
  <c r="C212" i="1" s="1"/>
  <c r="C211" i="1" s="1"/>
  <c r="C210" i="1" s="1"/>
  <c r="C209" i="1" s="1"/>
  <c r="C208" i="1" s="1"/>
  <c r="C207" i="1" s="1"/>
  <c r="C206" i="1" s="1"/>
  <c r="C205" i="1" s="1"/>
  <c r="C204" i="1" s="1"/>
  <c r="C203" i="1" s="1"/>
  <c r="C202" i="1" s="1"/>
  <c r="C201" i="1" s="1"/>
  <c r="C200" i="1" s="1"/>
  <c r="C199" i="1" s="1"/>
  <c r="C198" i="1" s="1"/>
  <c r="C197" i="1" s="1"/>
  <c r="C196" i="1" s="1"/>
  <c r="C195" i="1" s="1"/>
  <c r="C194" i="1" s="1"/>
  <c r="C193" i="1" s="1"/>
  <c r="C192" i="1" s="1"/>
  <c r="C191" i="1" s="1"/>
  <c r="C190" i="1" s="1"/>
  <c r="C189" i="1" s="1"/>
  <c r="C188" i="1" s="1"/>
  <c r="C187" i="1" s="1"/>
  <c r="C186" i="1" s="1"/>
  <c r="C185" i="1" s="1"/>
  <c r="C184" i="1" s="1"/>
  <c r="C183" i="1" s="1"/>
  <c r="C182" i="1" s="1"/>
  <c r="C181" i="1" s="1"/>
  <c r="C180" i="1" s="1"/>
  <c r="C179" i="1" s="1"/>
  <c r="C178" i="1" s="1"/>
  <c r="C177" i="1" s="1"/>
  <c r="C176" i="1" s="1"/>
  <c r="C175" i="1" s="1"/>
  <c r="C174" i="1" s="1"/>
  <c r="C173" i="1" s="1"/>
  <c r="C172" i="1" s="1"/>
  <c r="C171" i="1" s="1"/>
  <c r="C170" i="1" s="1"/>
  <c r="T61" i="1"/>
  <c r="T60" i="1"/>
  <c r="T59" i="1"/>
  <c r="T58" i="1"/>
  <c r="T57" i="1"/>
  <c r="S57" i="1"/>
  <c r="R57" i="1"/>
  <c r="Q57" i="1"/>
  <c r="J57" i="1"/>
  <c r="W57" i="1"/>
  <c r="C57" i="1"/>
  <c r="C56" i="1" s="1"/>
  <c r="C55" i="1" s="1"/>
  <c r="C54" i="1" s="1"/>
  <c r="C53" i="1" s="1"/>
  <c r="C52" i="1" s="1"/>
  <c r="C51" i="1" s="1"/>
  <c r="C50" i="1" s="1"/>
  <c r="C49" i="1" s="1"/>
  <c r="C48" i="1" s="1"/>
  <c r="C47" i="1" s="1"/>
  <c r="C46" i="1" s="1"/>
  <c r="C45" i="1" s="1"/>
  <c r="C44" i="1" s="1"/>
  <c r="C43" i="1" s="1"/>
  <c r="C42" i="1" s="1"/>
  <c r="C41" i="1" s="1"/>
  <c r="C40" i="1" s="1"/>
  <c r="C39" i="1" s="1"/>
  <c r="C38" i="1" s="1"/>
  <c r="C37" i="1" s="1"/>
  <c r="C36" i="1" s="1"/>
  <c r="C35" i="1" s="1"/>
  <c r="C34" i="1" s="1"/>
  <c r="C33" i="1" s="1"/>
  <c r="C32" i="1" s="1"/>
  <c r="C31" i="1" s="1"/>
  <c r="C30" i="1" s="1"/>
  <c r="C29" i="1" s="1"/>
  <c r="C28" i="1" s="1"/>
  <c r="C27" i="1" s="1"/>
  <c r="C26" i="1" s="1"/>
  <c r="C25" i="1" s="1"/>
  <c r="C24" i="1" s="1"/>
  <c r="C23" i="1" s="1"/>
  <c r="C22" i="1" s="1"/>
  <c r="C21" i="1" s="1"/>
  <c r="C20" i="1" s="1"/>
  <c r="C19" i="1" s="1"/>
  <c r="C18" i="1" s="1"/>
  <c r="C17" i="1" s="1"/>
  <c r="C16" i="1" s="1"/>
  <c r="C15" i="1" s="1"/>
  <c r="C14" i="1" s="1"/>
  <c r="C13" i="1" s="1"/>
  <c r="C12" i="1" s="1"/>
  <c r="C11" i="1" s="1"/>
  <c r="C10" i="1" s="1"/>
  <c r="E225" i="1" l="1"/>
  <c r="R225" i="1"/>
  <c r="D224" i="1"/>
  <c r="Q224" i="1" s="1"/>
  <c r="K147" i="1"/>
  <c r="N147" i="1"/>
  <c r="K148" i="1"/>
  <c r="N148" i="1"/>
  <c r="K57" i="1"/>
  <c r="N57" i="1"/>
  <c r="J84" i="1"/>
  <c r="K156" i="1"/>
  <c r="C59" i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J77" i="1"/>
  <c r="N77" i="1" s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R78" i="1"/>
  <c r="Q78" i="1"/>
  <c r="R77" i="1"/>
  <c r="Q77" i="1"/>
  <c r="R76" i="1"/>
  <c r="Q76" i="1"/>
  <c r="R75" i="1"/>
  <c r="Q75" i="1"/>
  <c r="R74" i="1"/>
  <c r="Q74" i="1"/>
  <c r="R73" i="1"/>
  <c r="Q73" i="1"/>
  <c r="R72" i="1"/>
  <c r="Q72" i="1"/>
  <c r="R71" i="1"/>
  <c r="Q71" i="1"/>
  <c r="R70" i="1"/>
  <c r="Q70" i="1"/>
  <c r="R69" i="1"/>
  <c r="Q69" i="1"/>
  <c r="R68" i="1"/>
  <c r="Q68" i="1"/>
  <c r="R67" i="1"/>
  <c r="Q67" i="1"/>
  <c r="R66" i="1"/>
  <c r="Q66" i="1"/>
  <c r="R65" i="1"/>
  <c r="Q65" i="1"/>
  <c r="R64" i="1"/>
  <c r="Q64" i="1"/>
  <c r="R63" i="1"/>
  <c r="Q63" i="1"/>
  <c r="R62" i="1"/>
  <c r="Q62" i="1"/>
  <c r="S61" i="1"/>
  <c r="R61" i="1"/>
  <c r="Q61" i="1"/>
  <c r="S60" i="1"/>
  <c r="R60" i="1"/>
  <c r="Q60" i="1"/>
  <c r="S59" i="1"/>
  <c r="R59" i="1"/>
  <c r="Q59" i="1"/>
  <c r="S58" i="1"/>
  <c r="R58" i="1"/>
  <c r="Q58" i="1"/>
  <c r="K59" i="1" l="1"/>
  <c r="N59" i="1"/>
  <c r="K67" i="1"/>
  <c r="N67" i="1"/>
  <c r="K75" i="1"/>
  <c r="N75" i="1"/>
  <c r="K60" i="1"/>
  <c r="N60" i="1"/>
  <c r="K68" i="1"/>
  <c r="N68" i="1"/>
  <c r="K76" i="1"/>
  <c r="N76" i="1"/>
  <c r="E224" i="1"/>
  <c r="D223" i="1"/>
  <c r="Q223" i="1" s="1"/>
  <c r="R224" i="1"/>
  <c r="K223" i="1"/>
  <c r="K71" i="1"/>
  <c r="N71" i="1"/>
  <c r="K61" i="1"/>
  <c r="N61" i="1"/>
  <c r="K62" i="1"/>
  <c r="N62" i="1"/>
  <c r="K64" i="1"/>
  <c r="N64" i="1"/>
  <c r="K72" i="1"/>
  <c r="N72" i="1"/>
  <c r="K65" i="1"/>
  <c r="N65" i="1"/>
  <c r="K73" i="1"/>
  <c r="N73" i="1"/>
  <c r="K69" i="1"/>
  <c r="N69" i="1"/>
  <c r="K70" i="1"/>
  <c r="N70" i="1"/>
  <c r="K63" i="1"/>
  <c r="N63" i="1"/>
  <c r="K58" i="1"/>
  <c r="N58" i="1"/>
  <c r="N6" i="1" s="1"/>
  <c r="K66" i="1"/>
  <c r="N66" i="1"/>
  <c r="K74" i="1"/>
  <c r="N74" i="1"/>
  <c r="R6" i="1"/>
  <c r="J6" i="1"/>
  <c r="K77" i="1"/>
  <c r="E223" i="1" l="1"/>
  <c r="D222" i="1"/>
  <c r="Q222" i="1" s="1"/>
  <c r="R223" i="1"/>
  <c r="K222" i="1"/>
  <c r="E222" i="1" l="1"/>
  <c r="R222" i="1"/>
  <c r="D221" i="1"/>
  <c r="Q221" i="1" s="1"/>
  <c r="K221" i="1"/>
  <c r="E221" i="1" l="1"/>
  <c r="D220" i="1"/>
  <c r="Q220" i="1" s="1"/>
  <c r="R221" i="1"/>
  <c r="K220" i="1"/>
  <c r="E220" i="1" l="1"/>
  <c r="D219" i="1"/>
  <c r="Q219" i="1" s="1"/>
  <c r="R220" i="1"/>
  <c r="K219" i="1"/>
  <c r="E219" i="1" l="1"/>
  <c r="D218" i="1"/>
  <c r="Q218" i="1" s="1"/>
  <c r="R219" i="1"/>
  <c r="K218" i="1"/>
  <c r="E218" i="1" l="1"/>
  <c r="R218" i="1"/>
  <c r="D217" i="1"/>
  <c r="Q217" i="1" s="1"/>
  <c r="K217" i="1"/>
  <c r="E217" i="1" l="1"/>
  <c r="D216" i="1"/>
  <c r="Q216" i="1" s="1"/>
  <c r="R217" i="1"/>
  <c r="K216" i="1"/>
  <c r="E216" i="1" l="1"/>
  <c r="D215" i="1"/>
  <c r="Q215" i="1" s="1"/>
  <c r="R216" i="1"/>
  <c r="K215" i="1"/>
  <c r="E215" i="1" l="1"/>
  <c r="D214" i="1"/>
  <c r="Q214" i="1" s="1"/>
  <c r="K214" i="1"/>
  <c r="R215" i="1"/>
  <c r="E214" i="1" l="1"/>
  <c r="R214" i="1"/>
  <c r="D213" i="1"/>
  <c r="Q213" i="1" s="1"/>
  <c r="T214" i="1"/>
  <c r="K213" i="1"/>
  <c r="E213" i="1" l="1"/>
  <c r="K212" i="1"/>
  <c r="T213" i="1"/>
  <c r="R213" i="1"/>
  <c r="D212" i="1"/>
  <c r="Q212" i="1" s="1"/>
  <c r="E212" i="1" l="1"/>
  <c r="R212" i="1"/>
  <c r="T212" i="1"/>
  <c r="K211" i="1"/>
  <c r="D211" i="1"/>
  <c r="Q211" i="1" s="1"/>
  <c r="E211" i="1" l="1"/>
  <c r="K210" i="1"/>
  <c r="R211" i="1"/>
  <c r="D210" i="1"/>
  <c r="Q210" i="1" s="1"/>
  <c r="T211" i="1"/>
  <c r="E210" i="1" l="1"/>
  <c r="K209" i="1"/>
  <c r="T210" i="1"/>
  <c r="R210" i="1"/>
  <c r="D209" i="1"/>
  <c r="Q209" i="1" s="1"/>
  <c r="E209" i="1" l="1"/>
  <c r="D208" i="1"/>
  <c r="Q208" i="1" s="1"/>
  <c r="R209" i="1"/>
  <c r="K208" i="1"/>
  <c r="T209" i="1"/>
  <c r="E208" i="1" l="1"/>
  <c r="K207" i="1"/>
  <c r="R208" i="1"/>
  <c r="T208" i="1"/>
  <c r="D207" i="1"/>
  <c r="Q207" i="1" s="1"/>
  <c r="E207" i="1" l="1"/>
  <c r="R207" i="1"/>
  <c r="K206" i="1"/>
  <c r="T207" i="1"/>
  <c r="D206" i="1"/>
  <c r="Q206" i="1" s="1"/>
  <c r="E206" i="1" l="1"/>
  <c r="K205" i="1"/>
  <c r="R206" i="1"/>
  <c r="D205" i="1"/>
  <c r="Q205" i="1" s="1"/>
  <c r="T206" i="1"/>
  <c r="E205" i="1" l="1"/>
  <c r="R205" i="1"/>
  <c r="T205" i="1"/>
  <c r="K204" i="1"/>
  <c r="D204" i="1"/>
  <c r="Q204" i="1" s="1"/>
  <c r="E204" i="1" l="1"/>
  <c r="R204" i="1"/>
  <c r="D203" i="1"/>
  <c r="Q203" i="1" s="1"/>
  <c r="K203" i="1"/>
  <c r="T204" i="1"/>
  <c r="E203" i="1" l="1"/>
  <c r="D202" i="1"/>
  <c r="Q202" i="1" s="1"/>
  <c r="T203" i="1"/>
  <c r="K202" i="1"/>
  <c r="R203" i="1"/>
  <c r="D201" i="1" l="1"/>
  <c r="Q201" i="1" s="1"/>
  <c r="K201" i="1"/>
  <c r="E202" i="1"/>
  <c r="R202" i="1"/>
  <c r="T202" i="1"/>
  <c r="K200" i="1" l="1"/>
  <c r="E201" i="1"/>
  <c r="R201" i="1"/>
  <c r="D200" i="1"/>
  <c r="Q200" i="1" s="1"/>
  <c r="T201" i="1"/>
  <c r="E200" i="1" l="1"/>
  <c r="R200" i="1"/>
  <c r="K199" i="1"/>
  <c r="D199" i="1"/>
  <c r="Q199" i="1" s="1"/>
  <c r="T200" i="1"/>
  <c r="K198" i="1" l="1"/>
  <c r="D198" i="1"/>
  <c r="Q198" i="1" s="1"/>
  <c r="E199" i="1"/>
  <c r="R199" i="1"/>
  <c r="T199" i="1"/>
  <c r="K197" i="1" l="1"/>
  <c r="D197" i="1"/>
  <c r="Q197" i="1" s="1"/>
  <c r="T198" i="1"/>
  <c r="R198" i="1"/>
  <c r="E198" i="1"/>
  <c r="T197" i="1" l="1"/>
  <c r="D196" i="1"/>
  <c r="Q196" i="1" s="1"/>
  <c r="K196" i="1"/>
  <c r="E197" i="1"/>
  <c r="R197" i="1"/>
  <c r="K195" i="1" l="1"/>
  <c r="R196" i="1"/>
  <c r="D195" i="1"/>
  <c r="Q195" i="1" s="1"/>
  <c r="T196" i="1"/>
  <c r="E196" i="1"/>
  <c r="K194" i="1" l="1"/>
  <c r="R195" i="1"/>
  <c r="T195" i="1"/>
  <c r="E195" i="1"/>
  <c r="D194" i="1"/>
  <c r="K193" i="1" l="1"/>
  <c r="Q194" i="1"/>
  <c r="R194" i="1"/>
  <c r="T194" i="1"/>
  <c r="D193" i="1"/>
  <c r="E194" i="1"/>
  <c r="K192" i="1" l="1"/>
  <c r="Q193" i="1"/>
  <c r="E193" i="1"/>
  <c r="T193" i="1"/>
  <c r="D192" i="1"/>
  <c r="R193" i="1"/>
  <c r="K191" i="1" l="1"/>
  <c r="Q192" i="1"/>
  <c r="T192" i="1"/>
  <c r="D191" i="1"/>
  <c r="R192" i="1"/>
  <c r="E192" i="1"/>
  <c r="K190" i="1" l="1"/>
  <c r="Q191" i="1"/>
  <c r="D190" i="1"/>
  <c r="T191" i="1"/>
  <c r="R191" i="1"/>
  <c r="E191" i="1"/>
  <c r="K189" i="1" l="1"/>
  <c r="Q190" i="1"/>
  <c r="D189" i="1"/>
  <c r="R190" i="1"/>
  <c r="E190" i="1"/>
  <c r="T190" i="1"/>
  <c r="K188" i="1" l="1"/>
  <c r="Q189" i="1"/>
  <c r="T189" i="1"/>
  <c r="E189" i="1"/>
  <c r="R189" i="1"/>
  <c r="D188" i="1"/>
  <c r="K187" i="1" l="1"/>
  <c r="Q188" i="1"/>
  <c r="E188" i="1"/>
  <c r="T188" i="1"/>
  <c r="D187" i="1"/>
  <c r="R188" i="1"/>
  <c r="K186" i="1" l="1"/>
  <c r="Q187" i="1"/>
  <c r="E187" i="1"/>
  <c r="D186" i="1"/>
  <c r="R187" i="1"/>
  <c r="T187" i="1"/>
  <c r="K185" i="1" l="1"/>
  <c r="Q186" i="1"/>
  <c r="E186" i="1"/>
  <c r="T186" i="1"/>
  <c r="R186" i="1"/>
  <c r="D185" i="1"/>
  <c r="K184" i="1" l="1"/>
  <c r="Q185" i="1"/>
  <c r="D184" i="1"/>
  <c r="T185" i="1"/>
  <c r="E185" i="1"/>
  <c r="R185" i="1"/>
  <c r="K183" i="1" l="1"/>
  <c r="Q184" i="1"/>
  <c r="D183" i="1"/>
  <c r="T184" i="1"/>
  <c r="R184" i="1"/>
  <c r="E184" i="1"/>
  <c r="K182" i="1" l="1"/>
  <c r="Q183" i="1"/>
  <c r="R183" i="1"/>
  <c r="T183" i="1"/>
  <c r="D182" i="1"/>
  <c r="E183" i="1"/>
  <c r="D163" i="1"/>
  <c r="R163" i="1" s="1"/>
  <c r="K181" i="1" l="1"/>
  <c r="Q182" i="1"/>
  <c r="D181" i="1"/>
  <c r="E182" i="1"/>
  <c r="T182" i="1"/>
  <c r="R182" i="1"/>
  <c r="R180" i="1"/>
  <c r="E180" i="1"/>
  <c r="E181" i="1" l="1"/>
  <c r="Q181" i="1"/>
  <c r="R181" i="1"/>
  <c r="K180" i="1"/>
  <c r="T181" i="1"/>
</calcChain>
</file>

<file path=xl/sharedStrings.xml><?xml version="1.0" encoding="utf-8"?>
<sst xmlns="http://schemas.openxmlformats.org/spreadsheetml/2006/main" count="208" uniqueCount="101">
  <si>
    <t>Date</t>
  </si>
  <si>
    <t>States</t>
  </si>
  <si>
    <t>Positive</t>
  </si>
  <si>
    <t>Negative</t>
  </si>
  <si>
    <t>Pos + Neg</t>
  </si>
  <si>
    <t>Pending</t>
  </si>
  <si>
    <t>Hospitalized</t>
  </si>
  <si>
    <t>Death</t>
  </si>
  <si>
    <t>Total</t>
  </si>
  <si>
    <t>Mortality</t>
  </si>
  <si>
    <t>Hospit/Mort</t>
  </si>
  <si>
    <t>Infected</t>
  </si>
  <si>
    <t>New Cases</t>
  </si>
  <si>
    <t>Rate of Growth</t>
  </si>
  <si>
    <t>NYC</t>
  </si>
  <si>
    <t>NYS</t>
  </si>
  <si>
    <t>US</t>
  </si>
  <si>
    <t>Rate of New Tests</t>
  </si>
  <si>
    <t>New Hospitalizations</t>
  </si>
  <si>
    <t>MODZCTA</t>
  </si>
  <si>
    <t>NA</t>
  </si>
  <si>
    <t>© 2020 GitHub, Inc.</t>
  </si>
  <si>
    <t>extract_date</t>
  </si>
  <si>
    <t>specimen_date</t>
  </si>
  <si>
    <t>Number_tested</t>
  </si>
  <si>
    <t>Number_confirmed</t>
  </si>
  <si>
    <t>Number_hospitalized</t>
  </si>
  <si>
    <t>Number_deaths</t>
  </si>
  <si>
    <t>current hospitalization</t>
  </si>
  <si>
    <t>Current Hospital</t>
  </si>
  <si>
    <t>zcta_cum.perc_pos</t>
  </si>
  <si>
    <t>% of State</t>
  </si>
  <si>
    <t>Max Day</t>
  </si>
  <si>
    <t>% of Country</t>
  </si>
  <si>
    <t>State</t>
  </si>
  <si>
    <t>Sum</t>
  </si>
  <si>
    <t>New Tests</t>
  </si>
  <si>
    <t>Population</t>
  </si>
  <si>
    <t>Max</t>
  </si>
  <si>
    <t>max</t>
  </si>
  <si>
    <t>te</t>
  </si>
  <si>
    <t>Hospitalized – Currently</t>
  </si>
  <si>
    <t>Hospitalized – Cumulative</t>
  </si>
  <si>
    <t>In ICU – Currently</t>
  </si>
  <si>
    <t>In ICU – Cumulative</t>
  </si>
  <si>
    <t>On Ventilator – Currently</t>
  </si>
  <si>
    <t>On Ventilator – Cumulative</t>
  </si>
  <si>
    <t>Recovered</t>
  </si>
  <si>
    <t>Deaths</t>
  </si>
  <si>
    <t>Tue Apr 28 2020</t>
  </si>
  <si>
    <t>N/A</t>
  </si>
  <si>
    <t>Mon Apr 27 2020</t>
  </si>
  <si>
    <t>Sun Apr 26 2020</t>
  </si>
  <si>
    <t>Sat Apr 25 2020</t>
  </si>
  <si>
    <t>Fri Apr 24 2020</t>
  </si>
  <si>
    <t>Thu Apr 23 2020</t>
  </si>
  <si>
    <t>Wed Apr 22 2020</t>
  </si>
  <si>
    <t>Tue Apr 21 2020</t>
  </si>
  <si>
    <t>Mon Apr 20 2020</t>
  </si>
  <si>
    <t>Sun Apr 19 2020</t>
  </si>
  <si>
    <t>Sat Apr 18 2020</t>
  </si>
  <si>
    <t>Fri Apr 17 2020</t>
  </si>
  <si>
    <t>Thu Apr 16 2020</t>
  </si>
  <si>
    <t>Wed Apr 15 2020</t>
  </si>
  <si>
    <t>Tue Apr 14 2020</t>
  </si>
  <si>
    <t>Mon Apr 13 2020</t>
  </si>
  <si>
    <t>Sun Apr 12 2020</t>
  </si>
  <si>
    <t>Sat Apr 11 2020</t>
  </si>
  <si>
    <t>Fri Apr 10 2020</t>
  </si>
  <si>
    <t>Thu Apr 9 2020</t>
  </si>
  <si>
    <t>Mon Apr 6 2020</t>
  </si>
  <si>
    <t>Sun Apr 5 2020</t>
  </si>
  <si>
    <t>Sat Apr 4 2020</t>
  </si>
  <si>
    <t>Fri Apr 3 2020</t>
  </si>
  <si>
    <t>Thu Apr 2 2020</t>
  </si>
  <si>
    <t>Wed Apr 1 2020</t>
  </si>
  <si>
    <t>Tue Mar 31 2020</t>
  </si>
  <si>
    <t>Mon Mar 30 2020</t>
  </si>
  <si>
    <t>Sun Mar 29 2020</t>
  </si>
  <si>
    <t>Sat Mar 28 2020</t>
  </si>
  <si>
    <t>Fri Mar 27 2020</t>
  </si>
  <si>
    <t>Thu Mar 26 2020</t>
  </si>
  <si>
    <t>Wed Mar 25 2020</t>
  </si>
  <si>
    <t>Tue Mar 24 2020</t>
  </si>
  <si>
    <t>Mon Mar 23 2020</t>
  </si>
  <si>
    <t>Sun Mar 22 2020</t>
  </si>
  <si>
    <t>Sat Mar 21 2020</t>
  </si>
  <si>
    <t>Fri Mar 20 2020</t>
  </si>
  <si>
    <t>Thu Mar 19 2020</t>
  </si>
  <si>
    <t>Wed Mar 18 2020</t>
  </si>
  <si>
    <t>Tue Mar 17 2020</t>
  </si>
  <si>
    <t>Mon Mar 16 2020</t>
  </si>
  <si>
    <t>Sun Mar 15 2020</t>
  </si>
  <si>
    <t>New Cases/New Tests</t>
  </si>
  <si>
    <t>Wed Apr 7 2020</t>
  </si>
  <si>
    <t>Mortality vs Tested</t>
  </si>
  <si>
    <t>Herd Immunity</t>
  </si>
  <si>
    <t>Sum of Data</t>
  </si>
  <si>
    <t>Reported by NYC</t>
  </si>
  <si>
    <t>Daily Death</t>
  </si>
  <si>
    <t>Daily Death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</si>
</sst>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9"/>
      <color theme="1"/>
      <name val="Segoe UI"/>
      <family val="2"/>
    </font>
    <font>
      <sz val="9"/>
      <color theme="1"/>
      <name val="Consolas"/>
      <family val="3"/>
    </font>
    <font>
      <sz val="9"/>
      <color theme="1"/>
      <name val="Segoe UI"/>
      <family val="2"/>
    </font>
    <font>
      <sz val="9"/>
      <color rgb="FF586069"/>
      <name val="Segoe UI"/>
      <family val="2"/>
    </font>
    <font>
      <sz val="9"/>
      <color rgb="FF24292E"/>
      <name val="Segoe UI"/>
      <family val="2"/>
    </font>
    <font>
      <sz val="9"/>
      <color rgb="FF24292E"/>
      <name val="Consolas"/>
      <family val="3"/>
    </font>
    <font>
      <sz val="9"/>
      <color rgb="FF24292E"/>
      <name val="Segoe UI"/>
      <family val="2"/>
    </font>
    <font>
      <sz val="9"/>
      <color rgb="FF24292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6F8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66"/>
        <bgColor indexed="64"/>
      </patternFill>
    </fill>
  </fills>
  <borders count="3">
    <border>
      <left/>
      <right/>
      <top/>
      <bottom/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14" fontId="0" fillId="0" borderId="0" xfId="0" applyNumberFormat="1"/>
    <xf numFmtId="9" fontId="0" fillId="0" borderId="0" xfId="1" applyNumberFormat="1" applyFont="1" applyAlignment="1">
      <alignment horizontal="center"/>
    </xf>
    <xf numFmtId="3" fontId="0" fillId="0" borderId="0" xfId="0" applyNumberFormat="1"/>
    <xf numFmtId="0" fontId="2" fillId="2" borderId="1" xfId="0" applyFont="1" applyFill="1" applyBorder="1" applyAlignment="1">
      <alignment horizontal="left" vertical="center"/>
    </xf>
    <xf numFmtId="0" fontId="3" fillId="3" borderId="0" xfId="0" applyFont="1" applyFill="1" applyAlignment="1">
      <alignment horizontal="right" vertical="top"/>
    </xf>
    <xf numFmtId="0" fontId="4" fillId="3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 wrapText="1" indent="2"/>
    </xf>
    <xf numFmtId="0" fontId="0" fillId="3" borderId="0" xfId="0" applyFill="1"/>
    <xf numFmtId="0" fontId="6" fillId="2" borderId="1" xfId="0" applyFont="1" applyFill="1" applyBorder="1" applyAlignment="1">
      <alignment horizontal="left" vertical="center"/>
    </xf>
    <xf numFmtId="0" fontId="7" fillId="3" borderId="0" xfId="0" applyFont="1" applyFill="1" applyAlignment="1">
      <alignment horizontal="right" vertical="top"/>
    </xf>
    <xf numFmtId="14" fontId="8" fillId="3" borderId="2" xfId="0" applyNumberFormat="1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left" vertical="center"/>
    </xf>
    <xf numFmtId="14" fontId="8" fillId="2" borderId="2" xfId="0" applyNumberFormat="1" applyFont="1" applyFill="1" applyBorder="1" applyAlignment="1">
      <alignment horizontal="left" vertical="center"/>
    </xf>
    <xf numFmtId="0" fontId="8" fillId="2" borderId="2" xfId="0" applyFont="1" applyFill="1" applyBorder="1" applyAlignment="1">
      <alignment horizontal="left" vertical="center"/>
    </xf>
    <xf numFmtId="9" fontId="0" fillId="0" borderId="0" xfId="1" applyFont="1"/>
    <xf numFmtId="0" fontId="8" fillId="4" borderId="2" xfId="0" applyFont="1" applyFill="1" applyBorder="1" applyAlignment="1">
      <alignment horizontal="left" vertical="center"/>
    </xf>
    <xf numFmtId="10" fontId="0" fillId="0" borderId="0" xfId="1" applyNumberFormat="1" applyFont="1" applyAlignment="1">
      <alignment horizontal="center"/>
    </xf>
    <xf numFmtId="0" fontId="9" fillId="2" borderId="1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0" fillId="5" borderId="0" xfId="0" applyFill="1"/>
    <xf numFmtId="14" fontId="0" fillId="5" borderId="0" xfId="0" applyNumberFormat="1" applyFill="1"/>
    <xf numFmtId="3" fontId="0" fillId="5" borderId="0" xfId="0" applyNumberFormat="1" applyFill="1" applyAlignment="1">
      <alignment horizontal="center"/>
    </xf>
    <xf numFmtId="9" fontId="0" fillId="5" borderId="0" xfId="1" applyFont="1" applyFill="1" applyAlignment="1">
      <alignment horizontal="center"/>
    </xf>
    <xf numFmtId="0" fontId="0" fillId="5" borderId="0" xfId="0" applyFill="1" applyAlignment="1">
      <alignment horizontal="center"/>
    </xf>
    <xf numFmtId="9" fontId="0" fillId="5" borderId="0" xfId="1" applyNumberFormat="1" applyFont="1" applyFill="1" applyAlignment="1">
      <alignment horizontal="center"/>
    </xf>
    <xf numFmtId="3" fontId="0" fillId="5" borderId="0" xfId="0" applyNumberFormat="1" applyFill="1"/>
    <xf numFmtId="164" fontId="0" fillId="0" borderId="0" xfId="1" applyNumberFormat="1" applyFont="1"/>
    <xf numFmtId="0" fontId="0" fillId="0" borderId="0" xfId="0" applyFill="1"/>
    <xf numFmtId="14" fontId="0" fillId="0" borderId="0" xfId="0" applyNumberFormat="1" applyFill="1"/>
    <xf numFmtId="3" fontId="0" fillId="0" borderId="0" xfId="0" applyNumberFormat="1" applyFill="1" applyAlignment="1">
      <alignment horizontal="center"/>
    </xf>
    <xf numFmtId="9" fontId="0" fillId="0" borderId="0" xfId="1" applyFont="1" applyFill="1" applyAlignment="1">
      <alignment horizontal="center"/>
    </xf>
    <xf numFmtId="0" fontId="0" fillId="0" borderId="0" xfId="0" applyFill="1" applyAlignment="1">
      <alignment horizontal="center"/>
    </xf>
    <xf numFmtId="9" fontId="0" fillId="0" borderId="0" xfId="1" applyNumberFormat="1" applyFont="1" applyFill="1" applyAlignment="1">
      <alignment horizontal="center"/>
    </xf>
    <xf numFmtId="3" fontId="0" fillId="0" borderId="0" xfId="0" applyNumberFormat="1" applyFill="1"/>
    <xf numFmtId="164" fontId="0" fillId="0" borderId="0" xfId="1" applyNumberFormat="1" applyFont="1" applyFill="1" applyAlignment="1">
      <alignment horizontal="center"/>
    </xf>
    <xf numFmtId="0" fontId="0" fillId="6" borderId="0" xfId="0" applyFill="1"/>
    <xf numFmtId="14" fontId="0" fillId="6" borderId="0" xfId="0" applyNumberFormat="1" applyFill="1"/>
    <xf numFmtId="3" fontId="0" fillId="6" borderId="0" xfId="0" applyNumberFormat="1" applyFill="1"/>
    <xf numFmtId="0" fontId="0" fillId="6" borderId="0" xfId="0" applyFill="1" applyAlignment="1">
      <alignment horizontal="center"/>
    </xf>
    <xf numFmtId="3" fontId="0" fillId="6" borderId="0" xfId="0" applyNumberFormat="1" applyFill="1" applyAlignment="1">
      <alignment horizontal="center"/>
    </xf>
    <xf numFmtId="9" fontId="0" fillId="6" borderId="0" xfId="1" applyNumberFormat="1" applyFont="1" applyFill="1" applyAlignment="1">
      <alignment horizontal="center"/>
    </xf>
    <xf numFmtId="9" fontId="0" fillId="6" borderId="0" xfId="1" applyFont="1" applyFill="1" applyAlignment="1">
      <alignment horizontal="center"/>
    </xf>
    <xf numFmtId="164" fontId="0" fillId="6" borderId="0" xfId="1" applyNumberFormat="1" applyFont="1" applyFill="1" applyAlignment="1">
      <alignment horizontal="center"/>
    </xf>
    <xf numFmtId="10" fontId="0" fillId="0" borderId="0" xfId="1" applyNumberFormat="1" applyFont="1" applyFill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3" fontId="0" fillId="7" borderId="0" xfId="0" applyNumberFormat="1" applyFill="1" applyAlignment="1">
      <alignment horizontal="center"/>
    </xf>
    <xf numFmtId="164" fontId="0" fillId="7" borderId="0" xfId="1" applyNumberFormat="1" applyFont="1" applyFill="1"/>
    <xf numFmtId="9" fontId="0" fillId="7" borderId="0" xfId="1" applyFont="1" applyFill="1" applyAlignment="1">
      <alignment horizontal="center"/>
    </xf>
    <xf numFmtId="164" fontId="0" fillId="7" borderId="0" xfId="1" applyNumberFormat="1" applyFont="1" applyFill="1" applyAlignment="1">
      <alignment horizontal="center"/>
    </xf>
    <xf numFmtId="164" fontId="0" fillId="0" borderId="0" xfId="1" applyNumberFormat="1" applyFont="1" applyFill="1"/>
    <xf numFmtId="9" fontId="0" fillId="0" borderId="0" xfId="1" applyFont="1" applyFill="1"/>
    <xf numFmtId="10" fontId="0" fillId="6" borderId="0" xfId="1" applyNumberFormat="1" applyFont="1" applyFill="1" applyAlignment="1">
      <alignment horizontal="center"/>
    </xf>
    <xf numFmtId="164" fontId="0" fillId="5" borderId="0" xfId="1" applyNumberFormat="1" applyFont="1" applyFill="1" applyAlignment="1">
      <alignment horizontal="center"/>
    </xf>
    <xf numFmtId="0" fontId="0" fillId="8" borderId="0" xfId="0" applyFill="1"/>
    <xf numFmtId="14" fontId="0" fillId="8" borderId="0" xfId="0" applyNumberFormat="1" applyFill="1"/>
    <xf numFmtId="3" fontId="0" fillId="8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9" fontId="0" fillId="8" borderId="0" xfId="1" applyNumberFormat="1" applyFont="1" applyFill="1" applyAlignment="1">
      <alignment horizontal="center"/>
    </xf>
    <xf numFmtId="9" fontId="0" fillId="8" borderId="0" xfId="1" applyFont="1" applyFill="1" applyAlignment="1">
      <alignment horizontal="center"/>
    </xf>
    <xf numFmtId="164" fontId="0" fillId="8" borderId="0" xfId="1" applyNumberFormat="1" applyFont="1" applyFill="1" applyAlignment="1">
      <alignment horizontal="center"/>
    </xf>
    <xf numFmtId="3" fontId="0" fillId="8" borderId="0" xfId="0" applyNumberFormat="1" applyFill="1"/>
    <xf numFmtId="4" fontId="0" fillId="0" borderId="0" xfId="0" applyNumberForma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Motality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'us-ny-nyc'!$C$52:$C$78</c:f>
              <c:numCache>
                <c:formatCode>m/d/yyyy</c:formatCode>
                <c:ptCount val="27"/>
                <c:pt idx="0">
                  <c:v>43920</c:v>
                </c:pt>
                <c:pt idx="1">
                  <c:v>43919</c:v>
                </c:pt>
                <c:pt idx="2">
                  <c:v>43918</c:v>
                </c:pt>
                <c:pt idx="3">
                  <c:v>43917</c:v>
                </c:pt>
                <c:pt idx="4">
                  <c:v>43916</c:v>
                </c:pt>
                <c:pt idx="5">
                  <c:v>43915</c:v>
                </c:pt>
                <c:pt idx="6">
                  <c:v>43914</c:v>
                </c:pt>
                <c:pt idx="7">
                  <c:v>43913</c:v>
                </c:pt>
                <c:pt idx="8">
                  <c:v>43912</c:v>
                </c:pt>
                <c:pt idx="9">
                  <c:v>43911</c:v>
                </c:pt>
                <c:pt idx="10">
                  <c:v>43910</c:v>
                </c:pt>
                <c:pt idx="11">
                  <c:v>43909</c:v>
                </c:pt>
                <c:pt idx="12">
                  <c:v>43908</c:v>
                </c:pt>
                <c:pt idx="13">
                  <c:v>43907</c:v>
                </c:pt>
                <c:pt idx="14">
                  <c:v>43906</c:v>
                </c:pt>
                <c:pt idx="15">
                  <c:v>43905</c:v>
                </c:pt>
                <c:pt idx="16">
                  <c:v>43904</c:v>
                </c:pt>
                <c:pt idx="17">
                  <c:v>43903</c:v>
                </c:pt>
                <c:pt idx="18">
                  <c:v>43902</c:v>
                </c:pt>
                <c:pt idx="19">
                  <c:v>43901</c:v>
                </c:pt>
                <c:pt idx="20">
                  <c:v>43900</c:v>
                </c:pt>
                <c:pt idx="21">
                  <c:v>43899</c:v>
                </c:pt>
                <c:pt idx="22">
                  <c:v>43898</c:v>
                </c:pt>
                <c:pt idx="23">
                  <c:v>43897</c:v>
                </c:pt>
                <c:pt idx="24">
                  <c:v>43896</c:v>
                </c:pt>
                <c:pt idx="25">
                  <c:v>43895</c:v>
                </c:pt>
                <c:pt idx="26">
                  <c:v>43894</c:v>
                </c:pt>
              </c:numCache>
            </c:numRef>
          </c:cat>
          <c:val>
            <c:numRef>
              <c:f>'us-ny-nyc'!$F$52:$F$78</c:f>
              <c:numCache>
                <c:formatCode>#,##0</c:formatCode>
                <c:ptCount val="27"/>
                <c:pt idx="0">
                  <c:v>3060</c:v>
                </c:pt>
                <c:pt idx="1">
                  <c:v>2527</c:v>
                </c:pt>
                <c:pt idx="2">
                  <c:v>2038</c:v>
                </c:pt>
                <c:pt idx="3">
                  <c:v>1604</c:v>
                </c:pt>
                <c:pt idx="4">
                  <c:v>1231</c:v>
                </c:pt>
                <c:pt idx="5" formatCode="General">
                  <c:v>953</c:v>
                </c:pt>
                <c:pt idx="6" formatCode="General">
                  <c:v>725</c:v>
                </c:pt>
                <c:pt idx="7" formatCode="General">
                  <c:v>521</c:v>
                </c:pt>
                <c:pt idx="8" formatCode="General">
                  <c:v>436</c:v>
                </c:pt>
                <c:pt idx="9" formatCode="General">
                  <c:v>306</c:v>
                </c:pt>
                <c:pt idx="10" formatCode="General">
                  <c:v>253</c:v>
                </c:pt>
                <c:pt idx="11" formatCode="General">
                  <c:v>160</c:v>
                </c:pt>
                <c:pt idx="12" formatCode="General">
                  <c:v>112</c:v>
                </c:pt>
                <c:pt idx="13" formatCode="General">
                  <c:v>90</c:v>
                </c:pt>
                <c:pt idx="14" formatCode="General">
                  <c:v>71</c:v>
                </c:pt>
                <c:pt idx="15" formatCode="General">
                  <c:v>60</c:v>
                </c:pt>
                <c:pt idx="16" formatCode="General">
                  <c:v>49</c:v>
                </c:pt>
                <c:pt idx="17" formatCode="General">
                  <c:v>39</c:v>
                </c:pt>
                <c:pt idx="18" formatCode="General">
                  <c:v>36</c:v>
                </c:pt>
                <c:pt idx="19" formatCode="General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94-4017-A3A4-79DE99748E89}"/>
            </c:ext>
          </c:extLst>
        </c:ser>
        <c:ser>
          <c:idx val="2"/>
          <c:order val="2"/>
          <c:tx>
            <c:v>Rate of New Deaths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'us-ny-nyc'!$C$52:$C$78</c:f>
              <c:numCache>
                <c:formatCode>m/d/yyyy</c:formatCode>
                <c:ptCount val="27"/>
                <c:pt idx="0">
                  <c:v>43920</c:v>
                </c:pt>
                <c:pt idx="1">
                  <c:v>43919</c:v>
                </c:pt>
                <c:pt idx="2">
                  <c:v>43918</c:v>
                </c:pt>
                <c:pt idx="3">
                  <c:v>43917</c:v>
                </c:pt>
                <c:pt idx="4">
                  <c:v>43916</c:v>
                </c:pt>
                <c:pt idx="5">
                  <c:v>43915</c:v>
                </c:pt>
                <c:pt idx="6">
                  <c:v>43914</c:v>
                </c:pt>
                <c:pt idx="7">
                  <c:v>43913</c:v>
                </c:pt>
                <c:pt idx="8">
                  <c:v>43912</c:v>
                </c:pt>
                <c:pt idx="9">
                  <c:v>43911</c:v>
                </c:pt>
                <c:pt idx="10">
                  <c:v>43910</c:v>
                </c:pt>
                <c:pt idx="11">
                  <c:v>43909</c:v>
                </c:pt>
                <c:pt idx="12">
                  <c:v>43908</c:v>
                </c:pt>
                <c:pt idx="13">
                  <c:v>43907</c:v>
                </c:pt>
                <c:pt idx="14">
                  <c:v>43906</c:v>
                </c:pt>
                <c:pt idx="15">
                  <c:v>43905</c:v>
                </c:pt>
                <c:pt idx="16">
                  <c:v>43904</c:v>
                </c:pt>
                <c:pt idx="17">
                  <c:v>43903</c:v>
                </c:pt>
                <c:pt idx="18">
                  <c:v>43902</c:v>
                </c:pt>
                <c:pt idx="19">
                  <c:v>43901</c:v>
                </c:pt>
                <c:pt idx="20">
                  <c:v>43900</c:v>
                </c:pt>
                <c:pt idx="21">
                  <c:v>43899</c:v>
                </c:pt>
                <c:pt idx="22">
                  <c:v>43898</c:v>
                </c:pt>
                <c:pt idx="23">
                  <c:v>43897</c:v>
                </c:pt>
                <c:pt idx="24">
                  <c:v>43896</c:v>
                </c:pt>
                <c:pt idx="25">
                  <c:v>43895</c:v>
                </c:pt>
                <c:pt idx="26">
                  <c:v>43894</c:v>
                </c:pt>
              </c:numCache>
            </c:numRef>
          </c:cat>
          <c:val>
            <c:numRef>
              <c:f>'us-ny-nyc'!$H$52:$H$78</c:f>
              <c:numCache>
                <c:formatCode>#,##0</c:formatCode>
                <c:ptCount val="27"/>
                <c:pt idx="0">
                  <c:v>533</c:v>
                </c:pt>
                <c:pt idx="1">
                  <c:v>489</c:v>
                </c:pt>
                <c:pt idx="2">
                  <c:v>434</c:v>
                </c:pt>
                <c:pt idx="3">
                  <c:v>373</c:v>
                </c:pt>
                <c:pt idx="4">
                  <c:v>278</c:v>
                </c:pt>
                <c:pt idx="5">
                  <c:v>228</c:v>
                </c:pt>
                <c:pt idx="6">
                  <c:v>204</c:v>
                </c:pt>
                <c:pt idx="7">
                  <c:v>85</c:v>
                </c:pt>
                <c:pt idx="8">
                  <c:v>130</c:v>
                </c:pt>
                <c:pt idx="9">
                  <c:v>53</c:v>
                </c:pt>
                <c:pt idx="10">
                  <c:v>93</c:v>
                </c:pt>
                <c:pt idx="11">
                  <c:v>48</c:v>
                </c:pt>
                <c:pt idx="12">
                  <c:v>22</c:v>
                </c:pt>
                <c:pt idx="13">
                  <c:v>19</c:v>
                </c:pt>
                <c:pt idx="14">
                  <c:v>11</c:v>
                </c:pt>
                <c:pt idx="15">
                  <c:v>11</c:v>
                </c:pt>
                <c:pt idx="16">
                  <c:v>10</c:v>
                </c:pt>
                <c:pt idx="17">
                  <c:v>3</c:v>
                </c:pt>
                <c:pt idx="1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94-4017-A3A4-79DE99748E89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'us-ny-nyc'!$C$52:$C$78</c:f>
              <c:numCache>
                <c:formatCode>m/d/yyyy</c:formatCode>
                <c:ptCount val="27"/>
                <c:pt idx="0">
                  <c:v>43920</c:v>
                </c:pt>
                <c:pt idx="1">
                  <c:v>43919</c:v>
                </c:pt>
                <c:pt idx="2">
                  <c:v>43918</c:v>
                </c:pt>
                <c:pt idx="3">
                  <c:v>43917</c:v>
                </c:pt>
                <c:pt idx="4">
                  <c:v>43916</c:v>
                </c:pt>
                <c:pt idx="5">
                  <c:v>43915</c:v>
                </c:pt>
                <c:pt idx="6">
                  <c:v>43914</c:v>
                </c:pt>
                <c:pt idx="7">
                  <c:v>43913</c:v>
                </c:pt>
                <c:pt idx="8">
                  <c:v>43912</c:v>
                </c:pt>
                <c:pt idx="9">
                  <c:v>43911</c:v>
                </c:pt>
                <c:pt idx="10">
                  <c:v>43910</c:v>
                </c:pt>
                <c:pt idx="11">
                  <c:v>43909</c:v>
                </c:pt>
                <c:pt idx="12">
                  <c:v>43908</c:v>
                </c:pt>
                <c:pt idx="13">
                  <c:v>43907</c:v>
                </c:pt>
                <c:pt idx="14">
                  <c:v>43906</c:v>
                </c:pt>
                <c:pt idx="15">
                  <c:v>43905</c:v>
                </c:pt>
                <c:pt idx="16">
                  <c:v>43904</c:v>
                </c:pt>
                <c:pt idx="17">
                  <c:v>43903</c:v>
                </c:pt>
                <c:pt idx="18">
                  <c:v>43902</c:v>
                </c:pt>
                <c:pt idx="19">
                  <c:v>43901</c:v>
                </c:pt>
                <c:pt idx="20">
                  <c:v>43900</c:v>
                </c:pt>
                <c:pt idx="21">
                  <c:v>43899</c:v>
                </c:pt>
                <c:pt idx="22">
                  <c:v>43898</c:v>
                </c:pt>
                <c:pt idx="23">
                  <c:v>43897</c:v>
                </c:pt>
                <c:pt idx="24">
                  <c:v>43896</c:v>
                </c:pt>
                <c:pt idx="25">
                  <c:v>43895</c:v>
                </c:pt>
                <c:pt idx="26">
                  <c:v>43894</c:v>
                </c:pt>
              </c:numCache>
            </c:numRef>
          </c:cat>
          <c:val>
            <c:numRef>
              <c:f>'us-ny-nyc'!$I$52:$I$78</c:f>
              <c:numCache>
                <c:formatCode>0%</c:formatCode>
                <c:ptCount val="27"/>
                <c:pt idx="0">
                  <c:v>0.2109220419469727</c:v>
                </c:pt>
                <c:pt idx="1">
                  <c:v>0.23994111874386653</c:v>
                </c:pt>
                <c:pt idx="2">
                  <c:v>0.27057356608478805</c:v>
                </c:pt>
                <c:pt idx="3">
                  <c:v>0.30300568643379366</c:v>
                </c:pt>
                <c:pt idx="4">
                  <c:v>0.29171038824763901</c:v>
                </c:pt>
                <c:pt idx="5">
                  <c:v>0.31448275862068964</c:v>
                </c:pt>
                <c:pt idx="6">
                  <c:v>0.39155470249520152</c:v>
                </c:pt>
                <c:pt idx="7">
                  <c:v>0.19495412844036697</c:v>
                </c:pt>
                <c:pt idx="8">
                  <c:v>0.42483660130718953</c:v>
                </c:pt>
                <c:pt idx="9">
                  <c:v>0.20948616600790515</c:v>
                </c:pt>
                <c:pt idx="10">
                  <c:v>0.58125000000000004</c:v>
                </c:pt>
                <c:pt idx="11">
                  <c:v>0.42857142857142855</c:v>
                </c:pt>
                <c:pt idx="12">
                  <c:v>0.24444444444444444</c:v>
                </c:pt>
                <c:pt idx="13">
                  <c:v>0.26760563380281688</c:v>
                </c:pt>
                <c:pt idx="14">
                  <c:v>0.18333333333333332</c:v>
                </c:pt>
                <c:pt idx="15">
                  <c:v>0.22448979591836735</c:v>
                </c:pt>
                <c:pt idx="16">
                  <c:v>0.25641025641025639</c:v>
                </c:pt>
                <c:pt idx="17">
                  <c:v>8.3333333333333329E-2</c:v>
                </c:pt>
                <c:pt idx="18">
                  <c:v>0.33333333333333331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8894-4017-A3A4-79DE99748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9857680"/>
        <c:axId val="9298619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Positive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'us-ny-nyc'!$C$52:$C$78</c15:sqref>
                        </c15:formulaRef>
                      </c:ext>
                    </c:extLst>
                    <c:numCache>
                      <c:formatCode>m/d/yyyy</c:formatCode>
                      <c:ptCount val="27"/>
                      <c:pt idx="0">
                        <c:v>43920</c:v>
                      </c:pt>
                      <c:pt idx="1">
                        <c:v>43919</c:v>
                      </c:pt>
                      <c:pt idx="2">
                        <c:v>43918</c:v>
                      </c:pt>
                      <c:pt idx="3">
                        <c:v>43917</c:v>
                      </c:pt>
                      <c:pt idx="4">
                        <c:v>43916</c:v>
                      </c:pt>
                      <c:pt idx="5">
                        <c:v>43915</c:v>
                      </c:pt>
                      <c:pt idx="6">
                        <c:v>43914</c:v>
                      </c:pt>
                      <c:pt idx="7">
                        <c:v>43913</c:v>
                      </c:pt>
                      <c:pt idx="8">
                        <c:v>43912</c:v>
                      </c:pt>
                      <c:pt idx="9">
                        <c:v>43911</c:v>
                      </c:pt>
                      <c:pt idx="10">
                        <c:v>43910</c:v>
                      </c:pt>
                      <c:pt idx="11">
                        <c:v>43909</c:v>
                      </c:pt>
                      <c:pt idx="12">
                        <c:v>43908</c:v>
                      </c:pt>
                      <c:pt idx="13">
                        <c:v>43907</c:v>
                      </c:pt>
                      <c:pt idx="14">
                        <c:v>43906</c:v>
                      </c:pt>
                      <c:pt idx="15">
                        <c:v>43905</c:v>
                      </c:pt>
                      <c:pt idx="16">
                        <c:v>43904</c:v>
                      </c:pt>
                      <c:pt idx="17">
                        <c:v>43903</c:v>
                      </c:pt>
                      <c:pt idx="18">
                        <c:v>43902</c:v>
                      </c:pt>
                      <c:pt idx="19">
                        <c:v>43901</c:v>
                      </c:pt>
                      <c:pt idx="20">
                        <c:v>43900</c:v>
                      </c:pt>
                      <c:pt idx="21">
                        <c:v>43899</c:v>
                      </c:pt>
                      <c:pt idx="22">
                        <c:v>43898</c:v>
                      </c:pt>
                      <c:pt idx="23">
                        <c:v>43897</c:v>
                      </c:pt>
                      <c:pt idx="24">
                        <c:v>43896</c:v>
                      </c:pt>
                      <c:pt idx="25">
                        <c:v>43895</c:v>
                      </c:pt>
                      <c:pt idx="26">
                        <c:v>43894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'us-ny-nyc'!$D$52:$D$78</c15:sqref>
                        </c15:formulaRef>
                      </c:ext>
                    </c:extLst>
                    <c:numCache>
                      <c:formatCode>#,##0</c:formatCode>
                      <c:ptCount val="27"/>
                      <c:pt idx="0">
                        <c:v>165521</c:v>
                      </c:pt>
                      <c:pt idx="1">
                        <c:v>144297</c:v>
                      </c:pt>
                      <c:pt idx="2">
                        <c:v>124815</c:v>
                      </c:pt>
                      <c:pt idx="3">
                        <c:v>105462</c:v>
                      </c:pt>
                      <c:pt idx="4">
                        <c:v>86789</c:v>
                      </c:pt>
                      <c:pt idx="5">
                        <c:v>69473</c:v>
                      </c:pt>
                      <c:pt idx="6">
                        <c:v>57179</c:v>
                      </c:pt>
                      <c:pt idx="7">
                        <c:v>47013</c:v>
                      </c:pt>
                      <c:pt idx="8">
                        <c:v>36334</c:v>
                      </c:pt>
                      <c:pt idx="9">
                        <c:v>27372</c:v>
                      </c:pt>
                      <c:pt idx="10">
                        <c:v>20840</c:v>
                      </c:pt>
                      <c:pt idx="11">
                        <c:v>11723</c:v>
                      </c:pt>
                      <c:pt idx="12">
                        <c:v>7731</c:v>
                      </c:pt>
                      <c:pt idx="13">
                        <c:v>5723</c:v>
                      </c:pt>
                      <c:pt idx="14">
                        <c:v>4019</c:v>
                      </c:pt>
                      <c:pt idx="15">
                        <c:v>3173</c:v>
                      </c:pt>
                      <c:pt idx="16">
                        <c:v>2450</c:v>
                      </c:pt>
                      <c:pt idx="17">
                        <c:v>1922</c:v>
                      </c:pt>
                      <c:pt idx="18">
                        <c:v>1315</c:v>
                      </c:pt>
                      <c:pt idx="19">
                        <c:v>1053</c:v>
                      </c:pt>
                      <c:pt idx="20" formatCode="General">
                        <c:v>778</c:v>
                      </c:pt>
                      <c:pt idx="21" formatCode="General">
                        <c:v>584</c:v>
                      </c:pt>
                      <c:pt idx="22" formatCode="General">
                        <c:v>417</c:v>
                      </c:pt>
                      <c:pt idx="23" formatCode="General">
                        <c:v>341</c:v>
                      </c:pt>
                      <c:pt idx="24" formatCode="General">
                        <c:v>223</c:v>
                      </c:pt>
                      <c:pt idx="25" formatCode="General">
                        <c:v>176</c:v>
                      </c:pt>
                      <c:pt idx="26" formatCode="General">
                        <c:v>118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894-4017-A3A4-79DE99748E89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v>New Case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'us-ny-nyc'!$C$52:$C$78</c:f>
              <c:numCache>
                <c:formatCode>m/d/yyyy</c:formatCode>
                <c:ptCount val="27"/>
                <c:pt idx="0">
                  <c:v>43920</c:v>
                </c:pt>
                <c:pt idx="1">
                  <c:v>43919</c:v>
                </c:pt>
                <c:pt idx="2">
                  <c:v>43918</c:v>
                </c:pt>
                <c:pt idx="3">
                  <c:v>43917</c:v>
                </c:pt>
                <c:pt idx="4">
                  <c:v>43916</c:v>
                </c:pt>
                <c:pt idx="5">
                  <c:v>43915</c:v>
                </c:pt>
                <c:pt idx="6">
                  <c:v>43914</c:v>
                </c:pt>
                <c:pt idx="7">
                  <c:v>43913</c:v>
                </c:pt>
                <c:pt idx="8">
                  <c:v>43912</c:v>
                </c:pt>
                <c:pt idx="9">
                  <c:v>43911</c:v>
                </c:pt>
                <c:pt idx="10">
                  <c:v>43910</c:v>
                </c:pt>
                <c:pt idx="11">
                  <c:v>43909</c:v>
                </c:pt>
                <c:pt idx="12">
                  <c:v>43908</c:v>
                </c:pt>
                <c:pt idx="13">
                  <c:v>43907</c:v>
                </c:pt>
                <c:pt idx="14">
                  <c:v>43906</c:v>
                </c:pt>
                <c:pt idx="15">
                  <c:v>43905</c:v>
                </c:pt>
                <c:pt idx="16">
                  <c:v>43904</c:v>
                </c:pt>
                <c:pt idx="17">
                  <c:v>43903</c:v>
                </c:pt>
                <c:pt idx="18">
                  <c:v>43902</c:v>
                </c:pt>
                <c:pt idx="19">
                  <c:v>43901</c:v>
                </c:pt>
                <c:pt idx="20">
                  <c:v>43900</c:v>
                </c:pt>
                <c:pt idx="21">
                  <c:v>43899</c:v>
                </c:pt>
                <c:pt idx="22">
                  <c:v>43898</c:v>
                </c:pt>
                <c:pt idx="23">
                  <c:v>43897</c:v>
                </c:pt>
                <c:pt idx="24">
                  <c:v>43896</c:v>
                </c:pt>
                <c:pt idx="25">
                  <c:v>43895</c:v>
                </c:pt>
                <c:pt idx="26">
                  <c:v>43894</c:v>
                </c:pt>
              </c:numCache>
            </c:numRef>
          </c:cat>
          <c:val>
            <c:numRef>
              <c:f>'us-ny-nyc'!$J$52:$J$78</c:f>
              <c:numCache>
                <c:formatCode>#,##0</c:formatCode>
                <c:ptCount val="27"/>
                <c:pt idx="0">
                  <c:v>21224</c:v>
                </c:pt>
                <c:pt idx="1">
                  <c:v>19482</c:v>
                </c:pt>
                <c:pt idx="2">
                  <c:v>19353</c:v>
                </c:pt>
                <c:pt idx="3">
                  <c:v>18673</c:v>
                </c:pt>
                <c:pt idx="4">
                  <c:v>17316</c:v>
                </c:pt>
                <c:pt idx="5">
                  <c:v>12294</c:v>
                </c:pt>
                <c:pt idx="6">
                  <c:v>10166</c:v>
                </c:pt>
                <c:pt idx="7">
                  <c:v>10679</c:v>
                </c:pt>
                <c:pt idx="8">
                  <c:v>8962</c:v>
                </c:pt>
                <c:pt idx="9">
                  <c:v>6532</c:v>
                </c:pt>
                <c:pt idx="10">
                  <c:v>9117</c:v>
                </c:pt>
                <c:pt idx="11">
                  <c:v>3992</c:v>
                </c:pt>
                <c:pt idx="12">
                  <c:v>2008</c:v>
                </c:pt>
                <c:pt idx="13">
                  <c:v>1704</c:v>
                </c:pt>
                <c:pt idx="14">
                  <c:v>846</c:v>
                </c:pt>
                <c:pt idx="15">
                  <c:v>723</c:v>
                </c:pt>
                <c:pt idx="16">
                  <c:v>528</c:v>
                </c:pt>
                <c:pt idx="17">
                  <c:v>607</c:v>
                </c:pt>
                <c:pt idx="18">
                  <c:v>262</c:v>
                </c:pt>
                <c:pt idx="19">
                  <c:v>275</c:v>
                </c:pt>
                <c:pt idx="20">
                  <c:v>194</c:v>
                </c:pt>
                <c:pt idx="21">
                  <c:v>167</c:v>
                </c:pt>
                <c:pt idx="22">
                  <c:v>76</c:v>
                </c:pt>
                <c:pt idx="23">
                  <c:v>118</c:v>
                </c:pt>
                <c:pt idx="24">
                  <c:v>47</c:v>
                </c:pt>
                <c:pt idx="25">
                  <c:v>58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8894-4017-A3A4-79DE99748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9871784"/>
        <c:axId val="929869816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'us-ny-nyc'!$C$52:$C$78</c15:sqref>
                        </c15:formulaRef>
                      </c:ext>
                    </c:extLst>
                    <c:numCache>
                      <c:formatCode>m/d/yyyy</c:formatCode>
                      <c:ptCount val="27"/>
                      <c:pt idx="0">
                        <c:v>43920</c:v>
                      </c:pt>
                      <c:pt idx="1">
                        <c:v>43919</c:v>
                      </c:pt>
                      <c:pt idx="2">
                        <c:v>43918</c:v>
                      </c:pt>
                      <c:pt idx="3">
                        <c:v>43917</c:v>
                      </c:pt>
                      <c:pt idx="4">
                        <c:v>43916</c:v>
                      </c:pt>
                      <c:pt idx="5">
                        <c:v>43915</c:v>
                      </c:pt>
                      <c:pt idx="6">
                        <c:v>43914</c:v>
                      </c:pt>
                      <c:pt idx="7">
                        <c:v>43913</c:v>
                      </c:pt>
                      <c:pt idx="8">
                        <c:v>43912</c:v>
                      </c:pt>
                      <c:pt idx="9">
                        <c:v>43911</c:v>
                      </c:pt>
                      <c:pt idx="10">
                        <c:v>43910</c:v>
                      </c:pt>
                      <c:pt idx="11">
                        <c:v>43909</c:v>
                      </c:pt>
                      <c:pt idx="12">
                        <c:v>43908</c:v>
                      </c:pt>
                      <c:pt idx="13">
                        <c:v>43907</c:v>
                      </c:pt>
                      <c:pt idx="14">
                        <c:v>43906</c:v>
                      </c:pt>
                      <c:pt idx="15">
                        <c:v>43905</c:v>
                      </c:pt>
                      <c:pt idx="16">
                        <c:v>43904</c:v>
                      </c:pt>
                      <c:pt idx="17">
                        <c:v>43903</c:v>
                      </c:pt>
                      <c:pt idx="18">
                        <c:v>43902</c:v>
                      </c:pt>
                      <c:pt idx="19">
                        <c:v>43901</c:v>
                      </c:pt>
                      <c:pt idx="20">
                        <c:v>43900</c:v>
                      </c:pt>
                      <c:pt idx="21">
                        <c:v>43899</c:v>
                      </c:pt>
                      <c:pt idx="22">
                        <c:v>43898</c:v>
                      </c:pt>
                      <c:pt idx="23">
                        <c:v>43897</c:v>
                      </c:pt>
                      <c:pt idx="24">
                        <c:v>43896</c:v>
                      </c:pt>
                      <c:pt idx="25">
                        <c:v>43895</c:v>
                      </c:pt>
                      <c:pt idx="26">
                        <c:v>43894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'us-ny-nyc'!$K$52:$K$78</c15:sqref>
                        </c15:formulaRef>
                      </c:ext>
                    </c:extLst>
                    <c:numCache>
                      <c:formatCode>0%</c:formatCode>
                      <c:ptCount val="27"/>
                      <c:pt idx="0">
                        <c:v>0.14708552499358962</c:v>
                      </c:pt>
                      <c:pt idx="1">
                        <c:v>0.15608700877298401</c:v>
                      </c:pt>
                      <c:pt idx="2">
                        <c:v>0.18350685554986632</c:v>
                      </c:pt>
                      <c:pt idx="3">
                        <c:v>0.21515399416976805</c:v>
                      </c:pt>
                      <c:pt idx="4">
                        <c:v>0.24924790925971241</c:v>
                      </c:pt>
                      <c:pt idx="5">
                        <c:v>0.21500900680319698</c:v>
                      </c:pt>
                      <c:pt idx="6">
                        <c:v>0.21623806181269012</c:v>
                      </c:pt>
                      <c:pt idx="7">
                        <c:v>0.29391203831122364</c:v>
                      </c:pt>
                      <c:pt idx="8">
                        <c:v>0.32741487651614787</c:v>
                      </c:pt>
                      <c:pt idx="9">
                        <c:v>0.31343570057581571</c:v>
                      </c:pt>
                      <c:pt idx="10">
                        <c:v>0.77770195342489123</c:v>
                      </c:pt>
                      <c:pt idx="11">
                        <c:v>0.51636269564092618</c:v>
                      </c:pt>
                      <c:pt idx="12">
                        <c:v>0.35086493098025512</c:v>
                      </c:pt>
                      <c:pt idx="13">
                        <c:v>0.42398606618561829</c:v>
                      </c:pt>
                      <c:pt idx="14">
                        <c:v>0.26662464544595021</c:v>
                      </c:pt>
                      <c:pt idx="15">
                        <c:v>0.29510204081632652</c:v>
                      </c:pt>
                      <c:pt idx="16">
                        <c:v>0.27471383975026015</c:v>
                      </c:pt>
                      <c:pt idx="17">
                        <c:v>0.46159695817490493</c:v>
                      </c:pt>
                      <c:pt idx="18">
                        <c:v>0.24881291547958215</c:v>
                      </c:pt>
                      <c:pt idx="19">
                        <c:v>0.35347043701799485</c:v>
                      </c:pt>
                      <c:pt idx="20">
                        <c:v>0.3321917808219178</c:v>
                      </c:pt>
                      <c:pt idx="21">
                        <c:v>0.40047961630695444</c:v>
                      </c:pt>
                      <c:pt idx="22">
                        <c:v>0.22287390029325513</c:v>
                      </c:pt>
                      <c:pt idx="23">
                        <c:v>0.52914798206278024</c:v>
                      </c:pt>
                      <c:pt idx="24">
                        <c:v>0.26704545454545453</c:v>
                      </c:pt>
                      <c:pt idx="25">
                        <c:v>0.49152542372881358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894-4017-A3A4-79DE99748E89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'us-ny-nyc'!$C$52:$C$78</c15:sqref>
                        </c15:formulaRef>
                      </c:ext>
                    </c:extLst>
                    <c:numCache>
                      <c:formatCode>m/d/yyyy</c:formatCode>
                      <c:ptCount val="27"/>
                      <c:pt idx="0">
                        <c:v>43920</c:v>
                      </c:pt>
                      <c:pt idx="1">
                        <c:v>43919</c:v>
                      </c:pt>
                      <c:pt idx="2">
                        <c:v>43918</c:v>
                      </c:pt>
                      <c:pt idx="3">
                        <c:v>43917</c:v>
                      </c:pt>
                      <c:pt idx="4">
                        <c:v>43916</c:v>
                      </c:pt>
                      <c:pt idx="5">
                        <c:v>43915</c:v>
                      </c:pt>
                      <c:pt idx="6">
                        <c:v>43914</c:v>
                      </c:pt>
                      <c:pt idx="7">
                        <c:v>43913</c:v>
                      </c:pt>
                      <c:pt idx="8">
                        <c:v>43912</c:v>
                      </c:pt>
                      <c:pt idx="9">
                        <c:v>43911</c:v>
                      </c:pt>
                      <c:pt idx="10">
                        <c:v>43910</c:v>
                      </c:pt>
                      <c:pt idx="11">
                        <c:v>43909</c:v>
                      </c:pt>
                      <c:pt idx="12">
                        <c:v>43908</c:v>
                      </c:pt>
                      <c:pt idx="13">
                        <c:v>43907</c:v>
                      </c:pt>
                      <c:pt idx="14">
                        <c:v>43906</c:v>
                      </c:pt>
                      <c:pt idx="15">
                        <c:v>43905</c:v>
                      </c:pt>
                      <c:pt idx="16">
                        <c:v>43904</c:v>
                      </c:pt>
                      <c:pt idx="17">
                        <c:v>43903</c:v>
                      </c:pt>
                      <c:pt idx="18">
                        <c:v>43902</c:v>
                      </c:pt>
                      <c:pt idx="19">
                        <c:v>43901</c:v>
                      </c:pt>
                      <c:pt idx="20">
                        <c:v>43900</c:v>
                      </c:pt>
                      <c:pt idx="21">
                        <c:v>43899</c:v>
                      </c:pt>
                      <c:pt idx="22">
                        <c:v>43898</c:v>
                      </c:pt>
                      <c:pt idx="23">
                        <c:v>43897</c:v>
                      </c:pt>
                      <c:pt idx="24">
                        <c:v>43896</c:v>
                      </c:pt>
                      <c:pt idx="25">
                        <c:v>43895</c:v>
                      </c:pt>
                      <c:pt idx="26">
                        <c:v>43894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'us-ny-nyc'!$L$52:$L$78</c15:sqref>
                        </c15:formulaRef>
                      </c:ext>
                    </c:extLst>
                    <c:numCache>
                      <c:formatCode>#,##0</c:formatCode>
                      <c:ptCount val="27"/>
                      <c:pt idx="0">
                        <c:v>944854</c:v>
                      </c:pt>
                      <c:pt idx="1">
                        <c:v>831351</c:v>
                      </c:pt>
                      <c:pt idx="2">
                        <c:v>801416</c:v>
                      </c:pt>
                      <c:pt idx="3">
                        <c:v>686727</c:v>
                      </c:pt>
                      <c:pt idx="4">
                        <c:v>579589</c:v>
                      </c:pt>
                      <c:pt idx="5">
                        <c:v>472767</c:v>
                      </c:pt>
                      <c:pt idx="6">
                        <c:v>359161</c:v>
                      </c:pt>
                      <c:pt idx="7">
                        <c:v>294056</c:v>
                      </c:pt>
                      <c:pt idx="8">
                        <c:v>228216</c:v>
                      </c:pt>
                      <c:pt idx="9">
                        <c:v>182589</c:v>
                      </c:pt>
                      <c:pt idx="10">
                        <c:v>138521</c:v>
                      </c:pt>
                      <c:pt idx="11">
                        <c:v>103867</c:v>
                      </c:pt>
                      <c:pt idx="12">
                        <c:v>76495</c:v>
                      </c:pt>
                      <c:pt idx="13">
                        <c:v>54957</c:v>
                      </c:pt>
                      <c:pt idx="14">
                        <c:v>41714</c:v>
                      </c:pt>
                      <c:pt idx="15">
                        <c:v>27963</c:v>
                      </c:pt>
                      <c:pt idx="16">
                        <c:v>20789</c:v>
                      </c:pt>
                      <c:pt idx="17">
                        <c:v>16665</c:v>
                      </c:pt>
                      <c:pt idx="18">
                        <c:v>9966</c:v>
                      </c:pt>
                      <c:pt idx="19">
                        <c:v>7617</c:v>
                      </c:pt>
                      <c:pt idx="20">
                        <c:v>5054</c:v>
                      </c:pt>
                      <c:pt idx="21">
                        <c:v>4264</c:v>
                      </c:pt>
                      <c:pt idx="22">
                        <c:v>3099</c:v>
                      </c:pt>
                      <c:pt idx="23">
                        <c:v>2752</c:v>
                      </c:pt>
                      <c:pt idx="24">
                        <c:v>2252</c:v>
                      </c:pt>
                      <c:pt idx="25">
                        <c:v>1326</c:v>
                      </c:pt>
                      <c:pt idx="26" formatCode="General">
                        <c:v>969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894-4017-A3A4-79DE99748E89}"/>
                  </c:ext>
                </c:extLst>
              </c15:ser>
            </c15:filteredLineSeries>
          </c:ext>
        </c:extLst>
      </c:lineChart>
      <c:catAx>
        <c:axId val="92985768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861944"/>
        <c:crosses val="autoZero"/>
        <c:auto val="0"/>
        <c:lblAlgn val="ctr"/>
        <c:lblOffset val="100"/>
        <c:noMultiLvlLbl val="0"/>
      </c:catAx>
      <c:valAx>
        <c:axId val="92986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857680"/>
        <c:crosses val="autoZero"/>
        <c:crossBetween val="between"/>
      </c:valAx>
      <c:valAx>
        <c:axId val="929869816"/>
        <c:scaling>
          <c:orientation val="minMax"/>
        </c:scaling>
        <c:delete val="1"/>
        <c:axPos val="r"/>
        <c:numFmt formatCode="#,##0" sourceLinked="1"/>
        <c:majorTickMark val="none"/>
        <c:minorTickMark val="none"/>
        <c:tickLblPos val="nextTo"/>
        <c:crossAx val="929871784"/>
        <c:crosses val="max"/>
        <c:crossBetween val="between"/>
      </c:valAx>
      <c:dateAx>
        <c:axId val="929871784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92986981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152400</xdr:colOff>
      <xdr:row>49</xdr:row>
      <xdr:rowOff>66675</xdr:rowOff>
    </xdr:from>
    <xdr:to>
      <xdr:col>50</xdr:col>
      <xdr:colOff>19050</xdr:colOff>
      <xdr:row>70</xdr:row>
      <xdr:rowOff>157162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D2DF919-B599-4823-8961-B03848F1D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C8CAA-1D7A-4154-AA9E-08D9C6E11EC5}">
  <dimension ref="A1:AE252"/>
  <sheetViews>
    <sheetView tabSelected="1" workbookViewId="0">
      <pane ySplit="4" topLeftCell="A157" activePane="bottomLeft" state="frozen"/>
      <selection pane="bottomLeft" activeCell="A172" sqref="A172"/>
    </sheetView>
  </sheetViews>
  <sheetFormatPr defaultRowHeight="15.75" x14ac:dyDescent="0.25"/>
  <cols>
    <col min="1" max="1" width="12.125" bestFit="1" customWidth="1"/>
    <col min="2" max="2" width="10.875" bestFit="1" customWidth="1"/>
    <col min="3" max="3" width="8.875" bestFit="1" customWidth="1"/>
    <col min="4" max="4" width="14.875" style="1" customWidth="1"/>
    <col min="5" max="5" width="11.125" style="1" bestFit="1" customWidth="1"/>
    <col min="6" max="6" width="14.875" style="1" customWidth="1"/>
    <col min="7" max="7" width="11.125" style="1" customWidth="1"/>
    <col min="8" max="8" width="9.75" style="1" bestFit="1" customWidth="1"/>
    <col min="9" max="9" width="7.375" style="1" bestFit="1" customWidth="1"/>
    <col min="10" max="10" width="9.75" style="1" customWidth="1"/>
    <col min="11" max="11" width="12.625" style="1" customWidth="1"/>
    <col min="12" max="13" width="8.875" style="1" customWidth="1"/>
    <col min="14" max="14" width="18.75" style="1" bestFit="1" customWidth="1"/>
    <col min="15" max="15" width="18.75" style="1" customWidth="1"/>
    <col min="16" max="16" width="15.25" style="1" customWidth="1"/>
    <col min="17" max="17" width="9" style="1" customWidth="1"/>
    <col min="18" max="18" width="7.75" style="1" customWidth="1"/>
    <col min="19" max="19" width="11.875" style="1" customWidth="1"/>
    <col min="20" max="20" width="12.125" customWidth="1"/>
    <col min="21" max="21" width="5.5" bestFit="1" customWidth="1"/>
    <col min="22" max="24" width="9" style="1"/>
    <col min="25" max="25" width="10.125" style="1" bestFit="1" customWidth="1"/>
    <col min="27" max="27" width="17.125" bestFit="1" customWidth="1"/>
    <col min="28" max="28" width="17.375" style="1" bestFit="1" customWidth="1"/>
    <col min="31" max="31" width="16" customWidth="1"/>
  </cols>
  <sheetData>
    <row r="1" spans="1:30" x14ac:dyDescent="0.25">
      <c r="A1" t="s">
        <v>96</v>
      </c>
      <c r="B1" t="s">
        <v>16</v>
      </c>
      <c r="D1" s="1">
        <v>4.0000000000000001E-3</v>
      </c>
      <c r="E1" s="2">
        <f>F1/B5</f>
        <v>5.6566923538942625E-2</v>
      </c>
      <c r="F1" s="3">
        <f>F6/D1</f>
        <v>18567500</v>
      </c>
    </row>
    <row r="2" spans="1:30" x14ac:dyDescent="0.25">
      <c r="B2" t="s">
        <v>15</v>
      </c>
      <c r="E2" s="2">
        <f>F2/B83</f>
        <v>0.27601630364744018</v>
      </c>
      <c r="F2" s="3">
        <f>F83/D1</f>
        <v>5369500</v>
      </c>
    </row>
    <row r="3" spans="1:30" x14ac:dyDescent="0.25">
      <c r="B3" t="s">
        <v>14</v>
      </c>
      <c r="E3" s="2">
        <f>F3/B162</f>
        <v>0.4424051100564052</v>
      </c>
      <c r="F3" s="3">
        <f>F162/D1</f>
        <v>3688250</v>
      </c>
    </row>
    <row r="4" spans="1:30" s="51" customFormat="1" x14ac:dyDescent="0.25">
      <c r="B4" s="51" t="s">
        <v>16</v>
      </c>
      <c r="C4" s="51" t="s">
        <v>0</v>
      </c>
      <c r="D4" s="52" t="s">
        <v>2</v>
      </c>
      <c r="E4" s="52"/>
      <c r="F4" s="52" t="s">
        <v>7</v>
      </c>
      <c r="G4" s="52"/>
      <c r="H4" s="52" t="s">
        <v>100</v>
      </c>
      <c r="I4" s="52"/>
      <c r="J4" s="52" t="s">
        <v>12</v>
      </c>
      <c r="K4" s="52" t="s">
        <v>13</v>
      </c>
      <c r="L4" s="52" t="s">
        <v>8</v>
      </c>
      <c r="M4" s="52" t="s">
        <v>36</v>
      </c>
      <c r="N4" s="52" t="s">
        <v>93</v>
      </c>
      <c r="O4" s="52" t="s">
        <v>95</v>
      </c>
      <c r="P4" s="52" t="s">
        <v>17</v>
      </c>
      <c r="Q4" s="52" t="s">
        <v>11</v>
      </c>
      <c r="R4" s="52" t="s">
        <v>9</v>
      </c>
      <c r="S4" s="52" t="s">
        <v>10</v>
      </c>
      <c r="T4" s="52" t="s">
        <v>6</v>
      </c>
      <c r="U4" s="51" t="s">
        <v>1</v>
      </c>
      <c r="V4" s="52" t="s">
        <v>3</v>
      </c>
      <c r="W4" s="52" t="s">
        <v>4</v>
      </c>
      <c r="X4" s="52" t="s">
        <v>5</v>
      </c>
      <c r="Y4" s="52" t="s">
        <v>6</v>
      </c>
      <c r="AA4" s="52" t="s">
        <v>18</v>
      </c>
      <c r="AB4" s="52" t="s">
        <v>29</v>
      </c>
      <c r="AC4" s="52"/>
      <c r="AD4" s="52"/>
    </row>
    <row r="5" spans="1:30" s="51" customFormat="1" x14ac:dyDescent="0.25">
      <c r="A5" s="51" t="s">
        <v>37</v>
      </c>
      <c r="B5" s="53">
        <v>328239523</v>
      </c>
      <c r="C5" s="54">
        <f>L6/B5</f>
        <v>2.7380992751442672E-2</v>
      </c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V5" s="52"/>
      <c r="W5" s="52"/>
      <c r="X5" s="52"/>
      <c r="Y5" s="52"/>
      <c r="AA5" s="52"/>
      <c r="AB5" s="52"/>
      <c r="AC5" s="52"/>
      <c r="AD5" s="52"/>
    </row>
    <row r="6" spans="1:30" s="51" customFormat="1" x14ac:dyDescent="0.25">
      <c r="A6" s="51" t="s">
        <v>39</v>
      </c>
      <c r="D6" s="52"/>
      <c r="E6" s="52"/>
      <c r="F6" s="53">
        <f>MAX(F7:F78)</f>
        <v>74270</v>
      </c>
      <c r="G6" s="52"/>
      <c r="H6" s="53">
        <f>MAX(H7:H78)</f>
        <v>2700</v>
      </c>
      <c r="I6" s="52"/>
      <c r="J6" s="53">
        <f>MAX(J7:J78)</f>
        <v>35936</v>
      </c>
      <c r="K6" s="52"/>
      <c r="L6" s="53">
        <f>MAX(L7:L78)</f>
        <v>8987524</v>
      </c>
      <c r="M6" s="53">
        <f>MAX(M7:M78)</f>
        <v>318720</v>
      </c>
      <c r="N6" s="55">
        <f>MAX(N7:N78)</f>
        <v>0.65081008852513778</v>
      </c>
      <c r="O6" s="55"/>
      <c r="P6" s="52"/>
      <c r="Q6" s="52"/>
      <c r="R6" s="56">
        <f>MAX(R7:R78)</f>
        <v>5.63302449090958E-2</v>
      </c>
      <c r="S6" s="52"/>
      <c r="T6" s="52"/>
      <c r="V6" s="52"/>
      <c r="W6" s="52"/>
      <c r="X6" s="52"/>
      <c r="Y6" s="52"/>
      <c r="AA6" s="53">
        <f>MAX(AA7:AA78)</f>
        <v>9793</v>
      </c>
      <c r="AB6" s="53">
        <f>MAX(AB25:AB78)</f>
        <v>59260</v>
      </c>
      <c r="AC6" s="52"/>
      <c r="AD6" s="52">
        <f>MAX(AD38:AD78)</f>
        <v>7631</v>
      </c>
    </row>
    <row r="7" spans="1:30" s="34" customFormat="1" x14ac:dyDescent="0.25">
      <c r="D7" s="38"/>
      <c r="E7" s="38"/>
      <c r="F7" s="38"/>
      <c r="G7" s="38"/>
      <c r="H7" s="36"/>
      <c r="I7" s="38"/>
      <c r="J7" s="36"/>
      <c r="K7" s="38"/>
      <c r="L7" s="36"/>
      <c r="M7" s="36"/>
      <c r="N7" s="38"/>
      <c r="O7" s="38"/>
      <c r="P7" s="38"/>
      <c r="Q7" s="38"/>
      <c r="R7" s="41"/>
      <c r="S7" s="38"/>
      <c r="T7" s="38"/>
      <c r="V7" s="38"/>
      <c r="W7" s="38"/>
      <c r="X7" s="38"/>
      <c r="Y7" s="38"/>
      <c r="AA7" s="36"/>
      <c r="AB7" s="36"/>
      <c r="AC7" s="38"/>
      <c r="AD7" s="38"/>
    </row>
    <row r="8" spans="1:30" s="34" customFormat="1" x14ac:dyDescent="0.25">
      <c r="D8" s="38"/>
      <c r="E8" s="38"/>
      <c r="F8" s="38"/>
      <c r="G8" s="38"/>
      <c r="H8" s="36"/>
      <c r="I8" s="38"/>
      <c r="J8" s="36"/>
      <c r="K8" s="38"/>
      <c r="L8" s="36"/>
      <c r="M8" s="36"/>
      <c r="N8" s="38"/>
      <c r="O8" s="38"/>
      <c r="P8" s="38"/>
      <c r="Q8" s="38"/>
      <c r="R8" s="41"/>
      <c r="S8" s="38"/>
      <c r="T8" s="38"/>
      <c r="V8" s="38"/>
      <c r="W8" s="38"/>
      <c r="X8" s="38"/>
      <c r="Y8" s="38"/>
      <c r="AA8" s="36"/>
      <c r="AB8" s="36"/>
      <c r="AC8" s="38"/>
      <c r="AD8" s="38"/>
    </row>
    <row r="9" spans="1:30" s="34" customFormat="1" x14ac:dyDescent="0.25">
      <c r="D9" s="38"/>
      <c r="E9" s="38"/>
      <c r="F9" s="38"/>
      <c r="G9" s="38"/>
      <c r="H9" s="36"/>
      <c r="I9" s="38"/>
      <c r="J9" s="36"/>
      <c r="K9" s="38"/>
      <c r="L9" s="36"/>
      <c r="M9" s="36"/>
      <c r="N9" s="38"/>
      <c r="O9" s="38"/>
      <c r="P9" s="38"/>
      <c r="Q9" s="38"/>
      <c r="R9" s="41"/>
      <c r="S9" s="38"/>
      <c r="T9" s="38"/>
      <c r="V9" s="38"/>
      <c r="W9" s="38"/>
      <c r="X9" s="38"/>
      <c r="Y9" s="38"/>
      <c r="AA9" s="36"/>
      <c r="AB9" s="36"/>
      <c r="AC9" s="38"/>
      <c r="AD9" s="38"/>
    </row>
    <row r="10" spans="1:30" s="34" customFormat="1" x14ac:dyDescent="0.25">
      <c r="B10" s="34">
        <f t="shared" ref="B10:B13" si="0">B11+1</f>
        <v>70</v>
      </c>
      <c r="C10" s="35">
        <f t="shared" ref="C10:C13" si="1">+C11+1</f>
        <v>43962</v>
      </c>
      <c r="D10" s="38"/>
      <c r="E10" s="38"/>
      <c r="F10" s="38"/>
      <c r="G10" s="38"/>
      <c r="H10" s="36"/>
      <c r="I10" s="38"/>
      <c r="J10" s="36"/>
      <c r="K10" s="38"/>
      <c r="L10" s="36"/>
      <c r="M10" s="36"/>
      <c r="N10" s="38"/>
      <c r="O10" s="38"/>
      <c r="P10" s="38"/>
      <c r="Q10" s="38"/>
      <c r="R10" s="41"/>
      <c r="S10" s="38"/>
      <c r="T10" s="38"/>
      <c r="V10" s="38"/>
      <c r="W10" s="38"/>
      <c r="X10" s="38"/>
      <c r="Y10" s="38"/>
      <c r="AA10" s="36"/>
      <c r="AB10" s="36"/>
      <c r="AC10" s="38"/>
      <c r="AD10" s="38"/>
    </row>
    <row r="11" spans="1:30" s="34" customFormat="1" x14ac:dyDescent="0.25">
      <c r="B11" s="34">
        <f t="shared" si="0"/>
        <v>69</v>
      </c>
      <c r="C11" s="35">
        <f t="shared" si="1"/>
        <v>43961</v>
      </c>
      <c r="D11" s="36">
        <v>1322807</v>
      </c>
      <c r="E11" s="38"/>
      <c r="F11" s="36">
        <v>74270</v>
      </c>
      <c r="G11" s="38"/>
      <c r="H11" s="36">
        <f t="shared" ref="H11:H13" si="2">F11-F12</f>
        <v>979</v>
      </c>
      <c r="I11" s="39">
        <f t="shared" ref="I11:I13" si="3">H11/F12</f>
        <v>1.3357711042283499E-2</v>
      </c>
      <c r="J11" s="36">
        <f t="shared" ref="J11:J13" si="4">D11-D12</f>
        <v>21712</v>
      </c>
      <c r="K11" s="50">
        <f t="shared" ref="K11:K13" si="5">J11/D12</f>
        <v>1.6687482466691519E-2</v>
      </c>
      <c r="L11" s="36">
        <f t="shared" ref="L11:L13" si="6">W11</f>
        <v>8987524</v>
      </c>
      <c r="M11" s="36">
        <f>L11-L12</f>
        <v>277894</v>
      </c>
      <c r="N11" s="37">
        <f t="shared" ref="N11:N13" si="7">J11/M11</f>
        <v>7.8130510194534611E-2</v>
      </c>
      <c r="O11" s="41">
        <f t="shared" ref="O11:O13" si="8">F11/L11</f>
        <v>8.2636775156316698E-3</v>
      </c>
      <c r="P11" s="37">
        <f t="shared" ref="P11:P13" si="9">(L11-L12)/L12</f>
        <v>3.1906521861433841E-2</v>
      </c>
      <c r="Q11" s="37">
        <f t="shared" ref="Q11:Q13" si="10">D11/L11</f>
        <v>0.14718258332328235</v>
      </c>
      <c r="R11" s="41">
        <f t="shared" ref="R11:R13" si="11">F11/D11</f>
        <v>5.6145756712808442E-2</v>
      </c>
      <c r="S11" s="37">
        <f t="shared" ref="S11:S13" si="12">F11/Y11</f>
        <v>0.51298521895289406</v>
      </c>
      <c r="T11" s="41">
        <f t="shared" ref="T11:T13" si="13">Y11/D11</f>
        <v>0.10944907306961635</v>
      </c>
      <c r="V11" s="36">
        <v>7664717</v>
      </c>
      <c r="W11" s="36">
        <f t="shared" ref="W11:W13" si="14">V11+D11</f>
        <v>8987524</v>
      </c>
      <c r="X11" s="36">
        <v>3095</v>
      </c>
      <c r="Y11" s="40">
        <v>144780</v>
      </c>
      <c r="Z11" s="37">
        <f t="shared" ref="Z11:Z13" si="15">(Y11-Y12)/Y12</f>
        <v>-1.6520392359318535E-2</v>
      </c>
      <c r="AA11" s="40">
        <f t="shared" ref="AA11:AA13" si="16">Y11-Y12</f>
        <v>-2432</v>
      </c>
      <c r="AB11" s="36">
        <v>44943</v>
      </c>
      <c r="AC11" s="37">
        <f t="shared" ref="AC11:AC13" si="17">(AB11-AB12)/AB12</f>
        <v>-3.6323091107918606E-2</v>
      </c>
      <c r="AD11" s="40">
        <f t="shared" ref="AD11:AD13" si="18">AB11-AB12</f>
        <v>-1694</v>
      </c>
    </row>
    <row r="12" spans="1:30" s="34" customFormat="1" x14ac:dyDescent="0.25">
      <c r="B12" s="34">
        <f t="shared" si="0"/>
        <v>68</v>
      </c>
      <c r="C12" s="35">
        <f t="shared" si="1"/>
        <v>43960</v>
      </c>
      <c r="D12" s="36">
        <v>1301095</v>
      </c>
      <c r="E12" s="38"/>
      <c r="F12" s="36">
        <v>73291</v>
      </c>
      <c r="G12" s="38"/>
      <c r="H12" s="36">
        <f t="shared" si="2"/>
        <v>1529</v>
      </c>
      <c r="I12" s="39">
        <f t="shared" si="3"/>
        <v>2.13065410663025E-2</v>
      </c>
      <c r="J12" s="36">
        <f t="shared" si="4"/>
        <v>25180</v>
      </c>
      <c r="K12" s="50">
        <f t="shared" si="5"/>
        <v>1.973485694579968E-2</v>
      </c>
      <c r="L12" s="36">
        <f t="shared" si="6"/>
        <v>8709630</v>
      </c>
      <c r="M12" s="36">
        <f t="shared" ref="M12:M74" si="19">L12-L13</f>
        <v>300843</v>
      </c>
      <c r="N12" s="37">
        <f t="shared" si="7"/>
        <v>8.3698141555562197E-2</v>
      </c>
      <c r="O12" s="41">
        <f t="shared" si="8"/>
        <v>8.4149384072572542E-3</v>
      </c>
      <c r="P12" s="37">
        <f t="shared" si="9"/>
        <v>3.5777217332297752E-2</v>
      </c>
      <c r="Q12" s="37">
        <f t="shared" si="10"/>
        <v>0.14938579480414207</v>
      </c>
      <c r="R12" s="41">
        <f t="shared" si="11"/>
        <v>5.63302449090958E-2</v>
      </c>
      <c r="S12" s="37">
        <f t="shared" si="12"/>
        <v>0.4978602287856968</v>
      </c>
      <c r="T12" s="41">
        <f t="shared" si="13"/>
        <v>0.11314469735107736</v>
      </c>
      <c r="V12" s="36">
        <v>7408535</v>
      </c>
      <c r="W12" s="36">
        <f t="shared" si="14"/>
        <v>8709630</v>
      </c>
      <c r="X12" s="36">
        <v>3054</v>
      </c>
      <c r="Y12" s="40">
        <v>147212</v>
      </c>
      <c r="Z12" s="37">
        <f t="shared" si="15"/>
        <v>3.643416856171279E-2</v>
      </c>
      <c r="AA12" s="40">
        <f t="shared" si="16"/>
        <v>5175</v>
      </c>
      <c r="AB12" s="36">
        <v>46637</v>
      </c>
      <c r="AC12" s="37">
        <f t="shared" si="17"/>
        <v>-2.26539251435517E-2</v>
      </c>
      <c r="AD12" s="40">
        <f t="shared" si="18"/>
        <v>-1081</v>
      </c>
    </row>
    <row r="13" spans="1:30" s="34" customFormat="1" x14ac:dyDescent="0.25">
      <c r="B13" s="34">
        <f t="shared" si="0"/>
        <v>67</v>
      </c>
      <c r="C13" s="35">
        <f t="shared" si="1"/>
        <v>43959</v>
      </c>
      <c r="D13" s="36">
        <v>1275915</v>
      </c>
      <c r="E13" s="38"/>
      <c r="F13" s="36">
        <v>71762</v>
      </c>
      <c r="G13" s="38"/>
      <c r="H13" s="36">
        <f t="shared" si="2"/>
        <v>1760</v>
      </c>
      <c r="I13" s="39">
        <f t="shared" si="3"/>
        <v>2.5142138796034399E-2</v>
      </c>
      <c r="J13" s="36">
        <f t="shared" si="4"/>
        <v>27778</v>
      </c>
      <c r="K13" s="50">
        <f t="shared" si="5"/>
        <v>2.2255569701082493E-2</v>
      </c>
      <c r="L13" s="36">
        <f t="shared" si="6"/>
        <v>8408787</v>
      </c>
      <c r="M13" s="36">
        <f t="shared" si="19"/>
        <v>303274</v>
      </c>
      <c r="N13" s="37">
        <f t="shared" si="7"/>
        <v>9.1593740314039454E-2</v>
      </c>
      <c r="O13" s="41">
        <f t="shared" si="8"/>
        <v>8.5341678889000287E-3</v>
      </c>
      <c r="P13" s="37">
        <f t="shared" si="9"/>
        <v>3.7415768748998365E-2</v>
      </c>
      <c r="Q13" s="37">
        <f t="shared" si="10"/>
        <v>0.15173591625046515</v>
      </c>
      <c r="R13" s="41">
        <f t="shared" si="11"/>
        <v>5.6243558544260393E-2</v>
      </c>
      <c r="S13" s="37">
        <f t="shared" si="12"/>
        <v>0.50523455156050889</v>
      </c>
      <c r="T13" s="41">
        <f t="shared" si="13"/>
        <v>0.1113216789519678</v>
      </c>
      <c r="V13" s="36">
        <v>7132872</v>
      </c>
      <c r="W13" s="36">
        <f t="shared" si="14"/>
        <v>8408787</v>
      </c>
      <c r="X13" s="36">
        <v>3307</v>
      </c>
      <c r="Y13" s="40">
        <v>142037</v>
      </c>
      <c r="Z13" s="37">
        <f t="shared" si="15"/>
        <v>5.075605137006569E-2</v>
      </c>
      <c r="AA13" s="40">
        <f t="shared" si="16"/>
        <v>6861</v>
      </c>
      <c r="AB13" s="36">
        <v>47718</v>
      </c>
      <c r="AC13" s="37">
        <f t="shared" si="17"/>
        <v>-2.8740077345817218E-2</v>
      </c>
      <c r="AD13" s="40">
        <f t="shared" si="18"/>
        <v>-1412</v>
      </c>
    </row>
    <row r="14" spans="1:30" s="34" customFormat="1" x14ac:dyDescent="0.25">
      <c r="B14" s="34">
        <f t="shared" ref="B14:B16" si="20">B15+1</f>
        <v>66</v>
      </c>
      <c r="C14" s="35">
        <f t="shared" ref="C14:C16" si="21">+C15+1</f>
        <v>43958</v>
      </c>
      <c r="D14" s="36">
        <v>1248137</v>
      </c>
      <c r="E14" s="38"/>
      <c r="F14" s="36">
        <v>70002</v>
      </c>
      <c r="G14" s="38"/>
      <c r="H14" s="36">
        <f t="shared" ref="H14:H17" si="22">F14-F15</f>
        <v>2476</v>
      </c>
      <c r="I14" s="39">
        <f t="shared" ref="I14:I17" si="23">H14/F15</f>
        <v>3.6667357758493023E-2</v>
      </c>
      <c r="J14" s="36">
        <f t="shared" ref="J14:J17" si="24">D14-D15</f>
        <v>27580</v>
      </c>
      <c r="K14" s="50">
        <f t="shared" ref="K14:K17" si="25">J14/D15</f>
        <v>2.259624089657427E-2</v>
      </c>
      <c r="L14" s="36">
        <f t="shared" ref="L14:L17" si="26">W14</f>
        <v>8105513</v>
      </c>
      <c r="M14" s="36">
        <f t="shared" si="19"/>
        <v>318720</v>
      </c>
      <c r="N14" s="37">
        <f t="shared" ref="N14:N17" si="27">J14/M14</f>
        <v>8.6533634538152604E-2</v>
      </c>
      <c r="O14" s="41">
        <f t="shared" ref="O14:O17" si="28">F14/L14</f>
        <v>8.6363441771051385E-3</v>
      </c>
      <c r="P14" s="37">
        <f t="shared" ref="P14:P17" si="29">(L14-L15)/L15</f>
        <v>4.093084277442588E-2</v>
      </c>
      <c r="Q14" s="37">
        <f t="shared" ref="Q14:Q17" si="30">D14/L14</f>
        <v>0.15398618199736402</v>
      </c>
      <c r="R14" s="41">
        <f t="shared" ref="R14:R17" si="31">F14/D14</f>
        <v>5.6085189366231435E-2</v>
      </c>
      <c r="S14" s="37">
        <f t="shared" ref="S14:S17" si="32">F14/Y14</f>
        <v>0.51785819968041669</v>
      </c>
      <c r="T14" s="41">
        <f t="shared" ref="T14:T17" si="33">Y14/D14</f>
        <v>0.10830221361917802</v>
      </c>
      <c r="V14" s="36">
        <v>6857376</v>
      </c>
      <c r="W14" s="36">
        <f t="shared" ref="W14:W17" si="34">V14+D14</f>
        <v>8105513</v>
      </c>
      <c r="X14" s="36">
        <v>3171</v>
      </c>
      <c r="Y14" s="40">
        <v>135176</v>
      </c>
      <c r="Z14" s="37">
        <f t="shared" ref="Z14:Z17" si="35">(Y14-Y15)/Y15</f>
        <v>2.8134198376902425E-2</v>
      </c>
      <c r="AA14" s="40">
        <f t="shared" ref="AA14:AA17" si="36">Y14-Y15</f>
        <v>3699</v>
      </c>
      <c r="AB14" s="36">
        <v>49130</v>
      </c>
      <c r="AC14" s="37">
        <f t="shared" ref="AC14:AC17" si="37">(AB14-AB15)/AB15</f>
        <v>-2.1840842574710813E-2</v>
      </c>
      <c r="AD14" s="40">
        <f t="shared" ref="AD14:AD17" si="38">AB14-AB15</f>
        <v>-1097</v>
      </c>
    </row>
    <row r="15" spans="1:30" s="34" customFormat="1" x14ac:dyDescent="0.25">
      <c r="B15" s="34">
        <f t="shared" si="20"/>
        <v>65</v>
      </c>
      <c r="C15" s="35">
        <f t="shared" si="21"/>
        <v>43957</v>
      </c>
      <c r="D15" s="36">
        <v>1220557</v>
      </c>
      <c r="E15" s="38"/>
      <c r="F15" s="36">
        <v>67526</v>
      </c>
      <c r="G15" s="38"/>
      <c r="H15" s="36">
        <f t="shared" si="22"/>
        <v>2219</v>
      </c>
      <c r="I15" s="39">
        <f t="shared" si="23"/>
        <v>3.3977980920881376E-2</v>
      </c>
      <c r="J15" s="36">
        <f t="shared" si="24"/>
        <v>24952</v>
      </c>
      <c r="K15" s="50">
        <f t="shared" si="25"/>
        <v>2.0869768861789637E-2</v>
      </c>
      <c r="L15" s="36">
        <f t="shared" si="26"/>
        <v>7786793</v>
      </c>
      <c r="M15" s="36">
        <f t="shared" si="19"/>
        <v>242465</v>
      </c>
      <c r="N15" s="37">
        <f t="shared" si="27"/>
        <v>0.10290969830697214</v>
      </c>
      <c r="O15" s="41">
        <f t="shared" si="28"/>
        <v>8.6718627296243789E-3</v>
      </c>
      <c r="P15" s="37">
        <f t="shared" si="29"/>
        <v>3.2138714011373845E-2</v>
      </c>
      <c r="Q15" s="37">
        <f t="shared" si="30"/>
        <v>0.15674707161215151</v>
      </c>
      <c r="R15" s="41">
        <f t="shared" si="31"/>
        <v>5.532392178325142E-2</v>
      </c>
      <c r="S15" s="37">
        <f t="shared" si="32"/>
        <v>0.51359553381960343</v>
      </c>
      <c r="T15" s="41">
        <f t="shared" si="33"/>
        <v>0.10771885294992369</v>
      </c>
      <c r="V15" s="36">
        <v>6566236</v>
      </c>
      <c r="W15" s="36">
        <f t="shared" si="34"/>
        <v>7786793</v>
      </c>
      <c r="X15" s="36">
        <v>2742</v>
      </c>
      <c r="Y15" s="40">
        <v>131477</v>
      </c>
      <c r="Z15" s="37">
        <f t="shared" si="35"/>
        <v>1.6388753604366212E-2</v>
      </c>
      <c r="AA15" s="40">
        <f t="shared" si="36"/>
        <v>2120</v>
      </c>
      <c r="AB15" s="36">
        <v>50227</v>
      </c>
      <c r="AC15" s="37">
        <f t="shared" si="37"/>
        <v>-1.3338309825953718E-2</v>
      </c>
      <c r="AD15" s="40">
        <f t="shared" si="38"/>
        <v>-679</v>
      </c>
    </row>
    <row r="16" spans="1:30" s="34" customFormat="1" x14ac:dyDescent="0.25">
      <c r="B16" s="34">
        <f t="shared" si="20"/>
        <v>64</v>
      </c>
      <c r="C16" s="35">
        <f t="shared" si="21"/>
        <v>43956</v>
      </c>
      <c r="D16" s="36">
        <v>1195605</v>
      </c>
      <c r="E16" s="38"/>
      <c r="F16" s="36">
        <v>65307</v>
      </c>
      <c r="G16" s="38"/>
      <c r="H16" s="36">
        <f t="shared" si="22"/>
        <v>2527</v>
      </c>
      <c r="I16" s="39">
        <f t="shared" si="23"/>
        <v>4.0251672507167886E-2</v>
      </c>
      <c r="J16" s="36">
        <f t="shared" si="24"/>
        <v>22152</v>
      </c>
      <c r="K16" s="50">
        <f t="shared" si="25"/>
        <v>1.887762015180838E-2</v>
      </c>
      <c r="L16" s="36">
        <f t="shared" si="26"/>
        <v>7544328</v>
      </c>
      <c r="M16" s="36">
        <f t="shared" si="19"/>
        <v>258954</v>
      </c>
      <c r="N16" s="37">
        <f t="shared" si="27"/>
        <v>8.5544150698579666E-2</v>
      </c>
      <c r="O16" s="41">
        <f t="shared" si="28"/>
        <v>8.6564369947860174E-3</v>
      </c>
      <c r="P16" s="37">
        <f t="shared" si="29"/>
        <v>3.5544366013330268E-2</v>
      </c>
      <c r="Q16" s="37">
        <f t="shared" si="30"/>
        <v>0.15847733555593024</v>
      </c>
      <c r="R16" s="41">
        <f t="shared" si="31"/>
        <v>5.4622555108083358E-2</v>
      </c>
      <c r="S16" s="37">
        <f t="shared" si="32"/>
        <v>0.50485864700016236</v>
      </c>
      <c r="T16" s="41">
        <f t="shared" si="33"/>
        <v>0.10819375964469871</v>
      </c>
      <c r="V16" s="36">
        <v>6348723</v>
      </c>
      <c r="W16" s="36">
        <f t="shared" si="34"/>
        <v>7544328</v>
      </c>
      <c r="X16" s="36">
        <v>2633</v>
      </c>
      <c r="Y16" s="40">
        <v>129357</v>
      </c>
      <c r="Z16" s="37">
        <f t="shared" si="35"/>
        <v>1.5384977668233947E-2</v>
      </c>
      <c r="AA16" s="40">
        <f t="shared" si="36"/>
        <v>1960</v>
      </c>
      <c r="AB16" s="36">
        <v>50906</v>
      </c>
      <c r="AC16" s="37">
        <f t="shared" si="37"/>
        <v>1.6859094722544047E-2</v>
      </c>
      <c r="AD16" s="40">
        <f t="shared" si="38"/>
        <v>844</v>
      </c>
    </row>
    <row r="17" spans="2:30" s="34" customFormat="1" x14ac:dyDescent="0.25">
      <c r="B17" s="34">
        <f t="shared" ref="B17:B21" si="39">B18+1</f>
        <v>63</v>
      </c>
      <c r="C17" s="35">
        <f t="shared" ref="C17:C21" si="40">+C18+1</f>
        <v>43955</v>
      </c>
      <c r="D17" s="36">
        <v>1173453</v>
      </c>
      <c r="E17" s="38"/>
      <c r="F17" s="36">
        <v>62780</v>
      </c>
      <c r="G17" s="38"/>
      <c r="H17" s="36">
        <f t="shared" si="22"/>
        <v>912</v>
      </c>
      <c r="I17" s="39">
        <f t="shared" si="23"/>
        <v>1.47410616150514E-2</v>
      </c>
      <c r="J17" s="36">
        <f t="shared" si="24"/>
        <v>21447</v>
      </c>
      <c r="K17" s="50">
        <f t="shared" si="25"/>
        <v>1.8617090535986792E-2</v>
      </c>
      <c r="L17" s="36">
        <f t="shared" si="26"/>
        <v>7285374</v>
      </c>
      <c r="M17" s="36">
        <f t="shared" si="19"/>
        <v>232008</v>
      </c>
      <c r="N17" s="37">
        <f t="shared" si="27"/>
        <v>9.2440777904210195E-2</v>
      </c>
      <c r="O17" s="41">
        <f t="shared" si="28"/>
        <v>8.6172652220737056E-3</v>
      </c>
      <c r="P17" s="37">
        <f t="shared" si="29"/>
        <v>3.2893231401858347E-2</v>
      </c>
      <c r="Q17" s="37">
        <f t="shared" si="30"/>
        <v>0.16106969937301777</v>
      </c>
      <c r="R17" s="41">
        <f t="shared" si="31"/>
        <v>5.3500225403147805E-2</v>
      </c>
      <c r="S17" s="37">
        <f t="shared" si="32"/>
        <v>0.4927902540876159</v>
      </c>
      <c r="T17" s="41">
        <f t="shared" si="33"/>
        <v>0.10856591614662027</v>
      </c>
      <c r="V17" s="36">
        <v>6111921</v>
      </c>
      <c r="W17" s="36">
        <f t="shared" si="34"/>
        <v>7285374</v>
      </c>
      <c r="X17" s="36">
        <v>2791</v>
      </c>
      <c r="Y17" s="40">
        <v>127397</v>
      </c>
      <c r="Z17" s="37">
        <f t="shared" si="35"/>
        <v>1.2807466649706644E-2</v>
      </c>
      <c r="AA17" s="40">
        <f t="shared" si="36"/>
        <v>1611</v>
      </c>
      <c r="AB17" s="36">
        <v>50062</v>
      </c>
      <c r="AC17" s="37">
        <f t="shared" si="37"/>
        <v>-4.9689934806805532E-3</v>
      </c>
      <c r="AD17" s="40">
        <f t="shared" si="38"/>
        <v>-250</v>
      </c>
    </row>
    <row r="18" spans="2:30" s="34" customFormat="1" x14ac:dyDescent="0.25">
      <c r="B18" s="34">
        <f t="shared" si="39"/>
        <v>62</v>
      </c>
      <c r="C18" s="35">
        <f t="shared" si="40"/>
        <v>43954</v>
      </c>
      <c r="D18" s="36">
        <v>1152006</v>
      </c>
      <c r="E18" s="38"/>
      <c r="F18" s="36">
        <v>61868</v>
      </c>
      <c r="G18" s="38"/>
      <c r="H18" s="36">
        <f t="shared" ref="H18:H22" si="41">F18-F19</f>
        <v>1158</v>
      </c>
      <c r="I18" s="39">
        <f t="shared" ref="I18:I22" si="42">H18/F19</f>
        <v>1.9074287596771537E-2</v>
      </c>
      <c r="J18" s="36">
        <f t="shared" ref="J18:J22" si="43">D18-D19</f>
        <v>26827</v>
      </c>
      <c r="K18" s="50">
        <f t="shared" ref="K18:K22" si="44">J18/D19</f>
        <v>2.3842428626911806E-2</v>
      </c>
      <c r="L18" s="36">
        <f t="shared" ref="L18:L22" si="45">W18</f>
        <v>7053366</v>
      </c>
      <c r="M18" s="36">
        <f t="shared" si="19"/>
        <v>237559</v>
      </c>
      <c r="N18" s="37">
        <f t="shared" ref="N18:N22" si="46">J18/M18</f>
        <v>0.11292773584667389</v>
      </c>
      <c r="O18" s="41">
        <f t="shared" ref="O18:O22" si="47">F18/L18</f>
        <v>8.7714149528040943E-3</v>
      </c>
      <c r="P18" s="37">
        <f t="shared" ref="P18:P22" si="48">(L18-L19)/L19</f>
        <v>3.485412659131927E-2</v>
      </c>
      <c r="Q18" s="37">
        <f t="shared" ref="Q18:Q22" si="49">D18/L18</f>
        <v>0.16332712636775124</v>
      </c>
      <c r="R18" s="41">
        <f t="shared" ref="R18:R22" si="50">F18/D18</f>
        <v>5.3704581399749651E-2</v>
      </c>
      <c r="S18" s="37">
        <f t="shared" ref="S18:S22" si="51">F18/Y18</f>
        <v>0.49185123940661124</v>
      </c>
      <c r="T18" s="41">
        <f t="shared" ref="T18:T22" si="52">Y18/D18</f>
        <v>0.10918866742013496</v>
      </c>
      <c r="V18" s="36">
        <v>5901360</v>
      </c>
      <c r="W18" s="36">
        <f t="shared" ref="W18:W22" si="53">V18+D18</f>
        <v>7053366</v>
      </c>
      <c r="X18" s="36">
        <v>2812</v>
      </c>
      <c r="Y18" s="40">
        <v>125786</v>
      </c>
      <c r="Z18" s="37">
        <f t="shared" ref="Z18:Z22" si="54">(Y18-Y19)/Y19</f>
        <v>1.5549814306475052E-2</v>
      </c>
      <c r="AA18" s="40">
        <f t="shared" ref="AA18:AA22" si="55">Y18-Y19</f>
        <v>1926</v>
      </c>
      <c r="AB18" s="36">
        <v>50312</v>
      </c>
      <c r="AC18" s="37">
        <f t="shared" ref="AC18:AC22" si="56">(AB18-AB19)/AB19</f>
        <v>-2.7486759191247535E-2</v>
      </c>
      <c r="AD18" s="40">
        <f t="shared" ref="AD18:AD22" si="57">AB18-AB19</f>
        <v>-1422</v>
      </c>
    </row>
    <row r="19" spans="2:30" s="34" customFormat="1" x14ac:dyDescent="0.25">
      <c r="B19" s="34">
        <f t="shared" si="39"/>
        <v>61</v>
      </c>
      <c r="C19" s="35">
        <f t="shared" si="40"/>
        <v>43953</v>
      </c>
      <c r="D19" s="36">
        <v>1125179</v>
      </c>
      <c r="E19" s="38"/>
      <c r="F19" s="36">
        <v>60710</v>
      </c>
      <c r="G19" s="38"/>
      <c r="H19" s="36">
        <f t="shared" si="41"/>
        <v>1651</v>
      </c>
      <c r="I19" s="39">
        <f t="shared" si="42"/>
        <v>2.7955095751705922E-2</v>
      </c>
      <c r="J19" s="36">
        <f t="shared" si="43"/>
        <v>29498</v>
      </c>
      <c r="K19" s="50">
        <f t="shared" si="44"/>
        <v>2.6922069470950029E-2</v>
      </c>
      <c r="L19" s="36">
        <f t="shared" si="45"/>
        <v>6815807</v>
      </c>
      <c r="M19" s="36">
        <f t="shared" si="19"/>
        <v>263997</v>
      </c>
      <c r="N19" s="37">
        <f t="shared" si="46"/>
        <v>0.11173611821346455</v>
      </c>
      <c r="O19" s="41">
        <f t="shared" si="47"/>
        <v>8.9072357829381027E-3</v>
      </c>
      <c r="P19" s="37">
        <f t="shared" si="48"/>
        <v>4.0293750887159425E-2</v>
      </c>
      <c r="Q19" s="37">
        <f t="shared" si="49"/>
        <v>0.16508375310509818</v>
      </c>
      <c r="R19" s="41">
        <f t="shared" si="50"/>
        <v>5.3955859467693587E-2</v>
      </c>
      <c r="S19" s="37">
        <f t="shared" si="51"/>
        <v>0.49015016954626189</v>
      </c>
      <c r="T19" s="41">
        <f t="shared" si="52"/>
        <v>0.11008026278485468</v>
      </c>
      <c r="V19" s="36">
        <v>5690628</v>
      </c>
      <c r="W19" s="36">
        <f t="shared" si="53"/>
        <v>6815807</v>
      </c>
      <c r="X19" s="36">
        <v>1578</v>
      </c>
      <c r="Y19" s="40">
        <v>123860</v>
      </c>
      <c r="Z19" s="37">
        <f t="shared" si="54"/>
        <v>1.734730755330683E-2</v>
      </c>
      <c r="AA19" s="40">
        <f t="shared" si="55"/>
        <v>2112</v>
      </c>
      <c r="AB19" s="36">
        <v>51734</v>
      </c>
      <c r="AC19" s="37">
        <f t="shared" si="56"/>
        <v>-1.2144357456559099E-2</v>
      </c>
      <c r="AD19" s="40">
        <f t="shared" si="57"/>
        <v>-636</v>
      </c>
    </row>
    <row r="20" spans="2:30" s="34" customFormat="1" x14ac:dyDescent="0.25">
      <c r="B20" s="34">
        <f t="shared" si="39"/>
        <v>60</v>
      </c>
      <c r="C20" s="35">
        <f t="shared" si="40"/>
        <v>43952</v>
      </c>
      <c r="D20" s="36">
        <v>1095681</v>
      </c>
      <c r="E20" s="38"/>
      <c r="F20" s="36">
        <v>59059</v>
      </c>
      <c r="G20" s="38"/>
      <c r="H20" s="36">
        <f t="shared" si="41"/>
        <v>1743</v>
      </c>
      <c r="I20" s="39">
        <f t="shared" si="42"/>
        <v>3.0410356619443087E-2</v>
      </c>
      <c r="J20" s="36">
        <f t="shared" si="43"/>
        <v>33547</v>
      </c>
      <c r="K20" s="50">
        <f t="shared" si="44"/>
        <v>3.1584526999418154E-2</v>
      </c>
      <c r="L20" s="36">
        <f t="shared" si="45"/>
        <v>6551810</v>
      </c>
      <c r="M20" s="36">
        <f t="shared" si="19"/>
        <v>305118</v>
      </c>
      <c r="N20" s="37">
        <f t="shared" si="46"/>
        <v>0.10994762681978776</v>
      </c>
      <c r="O20" s="41">
        <f t="shared" si="47"/>
        <v>9.0141502882409592E-3</v>
      </c>
      <c r="P20" s="37">
        <f t="shared" si="48"/>
        <v>4.8844732540038793E-2</v>
      </c>
      <c r="Q20" s="37">
        <f t="shared" si="49"/>
        <v>0.16723332941584082</v>
      </c>
      <c r="R20" s="41">
        <f t="shared" si="50"/>
        <v>5.3901637429142238E-2</v>
      </c>
      <c r="S20" s="37">
        <f t="shared" si="51"/>
        <v>0.48509215757137697</v>
      </c>
      <c r="T20" s="41">
        <f t="shared" si="52"/>
        <v>0.1111162829327149</v>
      </c>
      <c r="V20" s="36">
        <v>5456129</v>
      </c>
      <c r="W20" s="36">
        <f t="shared" si="53"/>
        <v>6551810</v>
      </c>
      <c r="X20" s="36">
        <v>1639</v>
      </c>
      <c r="Y20" s="40">
        <v>121748</v>
      </c>
      <c r="Z20" s="37">
        <f t="shared" si="54"/>
        <v>8.7472645259255952E-2</v>
      </c>
      <c r="AA20" s="40">
        <f t="shared" si="55"/>
        <v>9793</v>
      </c>
      <c r="AB20" s="36">
        <v>52370</v>
      </c>
      <c r="AC20" s="37">
        <f t="shared" si="56"/>
        <v>-2.645325599985128E-2</v>
      </c>
      <c r="AD20" s="40">
        <f t="shared" si="57"/>
        <v>-1423</v>
      </c>
    </row>
    <row r="21" spans="2:30" s="34" customFormat="1" x14ac:dyDescent="0.25">
      <c r="B21" s="34">
        <f t="shared" si="39"/>
        <v>59</v>
      </c>
      <c r="C21" s="35">
        <f t="shared" si="40"/>
        <v>43951</v>
      </c>
      <c r="D21" s="36">
        <v>1062134</v>
      </c>
      <c r="E21" s="38"/>
      <c r="F21" s="36">
        <v>57316</v>
      </c>
      <c r="G21" s="38"/>
      <c r="H21" s="36">
        <f t="shared" si="41"/>
        <v>2091</v>
      </c>
      <c r="I21" s="39">
        <f t="shared" si="42"/>
        <v>3.7863286555002262E-2</v>
      </c>
      <c r="J21" s="36">
        <f t="shared" si="43"/>
        <v>28977</v>
      </c>
      <c r="K21" s="50">
        <f t="shared" si="44"/>
        <v>2.8047044156889998E-2</v>
      </c>
      <c r="L21" s="36">
        <f t="shared" si="45"/>
        <v>6246692</v>
      </c>
      <c r="M21" s="36">
        <f t="shared" si="19"/>
        <v>220522</v>
      </c>
      <c r="N21" s="37">
        <f t="shared" si="46"/>
        <v>0.13140185559717399</v>
      </c>
      <c r="O21" s="41">
        <f t="shared" si="47"/>
        <v>9.1754163643733358E-3</v>
      </c>
      <c r="P21" s="37">
        <f t="shared" si="48"/>
        <v>3.659405559418337E-2</v>
      </c>
      <c r="Q21" s="37">
        <f t="shared" si="49"/>
        <v>0.17003143423751324</v>
      </c>
      <c r="R21" s="41">
        <f t="shared" si="50"/>
        <v>5.3963059275006733E-2</v>
      </c>
      <c r="S21" s="37">
        <f t="shared" si="51"/>
        <v>0.5119556964851949</v>
      </c>
      <c r="T21" s="41">
        <f t="shared" si="52"/>
        <v>0.10540572093539986</v>
      </c>
      <c r="V21" s="36">
        <v>5184558</v>
      </c>
      <c r="W21" s="36">
        <f t="shared" si="53"/>
        <v>6246692</v>
      </c>
      <c r="X21" s="36">
        <v>2775</v>
      </c>
      <c r="Y21" s="40">
        <v>111955</v>
      </c>
      <c r="Z21" s="37">
        <f t="shared" si="54"/>
        <v>1.8142961076755185E-2</v>
      </c>
      <c r="AA21" s="40">
        <f t="shared" si="55"/>
        <v>1995</v>
      </c>
      <c r="AB21" s="36">
        <v>53793</v>
      </c>
      <c r="AC21" s="37">
        <f t="shared" si="56"/>
        <v>-2.0699071545603496E-2</v>
      </c>
      <c r="AD21" s="40">
        <f t="shared" si="57"/>
        <v>-1137</v>
      </c>
    </row>
    <row r="22" spans="2:30" s="42" customFormat="1" x14ac:dyDescent="0.25">
      <c r="B22" s="42">
        <f t="shared" ref="B22:B24" si="58">B23+1</f>
        <v>58</v>
      </c>
      <c r="C22" s="43">
        <f t="shared" ref="C22:C24" si="59">+C23+1</f>
        <v>43950</v>
      </c>
      <c r="D22" s="46">
        <v>1033157</v>
      </c>
      <c r="E22" s="45"/>
      <c r="F22" s="46">
        <v>55225</v>
      </c>
      <c r="G22" s="45"/>
      <c r="H22" s="46">
        <f t="shared" si="41"/>
        <v>2700</v>
      </c>
      <c r="I22" s="47">
        <f t="shared" si="42"/>
        <v>5.140409328891004E-2</v>
      </c>
      <c r="J22" s="46">
        <f t="shared" si="43"/>
        <v>27565</v>
      </c>
      <c r="K22" s="59">
        <f t="shared" si="44"/>
        <v>2.7411713697006342E-2</v>
      </c>
      <c r="L22" s="46">
        <f t="shared" si="45"/>
        <v>6026170</v>
      </c>
      <c r="M22" s="46">
        <f t="shared" si="19"/>
        <v>230442</v>
      </c>
      <c r="N22" s="48">
        <f t="shared" si="46"/>
        <v>0.11961795158868609</v>
      </c>
      <c r="O22" s="49">
        <f t="shared" si="47"/>
        <v>9.1641955006247743E-3</v>
      </c>
      <c r="P22" s="48">
        <f t="shared" si="48"/>
        <v>3.9760665096774728E-2</v>
      </c>
      <c r="Q22" s="48">
        <f t="shared" si="49"/>
        <v>0.17144504718585768</v>
      </c>
      <c r="R22" s="49">
        <f t="shared" si="50"/>
        <v>5.3452669826560724E-2</v>
      </c>
      <c r="S22" s="48">
        <f t="shared" si="51"/>
        <v>0.50222808293925059</v>
      </c>
      <c r="T22" s="49">
        <f t="shared" si="52"/>
        <v>0.10643106517208904</v>
      </c>
      <c r="V22" s="46">
        <v>4993013</v>
      </c>
      <c r="W22" s="46">
        <f t="shared" si="53"/>
        <v>6026170</v>
      </c>
      <c r="X22" s="46">
        <v>4832</v>
      </c>
      <c r="Y22" s="44">
        <v>109960</v>
      </c>
      <c r="Z22" s="48">
        <f t="shared" si="54"/>
        <v>3.4353012002859618E-2</v>
      </c>
      <c r="AA22" s="44">
        <f t="shared" si="55"/>
        <v>3652</v>
      </c>
      <c r="AB22" s="46">
        <v>54930</v>
      </c>
      <c r="AC22" s="48">
        <f t="shared" si="56"/>
        <v>-1.8201674554058973E-4</v>
      </c>
      <c r="AD22" s="44">
        <f t="shared" si="57"/>
        <v>-10</v>
      </c>
    </row>
    <row r="23" spans="2:30" s="34" customFormat="1" x14ac:dyDescent="0.25">
      <c r="B23" s="34">
        <f t="shared" si="58"/>
        <v>57</v>
      </c>
      <c r="C23" s="35">
        <f t="shared" si="59"/>
        <v>43949</v>
      </c>
      <c r="D23" s="36">
        <v>1005592</v>
      </c>
      <c r="E23" s="38"/>
      <c r="F23" s="36">
        <v>52525</v>
      </c>
      <c r="G23" s="38"/>
      <c r="H23" s="36">
        <f t="shared" ref="H23:H25" si="60">F23-F24</f>
        <v>2198</v>
      </c>
      <c r="I23" s="39">
        <f t="shared" ref="I23:I25" si="61">H23/F24</f>
        <v>4.3674369622667755E-2</v>
      </c>
      <c r="J23" s="36">
        <f t="shared" ref="J23:J25" si="62">D23-D24</f>
        <v>24458</v>
      </c>
      <c r="K23" s="50">
        <f t="shared" ref="K23:K25" si="63">J23/D24</f>
        <v>2.4928297256032305E-2</v>
      </c>
      <c r="L23" s="36">
        <f t="shared" ref="L23:L25" si="64">W23</f>
        <v>5795728</v>
      </c>
      <c r="M23" s="36">
        <f t="shared" si="19"/>
        <v>202233</v>
      </c>
      <c r="N23" s="37">
        <f>J23/M23</f>
        <v>0.12093970815841133</v>
      </c>
      <c r="O23" s="41">
        <f>F23/L23</f>
        <v>9.0627096371672378E-3</v>
      </c>
      <c r="P23" s="37">
        <f t="shared" ref="P23:P54" si="65">(L23-L24)/L24</f>
        <v>3.6155033659634989E-2</v>
      </c>
      <c r="Q23" s="37">
        <f t="shared" ref="Q23:Q54" si="66">D23/L23</f>
        <v>0.17350572697683536</v>
      </c>
      <c r="R23" s="41">
        <f t="shared" ref="R23:R54" si="67">F23/D23</f>
        <v>5.2232913547442701E-2</v>
      </c>
      <c r="S23" s="37">
        <f t="shared" ref="S23:S61" si="68">F23/Y23</f>
        <v>0.49408322986040559</v>
      </c>
      <c r="T23" s="41">
        <f t="shared" ref="T23:T61" si="69">Y23/D23</f>
        <v>0.10571683147837294</v>
      </c>
      <c r="V23" s="36">
        <v>4790136</v>
      </c>
      <c r="W23" s="36">
        <f t="shared" ref="W23:W51" si="70">V23+D23</f>
        <v>5795728</v>
      </c>
      <c r="X23" s="36">
        <v>4207</v>
      </c>
      <c r="Y23" s="40">
        <v>106308</v>
      </c>
      <c r="Z23" s="37">
        <f t="shared" ref="Z23:Z25" si="71">(Y23-Y24)/Y24</f>
        <v>1.9750788976393058E-2</v>
      </c>
      <c r="AA23" s="40">
        <f t="shared" ref="AA23:AA25" si="72">Y23-Y24</f>
        <v>2059</v>
      </c>
      <c r="AB23" s="36">
        <v>54940</v>
      </c>
      <c r="AC23" s="37">
        <f t="shared" ref="AC23:AC25" si="73">(AB23-AB24)/AB24</f>
        <v>-5.6393371050190099E-4</v>
      </c>
      <c r="AD23" s="40">
        <f t="shared" ref="AD23:AD25" si="74">AB23-AB24</f>
        <v>-31</v>
      </c>
    </row>
    <row r="24" spans="2:30" s="34" customFormat="1" x14ac:dyDescent="0.25">
      <c r="B24" s="34">
        <f t="shared" si="58"/>
        <v>56</v>
      </c>
      <c r="C24" s="35">
        <f t="shared" si="59"/>
        <v>43948</v>
      </c>
      <c r="D24" s="36">
        <v>981134</v>
      </c>
      <c r="E24" s="38"/>
      <c r="F24" s="36">
        <v>50327</v>
      </c>
      <c r="G24" s="38"/>
      <c r="H24" s="36">
        <f t="shared" si="60"/>
        <v>1163</v>
      </c>
      <c r="I24" s="39">
        <f t="shared" si="61"/>
        <v>2.3655520299406069E-2</v>
      </c>
      <c r="J24" s="36">
        <f t="shared" si="62"/>
        <v>21876</v>
      </c>
      <c r="K24" s="37">
        <f t="shared" si="63"/>
        <v>2.2805126462328174E-2</v>
      </c>
      <c r="L24" s="36">
        <f t="shared" si="64"/>
        <v>5593495</v>
      </c>
      <c r="M24" s="36">
        <f t="shared" si="19"/>
        <v>190443</v>
      </c>
      <c r="N24" s="37">
        <f t="shared" ref="N24:N77" si="75">J24/M24</f>
        <v>0.11486901592602511</v>
      </c>
      <c r="O24" s="41">
        <f t="shared" ref="O24:O70" si="76">F24/L24</f>
        <v>8.9974157481145511E-3</v>
      </c>
      <c r="P24" s="37">
        <f t="shared" si="65"/>
        <v>3.5247300969896277E-2</v>
      </c>
      <c r="Q24" s="37">
        <f t="shared" si="66"/>
        <v>0.17540625315656846</v>
      </c>
      <c r="R24" s="41">
        <f t="shared" si="67"/>
        <v>5.1294726306498402E-2</v>
      </c>
      <c r="S24" s="37">
        <f t="shared" si="68"/>
        <v>0.48275762837053593</v>
      </c>
      <c r="T24" s="41">
        <f t="shared" si="69"/>
        <v>0.10625358004105454</v>
      </c>
      <c r="V24" s="36">
        <v>4612361</v>
      </c>
      <c r="W24" s="36">
        <f t="shared" si="70"/>
        <v>5593495</v>
      </c>
      <c r="X24" s="36">
        <v>4077</v>
      </c>
      <c r="Y24" s="40">
        <v>104249</v>
      </c>
      <c r="Z24" s="37">
        <f t="shared" si="71"/>
        <v>2.9792656544802586E-2</v>
      </c>
      <c r="AA24" s="40">
        <f t="shared" si="72"/>
        <v>3016</v>
      </c>
      <c r="AB24" s="36">
        <v>54971</v>
      </c>
      <c r="AC24" s="37">
        <f t="shared" si="73"/>
        <v>-1.4350590372388737E-3</v>
      </c>
      <c r="AD24" s="40">
        <f t="shared" si="74"/>
        <v>-79</v>
      </c>
    </row>
    <row r="25" spans="2:30" s="34" customFormat="1" x14ac:dyDescent="0.25">
      <c r="B25" s="34">
        <f t="shared" ref="B25:B32" si="77">B26+1</f>
        <v>55</v>
      </c>
      <c r="C25" s="35">
        <f t="shared" ref="C25:C32" si="78">+C26+1</f>
        <v>43947</v>
      </c>
      <c r="D25" s="36">
        <v>959258</v>
      </c>
      <c r="E25" s="38"/>
      <c r="F25" s="36">
        <v>49164</v>
      </c>
      <c r="G25" s="38"/>
      <c r="H25" s="36">
        <f t="shared" si="60"/>
        <v>1095</v>
      </c>
      <c r="I25" s="39">
        <f t="shared" si="61"/>
        <v>2.2779754103476251E-2</v>
      </c>
      <c r="J25" s="36">
        <f t="shared" si="62"/>
        <v>27016</v>
      </c>
      <c r="K25" s="37">
        <f t="shared" si="63"/>
        <v>2.8979599717669877E-2</v>
      </c>
      <c r="L25" s="36">
        <f t="shared" si="64"/>
        <v>5403052</v>
      </c>
      <c r="M25" s="36">
        <f t="shared" si="19"/>
        <v>206403</v>
      </c>
      <c r="N25" s="37">
        <f t="shared" si="75"/>
        <v>0.13088957040353097</v>
      </c>
      <c r="O25" s="41">
        <f t="shared" si="76"/>
        <v>9.0993016539540981E-3</v>
      </c>
      <c r="P25" s="37">
        <f t="shared" si="65"/>
        <v>3.9718480120554608E-2</v>
      </c>
      <c r="Q25" s="37">
        <f t="shared" si="66"/>
        <v>0.17754002737711946</v>
      </c>
      <c r="R25" s="41">
        <f t="shared" si="67"/>
        <v>5.125211361281324E-2</v>
      </c>
      <c r="S25" s="37">
        <f t="shared" si="68"/>
        <v>0.48565191192595297</v>
      </c>
      <c r="T25" s="41">
        <f t="shared" si="69"/>
        <v>0.10553260957948749</v>
      </c>
      <c r="V25" s="36">
        <v>4443794</v>
      </c>
      <c r="W25" s="36">
        <f t="shared" si="70"/>
        <v>5403052</v>
      </c>
      <c r="X25" s="36">
        <v>4455</v>
      </c>
      <c r="Y25" s="40">
        <v>101233</v>
      </c>
      <c r="Z25" s="37">
        <f t="shared" si="71"/>
        <v>2.1534021534021536E-2</v>
      </c>
      <c r="AA25" s="40">
        <f t="shared" si="72"/>
        <v>2134</v>
      </c>
      <c r="AB25" s="36">
        <v>55050</v>
      </c>
      <c r="AC25" s="37">
        <f t="shared" si="73"/>
        <v>-2.2966065597046711E-2</v>
      </c>
      <c r="AD25" s="40">
        <f t="shared" si="74"/>
        <v>-1294</v>
      </c>
    </row>
    <row r="26" spans="2:30" s="26" customFormat="1" x14ac:dyDescent="0.25">
      <c r="B26" s="26">
        <f t="shared" si="77"/>
        <v>54</v>
      </c>
      <c r="C26" s="27">
        <f t="shared" si="78"/>
        <v>43946</v>
      </c>
      <c r="D26" s="28">
        <v>932242</v>
      </c>
      <c r="E26" s="30"/>
      <c r="F26" s="28">
        <v>48069</v>
      </c>
      <c r="G26" s="30"/>
      <c r="H26" s="28">
        <f t="shared" ref="H26:H28" si="79">F26-F27</f>
        <v>1818</v>
      </c>
      <c r="I26" s="31">
        <f t="shared" ref="I26:I27" si="80">H26/F27</f>
        <v>3.9307258221443861E-2</v>
      </c>
      <c r="J26" s="28">
        <f t="shared" ref="J26:J27" si="81">D26-D27</f>
        <v>35936</v>
      </c>
      <c r="K26" s="29">
        <f t="shared" ref="K26:K27" si="82">J26/D27</f>
        <v>4.0093450227935548E-2</v>
      </c>
      <c r="L26" s="28">
        <f t="shared" ref="L26:L27" si="83">W26</f>
        <v>5196649</v>
      </c>
      <c r="M26" s="28">
        <f t="shared" si="19"/>
        <v>271256</v>
      </c>
      <c r="N26" s="29">
        <f t="shared" si="75"/>
        <v>0.13248001887515853</v>
      </c>
      <c r="O26" s="60">
        <f t="shared" si="76"/>
        <v>9.249999374596975E-3</v>
      </c>
      <c r="P26" s="29">
        <f t="shared" si="65"/>
        <v>5.5072965751159351E-2</v>
      </c>
      <c r="Q26" s="29">
        <f t="shared" si="66"/>
        <v>0.1793929126250397</v>
      </c>
      <c r="R26" s="60">
        <f t="shared" si="67"/>
        <v>5.1562791635648253E-2</v>
      </c>
      <c r="S26" s="29">
        <f t="shared" si="68"/>
        <v>0.48506039415130325</v>
      </c>
      <c r="T26" s="60">
        <f t="shared" si="69"/>
        <v>0.1063017971728371</v>
      </c>
      <c r="V26" s="28">
        <v>4264407</v>
      </c>
      <c r="W26" s="28">
        <f t="shared" si="70"/>
        <v>5196649</v>
      </c>
      <c r="X26" s="30">
        <v>5315</v>
      </c>
      <c r="Y26" s="32">
        <v>99099</v>
      </c>
      <c r="Z26" s="29">
        <f t="shared" ref="Z26:Z27" si="84">(Y26-Y27)/Y27</f>
        <v>2.5052494388530883E-2</v>
      </c>
      <c r="AA26" s="32">
        <f t="shared" ref="AA26:AA27" si="85">Y26-Y27</f>
        <v>2422</v>
      </c>
      <c r="AB26" s="28">
        <v>56344</v>
      </c>
      <c r="AC26" s="29">
        <f t="shared" ref="AC26:AC27" si="86">(AB26-AB27)/AB27</f>
        <v>4.7971466785555065E-3</v>
      </c>
      <c r="AD26" s="32">
        <f t="shared" ref="AD26:AD27" si="87">AB26-AB27</f>
        <v>269</v>
      </c>
    </row>
    <row r="27" spans="2:30" s="34" customFormat="1" x14ac:dyDescent="0.25">
      <c r="B27" s="34">
        <f t="shared" si="77"/>
        <v>53</v>
      </c>
      <c r="C27" s="35">
        <f t="shared" si="78"/>
        <v>43945</v>
      </c>
      <c r="D27" s="36">
        <v>896306</v>
      </c>
      <c r="E27" s="38"/>
      <c r="F27" s="36">
        <v>46251</v>
      </c>
      <c r="G27" s="38"/>
      <c r="H27" s="36">
        <f t="shared" si="79"/>
        <v>1866</v>
      </c>
      <c r="I27" s="39">
        <f t="shared" si="80"/>
        <v>4.2041230145319367E-2</v>
      </c>
      <c r="J27" s="36">
        <f t="shared" si="81"/>
        <v>34518</v>
      </c>
      <c r="K27" s="37">
        <f t="shared" si="82"/>
        <v>4.005393437829257E-2</v>
      </c>
      <c r="L27" s="36">
        <f t="shared" si="83"/>
        <v>4925393</v>
      </c>
      <c r="M27" s="36">
        <f t="shared" si="19"/>
        <v>232225</v>
      </c>
      <c r="N27" s="37">
        <f t="shared" si="75"/>
        <v>0.14864032726881257</v>
      </c>
      <c r="O27" s="41">
        <f t="shared" si="76"/>
        <v>9.3903166711773057E-3</v>
      </c>
      <c r="P27" s="37">
        <f t="shared" si="65"/>
        <v>4.9481501621079831E-2</v>
      </c>
      <c r="Q27" s="37">
        <f t="shared" si="66"/>
        <v>0.18197654481581468</v>
      </c>
      <c r="R27" s="41">
        <f t="shared" si="67"/>
        <v>5.1601796707820766E-2</v>
      </c>
      <c r="S27" s="37">
        <f t="shared" si="68"/>
        <v>0.47840748057966215</v>
      </c>
      <c r="T27" s="41">
        <f t="shared" si="69"/>
        <v>0.10786160083721408</v>
      </c>
      <c r="V27" s="36">
        <v>4029087</v>
      </c>
      <c r="W27" s="36">
        <f t="shared" si="70"/>
        <v>4925393</v>
      </c>
      <c r="X27" s="36">
        <v>4396</v>
      </c>
      <c r="Y27" s="40">
        <v>96677</v>
      </c>
      <c r="Z27" s="37">
        <f t="shared" si="84"/>
        <v>3.6528358529001825E-2</v>
      </c>
      <c r="AA27" s="40">
        <f t="shared" si="85"/>
        <v>3407</v>
      </c>
      <c r="AB27" s="36">
        <v>56075</v>
      </c>
      <c r="AC27" s="37">
        <f t="shared" si="86"/>
        <v>-3.0515214384508989E-2</v>
      </c>
      <c r="AD27" s="40">
        <f t="shared" si="87"/>
        <v>-1765</v>
      </c>
    </row>
    <row r="28" spans="2:30" s="34" customFormat="1" x14ac:dyDescent="0.25">
      <c r="B28" s="34">
        <f t="shared" si="77"/>
        <v>52</v>
      </c>
      <c r="C28" s="35">
        <f t="shared" si="78"/>
        <v>43944</v>
      </c>
      <c r="D28" s="36">
        <v>861788</v>
      </c>
      <c r="E28" s="38"/>
      <c r="F28" s="36">
        <v>44385</v>
      </c>
      <c r="G28" s="38"/>
      <c r="H28" s="36">
        <f t="shared" si="79"/>
        <v>1877</v>
      </c>
      <c r="I28" s="39">
        <f t="shared" ref="I28" si="88">H28/F29</f>
        <v>4.4156394090524138E-2</v>
      </c>
      <c r="J28" s="36">
        <f t="shared" ref="J28" si="89">D28-D29</f>
        <v>31565</v>
      </c>
      <c r="K28" s="37">
        <f t="shared" ref="K28" si="90">J28/D29</f>
        <v>3.8019905495270546E-2</v>
      </c>
      <c r="L28" s="36">
        <f t="shared" ref="L28" si="91">W28</f>
        <v>4693168</v>
      </c>
      <c r="M28" s="36">
        <f t="shared" si="19"/>
        <v>192012</v>
      </c>
      <c r="N28" s="37">
        <f t="shared" si="75"/>
        <v>0.16439076724371393</v>
      </c>
      <c r="O28" s="41">
        <f t="shared" si="76"/>
        <v>9.4573644071552516E-3</v>
      </c>
      <c r="P28" s="37">
        <f t="shared" si="65"/>
        <v>4.2658374870810964E-2</v>
      </c>
      <c r="Q28" s="37">
        <f t="shared" si="66"/>
        <v>0.18362607091840735</v>
      </c>
      <c r="R28" s="41">
        <f t="shared" si="67"/>
        <v>5.150338598355976E-2</v>
      </c>
      <c r="S28" s="37">
        <f t="shared" si="68"/>
        <v>0.47587648761659695</v>
      </c>
      <c r="T28" s="41">
        <f t="shared" si="69"/>
        <v>0.10822847382418878</v>
      </c>
      <c r="V28" s="36">
        <v>3831380</v>
      </c>
      <c r="W28" s="36">
        <f t="shared" si="70"/>
        <v>4693168</v>
      </c>
      <c r="X28" s="36">
        <v>4258</v>
      </c>
      <c r="Y28" s="40">
        <v>93270</v>
      </c>
      <c r="Z28" s="37">
        <f t="shared" ref="Z28" si="92">(Y28-Y29)/Y29</f>
        <v>2.9436111387040165E-2</v>
      </c>
      <c r="AA28" s="40">
        <f t="shared" ref="AA28" si="93">Y28-Y29</f>
        <v>2667</v>
      </c>
      <c r="AB28" s="36">
        <v>57840</v>
      </c>
      <c r="AC28" s="37">
        <f t="shared" ref="AC28" si="94">(AB28-AB29)/AB29</f>
        <v>-4.2350996797851466E-3</v>
      </c>
      <c r="AD28" s="40">
        <f t="shared" ref="AD28" si="95">AB28-AB29</f>
        <v>-246</v>
      </c>
    </row>
    <row r="29" spans="2:30" s="34" customFormat="1" x14ac:dyDescent="0.25">
      <c r="B29" s="34">
        <f t="shared" si="77"/>
        <v>51</v>
      </c>
      <c r="C29" s="35">
        <f t="shared" si="78"/>
        <v>43943</v>
      </c>
      <c r="D29" s="36">
        <v>830223</v>
      </c>
      <c r="E29" s="38"/>
      <c r="F29" s="36">
        <v>42508</v>
      </c>
      <c r="G29" s="38"/>
      <c r="H29" s="36">
        <f t="shared" ref="H29:H32" si="96">F29-F30</f>
        <v>2037</v>
      </c>
      <c r="I29" s="39">
        <f t="shared" ref="I29:I32" si="97">H29/F30</f>
        <v>5.0332336734946012E-2</v>
      </c>
      <c r="J29" s="36">
        <f t="shared" ref="J29:J32" si="98">D29-D30</f>
        <v>27893</v>
      </c>
      <c r="K29" s="37">
        <f t="shared" ref="K29:K32" si="99">J29/D30</f>
        <v>3.476499694639363E-2</v>
      </c>
      <c r="L29" s="36">
        <f t="shared" ref="L29:L32" si="100">W29</f>
        <v>4501156</v>
      </c>
      <c r="M29" s="36">
        <f t="shared" si="19"/>
        <v>314182</v>
      </c>
      <c r="N29" s="37">
        <f t="shared" si="75"/>
        <v>8.8779751863569525E-2</v>
      </c>
      <c r="O29" s="41">
        <f t="shared" si="76"/>
        <v>9.4437962159054246E-3</v>
      </c>
      <c r="P29" s="37">
        <f t="shared" si="65"/>
        <v>7.5037962977558492E-2</v>
      </c>
      <c r="Q29" s="37">
        <f t="shared" si="66"/>
        <v>0.1844466177133163</v>
      </c>
      <c r="R29" s="41">
        <f t="shared" si="67"/>
        <v>5.1200701498272154E-2</v>
      </c>
      <c r="S29" s="37">
        <f t="shared" si="68"/>
        <v>0.46916768760416322</v>
      </c>
      <c r="T29" s="41">
        <f t="shared" si="69"/>
        <v>0.10913092024672889</v>
      </c>
      <c r="V29" s="36">
        <v>3670933</v>
      </c>
      <c r="W29" s="36">
        <f t="shared" si="70"/>
        <v>4501156</v>
      </c>
      <c r="X29" s="38">
        <v>4191</v>
      </c>
      <c r="Y29" s="40">
        <v>90603</v>
      </c>
      <c r="Z29" s="37">
        <f t="shared" ref="Z29:Z36" si="101">(Y29-Y30)/Y30</f>
        <v>3.2818840910127219E-2</v>
      </c>
      <c r="AA29" s="40">
        <f t="shared" ref="AA29:AA36" si="102">Y29-Y30</f>
        <v>2879</v>
      </c>
      <c r="AB29" s="36">
        <v>58086</v>
      </c>
      <c r="AC29" s="37">
        <f t="shared" ref="AC29:AC32" si="103">(AB29-AB30)/AB30</f>
        <v>-7.7723305034078684E-3</v>
      </c>
      <c r="AD29" s="40">
        <f t="shared" ref="AD29:AD32" si="104">AB29-AB30</f>
        <v>-455</v>
      </c>
    </row>
    <row r="30" spans="2:30" s="34" customFormat="1" x14ac:dyDescent="0.25">
      <c r="B30" s="34">
        <f t="shared" si="77"/>
        <v>50</v>
      </c>
      <c r="C30" s="35">
        <f t="shared" si="78"/>
        <v>43942</v>
      </c>
      <c r="D30" s="36">
        <v>802330</v>
      </c>
      <c r="E30" s="36"/>
      <c r="F30" s="36">
        <v>40471</v>
      </c>
      <c r="G30" s="38"/>
      <c r="H30" s="36">
        <f t="shared" si="96"/>
        <v>2558</v>
      </c>
      <c r="I30" s="39">
        <f t="shared" si="97"/>
        <v>6.7470260860390902E-2</v>
      </c>
      <c r="J30" s="36">
        <f t="shared" si="98"/>
        <v>25911</v>
      </c>
      <c r="K30" s="37">
        <f t="shared" si="99"/>
        <v>3.3372444517715309E-2</v>
      </c>
      <c r="L30" s="36">
        <f t="shared" si="100"/>
        <v>4186974</v>
      </c>
      <c r="M30" s="36">
        <f t="shared" si="19"/>
        <v>148079</v>
      </c>
      <c r="N30" s="37">
        <f t="shared" si="75"/>
        <v>0.17498092234550477</v>
      </c>
      <c r="O30" s="41">
        <f t="shared" si="76"/>
        <v>9.6659305742046644E-3</v>
      </c>
      <c r="P30" s="37">
        <f t="shared" si="65"/>
        <v>3.6663245764002282E-2</v>
      </c>
      <c r="Q30" s="37">
        <f t="shared" si="66"/>
        <v>0.19162526445112868</v>
      </c>
      <c r="R30" s="41">
        <f t="shared" si="67"/>
        <v>5.0441838146398611E-2</v>
      </c>
      <c r="S30" s="37">
        <f t="shared" si="68"/>
        <v>0.46134467192558481</v>
      </c>
      <c r="T30" s="41">
        <f t="shared" si="69"/>
        <v>0.10933655727693094</v>
      </c>
      <c r="V30" s="36">
        <v>3384644</v>
      </c>
      <c r="W30" s="36">
        <f t="shared" si="70"/>
        <v>4186974</v>
      </c>
      <c r="X30" s="38">
        <v>3956</v>
      </c>
      <c r="Y30" s="40">
        <v>87724</v>
      </c>
      <c r="Z30" s="37">
        <f t="shared" si="101"/>
        <v>3.404215191663916E-2</v>
      </c>
      <c r="AA30" s="40">
        <f t="shared" si="102"/>
        <v>2888</v>
      </c>
      <c r="AB30" s="36">
        <v>58541</v>
      </c>
      <c r="AC30" s="37">
        <f t="shared" si="103"/>
        <v>5.1911880974628045E-2</v>
      </c>
      <c r="AD30" s="40">
        <f t="shared" si="104"/>
        <v>2889</v>
      </c>
    </row>
    <row r="31" spans="2:30" s="34" customFormat="1" x14ac:dyDescent="0.25">
      <c r="B31" s="34">
        <f t="shared" si="77"/>
        <v>49</v>
      </c>
      <c r="C31" s="35">
        <f t="shared" si="78"/>
        <v>43941</v>
      </c>
      <c r="D31" s="36">
        <v>776419</v>
      </c>
      <c r="E31" s="38"/>
      <c r="F31" s="36">
        <v>37913</v>
      </c>
      <c r="G31" s="38"/>
      <c r="H31" s="36">
        <f t="shared" si="96"/>
        <v>1689</v>
      </c>
      <c r="I31" s="39">
        <f t="shared" si="97"/>
        <v>4.6626545936395758E-2</v>
      </c>
      <c r="J31" s="36">
        <f t="shared" si="98"/>
        <v>25132</v>
      </c>
      <c r="K31" s="37">
        <f t="shared" si="99"/>
        <v>3.3451929821759194E-2</v>
      </c>
      <c r="L31" s="36">
        <f t="shared" si="100"/>
        <v>4038895</v>
      </c>
      <c r="M31" s="36">
        <f t="shared" si="19"/>
        <v>147512</v>
      </c>
      <c r="N31" s="37">
        <f t="shared" si="75"/>
        <v>0.17037257985790988</v>
      </c>
      <c r="O31" s="41">
        <f t="shared" si="76"/>
        <v>9.3869734172341689E-3</v>
      </c>
      <c r="P31" s="37">
        <f t="shared" si="65"/>
        <v>3.7907345537563378E-2</v>
      </c>
      <c r="Q31" s="37">
        <f t="shared" si="66"/>
        <v>0.19223550005632728</v>
      </c>
      <c r="R31" s="41">
        <f t="shared" si="67"/>
        <v>4.8830592759837151E-2</v>
      </c>
      <c r="S31" s="37">
        <f t="shared" si="68"/>
        <v>0.44689754349568578</v>
      </c>
      <c r="T31" s="41">
        <f t="shared" si="69"/>
        <v>0.10926574439832101</v>
      </c>
      <c r="V31" s="36">
        <v>3262476</v>
      </c>
      <c r="W31" s="36">
        <f t="shared" si="70"/>
        <v>4038895</v>
      </c>
      <c r="X31" s="36">
        <v>4037</v>
      </c>
      <c r="Y31" s="40">
        <v>84836</v>
      </c>
      <c r="Z31" s="37">
        <f t="shared" si="101"/>
        <v>2.5134129247426168E-2</v>
      </c>
      <c r="AA31" s="40">
        <f t="shared" si="102"/>
        <v>2080</v>
      </c>
      <c r="AB31" s="36">
        <v>55652</v>
      </c>
      <c r="AC31" s="37">
        <f t="shared" si="103"/>
        <v>1.8361836183618363E-3</v>
      </c>
      <c r="AD31" s="40">
        <f t="shared" si="104"/>
        <v>102</v>
      </c>
    </row>
    <row r="32" spans="2:30" s="34" customFormat="1" x14ac:dyDescent="0.25">
      <c r="B32" s="34">
        <f t="shared" si="77"/>
        <v>48</v>
      </c>
      <c r="C32" s="35">
        <f t="shared" si="78"/>
        <v>43940</v>
      </c>
      <c r="D32" s="36">
        <v>751287</v>
      </c>
      <c r="E32" s="38"/>
      <c r="F32" s="36">
        <v>36224</v>
      </c>
      <c r="G32" s="38"/>
      <c r="H32" s="36">
        <f t="shared" si="96"/>
        <v>1667</v>
      </c>
      <c r="I32" s="39">
        <f t="shared" si="97"/>
        <v>4.8239141129148941E-2</v>
      </c>
      <c r="J32" s="36">
        <f t="shared" si="98"/>
        <v>27511</v>
      </c>
      <c r="K32" s="37">
        <f t="shared" si="99"/>
        <v>3.8010378901759657E-2</v>
      </c>
      <c r="L32" s="36">
        <f t="shared" si="100"/>
        <v>3891383</v>
      </c>
      <c r="M32" s="36">
        <f t="shared" si="19"/>
        <v>166458</v>
      </c>
      <c r="N32" s="37">
        <f t="shared" si="75"/>
        <v>0.16527292169796584</v>
      </c>
      <c r="O32" s="41">
        <f t="shared" si="76"/>
        <v>9.3087727422358577E-3</v>
      </c>
      <c r="P32" s="37">
        <f t="shared" si="65"/>
        <v>4.4687611159956238E-2</v>
      </c>
      <c r="Q32" s="37">
        <f t="shared" si="66"/>
        <v>0.19306426532674886</v>
      </c>
      <c r="R32" s="41">
        <f t="shared" si="67"/>
        <v>4.8215928133988742E-2</v>
      </c>
      <c r="S32" s="37">
        <f t="shared" si="68"/>
        <v>0.43772052781671422</v>
      </c>
      <c r="T32" s="41">
        <f t="shared" si="69"/>
        <v>0.11015231196599967</v>
      </c>
      <c r="V32" s="36">
        <v>3140096</v>
      </c>
      <c r="W32" s="36">
        <f t="shared" si="70"/>
        <v>3891383</v>
      </c>
      <c r="X32" s="36">
        <v>11324</v>
      </c>
      <c r="Y32" s="40">
        <v>82756</v>
      </c>
      <c r="Z32" s="37">
        <f t="shared" si="101"/>
        <v>2.6074665542509267E-2</v>
      </c>
      <c r="AA32" s="40">
        <f t="shared" si="102"/>
        <v>2103</v>
      </c>
      <c r="AB32" s="36">
        <v>55550</v>
      </c>
      <c r="AC32" s="37">
        <f t="shared" si="103"/>
        <v>-1.7735575477870316E-2</v>
      </c>
      <c r="AD32" s="40">
        <f t="shared" si="104"/>
        <v>-1003</v>
      </c>
    </row>
    <row r="33" spans="2:31" s="34" customFormat="1" x14ac:dyDescent="0.25">
      <c r="B33" s="34">
        <f t="shared" ref="B33:B49" si="105">B34+1</f>
        <v>47</v>
      </c>
      <c r="C33" s="35">
        <f t="shared" ref="C33:C49" si="106">+C34+1</f>
        <v>43939</v>
      </c>
      <c r="D33" s="36">
        <v>723776</v>
      </c>
      <c r="E33" s="38"/>
      <c r="F33" s="36">
        <v>34557</v>
      </c>
      <c r="G33" s="38"/>
      <c r="H33" s="36">
        <f t="shared" ref="H33:H34" si="107">F33-F34</f>
        <v>1772</v>
      </c>
      <c r="I33" s="39">
        <f t="shared" ref="I33:I34" si="108">H33/F34</f>
        <v>5.4049107823699864E-2</v>
      </c>
      <c r="J33" s="36">
        <f t="shared" ref="J33:J34" si="109">D33-D34</f>
        <v>28015</v>
      </c>
      <c r="K33" s="37">
        <f t="shared" ref="K33:K34" si="110">J33/D34</f>
        <v>4.0265263502840772E-2</v>
      </c>
      <c r="L33" s="36">
        <f t="shared" ref="L33:L34" si="111">W33</f>
        <v>3724925</v>
      </c>
      <c r="M33" s="36">
        <f t="shared" si="19"/>
        <v>142315</v>
      </c>
      <c r="N33" s="37">
        <f t="shared" si="75"/>
        <v>0.19685205354319643</v>
      </c>
      <c r="O33" s="41">
        <f t="shared" si="76"/>
        <v>9.2772337698074463E-3</v>
      </c>
      <c r="P33" s="37">
        <f t="shared" si="65"/>
        <v>3.9723832624818219E-2</v>
      </c>
      <c r="Q33" s="37">
        <f t="shared" si="66"/>
        <v>0.19430619408444466</v>
      </c>
      <c r="R33" s="41">
        <f t="shared" si="67"/>
        <v>4.7745435051728714E-2</v>
      </c>
      <c r="S33" s="37">
        <f t="shared" si="68"/>
        <v>0.4284651531871102</v>
      </c>
      <c r="T33" s="41">
        <f t="shared" si="69"/>
        <v>0.11143364797948536</v>
      </c>
      <c r="V33" s="36">
        <v>3001149</v>
      </c>
      <c r="W33" s="36">
        <f t="shared" si="70"/>
        <v>3724925</v>
      </c>
      <c r="X33" s="36">
        <v>9906</v>
      </c>
      <c r="Y33" s="40">
        <v>80653</v>
      </c>
      <c r="Z33" s="37">
        <f t="shared" si="101"/>
        <v>4.1288490091020591E-2</v>
      </c>
      <c r="AA33" s="40">
        <f t="shared" si="102"/>
        <v>3198</v>
      </c>
      <c r="AB33" s="36">
        <v>56553</v>
      </c>
      <c r="AC33" s="37">
        <f t="shared" ref="AC33:AC34" si="112">(AB33-AB34)/AB34</f>
        <v>-2.1709797951840575E-2</v>
      </c>
      <c r="AD33" s="40">
        <f t="shared" ref="AD33:AD34" si="113">AB33-AB34</f>
        <v>-1255</v>
      </c>
    </row>
    <row r="34" spans="2:31" s="34" customFormat="1" x14ac:dyDescent="0.25">
      <c r="B34" s="34">
        <f t="shared" si="105"/>
        <v>46</v>
      </c>
      <c r="C34" s="35">
        <f t="shared" si="106"/>
        <v>43938</v>
      </c>
      <c r="D34" s="36">
        <v>695761</v>
      </c>
      <c r="E34" s="38"/>
      <c r="F34" s="36">
        <v>32785</v>
      </c>
      <c r="G34" s="38"/>
      <c r="H34" s="36">
        <f t="shared" si="107"/>
        <v>2063</v>
      </c>
      <c r="I34" s="39">
        <f t="shared" si="108"/>
        <v>6.7150576134366258E-2</v>
      </c>
      <c r="J34" s="36">
        <f t="shared" si="109"/>
        <v>31632</v>
      </c>
      <c r="K34" s="37">
        <f t="shared" si="110"/>
        <v>4.7629300934005289E-2</v>
      </c>
      <c r="L34" s="36">
        <f t="shared" si="111"/>
        <v>3582610</v>
      </c>
      <c r="M34" s="36">
        <f t="shared" si="19"/>
        <v>157920</v>
      </c>
      <c r="N34" s="37">
        <f t="shared" si="75"/>
        <v>0.20030395136778115</v>
      </c>
      <c r="O34" s="41">
        <f t="shared" si="76"/>
        <v>9.1511495808921425E-3</v>
      </c>
      <c r="P34" s="37">
        <f t="shared" si="65"/>
        <v>4.6112202856316925E-2</v>
      </c>
      <c r="Q34" s="37">
        <f t="shared" si="66"/>
        <v>0.19420506278941888</v>
      </c>
      <c r="R34" s="41">
        <f t="shared" si="67"/>
        <v>4.7121065998237899E-2</v>
      </c>
      <c r="S34" s="37">
        <f t="shared" si="68"/>
        <v>0.42327803240591311</v>
      </c>
      <c r="T34" s="41">
        <f t="shared" si="69"/>
        <v>0.1113241472287179</v>
      </c>
      <c r="V34" s="36">
        <v>2886849</v>
      </c>
      <c r="W34" s="36">
        <f t="shared" si="70"/>
        <v>3582610</v>
      </c>
      <c r="X34" s="36">
        <v>10889</v>
      </c>
      <c r="Y34" s="40">
        <v>77455</v>
      </c>
      <c r="Z34" s="37">
        <f t="shared" si="101"/>
        <v>4.4205672993960311E-2</v>
      </c>
      <c r="AA34" s="40">
        <f t="shared" si="102"/>
        <v>3279</v>
      </c>
      <c r="AB34" s="36">
        <v>57808</v>
      </c>
      <c r="AC34" s="37">
        <f t="shared" si="112"/>
        <v>-1.3936034115138593E-2</v>
      </c>
      <c r="AD34" s="40">
        <f t="shared" si="113"/>
        <v>-817</v>
      </c>
    </row>
    <row r="35" spans="2:31" s="34" customFormat="1" x14ac:dyDescent="0.25">
      <c r="B35" s="34">
        <f t="shared" si="105"/>
        <v>45</v>
      </c>
      <c r="C35" s="35">
        <f t="shared" si="106"/>
        <v>43937</v>
      </c>
      <c r="D35" s="36">
        <v>664129</v>
      </c>
      <c r="E35" s="38"/>
      <c r="F35" s="36">
        <v>30722</v>
      </c>
      <c r="G35" s="38"/>
      <c r="H35" s="36">
        <f t="shared" ref="H35" si="114">F35-F36</f>
        <v>2158</v>
      </c>
      <c r="I35" s="39">
        <f t="shared" ref="I35" si="115">H35/F36</f>
        <v>7.5549642907155865E-2</v>
      </c>
      <c r="J35" s="36">
        <f t="shared" ref="J35" si="116">D35-D36</f>
        <v>31017</v>
      </c>
      <c r="K35" s="37">
        <f t="shared" ref="K35" si="117">J35/D36</f>
        <v>4.8991331707501994E-2</v>
      </c>
      <c r="L35" s="36">
        <f>W35</f>
        <v>3424690</v>
      </c>
      <c r="M35" s="36">
        <f t="shared" si="19"/>
        <v>162126</v>
      </c>
      <c r="N35" s="37">
        <f t="shared" si="75"/>
        <v>0.19131416305836202</v>
      </c>
      <c r="O35" s="41">
        <f t="shared" si="76"/>
        <v>8.9707389573946833E-3</v>
      </c>
      <c r="P35" s="37">
        <f t="shared" si="65"/>
        <v>4.9692818286476523E-2</v>
      </c>
      <c r="Q35" s="37">
        <f t="shared" si="66"/>
        <v>0.19392382960209537</v>
      </c>
      <c r="R35" s="41">
        <f t="shared" si="67"/>
        <v>4.6259085207843657E-2</v>
      </c>
      <c r="S35" s="37">
        <f t="shared" si="68"/>
        <v>0.41417709232096633</v>
      </c>
      <c r="T35" s="41">
        <f t="shared" si="69"/>
        <v>0.11168914472941251</v>
      </c>
      <c r="V35" s="36">
        <v>2760561</v>
      </c>
      <c r="W35" s="36">
        <f t="shared" si="70"/>
        <v>3424690</v>
      </c>
      <c r="X35" s="36">
        <v>16927</v>
      </c>
      <c r="Y35" s="40">
        <v>74176</v>
      </c>
      <c r="Z35" s="37">
        <f t="shared" si="101"/>
        <v>4.1242033746034419E-2</v>
      </c>
      <c r="AA35" s="40">
        <f t="shared" si="102"/>
        <v>2938</v>
      </c>
      <c r="AB35" s="36">
        <v>58625</v>
      </c>
      <c r="AC35" s="37">
        <f t="shared" ref="AC35" si="118">(AB35-AB36)/AB36</f>
        <v>-1.0715491056361796E-2</v>
      </c>
      <c r="AD35" s="40">
        <f t="shared" ref="AD35" si="119">AB35-AB36</f>
        <v>-635</v>
      </c>
    </row>
    <row r="36" spans="2:31" s="61" customFormat="1" x14ac:dyDescent="0.25">
      <c r="B36" s="61">
        <f t="shared" si="105"/>
        <v>44</v>
      </c>
      <c r="C36" s="62">
        <f t="shared" si="106"/>
        <v>43936</v>
      </c>
      <c r="D36" s="63">
        <v>633112</v>
      </c>
      <c r="E36" s="64"/>
      <c r="F36" s="63">
        <v>28564</v>
      </c>
      <c r="G36" s="64"/>
      <c r="H36" s="63">
        <f t="shared" ref="H36:H37" si="120">F36-F37</f>
        <v>2498</v>
      </c>
      <c r="I36" s="65">
        <f t="shared" ref="I36:I37" si="121">H36/F37</f>
        <v>9.5833653034604463E-2</v>
      </c>
      <c r="J36" s="63">
        <f t="shared" ref="J36:J37" si="122">D36-D37</f>
        <v>30444</v>
      </c>
      <c r="K36" s="66">
        <f t="shared" ref="K36:K37" si="123">J36/D37</f>
        <v>5.0515374965984586E-2</v>
      </c>
      <c r="L36" s="63">
        <f t="shared" ref="L36:L37" si="124">W36</f>
        <v>3262564</v>
      </c>
      <c r="M36" s="63">
        <f t="shared" si="19"/>
        <v>136833</v>
      </c>
      <c r="N36" s="66">
        <f t="shared" si="75"/>
        <v>0.22249018877025278</v>
      </c>
      <c r="O36" s="67">
        <f t="shared" si="76"/>
        <v>8.7550772950354388E-3</v>
      </c>
      <c r="P36" s="66">
        <f t="shared" si="65"/>
        <v>4.3776319843262267E-2</v>
      </c>
      <c r="Q36" s="66">
        <f t="shared" si="66"/>
        <v>0.19405351128744142</v>
      </c>
      <c r="R36" s="67">
        <f t="shared" si="67"/>
        <v>4.5116819772804809E-2</v>
      </c>
      <c r="S36" s="66">
        <f t="shared" si="68"/>
        <v>0.40096577669221484</v>
      </c>
      <c r="T36" s="67">
        <f t="shared" si="69"/>
        <v>0.11252037554176827</v>
      </c>
      <c r="V36" s="63">
        <v>2629452</v>
      </c>
      <c r="W36" s="63">
        <f t="shared" si="70"/>
        <v>3262564</v>
      </c>
      <c r="X36" s="64">
        <v>16901</v>
      </c>
      <c r="Y36" s="68">
        <v>71238</v>
      </c>
      <c r="Z36" s="66">
        <f t="shared" si="101"/>
        <v>6.4715729060799906E-2</v>
      </c>
      <c r="AA36" s="68">
        <f t="shared" si="102"/>
        <v>4330</v>
      </c>
      <c r="AB36" s="63">
        <v>59260</v>
      </c>
      <c r="AC36" s="66">
        <f t="shared" ref="AC36:AC37" si="125">(AB36-AB37)/AB37</f>
        <v>9.2133721623324644E-3</v>
      </c>
      <c r="AD36" s="68">
        <f t="shared" ref="AD36:AD37" si="126">AB36-AB37</f>
        <v>541</v>
      </c>
    </row>
    <row r="37" spans="2:31" s="34" customFormat="1" x14ac:dyDescent="0.25">
      <c r="B37" s="34">
        <f t="shared" si="105"/>
        <v>43</v>
      </c>
      <c r="C37" s="35">
        <f t="shared" si="106"/>
        <v>43935</v>
      </c>
      <c r="D37" s="36">
        <v>602668</v>
      </c>
      <c r="E37" s="38"/>
      <c r="F37" s="36">
        <v>26066</v>
      </c>
      <c r="G37" s="38"/>
      <c r="H37" s="36">
        <f t="shared" si="120"/>
        <v>2312</v>
      </c>
      <c r="I37" s="39">
        <f t="shared" si="121"/>
        <v>9.7330975835648731E-2</v>
      </c>
      <c r="J37" s="36">
        <f t="shared" si="122"/>
        <v>25793</v>
      </c>
      <c r="K37" s="37">
        <f t="shared" si="123"/>
        <v>4.4711592632719392E-2</v>
      </c>
      <c r="L37" s="36">
        <f t="shared" si="124"/>
        <v>3125731</v>
      </c>
      <c r="M37" s="36">
        <f t="shared" si="19"/>
        <v>150416</v>
      </c>
      <c r="N37" s="37">
        <f t="shared" si="75"/>
        <v>0.17147776832251888</v>
      </c>
      <c r="O37" s="41">
        <f t="shared" si="76"/>
        <v>8.3391693015169889E-3</v>
      </c>
      <c r="P37" s="37">
        <f t="shared" si="65"/>
        <v>5.0554647155007119E-2</v>
      </c>
      <c r="Q37" s="37">
        <f t="shared" si="66"/>
        <v>0.19280865819867415</v>
      </c>
      <c r="R37" s="41">
        <f t="shared" si="67"/>
        <v>4.3251010506613924E-2</v>
      </c>
      <c r="S37" s="37">
        <f t="shared" si="68"/>
        <v>0.38957972140850122</v>
      </c>
      <c r="T37" s="41">
        <f t="shared" si="69"/>
        <v>0.11101966588569494</v>
      </c>
      <c r="V37" s="36">
        <v>2523063</v>
      </c>
      <c r="W37" s="36">
        <f t="shared" si="70"/>
        <v>3125731</v>
      </c>
      <c r="X37" s="36">
        <v>16615</v>
      </c>
      <c r="Y37" s="40">
        <v>66908</v>
      </c>
      <c r="Z37" s="37">
        <f t="shared" ref="Z37" si="127">(Y37-Y38)/Y38</f>
        <v>4.9652510863938001E-2</v>
      </c>
      <c r="AA37" s="40">
        <f t="shared" ref="AA37" si="128">Y37-Y38</f>
        <v>3165</v>
      </c>
      <c r="AB37" s="36">
        <v>58719</v>
      </c>
      <c r="AC37" s="37">
        <f t="shared" si="125"/>
        <v>6.1922416131657471E-2</v>
      </c>
      <c r="AD37" s="40">
        <f t="shared" si="126"/>
        <v>3424</v>
      </c>
    </row>
    <row r="38" spans="2:31" s="34" customFormat="1" x14ac:dyDescent="0.25">
      <c r="B38" s="34">
        <f t="shared" si="105"/>
        <v>42</v>
      </c>
      <c r="C38" s="35">
        <f t="shared" si="106"/>
        <v>43934</v>
      </c>
      <c r="D38" s="36">
        <v>576875</v>
      </c>
      <c r="E38" s="38"/>
      <c r="F38" s="36">
        <v>23754</v>
      </c>
      <c r="G38" s="38"/>
      <c r="H38" s="36">
        <f t="shared" ref="H38" si="129">F38-F39</f>
        <v>1517</v>
      </c>
      <c r="I38" s="39">
        <f t="shared" ref="I38" si="130">H38/F39</f>
        <v>6.8219633943427616E-2</v>
      </c>
      <c r="J38" s="36">
        <f t="shared" ref="J38" si="131">D38-D39</f>
        <v>24969</v>
      </c>
      <c r="K38" s="37">
        <f t="shared" ref="K38" si="132">J38/D39</f>
        <v>4.5241399803589745E-2</v>
      </c>
      <c r="L38" s="36">
        <f>W38</f>
        <v>2975315</v>
      </c>
      <c r="M38" s="36">
        <f t="shared" si="19"/>
        <v>132993</v>
      </c>
      <c r="N38" s="37">
        <f t="shared" si="75"/>
        <v>0.18774672351176377</v>
      </c>
      <c r="O38" s="41">
        <f t="shared" si="76"/>
        <v>7.9836924829807931E-3</v>
      </c>
      <c r="P38" s="37">
        <f t="shared" si="65"/>
        <v>4.6790265142373035E-2</v>
      </c>
      <c r="Q38" s="37">
        <f t="shared" si="66"/>
        <v>0.19388703380986552</v>
      </c>
      <c r="R38" s="41">
        <f t="shared" si="67"/>
        <v>4.1177031419284943E-2</v>
      </c>
      <c r="S38" s="37">
        <f t="shared" si="68"/>
        <v>0.37265268343190627</v>
      </c>
      <c r="T38" s="41">
        <f t="shared" si="69"/>
        <v>0.11049707475622969</v>
      </c>
      <c r="V38" s="36">
        <v>2398440</v>
      </c>
      <c r="W38" s="36">
        <f t="shared" si="70"/>
        <v>2975315</v>
      </c>
      <c r="X38" s="36">
        <v>17159</v>
      </c>
      <c r="Y38" s="40">
        <v>63743</v>
      </c>
      <c r="Z38" s="37">
        <f t="shared" ref="Z38" si="133">(Y38-Y39)/Y39</f>
        <v>3.6808718282368251E-2</v>
      </c>
      <c r="AA38" s="40">
        <f t="shared" ref="AA38" si="134">Y38-Y39</f>
        <v>2263</v>
      </c>
      <c r="AB38" s="36">
        <v>55295</v>
      </c>
      <c r="AC38" s="37">
        <f t="shared" ref="AC38" si="135">(AB38-AB39)/AB39</f>
        <v>9.9727848910482388E-3</v>
      </c>
      <c r="AD38" s="40">
        <f t="shared" ref="AD38" si="136">AB38-AB39</f>
        <v>546</v>
      </c>
    </row>
    <row r="39" spans="2:31" s="34" customFormat="1" x14ac:dyDescent="0.25">
      <c r="B39" s="34">
        <f t="shared" si="105"/>
        <v>41</v>
      </c>
      <c r="C39" s="35">
        <f t="shared" si="106"/>
        <v>43933</v>
      </c>
      <c r="D39" s="36">
        <v>551906</v>
      </c>
      <c r="E39" s="38"/>
      <c r="F39" s="36">
        <v>22237</v>
      </c>
      <c r="G39" s="38"/>
      <c r="H39" s="36">
        <f t="shared" ref="H39" si="137">F39-F40</f>
        <v>1551</v>
      </c>
      <c r="I39" s="39">
        <f t="shared" ref="I39" si="138">H39/F40</f>
        <v>7.4978246156821041E-2</v>
      </c>
      <c r="J39" s="36">
        <f t="shared" ref="J39:J40" si="139">D39-D40</f>
        <v>29219</v>
      </c>
      <c r="K39" s="37">
        <f t="shared" ref="K39:K40" si="140">J39/D40</f>
        <v>5.5901524239171815E-2</v>
      </c>
      <c r="L39" s="36">
        <f>W39</f>
        <v>2842322</v>
      </c>
      <c r="M39" s="36">
        <f t="shared" si="19"/>
        <v>177016</v>
      </c>
      <c r="N39" s="37">
        <f t="shared" si="75"/>
        <v>0.16506417498983142</v>
      </c>
      <c r="O39" s="41">
        <f t="shared" si="76"/>
        <v>7.8235330127972829E-3</v>
      </c>
      <c r="P39" s="37">
        <f t="shared" si="65"/>
        <v>6.6414888196702368E-2</v>
      </c>
      <c r="Q39" s="37">
        <f t="shared" si="66"/>
        <v>0.19417434055677013</v>
      </c>
      <c r="R39" s="41">
        <f t="shared" si="67"/>
        <v>4.0291281486340064E-2</v>
      </c>
      <c r="S39" s="37">
        <f t="shared" si="68"/>
        <v>0.36169486011711127</v>
      </c>
      <c r="T39" s="41">
        <f t="shared" si="69"/>
        <v>0.11139578116563328</v>
      </c>
      <c r="V39" s="36">
        <v>2290416</v>
      </c>
      <c r="W39" s="36">
        <f t="shared" si="70"/>
        <v>2842322</v>
      </c>
      <c r="X39" s="36">
        <v>16419</v>
      </c>
      <c r="Y39" s="40">
        <v>61480</v>
      </c>
      <c r="Z39" s="37">
        <f t="shared" ref="Z39" si="141">(Y39-Y40)/Y40</f>
        <v>4.3165467625899283E-2</v>
      </c>
      <c r="AA39" s="40">
        <f t="shared" ref="AA39" si="142">Y39-Y40</f>
        <v>2544</v>
      </c>
      <c r="AB39" s="36">
        <v>54749</v>
      </c>
      <c r="AC39" s="37">
        <f t="shared" ref="AC39" si="143">(AB39-AB40)/AB40</f>
        <v>-1.4610004200376207E-4</v>
      </c>
      <c r="AD39" s="40">
        <f t="shared" ref="AD39" si="144">AB39-AB40</f>
        <v>-8</v>
      </c>
    </row>
    <row r="40" spans="2:31" s="34" customFormat="1" x14ac:dyDescent="0.25">
      <c r="B40" s="34">
        <f t="shared" si="105"/>
        <v>40</v>
      </c>
      <c r="C40" s="35">
        <f t="shared" si="106"/>
        <v>43932</v>
      </c>
      <c r="D40" s="36">
        <v>522687</v>
      </c>
      <c r="E40" s="38"/>
      <c r="F40" s="36">
        <v>20686</v>
      </c>
      <c r="G40" s="38"/>
      <c r="H40" s="36">
        <f t="shared" ref="H40" si="145">F40-F41</f>
        <v>1935</v>
      </c>
      <c r="I40" s="39">
        <f t="shared" ref="I40" si="146">H40/F41</f>
        <v>0.10319449629353102</v>
      </c>
      <c r="J40" s="36">
        <f t="shared" si="139"/>
        <v>29881</v>
      </c>
      <c r="K40" s="37">
        <f t="shared" si="140"/>
        <v>6.0634407860293907E-2</v>
      </c>
      <c r="L40" s="36">
        <v>2665306</v>
      </c>
      <c r="M40" s="36">
        <f t="shared" si="19"/>
        <v>120381</v>
      </c>
      <c r="N40" s="37">
        <f t="shared" si="75"/>
        <v>0.24822023409009727</v>
      </c>
      <c r="O40" s="41">
        <f t="shared" si="76"/>
        <v>7.7612101574828559E-3</v>
      </c>
      <c r="P40" s="37">
        <f t="shared" si="65"/>
        <v>4.7302376297926267E-2</v>
      </c>
      <c r="Q40" s="37">
        <f t="shared" si="66"/>
        <v>0.19610768894828587</v>
      </c>
      <c r="R40" s="41">
        <f t="shared" si="67"/>
        <v>3.9576266484530893E-2</v>
      </c>
      <c r="S40" s="37">
        <f t="shared" si="68"/>
        <v>0.35099090538889643</v>
      </c>
      <c r="T40" s="41">
        <f t="shared" si="69"/>
        <v>0.11275581753515966</v>
      </c>
      <c r="V40" s="36">
        <v>2177867</v>
      </c>
      <c r="W40" s="36">
        <f t="shared" si="70"/>
        <v>2700554</v>
      </c>
      <c r="X40" s="36">
        <v>16593</v>
      </c>
      <c r="Y40" s="40">
        <v>58936</v>
      </c>
      <c r="Z40" s="37">
        <f t="shared" ref="Z40" si="147">(Y40-Y41)/Y41</f>
        <v>3.7222153781172454E-2</v>
      </c>
      <c r="AA40" s="40">
        <f t="shared" ref="AA40" si="148">Y40-Y41</f>
        <v>2115</v>
      </c>
      <c r="AB40" s="36">
        <v>54757</v>
      </c>
      <c r="AC40" s="37">
        <f t="shared" ref="AC40:AC41" si="149">(AB40-AB41)/AB41</f>
        <v>5.820852256256643E-2</v>
      </c>
      <c r="AD40" s="40">
        <f t="shared" ref="AD40:AD41" si="150">AB40-AB41</f>
        <v>3012</v>
      </c>
      <c r="AE40" s="34">
        <f t="shared" ref="AE40:AE41" si="151">AB40/Y40</f>
        <v>0.92909257499660647</v>
      </c>
    </row>
    <row r="41" spans="2:31" s="34" customFormat="1" x14ac:dyDescent="0.25">
      <c r="B41" s="34">
        <f t="shared" si="105"/>
        <v>39</v>
      </c>
      <c r="C41" s="35">
        <f t="shared" si="106"/>
        <v>43931</v>
      </c>
      <c r="D41" s="36">
        <v>492806</v>
      </c>
      <c r="E41" s="38"/>
      <c r="F41" s="36">
        <v>18751</v>
      </c>
      <c r="G41" s="36"/>
      <c r="H41" s="36">
        <f t="shared" ref="H41" si="152">F41-F42</f>
        <v>2092</v>
      </c>
      <c r="I41" s="39">
        <f t="shared" ref="I41" si="153">H41/F42</f>
        <v>0.12557776577225524</v>
      </c>
      <c r="J41" s="36">
        <f t="shared" ref="J41:J42" si="154">D41-D42</f>
        <v>34546</v>
      </c>
      <c r="K41" s="37">
        <f t="shared" ref="K41:K42" si="155">J41/D42</f>
        <v>7.5385152533496272E-2</v>
      </c>
      <c r="L41" s="36">
        <v>2544925</v>
      </c>
      <c r="M41" s="36">
        <f t="shared" si="19"/>
        <v>184413</v>
      </c>
      <c r="N41" s="37">
        <f t="shared" si="75"/>
        <v>0.18732952666026798</v>
      </c>
      <c r="O41" s="41">
        <f t="shared" si="76"/>
        <v>7.3679970922522278E-3</v>
      </c>
      <c r="P41" s="37">
        <f t="shared" si="65"/>
        <v>7.8124152726188223E-2</v>
      </c>
      <c r="Q41" s="37">
        <f t="shared" si="66"/>
        <v>0.19364264172814524</v>
      </c>
      <c r="R41" s="41">
        <f t="shared" si="67"/>
        <v>3.8049455566693591E-2</v>
      </c>
      <c r="S41" s="37">
        <f t="shared" si="68"/>
        <v>0.33000123193889586</v>
      </c>
      <c r="T41" s="41">
        <f t="shared" si="69"/>
        <v>0.11530095006960142</v>
      </c>
      <c r="V41" s="36">
        <v>2069201</v>
      </c>
      <c r="W41" s="36">
        <f t="shared" si="70"/>
        <v>2562007</v>
      </c>
      <c r="X41" s="38">
        <v>16716</v>
      </c>
      <c r="Y41" s="40">
        <v>56821</v>
      </c>
      <c r="Z41" s="37">
        <f t="shared" ref="Z41" si="156">(Y41-Y42)/Y42</f>
        <v>8.0123940234954186E-2</v>
      </c>
      <c r="AA41" s="40">
        <f t="shared" ref="AA41" si="157">Y41-Y42</f>
        <v>4215</v>
      </c>
      <c r="AB41" s="36">
        <v>51745</v>
      </c>
      <c r="AC41" s="37">
        <f t="shared" si="149"/>
        <v>3.8514028820294623E-2</v>
      </c>
      <c r="AD41" s="40">
        <f t="shared" si="150"/>
        <v>1919</v>
      </c>
      <c r="AE41" s="34">
        <f t="shared" si="151"/>
        <v>0.91066683092518608</v>
      </c>
    </row>
    <row r="42" spans="2:31" s="34" customFormat="1" x14ac:dyDescent="0.25">
      <c r="B42" s="34">
        <f t="shared" si="105"/>
        <v>38</v>
      </c>
      <c r="C42" s="35">
        <f t="shared" si="106"/>
        <v>43930</v>
      </c>
      <c r="D42" s="36">
        <v>458260</v>
      </c>
      <c r="E42" s="36"/>
      <c r="F42" s="36">
        <v>16659</v>
      </c>
      <c r="G42" s="36"/>
      <c r="H42" s="36">
        <f t="shared" ref="H42" si="158">F42-F43</f>
        <v>1922</v>
      </c>
      <c r="I42" s="39">
        <f t="shared" ref="I42" si="159">H42/F43</f>
        <v>0.13042003121395129</v>
      </c>
      <c r="J42" s="36">
        <f t="shared" si="154"/>
        <v>34215</v>
      </c>
      <c r="K42" s="37">
        <f t="shared" si="155"/>
        <v>8.0687191217913193E-2</v>
      </c>
      <c r="L42" s="36">
        <v>2360512</v>
      </c>
      <c r="M42" s="36">
        <f t="shared" si="19"/>
        <v>170746</v>
      </c>
      <c r="N42" s="37">
        <f t="shared" si="75"/>
        <v>0.20038536773921498</v>
      </c>
      <c r="O42" s="41">
        <f t="shared" si="76"/>
        <v>7.057367215248217E-3</v>
      </c>
      <c r="P42" s="37">
        <f t="shared" si="65"/>
        <v>7.7974541572021855E-2</v>
      </c>
      <c r="Q42" s="37">
        <f t="shared" si="66"/>
        <v>0.19413584849388607</v>
      </c>
      <c r="R42" s="41">
        <f t="shared" si="67"/>
        <v>3.635272552699341E-2</v>
      </c>
      <c r="S42" s="37">
        <f t="shared" si="68"/>
        <v>0.31667490400334564</v>
      </c>
      <c r="T42" s="41">
        <f t="shared" si="69"/>
        <v>0.11479509448784533</v>
      </c>
      <c r="V42" s="36">
        <v>1946002</v>
      </c>
      <c r="W42" s="36">
        <f t="shared" si="70"/>
        <v>2404262</v>
      </c>
      <c r="X42" s="36">
        <v>17631</v>
      </c>
      <c r="Y42" s="40">
        <v>52606</v>
      </c>
      <c r="Z42" s="37">
        <f t="shared" ref="Z42" si="160">(Y42-Y43)/Y43</f>
        <v>6.3757507127980104E-2</v>
      </c>
      <c r="AA42" s="40">
        <f t="shared" ref="AA42" si="161">Y42-Y43</f>
        <v>3153</v>
      </c>
      <c r="AB42" s="36">
        <v>49826</v>
      </c>
      <c r="AC42" s="37">
        <f t="shared" ref="AC42" si="162">(AB42-AB43)/AB43</f>
        <v>0.13079000521979892</v>
      </c>
      <c r="AD42" s="40">
        <f t="shared" ref="AD42" si="163">AB42-AB43</f>
        <v>5763</v>
      </c>
      <c r="AE42" s="34">
        <f>AB42/Y42</f>
        <v>0.94715431699806107</v>
      </c>
    </row>
    <row r="43" spans="2:31" s="34" customFormat="1" x14ac:dyDescent="0.25">
      <c r="B43" s="34">
        <f t="shared" si="105"/>
        <v>37</v>
      </c>
      <c r="C43" s="35">
        <f t="shared" si="106"/>
        <v>43929</v>
      </c>
      <c r="D43" s="36">
        <v>424045</v>
      </c>
      <c r="E43" s="36"/>
      <c r="F43" s="36">
        <v>14737</v>
      </c>
      <c r="G43" s="36"/>
      <c r="H43" s="36">
        <f t="shared" ref="H43" si="164">F43-F44</f>
        <v>1896</v>
      </c>
      <c r="I43" s="39">
        <f t="shared" ref="I43" si="165">H43/F44</f>
        <v>0.14765205202087064</v>
      </c>
      <c r="J43" s="36">
        <f t="shared" ref="J43" si="166">D43-D44</f>
        <v>30171</v>
      </c>
      <c r="K43" s="37">
        <f t="shared" ref="K43" si="167">J43/D44</f>
        <v>7.6600638782961042E-2</v>
      </c>
      <c r="L43" s="36">
        <v>2189766</v>
      </c>
      <c r="M43" s="36">
        <f t="shared" si="19"/>
        <v>95770</v>
      </c>
      <c r="N43" s="37">
        <f t="shared" si="75"/>
        <v>0.31503602380703771</v>
      </c>
      <c r="O43" s="41">
        <f t="shared" si="76"/>
        <v>6.7299428340745083E-3</v>
      </c>
      <c r="P43" s="37">
        <f t="shared" si="65"/>
        <v>4.5735521939869989E-2</v>
      </c>
      <c r="Q43" s="37">
        <f t="shared" si="66"/>
        <v>0.19364854509568602</v>
      </c>
      <c r="R43" s="41">
        <f t="shared" si="67"/>
        <v>3.4753387022603735E-2</v>
      </c>
      <c r="S43" s="37">
        <f t="shared" si="68"/>
        <v>0.2980001213273209</v>
      </c>
      <c r="T43" s="41">
        <f t="shared" si="69"/>
        <v>0.11662205662134915</v>
      </c>
      <c r="V43" s="36">
        <v>1814384</v>
      </c>
      <c r="W43" s="36">
        <f t="shared" si="70"/>
        <v>2238429</v>
      </c>
      <c r="X43" s="36">
        <v>17288</v>
      </c>
      <c r="Y43" s="40">
        <v>49453</v>
      </c>
      <c r="Z43" s="37">
        <f t="shared" ref="Z43" si="168">(Y43-Y44)/Y44</f>
        <v>7.7501307303468714E-2</v>
      </c>
      <c r="AA43" s="40">
        <f t="shared" ref="AA43" si="169">Y43-Y44</f>
        <v>3557</v>
      </c>
      <c r="AB43" s="36">
        <v>44063</v>
      </c>
      <c r="AC43" s="37">
        <f t="shared" ref="AC43" si="170">(AB43-AB44)/AB44</f>
        <v>4.1826263772639143E-2</v>
      </c>
      <c r="AD43" s="40">
        <f t="shared" ref="AD43" si="171">AB43-AB44</f>
        <v>1769</v>
      </c>
      <c r="AE43" s="34">
        <f>AB43/Y43</f>
        <v>0.89100762339999595</v>
      </c>
    </row>
    <row r="44" spans="2:31" s="34" customFormat="1" x14ac:dyDescent="0.25">
      <c r="B44" s="34">
        <f t="shared" si="105"/>
        <v>36</v>
      </c>
      <c r="C44" s="35">
        <f t="shared" si="106"/>
        <v>43928</v>
      </c>
      <c r="D44" s="36">
        <v>393874</v>
      </c>
      <c r="E44" s="36"/>
      <c r="F44" s="36">
        <v>12841</v>
      </c>
      <c r="G44" s="36"/>
      <c r="H44" s="36">
        <f t="shared" ref="H44" si="172">F44-F45</f>
        <v>1904</v>
      </c>
      <c r="I44" s="39">
        <f t="shared" ref="I44" si="173">H44/F45</f>
        <v>0.17408795830666546</v>
      </c>
      <c r="J44" s="36">
        <f t="shared" ref="J44" si="174">D44-D45</f>
        <v>30409</v>
      </c>
      <c r="K44" s="37">
        <f t="shared" ref="K44" si="175">J44/D45</f>
        <v>8.3664176743290269E-2</v>
      </c>
      <c r="L44" s="36">
        <f t="shared" ref="L44:L50" si="176">W44</f>
        <v>2093996</v>
      </c>
      <c r="M44" s="36">
        <f t="shared" si="19"/>
        <v>152745</v>
      </c>
      <c r="N44" s="37">
        <f t="shared" si="75"/>
        <v>0.19908343971979442</v>
      </c>
      <c r="O44" s="41">
        <f t="shared" si="76"/>
        <v>6.1322944265414072E-3</v>
      </c>
      <c r="P44" s="37">
        <f t="shared" si="65"/>
        <v>7.8683797200877162E-2</v>
      </c>
      <c r="Q44" s="37">
        <f t="shared" si="66"/>
        <v>0.1880968253998575</v>
      </c>
      <c r="R44" s="41">
        <f t="shared" si="67"/>
        <v>3.2601796513605875E-2</v>
      </c>
      <c r="S44" s="37">
        <f t="shared" si="68"/>
        <v>0.27978473069548543</v>
      </c>
      <c r="T44" s="41">
        <f t="shared" si="69"/>
        <v>0.11652457384848962</v>
      </c>
      <c r="V44" s="36">
        <v>1700122</v>
      </c>
      <c r="W44" s="36">
        <f t="shared" si="70"/>
        <v>2093996</v>
      </c>
      <c r="X44" s="36">
        <v>16557</v>
      </c>
      <c r="Y44" s="40">
        <v>45896</v>
      </c>
      <c r="Z44" s="37">
        <f t="shared" ref="Z44" si="177">(Y44-Y45)/Y45</f>
        <v>5.2081423069869799E-2</v>
      </c>
      <c r="AA44" s="40">
        <f t="shared" ref="AA44" si="178">Y44-Y45</f>
        <v>2272</v>
      </c>
      <c r="AB44" s="36">
        <v>42294</v>
      </c>
      <c r="AC44" s="37">
        <f t="shared" ref="AC44" si="179">(AB44-AB45)/AB45</f>
        <v>0.22014828491475061</v>
      </c>
      <c r="AD44" s="40">
        <f t="shared" ref="AD44" si="180">AB44-AB45</f>
        <v>7631</v>
      </c>
      <c r="AE44" s="34">
        <f>AB44/Y44</f>
        <v>0.92151821509499743</v>
      </c>
    </row>
    <row r="45" spans="2:31" s="34" customFormat="1" x14ac:dyDescent="0.25">
      <c r="B45" s="34">
        <f t="shared" si="105"/>
        <v>35</v>
      </c>
      <c r="C45" s="35">
        <f t="shared" si="106"/>
        <v>43927</v>
      </c>
      <c r="D45" s="36">
        <v>363465</v>
      </c>
      <c r="E45" s="36"/>
      <c r="F45" s="36">
        <v>10937</v>
      </c>
      <c r="G45" s="36"/>
      <c r="H45" s="36">
        <f t="shared" ref="H45" si="181">F45-F46</f>
        <v>1223</v>
      </c>
      <c r="I45" s="39">
        <f t="shared" ref="I45" si="182">H45/F46</f>
        <v>0.12590076178711138</v>
      </c>
      <c r="J45" s="36">
        <f t="shared" ref="J45" si="183">D45-D46</f>
        <v>28747</v>
      </c>
      <c r="K45" s="37">
        <f t="shared" ref="K45" si="184">J45/D46</f>
        <v>8.5884236880000478E-2</v>
      </c>
      <c r="L45" s="36">
        <f t="shared" si="176"/>
        <v>1941251</v>
      </c>
      <c r="M45" s="36">
        <f t="shared" si="19"/>
        <v>150730</v>
      </c>
      <c r="N45" s="37">
        <f t="shared" si="75"/>
        <v>0.19071850328401779</v>
      </c>
      <c r="O45" s="41">
        <f t="shared" si="76"/>
        <v>5.6339958099184493E-3</v>
      </c>
      <c r="P45" s="37">
        <f t="shared" si="65"/>
        <v>8.4182201716707039E-2</v>
      </c>
      <c r="Q45" s="37">
        <f t="shared" si="66"/>
        <v>0.18723235686678333</v>
      </c>
      <c r="R45" s="41">
        <f t="shared" si="67"/>
        <v>3.0090930350927875E-2</v>
      </c>
      <c r="S45" s="37">
        <f t="shared" si="68"/>
        <v>0.25071061800843575</v>
      </c>
      <c r="T45" s="41">
        <f t="shared" si="69"/>
        <v>0.12002256063169768</v>
      </c>
      <c r="V45" s="36">
        <v>1577786</v>
      </c>
      <c r="W45" s="36">
        <f t="shared" si="70"/>
        <v>1941251</v>
      </c>
      <c r="X45" s="36">
        <v>17292</v>
      </c>
      <c r="Y45" s="40">
        <v>43624</v>
      </c>
      <c r="Z45" s="37">
        <f t="shared" ref="Z45:Z47" si="185">(Y45-Y46)/Y46</f>
        <v>7.157946450503562E-2</v>
      </c>
      <c r="AA45" s="40">
        <f t="shared" ref="AA45:AA47" si="186">Y45-Y46</f>
        <v>2914</v>
      </c>
      <c r="AB45" s="36">
        <v>34663</v>
      </c>
      <c r="AC45" s="37">
        <f t="shared" ref="AC45" si="187">(AB45-AB46)/AB46</f>
        <v>0.12159844685325999</v>
      </c>
      <c r="AD45" s="40">
        <f t="shared" ref="AD45" si="188">AB45-AB46</f>
        <v>3758</v>
      </c>
      <c r="AE45" s="34">
        <f>AB45/Y45</f>
        <v>0.79458554923895108</v>
      </c>
    </row>
    <row r="46" spans="2:31" s="34" customFormat="1" x14ac:dyDescent="0.25">
      <c r="B46" s="34">
        <f t="shared" si="105"/>
        <v>34</v>
      </c>
      <c r="C46" s="35">
        <f t="shared" si="106"/>
        <v>43926</v>
      </c>
      <c r="D46" s="36">
        <v>334718</v>
      </c>
      <c r="E46" s="36"/>
      <c r="F46" s="36">
        <v>9714</v>
      </c>
      <c r="G46" s="36"/>
      <c r="H46" s="36">
        <f t="shared" ref="H46:H47" si="189">F46-F47</f>
        <v>1227</v>
      </c>
      <c r="I46" s="39">
        <f t="shared" ref="I46:I47" si="190">H46/F47</f>
        <v>0.14457405443619653</v>
      </c>
      <c r="J46" s="36">
        <f t="shared" ref="J46:J47" si="191">D46-D47</f>
        <v>25966</v>
      </c>
      <c r="K46" s="37">
        <f t="shared" ref="K46:K48" si="192">J46/D47</f>
        <v>8.4099860081878017E-2</v>
      </c>
      <c r="L46" s="36">
        <f t="shared" si="176"/>
        <v>1790521</v>
      </c>
      <c r="M46" s="36">
        <f t="shared" si="19"/>
        <v>119659</v>
      </c>
      <c r="N46" s="37">
        <f t="shared" si="75"/>
        <v>0.21699997492875589</v>
      </c>
      <c r="O46" s="41">
        <f t="shared" si="76"/>
        <v>5.4252365652231946E-3</v>
      </c>
      <c r="P46" s="37">
        <f t="shared" si="65"/>
        <v>7.1615130393772791E-2</v>
      </c>
      <c r="Q46" s="37">
        <f t="shared" si="66"/>
        <v>0.18693888538587372</v>
      </c>
      <c r="R46" s="41">
        <f t="shared" si="67"/>
        <v>2.9021444917811411E-2</v>
      </c>
      <c r="S46" s="37">
        <f t="shared" si="68"/>
        <v>0.23861459100957996</v>
      </c>
      <c r="T46" s="41">
        <f t="shared" si="69"/>
        <v>0.12162477070250181</v>
      </c>
      <c r="V46" s="36">
        <v>1455803</v>
      </c>
      <c r="W46" s="36">
        <f t="shared" si="70"/>
        <v>1790521</v>
      </c>
      <c r="X46" s="36">
        <v>17307</v>
      </c>
      <c r="Y46" s="40">
        <v>40710</v>
      </c>
      <c r="Z46" s="37">
        <f t="shared" si="185"/>
        <v>7.2190471173852355E-2</v>
      </c>
      <c r="AA46" s="40">
        <f t="shared" si="186"/>
        <v>2741</v>
      </c>
      <c r="AB46" s="36">
        <v>30905</v>
      </c>
      <c r="AC46" s="37">
        <f t="shared" ref="AC46" si="193">(AB46-AB47)/AB47</f>
        <v>6.2210001718508337E-2</v>
      </c>
      <c r="AD46" s="40">
        <f t="shared" ref="AD46" si="194">AB46-AB47</f>
        <v>1810</v>
      </c>
      <c r="AE46" s="34">
        <f>AB46/Y46</f>
        <v>0.75915008597396216</v>
      </c>
    </row>
    <row r="47" spans="2:31" s="34" customFormat="1" x14ac:dyDescent="0.25">
      <c r="B47" s="34">
        <f t="shared" si="105"/>
        <v>33</v>
      </c>
      <c r="C47" s="35">
        <f t="shared" si="106"/>
        <v>43925</v>
      </c>
      <c r="D47" s="36">
        <v>308752</v>
      </c>
      <c r="E47" s="36"/>
      <c r="F47" s="36">
        <v>8487</v>
      </c>
      <c r="G47" s="36"/>
      <c r="H47" s="36">
        <f t="shared" si="189"/>
        <v>1375</v>
      </c>
      <c r="I47" s="39">
        <f t="shared" si="190"/>
        <v>0.19333520809898763</v>
      </c>
      <c r="J47" s="36">
        <f t="shared" si="191"/>
        <v>33518</v>
      </c>
      <c r="K47" s="37">
        <f t="shared" si="192"/>
        <v>0.12178001264378674</v>
      </c>
      <c r="L47" s="36">
        <f t="shared" si="176"/>
        <v>1670862</v>
      </c>
      <c r="M47" s="36">
        <f t="shared" si="19"/>
        <v>228797</v>
      </c>
      <c r="N47" s="37">
        <f t="shared" si="75"/>
        <v>0.14649667609278094</v>
      </c>
      <c r="O47" s="41">
        <f t="shared" si="76"/>
        <v>5.0794140988304239E-3</v>
      </c>
      <c r="P47" s="37">
        <f t="shared" si="65"/>
        <v>0.15865928373547655</v>
      </c>
      <c r="Q47" s="37">
        <f t="shared" si="66"/>
        <v>0.18478605653848135</v>
      </c>
      <c r="R47" s="41">
        <f t="shared" si="67"/>
        <v>2.7488081048867699E-2</v>
      </c>
      <c r="S47" s="37">
        <f t="shared" si="68"/>
        <v>0.2235244541599726</v>
      </c>
      <c r="T47" s="41">
        <f t="shared" si="69"/>
        <v>0.12297572161475877</v>
      </c>
      <c r="V47" s="36">
        <v>1362110</v>
      </c>
      <c r="W47" s="36">
        <f t="shared" si="70"/>
        <v>1670862</v>
      </c>
      <c r="X47" s="36">
        <v>15573</v>
      </c>
      <c r="Y47" s="40">
        <v>37969</v>
      </c>
      <c r="Z47" s="37">
        <f t="shared" si="185"/>
        <v>0.13336915315960718</v>
      </c>
      <c r="AA47" s="40">
        <f t="shared" si="186"/>
        <v>4468</v>
      </c>
      <c r="AB47" s="36">
        <v>29095</v>
      </c>
      <c r="AC47" s="37">
        <f t="shared" ref="AC47:AC55" si="195">(AB47-AB48)/AB48</f>
        <v>0.18445692883895132</v>
      </c>
      <c r="AD47" s="40">
        <f t="shared" ref="AD47:AD55" si="196">AB47-AB48</f>
        <v>4531</v>
      </c>
      <c r="AE47" s="34">
        <f t="shared" ref="AE47:AE60" si="197">AB47/Y47</f>
        <v>0.76628302035871365</v>
      </c>
    </row>
    <row r="48" spans="2:31" s="34" customFormat="1" x14ac:dyDescent="0.25">
      <c r="B48" s="34">
        <f t="shared" si="105"/>
        <v>32</v>
      </c>
      <c r="C48" s="35">
        <f t="shared" si="106"/>
        <v>43924</v>
      </c>
      <c r="D48" s="36">
        <v>275234</v>
      </c>
      <c r="E48" s="36"/>
      <c r="F48" s="36">
        <v>7112</v>
      </c>
      <c r="G48" s="36"/>
      <c r="H48" s="36">
        <f>F48-F49</f>
        <v>1188</v>
      </c>
      <c r="I48" s="39">
        <f>H48/F49</f>
        <v>0.20054017555705606</v>
      </c>
      <c r="J48" s="36">
        <f t="shared" ref="J48" si="198">D48-D49</f>
        <v>31999</v>
      </c>
      <c r="K48" s="37">
        <f t="shared" si="192"/>
        <v>0.13155590272781467</v>
      </c>
      <c r="L48" s="36">
        <f t="shared" si="176"/>
        <v>1442065</v>
      </c>
      <c r="M48" s="36">
        <f t="shared" si="19"/>
        <v>132232</v>
      </c>
      <c r="N48" s="37">
        <f t="shared" si="75"/>
        <v>0.24199134853893156</v>
      </c>
      <c r="O48" s="41">
        <f t="shared" si="76"/>
        <v>4.9318165269942758E-3</v>
      </c>
      <c r="P48" s="37">
        <f t="shared" si="65"/>
        <v>0.1009533276379508</v>
      </c>
      <c r="Q48" s="37">
        <f t="shared" si="66"/>
        <v>0.19086102221467133</v>
      </c>
      <c r="R48" s="41">
        <f t="shared" si="67"/>
        <v>2.5839830834853254E-2</v>
      </c>
      <c r="S48" s="37">
        <f t="shared" si="68"/>
        <v>0.21229217038297366</v>
      </c>
      <c r="T48" s="41">
        <f t="shared" si="69"/>
        <v>0.12171824701890029</v>
      </c>
      <c r="V48" s="36">
        <v>1166831</v>
      </c>
      <c r="W48" s="36">
        <f t="shared" si="70"/>
        <v>1442065</v>
      </c>
      <c r="X48" s="36">
        <v>61980</v>
      </c>
      <c r="Y48" s="40">
        <v>33501</v>
      </c>
      <c r="Z48" s="37">
        <f t="shared" ref="Z48" si="199">(Y48-Y49)/Y49</f>
        <v>0.10937810451023247</v>
      </c>
      <c r="AA48" s="40">
        <f t="shared" ref="AA48" si="200">Y48-Y49</f>
        <v>3303</v>
      </c>
      <c r="AB48" s="36">
        <v>24564</v>
      </c>
      <c r="AC48" s="37">
        <f t="shared" si="195"/>
        <v>0.12508587917372785</v>
      </c>
      <c r="AD48" s="40">
        <f t="shared" si="196"/>
        <v>2731</v>
      </c>
      <c r="AE48" s="34">
        <f t="shared" si="197"/>
        <v>0.73323184382555739</v>
      </c>
    </row>
    <row r="49" spans="2:31" s="34" customFormat="1" x14ac:dyDescent="0.25">
      <c r="B49" s="34">
        <f t="shared" si="105"/>
        <v>31</v>
      </c>
      <c r="C49" s="35">
        <f t="shared" si="106"/>
        <v>43923</v>
      </c>
      <c r="D49" s="36">
        <v>243235</v>
      </c>
      <c r="E49" s="36"/>
      <c r="F49" s="36">
        <v>5924</v>
      </c>
      <c r="G49" s="36"/>
      <c r="H49" s="36">
        <f>F49-F50</f>
        <v>1101</v>
      </c>
      <c r="I49" s="39">
        <f>H49/F50</f>
        <v>0.22828115280945468</v>
      </c>
      <c r="J49" s="36">
        <f t="shared" ref="J49" si="201">D49-D50</f>
        <v>28058</v>
      </c>
      <c r="K49" s="37">
        <f t="shared" ref="K49" si="202">J49/D50</f>
        <v>0.13039497715833942</v>
      </c>
      <c r="L49" s="36">
        <f t="shared" si="176"/>
        <v>1309833</v>
      </c>
      <c r="M49" s="36">
        <f t="shared" si="19"/>
        <v>118023</v>
      </c>
      <c r="N49" s="37">
        <f t="shared" si="75"/>
        <v>0.2377333231658236</v>
      </c>
      <c r="O49" s="41">
        <f t="shared" si="76"/>
        <v>4.5227139642992657E-3</v>
      </c>
      <c r="P49" s="37">
        <f t="shared" si="65"/>
        <v>9.9028368615802859E-2</v>
      </c>
      <c r="Q49" s="37">
        <f t="shared" si="66"/>
        <v>0.18569924562902293</v>
      </c>
      <c r="R49" s="41">
        <f t="shared" si="67"/>
        <v>2.4355047587723805E-2</v>
      </c>
      <c r="S49" s="37">
        <f t="shared" si="68"/>
        <v>0.19617193191602092</v>
      </c>
      <c r="T49" s="41">
        <f t="shared" si="69"/>
        <v>0.12415154069110119</v>
      </c>
      <c r="V49" s="36">
        <v>1066598</v>
      </c>
      <c r="W49" s="36">
        <f t="shared" si="70"/>
        <v>1309833</v>
      </c>
      <c r="X49" s="36">
        <v>62101</v>
      </c>
      <c r="Y49" s="40">
        <v>30198</v>
      </c>
      <c r="Z49" s="37">
        <f t="shared" ref="Z49:Z55" si="203">(Y49-Y50)/Y50</f>
        <v>0.15892082741681698</v>
      </c>
      <c r="AA49" s="40">
        <f t="shared" ref="AA49" si="204">Y49-Y50</f>
        <v>4141</v>
      </c>
      <c r="AB49" s="36">
        <v>21833</v>
      </c>
      <c r="AC49" s="37">
        <f t="shared" si="195"/>
        <v>9.2633370033029724E-2</v>
      </c>
      <c r="AD49" s="40">
        <f t="shared" si="196"/>
        <v>1851</v>
      </c>
      <c r="AE49" s="34">
        <f t="shared" si="197"/>
        <v>0.72299490032452485</v>
      </c>
    </row>
    <row r="50" spans="2:31" s="34" customFormat="1" x14ac:dyDescent="0.25">
      <c r="B50" s="34">
        <f>B51+1</f>
        <v>30</v>
      </c>
      <c r="C50" s="35">
        <f t="shared" ref="C50:C55" si="205">+C51+1</f>
        <v>43922</v>
      </c>
      <c r="D50" s="36">
        <v>215177</v>
      </c>
      <c r="E50" s="36"/>
      <c r="F50" s="36">
        <v>4823</v>
      </c>
      <c r="G50" s="36"/>
      <c r="H50" s="36">
        <f>F50-F51</f>
        <v>946</v>
      </c>
      <c r="I50" s="39">
        <f>H50/F51</f>
        <v>0.244003095176683</v>
      </c>
      <c r="J50" s="36">
        <f t="shared" ref="J50" si="206">D50-D51</f>
        <v>25179</v>
      </c>
      <c r="K50" s="37">
        <f t="shared" ref="K50" si="207">J50/D51</f>
        <v>0.13252244760471163</v>
      </c>
      <c r="L50" s="36">
        <f t="shared" si="176"/>
        <v>1191810</v>
      </c>
      <c r="M50" s="36">
        <f t="shared" si="19"/>
        <v>142839</v>
      </c>
      <c r="N50" s="37">
        <f t="shared" si="75"/>
        <v>0.17627538697414571</v>
      </c>
      <c r="O50" s="41">
        <f t="shared" si="76"/>
        <v>4.0467859809869026E-3</v>
      </c>
      <c r="P50" s="37">
        <f t="shared" si="65"/>
        <v>0.13617059003537751</v>
      </c>
      <c r="Q50" s="37">
        <f t="shared" si="66"/>
        <v>0.18054639581812537</v>
      </c>
      <c r="R50" s="41">
        <f t="shared" si="67"/>
        <v>2.2414105596787762E-2</v>
      </c>
      <c r="S50" s="37">
        <f t="shared" si="68"/>
        <v>0.18509421652530988</v>
      </c>
      <c r="T50" s="41">
        <f t="shared" si="69"/>
        <v>0.12109565613425227</v>
      </c>
      <c r="V50" s="36">
        <v>976633</v>
      </c>
      <c r="W50" s="36">
        <f t="shared" si="70"/>
        <v>1191810</v>
      </c>
      <c r="X50" s="36">
        <v>59687</v>
      </c>
      <c r="Y50" s="40">
        <v>26057</v>
      </c>
      <c r="Z50" s="37">
        <f t="shared" si="203"/>
        <v>0.17548608291604637</v>
      </c>
      <c r="AA50" s="40">
        <f t="shared" ref="AA50" si="208">Y50-Y51</f>
        <v>3890</v>
      </c>
      <c r="AB50" s="36">
        <v>19982</v>
      </c>
      <c r="AC50" s="37">
        <f t="shared" si="195"/>
        <v>0.11906362007168458</v>
      </c>
      <c r="AD50" s="40">
        <f t="shared" si="196"/>
        <v>2126</v>
      </c>
      <c r="AE50" s="34">
        <f t="shared" si="197"/>
        <v>0.76685727443681162</v>
      </c>
    </row>
    <row r="51" spans="2:31" s="34" customFormat="1" x14ac:dyDescent="0.25">
      <c r="B51" s="34">
        <f>B52+1</f>
        <v>29</v>
      </c>
      <c r="C51" s="35">
        <f t="shared" si="205"/>
        <v>43921</v>
      </c>
      <c r="D51" s="36">
        <v>189998</v>
      </c>
      <c r="E51" s="36"/>
      <c r="F51" s="36">
        <v>3877</v>
      </c>
      <c r="G51" s="36"/>
      <c r="H51" s="36">
        <f>F51-F52</f>
        <v>817</v>
      </c>
      <c r="I51" s="39">
        <f>H51/F52</f>
        <v>0.26699346405228758</v>
      </c>
      <c r="J51" s="36">
        <f t="shared" ref="J51:J52" si="209">D51-D52</f>
        <v>24477</v>
      </c>
      <c r="K51" s="37">
        <f t="shared" ref="K51:K52" si="210">J51/D52</f>
        <v>0.14787851692534482</v>
      </c>
      <c r="L51" s="36">
        <v>1048971</v>
      </c>
      <c r="M51" s="36">
        <f t="shared" si="19"/>
        <v>104117</v>
      </c>
      <c r="N51" s="37">
        <f t="shared" si="75"/>
        <v>0.23509129152780045</v>
      </c>
      <c r="O51" s="41">
        <f t="shared" si="76"/>
        <v>3.696003035355601E-3</v>
      </c>
      <c r="P51" s="37">
        <f t="shared" si="65"/>
        <v>0.11019374421868353</v>
      </c>
      <c r="Q51" s="37">
        <f t="shared" si="66"/>
        <v>0.18112798161245638</v>
      </c>
      <c r="R51" s="41">
        <f t="shared" si="67"/>
        <v>2.0405477952399498E-2</v>
      </c>
      <c r="S51" s="37">
        <f t="shared" si="68"/>
        <v>0.17489962556954031</v>
      </c>
      <c r="T51" s="41">
        <f t="shared" si="69"/>
        <v>0.11666964915420162</v>
      </c>
      <c r="V51" s="36">
        <v>894230</v>
      </c>
      <c r="W51" s="36">
        <f t="shared" si="70"/>
        <v>1084228</v>
      </c>
      <c r="X51" s="36">
        <v>59529</v>
      </c>
      <c r="Y51" s="40">
        <v>22167</v>
      </c>
      <c r="Z51" s="37">
        <f t="shared" si="203"/>
        <v>0.1975041866998001</v>
      </c>
      <c r="AA51" s="40">
        <f t="shared" ref="AA51" si="211">Y51-Y52</f>
        <v>3656</v>
      </c>
      <c r="AB51" s="36">
        <v>17856</v>
      </c>
      <c r="AC51" s="37">
        <f t="shared" si="195"/>
        <v>0.14652626171824837</v>
      </c>
      <c r="AD51" s="40">
        <f t="shared" si="196"/>
        <v>2282</v>
      </c>
      <c r="AE51" s="34">
        <f t="shared" si="197"/>
        <v>0.80552172147787249</v>
      </c>
    </row>
    <row r="52" spans="2:31" s="34" customFormat="1" x14ac:dyDescent="0.25">
      <c r="B52" s="34">
        <f>B53+1</f>
        <v>28</v>
      </c>
      <c r="C52" s="35">
        <f t="shared" si="205"/>
        <v>43920</v>
      </c>
      <c r="D52" s="36">
        <v>165521</v>
      </c>
      <c r="E52" s="36"/>
      <c r="F52" s="36">
        <v>3060</v>
      </c>
      <c r="G52" s="36"/>
      <c r="H52" s="36">
        <f>F52-F53</f>
        <v>533</v>
      </c>
      <c r="I52" s="39">
        <f>H52/F53</f>
        <v>0.2109220419469727</v>
      </c>
      <c r="J52" s="36">
        <f t="shared" si="209"/>
        <v>21224</v>
      </c>
      <c r="K52" s="37">
        <f t="shared" si="210"/>
        <v>0.14708552499358962</v>
      </c>
      <c r="L52" s="36">
        <v>944854</v>
      </c>
      <c r="M52" s="36">
        <f t="shared" si="19"/>
        <v>113503</v>
      </c>
      <c r="N52" s="37">
        <f t="shared" si="75"/>
        <v>0.18699065222945649</v>
      </c>
      <c r="O52" s="41">
        <f t="shared" si="76"/>
        <v>3.2385955925465734E-3</v>
      </c>
      <c r="P52" s="37">
        <f t="shared" si="65"/>
        <v>0.13652837369534648</v>
      </c>
      <c r="Q52" s="37">
        <f t="shared" si="66"/>
        <v>0.17518156244245142</v>
      </c>
      <c r="R52" s="41">
        <f t="shared" si="67"/>
        <v>1.8487080189220705E-2</v>
      </c>
      <c r="S52" s="37">
        <f t="shared" si="68"/>
        <v>0.16530711468856354</v>
      </c>
      <c r="T52" s="41">
        <f t="shared" si="69"/>
        <v>0.11183475208583805</v>
      </c>
      <c r="V52" s="36">
        <v>807613</v>
      </c>
      <c r="W52" s="36">
        <f>L52</f>
        <v>944854</v>
      </c>
      <c r="X52" s="36">
        <v>65382</v>
      </c>
      <c r="Y52" s="40">
        <v>18511</v>
      </c>
      <c r="Z52" s="37">
        <f t="shared" si="203"/>
        <v>0.13822787923507349</v>
      </c>
      <c r="AA52" s="40">
        <f t="shared" ref="AA52" si="212">Y52-Y53</f>
        <v>2248</v>
      </c>
      <c r="AB52" s="36">
        <v>15574</v>
      </c>
      <c r="AC52" s="37">
        <f t="shared" si="195"/>
        <v>0.12585845442058846</v>
      </c>
      <c r="AD52" s="40">
        <f t="shared" si="196"/>
        <v>1741</v>
      </c>
      <c r="AE52" s="34">
        <f t="shared" si="197"/>
        <v>0.84133758305872186</v>
      </c>
    </row>
    <row r="53" spans="2:31" s="34" customFormat="1" x14ac:dyDescent="0.25">
      <c r="B53" s="34">
        <f>B54+1</f>
        <v>27</v>
      </c>
      <c r="C53" s="35">
        <f t="shared" si="205"/>
        <v>43919</v>
      </c>
      <c r="D53" s="36">
        <v>144297</v>
      </c>
      <c r="E53" s="36"/>
      <c r="F53" s="36">
        <v>2527</v>
      </c>
      <c r="G53" s="36"/>
      <c r="H53" s="36">
        <f t="shared" ref="H53:H60" si="213">F53-F54</f>
        <v>489</v>
      </c>
      <c r="I53" s="39">
        <f t="shared" ref="I53:I60" si="214">H53/F54</f>
        <v>0.23994111874386653</v>
      </c>
      <c r="J53" s="36">
        <f t="shared" ref="J53:J54" si="215">D53-D54</f>
        <v>19482</v>
      </c>
      <c r="K53" s="37">
        <f t="shared" ref="K53:K54" si="216">J53/D54</f>
        <v>0.15608700877298401</v>
      </c>
      <c r="L53" s="36">
        <v>831351</v>
      </c>
      <c r="M53" s="36">
        <f t="shared" si="19"/>
        <v>29935</v>
      </c>
      <c r="N53" s="37">
        <f t="shared" si="75"/>
        <v>0.65081008852513778</v>
      </c>
      <c r="O53" s="41">
        <f t="shared" si="76"/>
        <v>3.0396306734459932E-3</v>
      </c>
      <c r="P53" s="37">
        <f t="shared" si="65"/>
        <v>3.7352635834572809E-2</v>
      </c>
      <c r="Q53" s="37">
        <f t="shared" si="66"/>
        <v>0.17356928661900931</v>
      </c>
      <c r="R53" s="41">
        <f t="shared" si="67"/>
        <v>1.7512491597191902E-2</v>
      </c>
      <c r="S53" s="37">
        <f t="shared" si="68"/>
        <v>0.15538338559921294</v>
      </c>
      <c r="T53" s="41">
        <f t="shared" si="69"/>
        <v>0.11270504584294892</v>
      </c>
      <c r="V53" s="36">
        <v>711387</v>
      </c>
      <c r="W53" s="36">
        <f>L53</f>
        <v>831351</v>
      </c>
      <c r="X53" s="36">
        <v>65549</v>
      </c>
      <c r="Y53" s="40">
        <v>16263</v>
      </c>
      <c r="Z53" s="37">
        <f t="shared" si="203"/>
        <v>0.182849661793585</v>
      </c>
      <c r="AA53" s="40">
        <f t="shared" ref="AA53" si="217">Y53-Y54</f>
        <v>2514</v>
      </c>
      <c r="AB53" s="36">
        <v>13833</v>
      </c>
      <c r="AC53" s="37">
        <f t="shared" si="195"/>
        <v>0.13580753756466049</v>
      </c>
      <c r="AD53" s="40">
        <f t="shared" si="196"/>
        <v>1654</v>
      </c>
      <c r="AE53" s="34">
        <f t="shared" si="197"/>
        <v>0.85058107360265633</v>
      </c>
    </row>
    <row r="54" spans="2:31" s="34" customFormat="1" x14ac:dyDescent="0.25">
      <c r="B54" s="34">
        <f>B55+1</f>
        <v>26</v>
      </c>
      <c r="C54" s="35">
        <f t="shared" si="205"/>
        <v>43918</v>
      </c>
      <c r="D54" s="36">
        <v>124815</v>
      </c>
      <c r="E54" s="36"/>
      <c r="F54" s="36">
        <v>2038</v>
      </c>
      <c r="G54" s="36"/>
      <c r="H54" s="36">
        <f t="shared" si="213"/>
        <v>434</v>
      </c>
      <c r="I54" s="39">
        <f t="shared" si="214"/>
        <v>0.27057356608478805</v>
      </c>
      <c r="J54" s="36">
        <f t="shared" si="215"/>
        <v>19353</v>
      </c>
      <c r="K54" s="37">
        <f t="shared" si="216"/>
        <v>0.18350685554986632</v>
      </c>
      <c r="L54" s="36">
        <v>801416</v>
      </c>
      <c r="M54" s="36">
        <f t="shared" si="19"/>
        <v>114689</v>
      </c>
      <c r="N54" s="37">
        <f t="shared" si="75"/>
        <v>0.16874329709039229</v>
      </c>
      <c r="O54" s="41">
        <f t="shared" si="76"/>
        <v>2.5429988919612287E-3</v>
      </c>
      <c r="P54" s="37">
        <f t="shared" si="65"/>
        <v>0.16700814151766277</v>
      </c>
      <c r="Q54" s="37">
        <f t="shared" si="66"/>
        <v>0.15574308474001017</v>
      </c>
      <c r="R54" s="41">
        <f t="shared" si="67"/>
        <v>1.6328165685214117E-2</v>
      </c>
      <c r="S54" s="37">
        <f t="shared" si="68"/>
        <v>0.14822896210633502</v>
      </c>
      <c r="T54" s="41">
        <f t="shared" si="69"/>
        <v>0.1101550294435765</v>
      </c>
      <c r="V54" s="36">
        <v>642089</v>
      </c>
      <c r="W54" s="36">
        <v>766761</v>
      </c>
      <c r="X54" s="36">
        <v>65712</v>
      </c>
      <c r="Y54" s="40">
        <v>13749</v>
      </c>
      <c r="Z54" s="37">
        <f t="shared" si="203"/>
        <v>0.19131791005978685</v>
      </c>
      <c r="AA54" s="40">
        <f t="shared" ref="AA54:AA60" si="218">Y54-Y55</f>
        <v>2208</v>
      </c>
      <c r="AB54" s="36">
        <v>12179</v>
      </c>
      <c r="AC54" s="37">
        <f t="shared" si="195"/>
        <v>0.12883492446009825</v>
      </c>
      <c r="AD54" s="40">
        <f t="shared" si="196"/>
        <v>1390</v>
      </c>
      <c r="AE54" s="34">
        <f t="shared" si="197"/>
        <v>0.88580987708196957</v>
      </c>
    </row>
    <row r="55" spans="2:31" s="34" customFormat="1" x14ac:dyDescent="0.25">
      <c r="B55" s="34">
        <v>25</v>
      </c>
      <c r="C55" s="35">
        <f t="shared" si="205"/>
        <v>43917</v>
      </c>
      <c r="D55" s="36">
        <v>105462</v>
      </c>
      <c r="E55" s="36"/>
      <c r="F55" s="36">
        <v>1604</v>
      </c>
      <c r="G55" s="36"/>
      <c r="H55" s="36">
        <f t="shared" si="213"/>
        <v>373</v>
      </c>
      <c r="I55" s="39">
        <f t="shared" si="214"/>
        <v>0.30300568643379366</v>
      </c>
      <c r="J55" s="36">
        <f t="shared" ref="J55" si="219">D55-D56</f>
        <v>18673</v>
      </c>
      <c r="K55" s="37">
        <f t="shared" ref="K55" si="220">J55/D56</f>
        <v>0.21515399416976805</v>
      </c>
      <c r="L55" s="36">
        <v>686727</v>
      </c>
      <c r="M55" s="36">
        <f t="shared" si="19"/>
        <v>107138</v>
      </c>
      <c r="N55" s="37">
        <f t="shared" si="75"/>
        <v>0.17428923444529484</v>
      </c>
      <c r="O55" s="41">
        <f t="shared" si="76"/>
        <v>2.3357171044680056E-3</v>
      </c>
      <c r="P55" s="37">
        <f t="shared" ref="P55:P77" si="221">(L55-L56)/L56</f>
        <v>0.18485167937969837</v>
      </c>
      <c r="Q55" s="37">
        <f t="shared" ref="Q55:Q78" si="222">D55/L55</f>
        <v>0.15357194343603789</v>
      </c>
      <c r="R55" s="41">
        <f t="shared" ref="R55:R78" si="223">F55/D55</f>
        <v>1.5209269689556429E-2</v>
      </c>
      <c r="S55" s="37">
        <f t="shared" si="68"/>
        <v>0.13898275712676544</v>
      </c>
      <c r="T55" s="41">
        <f t="shared" si="69"/>
        <v>0.10943278147579223</v>
      </c>
      <c r="V55" s="36">
        <v>557076</v>
      </c>
      <c r="W55" s="36">
        <v>626667</v>
      </c>
      <c r="X55" s="36">
        <v>60094</v>
      </c>
      <c r="Y55" s="40">
        <v>11541</v>
      </c>
      <c r="Z55" s="37">
        <f t="shared" si="203"/>
        <v>0.26172515578878319</v>
      </c>
      <c r="AA55" s="40">
        <f t="shared" si="218"/>
        <v>2394</v>
      </c>
      <c r="AB55" s="36">
        <v>10789</v>
      </c>
      <c r="AC55" s="37">
        <f t="shared" si="195"/>
        <v>0.41643691742155703</v>
      </c>
      <c r="AD55" s="40">
        <f t="shared" si="196"/>
        <v>3172</v>
      </c>
      <c r="AE55" s="34">
        <f t="shared" si="197"/>
        <v>0.93484100164630446</v>
      </c>
    </row>
    <row r="56" spans="2:31" s="34" customFormat="1" x14ac:dyDescent="0.25">
      <c r="B56" s="34">
        <v>24</v>
      </c>
      <c r="C56" s="35">
        <f>C57+1</f>
        <v>43916</v>
      </c>
      <c r="D56" s="36">
        <v>86789</v>
      </c>
      <c r="E56" s="36"/>
      <c r="F56" s="36">
        <v>1231</v>
      </c>
      <c r="G56" s="36"/>
      <c r="H56" s="36">
        <f t="shared" si="213"/>
        <v>278</v>
      </c>
      <c r="I56" s="39">
        <f t="shared" si="214"/>
        <v>0.29171038824763901</v>
      </c>
      <c r="J56" s="36">
        <f t="shared" ref="J56" si="224">D56-D57</f>
        <v>17316</v>
      </c>
      <c r="K56" s="37">
        <f t="shared" ref="K56" si="225">J56/D57</f>
        <v>0.24924790925971241</v>
      </c>
      <c r="L56" s="36">
        <v>579589</v>
      </c>
      <c r="M56" s="36">
        <f t="shared" si="19"/>
        <v>106822</v>
      </c>
      <c r="N56" s="37">
        <f t="shared" si="75"/>
        <v>0.16210143977832281</v>
      </c>
      <c r="O56" s="41">
        <f t="shared" si="76"/>
        <v>2.1239188459408307E-3</v>
      </c>
      <c r="P56" s="37">
        <f t="shared" si="221"/>
        <v>0.22595062684155198</v>
      </c>
      <c r="Q56" s="37">
        <f t="shared" si="222"/>
        <v>0.14974231740077884</v>
      </c>
      <c r="R56" s="41">
        <f t="shared" si="223"/>
        <v>1.4183825139130536E-2</v>
      </c>
      <c r="S56" s="37">
        <f t="shared" si="68"/>
        <v>0.13457964359899421</v>
      </c>
      <c r="T56" s="41">
        <f t="shared" si="69"/>
        <v>0.10539354065607393</v>
      </c>
      <c r="V56" s="36">
        <v>472679</v>
      </c>
      <c r="W56" s="36">
        <v>519338</v>
      </c>
      <c r="X56" s="36">
        <v>60271</v>
      </c>
      <c r="Y56" s="40">
        <v>9147</v>
      </c>
      <c r="Z56" s="37">
        <f t="shared" ref="Z56:Z60" si="226">(Y56-Y57)/Y57</f>
        <v>0.68267108167770418</v>
      </c>
      <c r="AA56" s="40">
        <f t="shared" si="218"/>
        <v>3711</v>
      </c>
      <c r="AB56" s="36">
        <v>7617</v>
      </c>
      <c r="AC56" s="37">
        <f t="shared" ref="AC56:AC59" si="227">(AB56-AB57)/AB57</f>
        <v>0.53228726614363309</v>
      </c>
      <c r="AD56" s="40">
        <f t="shared" ref="AD56:AD60" si="228">AB56-AB57</f>
        <v>2646</v>
      </c>
      <c r="AE56" s="34">
        <f t="shared" si="197"/>
        <v>0.83273204329288286</v>
      </c>
    </row>
    <row r="57" spans="2:31" s="34" customFormat="1" x14ac:dyDescent="0.25">
      <c r="B57" s="34">
        <f t="shared" ref="B57:B77" si="229">B58+1</f>
        <v>23</v>
      </c>
      <c r="C57" s="35">
        <f>C58+1</f>
        <v>43915</v>
      </c>
      <c r="D57" s="36">
        <v>69473</v>
      </c>
      <c r="E57" s="36"/>
      <c r="F57" s="38">
        <v>953</v>
      </c>
      <c r="G57" s="38"/>
      <c r="H57" s="36">
        <f t="shared" si="213"/>
        <v>228</v>
      </c>
      <c r="I57" s="39">
        <f t="shared" si="214"/>
        <v>0.31448275862068964</v>
      </c>
      <c r="J57" s="36">
        <f t="shared" ref="J57:J77" si="230">D57-D58</f>
        <v>12294</v>
      </c>
      <c r="K57" s="37">
        <f t="shared" ref="K57:K77" si="231">J57/D58</f>
        <v>0.21500900680319698</v>
      </c>
      <c r="L57" s="36">
        <v>472767</v>
      </c>
      <c r="M57" s="36">
        <f t="shared" si="19"/>
        <v>113606</v>
      </c>
      <c r="N57" s="37">
        <f t="shared" si="75"/>
        <v>0.10821611534602045</v>
      </c>
      <c r="O57" s="41">
        <f t="shared" si="76"/>
        <v>2.015792134391783E-3</v>
      </c>
      <c r="P57" s="37">
        <f t="shared" si="221"/>
        <v>0.31630939884898418</v>
      </c>
      <c r="Q57" s="37">
        <f t="shared" si="222"/>
        <v>0.14694976595236131</v>
      </c>
      <c r="R57" s="41">
        <f t="shared" si="223"/>
        <v>1.3717559339599558E-2</v>
      </c>
      <c r="S57" s="37">
        <f t="shared" si="68"/>
        <v>0.17531272994849154</v>
      </c>
      <c r="T57" s="41">
        <f t="shared" si="69"/>
        <v>7.8246225152217408E-2</v>
      </c>
      <c r="V57" s="36">
        <v>389531</v>
      </c>
      <c r="W57" s="36">
        <f>V57+D57</f>
        <v>459004</v>
      </c>
      <c r="X57" s="36">
        <v>51235</v>
      </c>
      <c r="Y57" s="40">
        <v>5436</v>
      </c>
      <c r="Z57" s="37">
        <f t="shared" si="226"/>
        <v>0.32877047176729407</v>
      </c>
      <c r="AA57" s="40">
        <f t="shared" si="218"/>
        <v>1345</v>
      </c>
      <c r="AB57" s="36">
        <v>4971</v>
      </c>
      <c r="AC57" s="37">
        <f t="shared" si="227"/>
        <v>0.29858934169278994</v>
      </c>
      <c r="AD57" s="40">
        <f t="shared" si="228"/>
        <v>1143</v>
      </c>
      <c r="AE57" s="34">
        <f t="shared" si="197"/>
        <v>0.91445916114790282</v>
      </c>
    </row>
    <row r="58" spans="2:31" s="34" customFormat="1" x14ac:dyDescent="0.25">
      <c r="B58" s="34">
        <f t="shared" si="229"/>
        <v>22</v>
      </c>
      <c r="C58" s="35">
        <v>43914</v>
      </c>
      <c r="D58" s="36">
        <v>57179</v>
      </c>
      <c r="E58" s="36"/>
      <c r="F58" s="38">
        <v>725</v>
      </c>
      <c r="G58" s="38"/>
      <c r="H58" s="36">
        <f t="shared" si="213"/>
        <v>204</v>
      </c>
      <c r="I58" s="39">
        <f t="shared" si="214"/>
        <v>0.39155470249520152</v>
      </c>
      <c r="J58" s="36">
        <f t="shared" si="230"/>
        <v>10166</v>
      </c>
      <c r="K58" s="37">
        <f t="shared" si="231"/>
        <v>0.21623806181269012</v>
      </c>
      <c r="L58" s="36">
        <v>359161</v>
      </c>
      <c r="M58" s="36">
        <f t="shared" si="19"/>
        <v>65105</v>
      </c>
      <c r="N58" s="37">
        <f t="shared" si="75"/>
        <v>0.15614776130865524</v>
      </c>
      <c r="O58" s="41">
        <f t="shared" si="76"/>
        <v>2.0185933327950419E-3</v>
      </c>
      <c r="P58" s="37">
        <f t="shared" si="221"/>
        <v>0.22140340615392987</v>
      </c>
      <c r="Q58" s="37">
        <f t="shared" si="222"/>
        <v>0.15920158369087958</v>
      </c>
      <c r="R58" s="41">
        <f t="shared" si="223"/>
        <v>1.2679480228755311E-2</v>
      </c>
      <c r="S58" s="37">
        <f t="shared" si="68"/>
        <v>0.17721828403813247</v>
      </c>
      <c r="T58" s="41">
        <f t="shared" si="69"/>
        <v>7.1547246366673076E-2</v>
      </c>
      <c r="U58" s="34">
        <v>56</v>
      </c>
      <c r="V58" s="36">
        <v>318338</v>
      </c>
      <c r="W58" s="36">
        <v>344728</v>
      </c>
      <c r="X58" s="36">
        <v>14433</v>
      </c>
      <c r="Y58" s="40">
        <v>4091</v>
      </c>
      <c r="Z58" s="37">
        <f t="shared" si="226"/>
        <v>0.25567833026396564</v>
      </c>
      <c r="AA58" s="40">
        <f t="shared" si="218"/>
        <v>833</v>
      </c>
      <c r="AB58" s="36">
        <v>3828</v>
      </c>
      <c r="AC58" s="37">
        <f t="shared" si="227"/>
        <v>0.3819494584837545</v>
      </c>
      <c r="AD58" s="40">
        <f t="shared" si="228"/>
        <v>1058</v>
      </c>
      <c r="AE58" s="34">
        <f t="shared" si="197"/>
        <v>0.9357125397213395</v>
      </c>
    </row>
    <row r="59" spans="2:31" s="34" customFormat="1" x14ac:dyDescent="0.25">
      <c r="B59" s="34">
        <f t="shared" si="229"/>
        <v>21</v>
      </c>
      <c r="C59" s="35">
        <f>C58-1</f>
        <v>43913</v>
      </c>
      <c r="D59" s="36">
        <v>47013</v>
      </c>
      <c r="E59" s="36"/>
      <c r="F59" s="38">
        <v>521</v>
      </c>
      <c r="G59" s="38"/>
      <c r="H59" s="36">
        <f t="shared" si="213"/>
        <v>85</v>
      </c>
      <c r="I59" s="39">
        <f t="shared" si="214"/>
        <v>0.19495412844036697</v>
      </c>
      <c r="J59" s="36">
        <f t="shared" si="230"/>
        <v>10679</v>
      </c>
      <c r="K59" s="37">
        <f t="shared" si="231"/>
        <v>0.29391203831122364</v>
      </c>
      <c r="L59" s="36">
        <v>294056</v>
      </c>
      <c r="M59" s="36">
        <f t="shared" si="19"/>
        <v>65840</v>
      </c>
      <c r="N59" s="37">
        <f t="shared" si="75"/>
        <v>0.16219623329283112</v>
      </c>
      <c r="O59" s="41">
        <f t="shared" si="76"/>
        <v>1.7717713632777431E-3</v>
      </c>
      <c r="P59" s="37">
        <f t="shared" si="221"/>
        <v>0.28849861534686438</v>
      </c>
      <c r="Q59" s="37">
        <f t="shared" si="222"/>
        <v>0.15987771036809315</v>
      </c>
      <c r="R59" s="41">
        <f t="shared" si="223"/>
        <v>1.1082041137557697E-2</v>
      </c>
      <c r="S59" s="37">
        <f t="shared" si="68"/>
        <v>0.15991405770411296</v>
      </c>
      <c r="T59" s="41">
        <f t="shared" si="69"/>
        <v>6.9299980856358884E-2</v>
      </c>
      <c r="U59" s="34">
        <v>56</v>
      </c>
      <c r="V59" s="36">
        <v>259891</v>
      </c>
      <c r="W59" s="36">
        <v>279485</v>
      </c>
      <c r="X59" s="36">
        <v>14571</v>
      </c>
      <c r="Y59" s="40">
        <v>3258</v>
      </c>
      <c r="Z59" s="37">
        <f t="shared" si="226"/>
        <v>0.30424339471577261</v>
      </c>
      <c r="AA59" s="40">
        <f t="shared" si="218"/>
        <v>760</v>
      </c>
      <c r="AB59" s="36">
        <v>2770</v>
      </c>
      <c r="AC59" s="37">
        <f t="shared" si="227"/>
        <v>0.28538283062645009</v>
      </c>
      <c r="AD59" s="40">
        <f t="shared" si="228"/>
        <v>615</v>
      </c>
      <c r="AE59" s="34">
        <f t="shared" si="197"/>
        <v>0.85021485573971767</v>
      </c>
    </row>
    <row r="60" spans="2:31" s="34" customFormat="1" x14ac:dyDescent="0.25">
      <c r="B60" s="34">
        <f t="shared" si="229"/>
        <v>20</v>
      </c>
      <c r="C60" s="35">
        <f t="shared" ref="C60:C78" si="232">C59-1</f>
        <v>43912</v>
      </c>
      <c r="D60" s="36">
        <v>36334</v>
      </c>
      <c r="E60" s="36"/>
      <c r="F60" s="38">
        <v>436</v>
      </c>
      <c r="G60" s="38"/>
      <c r="H60" s="36">
        <f t="shared" si="213"/>
        <v>130</v>
      </c>
      <c r="I60" s="39">
        <f t="shared" si="214"/>
        <v>0.42483660130718953</v>
      </c>
      <c r="J60" s="36">
        <f t="shared" si="230"/>
        <v>8962</v>
      </c>
      <c r="K60" s="37">
        <f t="shared" si="231"/>
        <v>0.32741487651614787</v>
      </c>
      <c r="L60" s="36">
        <v>228216</v>
      </c>
      <c r="M60" s="36">
        <f t="shared" si="19"/>
        <v>45627</v>
      </c>
      <c r="N60" s="37">
        <f t="shared" si="75"/>
        <v>0.19641878712166042</v>
      </c>
      <c r="O60" s="41">
        <f t="shared" si="76"/>
        <v>1.9104707820661129E-3</v>
      </c>
      <c r="P60" s="37">
        <f t="shared" si="221"/>
        <v>0.24988909518098024</v>
      </c>
      <c r="Q60" s="37">
        <f t="shared" si="222"/>
        <v>0.15920881971465628</v>
      </c>
      <c r="R60" s="41">
        <f t="shared" si="223"/>
        <v>1.1999779820553752E-2</v>
      </c>
      <c r="S60" s="37">
        <f t="shared" si="68"/>
        <v>0.1745396317053643</v>
      </c>
      <c r="T60" s="41">
        <f t="shared" si="69"/>
        <v>6.8751032091154296E-2</v>
      </c>
      <c r="U60" s="34">
        <v>56</v>
      </c>
      <c r="V60" s="36">
        <v>213435</v>
      </c>
      <c r="W60" s="36">
        <v>225351</v>
      </c>
      <c r="X60" s="36">
        <v>2842</v>
      </c>
      <c r="Y60" s="40">
        <v>2498</v>
      </c>
      <c r="Z60" s="37">
        <f t="shared" si="226"/>
        <v>0.27189409368635437</v>
      </c>
      <c r="AA60" s="40">
        <f t="shared" si="218"/>
        <v>534</v>
      </c>
      <c r="AB60" s="36">
        <v>2155</v>
      </c>
      <c r="AC60" s="37"/>
      <c r="AD60" s="40">
        <f t="shared" si="228"/>
        <v>719</v>
      </c>
      <c r="AE60" s="34">
        <f t="shared" si="197"/>
        <v>0.86269015212169731</v>
      </c>
    </row>
    <row r="61" spans="2:31" s="34" customFormat="1" x14ac:dyDescent="0.25">
      <c r="B61" s="34">
        <f t="shared" si="229"/>
        <v>19</v>
      </c>
      <c r="C61" s="35">
        <f t="shared" si="232"/>
        <v>43911</v>
      </c>
      <c r="D61" s="36">
        <v>27372</v>
      </c>
      <c r="E61" s="36"/>
      <c r="F61" s="38">
        <v>306</v>
      </c>
      <c r="G61" s="38"/>
      <c r="H61" s="36">
        <f t="shared" ref="H61:H70" si="233">F61-F62</f>
        <v>53</v>
      </c>
      <c r="I61" s="39">
        <f t="shared" ref="I61:I70" si="234">H61/F62</f>
        <v>0.20948616600790515</v>
      </c>
      <c r="J61" s="36">
        <f t="shared" si="230"/>
        <v>6532</v>
      </c>
      <c r="K61" s="37">
        <f t="shared" si="231"/>
        <v>0.31343570057581571</v>
      </c>
      <c r="L61" s="36">
        <v>182589</v>
      </c>
      <c r="M61" s="36">
        <f t="shared" si="19"/>
        <v>44068</v>
      </c>
      <c r="N61" s="37">
        <f t="shared" si="75"/>
        <v>0.14822546972860126</v>
      </c>
      <c r="O61" s="41">
        <f t="shared" si="76"/>
        <v>1.6758950429653485E-3</v>
      </c>
      <c r="P61" s="37">
        <f t="shared" si="221"/>
        <v>0.31813226875347422</v>
      </c>
      <c r="Q61" s="37">
        <f t="shared" si="222"/>
        <v>0.14991045462760627</v>
      </c>
      <c r="R61" s="41">
        <f t="shared" si="223"/>
        <v>1.1179307321350284E-2</v>
      </c>
      <c r="S61" s="37">
        <f t="shared" si="68"/>
        <v>0.15580448065173116</v>
      </c>
      <c r="T61" s="41">
        <f t="shared" si="69"/>
        <v>7.1752155487359345E-2</v>
      </c>
      <c r="U61" s="34">
        <v>56</v>
      </c>
      <c r="V61" s="36">
        <v>177800</v>
      </c>
      <c r="W61" s="36">
        <v>179112</v>
      </c>
      <c r="X61" s="36">
        <v>3477</v>
      </c>
      <c r="Y61" s="40">
        <v>1964</v>
      </c>
      <c r="AB61" s="36">
        <v>1436</v>
      </c>
    </row>
    <row r="62" spans="2:31" s="34" customFormat="1" x14ac:dyDescent="0.25">
      <c r="B62" s="34">
        <f t="shared" si="229"/>
        <v>18</v>
      </c>
      <c r="C62" s="35">
        <f t="shared" si="232"/>
        <v>43910</v>
      </c>
      <c r="D62" s="36">
        <v>20840</v>
      </c>
      <c r="E62" s="36"/>
      <c r="F62" s="38">
        <v>253</v>
      </c>
      <c r="G62" s="38"/>
      <c r="H62" s="36">
        <f t="shared" si="233"/>
        <v>93</v>
      </c>
      <c r="I62" s="39">
        <f t="shared" si="234"/>
        <v>0.58125000000000004</v>
      </c>
      <c r="J62" s="36">
        <f t="shared" si="230"/>
        <v>9117</v>
      </c>
      <c r="K62" s="37">
        <f t="shared" si="231"/>
        <v>0.77770195342489123</v>
      </c>
      <c r="L62" s="36">
        <v>138521</v>
      </c>
      <c r="M62" s="36">
        <f t="shared" si="19"/>
        <v>34654</v>
      </c>
      <c r="N62" s="37">
        <f t="shared" si="75"/>
        <v>0.2630865123795233</v>
      </c>
      <c r="O62" s="41">
        <f t="shared" si="76"/>
        <v>1.8264378686264177E-3</v>
      </c>
      <c r="P62" s="37">
        <f t="shared" si="221"/>
        <v>0.33363821040368935</v>
      </c>
      <c r="Q62" s="37">
        <f t="shared" si="222"/>
        <v>0.15044650269634208</v>
      </c>
      <c r="R62" s="41">
        <f t="shared" si="223"/>
        <v>1.2140115163147792E-2</v>
      </c>
      <c r="S62" s="37"/>
      <c r="U62" s="34">
        <v>56</v>
      </c>
      <c r="V62" s="36">
        <v>139579</v>
      </c>
      <c r="W62" s="36">
        <v>135185</v>
      </c>
      <c r="X62" s="36">
        <v>3336</v>
      </c>
      <c r="Y62" s="38"/>
      <c r="AB62" s="38"/>
    </row>
    <row r="63" spans="2:31" s="34" customFormat="1" x14ac:dyDescent="0.25">
      <c r="B63" s="34">
        <f t="shared" si="229"/>
        <v>17</v>
      </c>
      <c r="C63" s="35">
        <f t="shared" si="232"/>
        <v>43909</v>
      </c>
      <c r="D63" s="36">
        <v>11723</v>
      </c>
      <c r="E63" s="36"/>
      <c r="F63" s="38">
        <v>160</v>
      </c>
      <c r="G63" s="38"/>
      <c r="H63" s="36">
        <f t="shared" si="233"/>
        <v>48</v>
      </c>
      <c r="I63" s="39">
        <f t="shared" si="234"/>
        <v>0.42857142857142855</v>
      </c>
      <c r="J63" s="36">
        <f t="shared" si="230"/>
        <v>3992</v>
      </c>
      <c r="K63" s="37">
        <f t="shared" si="231"/>
        <v>0.51636269564092618</v>
      </c>
      <c r="L63" s="36">
        <v>103867</v>
      </c>
      <c r="M63" s="36">
        <f t="shared" si="19"/>
        <v>27372</v>
      </c>
      <c r="N63" s="37">
        <f t="shared" si="75"/>
        <v>0.14584246675434751</v>
      </c>
      <c r="O63" s="41">
        <f t="shared" si="76"/>
        <v>1.5404315133776849E-3</v>
      </c>
      <c r="P63" s="37">
        <f t="shared" si="221"/>
        <v>0.35782730897444276</v>
      </c>
      <c r="Q63" s="37">
        <f t="shared" si="222"/>
        <v>0.11286549144579125</v>
      </c>
      <c r="R63" s="41">
        <f t="shared" si="223"/>
        <v>1.3648383519576901E-2</v>
      </c>
      <c r="S63" s="37"/>
      <c r="U63" s="34">
        <v>56</v>
      </c>
      <c r="V63" s="36">
        <v>89119</v>
      </c>
      <c r="W63" s="36">
        <v>100842</v>
      </c>
      <c r="X63" s="36">
        <v>3025</v>
      </c>
      <c r="Y63" s="38"/>
      <c r="AB63" s="38"/>
    </row>
    <row r="64" spans="2:31" s="34" customFormat="1" x14ac:dyDescent="0.25">
      <c r="B64" s="34">
        <f t="shared" si="229"/>
        <v>16</v>
      </c>
      <c r="C64" s="35">
        <f t="shared" si="232"/>
        <v>43908</v>
      </c>
      <c r="D64" s="36">
        <v>7731</v>
      </c>
      <c r="E64" s="36"/>
      <c r="F64" s="38">
        <v>112</v>
      </c>
      <c r="G64" s="38"/>
      <c r="H64" s="36">
        <f t="shared" si="233"/>
        <v>22</v>
      </c>
      <c r="I64" s="39">
        <f t="shared" si="234"/>
        <v>0.24444444444444444</v>
      </c>
      <c r="J64" s="36">
        <f t="shared" si="230"/>
        <v>2008</v>
      </c>
      <c r="K64" s="37">
        <f t="shared" si="231"/>
        <v>0.35086493098025512</v>
      </c>
      <c r="L64" s="36">
        <v>76495</v>
      </c>
      <c r="M64" s="36">
        <f t="shared" si="19"/>
        <v>21538</v>
      </c>
      <c r="N64" s="37">
        <f t="shared" si="75"/>
        <v>9.3230569226483428E-2</v>
      </c>
      <c r="O64" s="41">
        <f t="shared" si="76"/>
        <v>1.4641479835283352E-3</v>
      </c>
      <c r="P64" s="37">
        <f t="shared" si="221"/>
        <v>0.39190639954873813</v>
      </c>
      <c r="Q64" s="37">
        <f t="shared" si="222"/>
        <v>0.10106542911301392</v>
      </c>
      <c r="R64" s="41">
        <f t="shared" si="223"/>
        <v>1.4487129737420773E-2</v>
      </c>
      <c r="S64" s="37"/>
      <c r="U64" s="34">
        <v>56</v>
      </c>
      <c r="V64" s="36">
        <v>66225</v>
      </c>
      <c r="W64" s="36">
        <v>73956</v>
      </c>
      <c r="X64" s="36">
        <v>2538</v>
      </c>
      <c r="Y64" s="38"/>
      <c r="AB64" s="38"/>
    </row>
    <row r="65" spans="2:28" s="34" customFormat="1" x14ac:dyDescent="0.25">
      <c r="B65" s="34">
        <f t="shared" si="229"/>
        <v>15</v>
      </c>
      <c r="C65" s="35">
        <f t="shared" si="232"/>
        <v>43907</v>
      </c>
      <c r="D65" s="36">
        <v>5723</v>
      </c>
      <c r="E65" s="36"/>
      <c r="F65" s="38">
        <v>90</v>
      </c>
      <c r="G65" s="38"/>
      <c r="H65" s="36">
        <f t="shared" si="233"/>
        <v>19</v>
      </c>
      <c r="I65" s="39">
        <f t="shared" si="234"/>
        <v>0.26760563380281688</v>
      </c>
      <c r="J65" s="36">
        <f t="shared" si="230"/>
        <v>1704</v>
      </c>
      <c r="K65" s="37">
        <f t="shared" si="231"/>
        <v>0.42398606618561829</v>
      </c>
      <c r="L65" s="36">
        <v>54957</v>
      </c>
      <c r="M65" s="36">
        <f t="shared" si="19"/>
        <v>13243</v>
      </c>
      <c r="N65" s="37">
        <f t="shared" si="75"/>
        <v>0.12867175111379597</v>
      </c>
      <c r="O65" s="41">
        <f t="shared" si="76"/>
        <v>1.6376439761995741E-3</v>
      </c>
      <c r="P65" s="37">
        <f t="shared" si="221"/>
        <v>0.31747135254351055</v>
      </c>
      <c r="Q65" s="37">
        <f t="shared" si="222"/>
        <v>0.10413596084211292</v>
      </c>
      <c r="R65" s="41">
        <f t="shared" si="223"/>
        <v>1.5726017822820199E-2</v>
      </c>
      <c r="S65" s="37"/>
      <c r="U65" s="34">
        <v>56</v>
      </c>
      <c r="V65" s="36">
        <v>47604</v>
      </c>
      <c r="W65" s="36">
        <v>53327</v>
      </c>
      <c r="X65" s="36">
        <v>1687</v>
      </c>
      <c r="Y65" s="38"/>
      <c r="AB65" s="38"/>
    </row>
    <row r="66" spans="2:28" s="34" customFormat="1" x14ac:dyDescent="0.25">
      <c r="B66" s="34">
        <f t="shared" si="229"/>
        <v>14</v>
      </c>
      <c r="C66" s="35">
        <f t="shared" si="232"/>
        <v>43906</v>
      </c>
      <c r="D66" s="36">
        <v>4019</v>
      </c>
      <c r="E66" s="36"/>
      <c r="F66" s="38">
        <v>71</v>
      </c>
      <c r="G66" s="38"/>
      <c r="H66" s="36">
        <f t="shared" si="233"/>
        <v>11</v>
      </c>
      <c r="I66" s="39">
        <f t="shared" si="234"/>
        <v>0.18333333333333332</v>
      </c>
      <c r="J66" s="36">
        <f t="shared" si="230"/>
        <v>846</v>
      </c>
      <c r="K66" s="37">
        <f t="shared" si="231"/>
        <v>0.26662464544595021</v>
      </c>
      <c r="L66" s="36">
        <v>41714</v>
      </c>
      <c r="M66" s="36">
        <f t="shared" si="19"/>
        <v>13751</v>
      </c>
      <c r="N66" s="37">
        <f t="shared" si="75"/>
        <v>6.1522798341938766E-2</v>
      </c>
      <c r="O66" s="41">
        <f t="shared" si="76"/>
        <v>1.7020664525099487E-3</v>
      </c>
      <c r="P66" s="37">
        <f t="shared" si="221"/>
        <v>0.49175696456031182</v>
      </c>
      <c r="Q66" s="37">
        <f t="shared" si="222"/>
        <v>9.6346550318837806E-2</v>
      </c>
      <c r="R66" s="41">
        <f t="shared" si="223"/>
        <v>1.7666086091067429E-2</v>
      </c>
      <c r="S66" s="37"/>
      <c r="U66" s="34">
        <v>56</v>
      </c>
      <c r="V66" s="36">
        <v>36104</v>
      </c>
      <c r="W66" s="36">
        <v>40123</v>
      </c>
      <c r="X66" s="36">
        <v>1691</v>
      </c>
      <c r="Y66" s="38"/>
      <c r="AB66" s="38"/>
    </row>
    <row r="67" spans="2:28" s="34" customFormat="1" x14ac:dyDescent="0.25">
      <c r="B67" s="34">
        <f t="shared" si="229"/>
        <v>13</v>
      </c>
      <c r="C67" s="35">
        <f t="shared" si="232"/>
        <v>43905</v>
      </c>
      <c r="D67" s="36">
        <v>3173</v>
      </c>
      <c r="E67" s="36"/>
      <c r="F67" s="38">
        <v>60</v>
      </c>
      <c r="G67" s="38"/>
      <c r="H67" s="36">
        <f t="shared" si="233"/>
        <v>11</v>
      </c>
      <c r="I67" s="39">
        <f t="shared" si="234"/>
        <v>0.22448979591836735</v>
      </c>
      <c r="J67" s="36">
        <f t="shared" si="230"/>
        <v>723</v>
      </c>
      <c r="K67" s="37">
        <f t="shared" si="231"/>
        <v>0.29510204081632652</v>
      </c>
      <c r="L67" s="36">
        <v>27963</v>
      </c>
      <c r="M67" s="36">
        <f t="shared" si="19"/>
        <v>7174</v>
      </c>
      <c r="N67" s="37">
        <f t="shared" si="75"/>
        <v>0.10078059659882911</v>
      </c>
      <c r="O67" s="41">
        <f t="shared" si="76"/>
        <v>2.1456925222615598E-3</v>
      </c>
      <c r="P67" s="37">
        <f t="shared" si="221"/>
        <v>0.34508634373947761</v>
      </c>
      <c r="Q67" s="37">
        <f t="shared" si="222"/>
        <v>0.11347137288559883</v>
      </c>
      <c r="R67" s="41">
        <f t="shared" si="223"/>
        <v>1.8909549322407817E-2</v>
      </c>
      <c r="S67" s="37"/>
      <c r="U67" s="34">
        <v>51</v>
      </c>
      <c r="V67" s="36">
        <v>22548</v>
      </c>
      <c r="W67" s="36">
        <v>25721</v>
      </c>
      <c r="X67" s="36">
        <v>2242</v>
      </c>
      <c r="Y67" s="38"/>
      <c r="AB67" s="38"/>
    </row>
    <row r="68" spans="2:28" s="34" customFormat="1" x14ac:dyDescent="0.25">
      <c r="B68" s="34">
        <f t="shared" si="229"/>
        <v>12</v>
      </c>
      <c r="C68" s="35">
        <f t="shared" si="232"/>
        <v>43904</v>
      </c>
      <c r="D68" s="36">
        <v>2450</v>
      </c>
      <c r="E68" s="36"/>
      <c r="F68" s="38">
        <v>49</v>
      </c>
      <c r="G68" s="38"/>
      <c r="H68" s="36">
        <f t="shared" si="233"/>
        <v>10</v>
      </c>
      <c r="I68" s="39">
        <f t="shared" si="234"/>
        <v>0.25641025641025639</v>
      </c>
      <c r="J68" s="36">
        <f t="shared" si="230"/>
        <v>528</v>
      </c>
      <c r="K68" s="37">
        <f t="shared" si="231"/>
        <v>0.27471383975026015</v>
      </c>
      <c r="L68" s="36">
        <v>20789</v>
      </c>
      <c r="M68" s="36">
        <f t="shared" si="19"/>
        <v>4124</v>
      </c>
      <c r="N68" s="37">
        <f t="shared" si="75"/>
        <v>0.12803103782735209</v>
      </c>
      <c r="O68" s="41">
        <f t="shared" si="76"/>
        <v>2.3570157294723173E-3</v>
      </c>
      <c r="P68" s="37">
        <f t="shared" si="221"/>
        <v>0.24746474647464747</v>
      </c>
      <c r="Q68" s="37">
        <f t="shared" si="222"/>
        <v>0.11785078647361585</v>
      </c>
      <c r="R68" s="41">
        <f t="shared" si="223"/>
        <v>0.02</v>
      </c>
      <c r="S68" s="37"/>
      <c r="U68" s="34">
        <v>51</v>
      </c>
      <c r="V68" s="36">
        <v>17102</v>
      </c>
      <c r="W68" s="36">
        <v>19552</v>
      </c>
      <c r="X68" s="36">
        <v>1236</v>
      </c>
      <c r="Y68" s="38"/>
      <c r="AB68" s="38"/>
    </row>
    <row r="69" spans="2:28" s="34" customFormat="1" x14ac:dyDescent="0.25">
      <c r="B69" s="34">
        <f t="shared" si="229"/>
        <v>11</v>
      </c>
      <c r="C69" s="35">
        <f t="shared" si="232"/>
        <v>43903</v>
      </c>
      <c r="D69" s="36">
        <v>1922</v>
      </c>
      <c r="E69" s="36"/>
      <c r="F69" s="38">
        <v>39</v>
      </c>
      <c r="G69" s="38"/>
      <c r="H69" s="36">
        <f t="shared" si="233"/>
        <v>3</v>
      </c>
      <c r="I69" s="39">
        <f t="shared" si="234"/>
        <v>8.3333333333333329E-2</v>
      </c>
      <c r="J69" s="36">
        <f t="shared" si="230"/>
        <v>607</v>
      </c>
      <c r="K69" s="37">
        <f t="shared" si="231"/>
        <v>0.46159695817490493</v>
      </c>
      <c r="L69" s="36">
        <v>16665</v>
      </c>
      <c r="M69" s="36">
        <f t="shared" si="19"/>
        <v>6699</v>
      </c>
      <c r="N69" s="37">
        <f t="shared" si="75"/>
        <v>9.0610538886400957E-2</v>
      </c>
      <c r="O69" s="41">
        <f t="shared" si="76"/>
        <v>2.34023402340234E-3</v>
      </c>
      <c r="P69" s="37">
        <f t="shared" si="221"/>
        <v>0.67218543046357615</v>
      </c>
      <c r="Q69" s="37">
        <f t="shared" si="222"/>
        <v>0.11533153315331533</v>
      </c>
      <c r="R69" s="41">
        <f t="shared" si="223"/>
        <v>2.029136316337149E-2</v>
      </c>
      <c r="S69" s="37"/>
      <c r="U69" s="34">
        <v>51</v>
      </c>
      <c r="V69" s="36">
        <v>13613</v>
      </c>
      <c r="W69" s="36">
        <v>15535</v>
      </c>
      <c r="X69" s="36">
        <v>1130</v>
      </c>
      <c r="Y69" s="38"/>
      <c r="AB69" s="38"/>
    </row>
    <row r="70" spans="2:28" s="34" customFormat="1" x14ac:dyDescent="0.25">
      <c r="B70" s="34">
        <f t="shared" si="229"/>
        <v>10</v>
      </c>
      <c r="C70" s="35">
        <f t="shared" si="232"/>
        <v>43902</v>
      </c>
      <c r="D70" s="36">
        <v>1315</v>
      </c>
      <c r="E70" s="36"/>
      <c r="F70" s="38">
        <v>36</v>
      </c>
      <c r="G70" s="38"/>
      <c r="H70" s="36">
        <f t="shared" si="233"/>
        <v>9</v>
      </c>
      <c r="I70" s="39">
        <f t="shared" si="234"/>
        <v>0.33333333333333331</v>
      </c>
      <c r="J70" s="36">
        <f t="shared" si="230"/>
        <v>262</v>
      </c>
      <c r="K70" s="37">
        <f t="shared" si="231"/>
        <v>0.24881291547958215</v>
      </c>
      <c r="L70" s="36">
        <v>9966</v>
      </c>
      <c r="M70" s="36">
        <f t="shared" si="19"/>
        <v>2349</v>
      </c>
      <c r="N70" s="37">
        <f t="shared" si="75"/>
        <v>0.11153682418050234</v>
      </c>
      <c r="O70" s="41">
        <f t="shared" si="76"/>
        <v>3.6122817579771222E-3</v>
      </c>
      <c r="P70" s="37">
        <f t="shared" si="221"/>
        <v>0.30838912957857423</v>
      </c>
      <c r="Q70" s="37">
        <f t="shared" si="222"/>
        <v>0.13194862532610876</v>
      </c>
      <c r="R70" s="41">
        <f t="shared" si="223"/>
        <v>2.7376425855513309E-2</v>
      </c>
      <c r="S70" s="37"/>
      <c r="U70" s="34">
        <v>51</v>
      </c>
      <c r="V70" s="36">
        <v>7949</v>
      </c>
      <c r="W70" s="36">
        <v>9264</v>
      </c>
      <c r="X70" s="38">
        <v>673</v>
      </c>
      <c r="Y70" s="38"/>
      <c r="AB70" s="38"/>
    </row>
    <row r="71" spans="2:28" s="34" customFormat="1" x14ac:dyDescent="0.25">
      <c r="B71" s="34">
        <f t="shared" si="229"/>
        <v>9</v>
      </c>
      <c r="C71" s="35">
        <f t="shared" si="232"/>
        <v>43901</v>
      </c>
      <c r="D71" s="36">
        <v>1053</v>
      </c>
      <c r="E71" s="36"/>
      <c r="F71" s="38">
        <v>27</v>
      </c>
      <c r="G71" s="38"/>
      <c r="H71" s="36"/>
      <c r="I71" s="39"/>
      <c r="J71" s="36">
        <f t="shared" si="230"/>
        <v>275</v>
      </c>
      <c r="K71" s="37">
        <f t="shared" si="231"/>
        <v>0.35347043701799485</v>
      </c>
      <c r="L71" s="36">
        <v>7617</v>
      </c>
      <c r="M71" s="36">
        <f t="shared" si="19"/>
        <v>2563</v>
      </c>
      <c r="N71" s="37">
        <f t="shared" si="75"/>
        <v>0.1072961373390558</v>
      </c>
      <c r="O71" s="37"/>
      <c r="P71" s="37">
        <f t="shared" si="221"/>
        <v>0.5071230708349822</v>
      </c>
      <c r="Q71" s="37">
        <f t="shared" si="222"/>
        <v>0.13824340291453327</v>
      </c>
      <c r="R71" s="41">
        <f t="shared" si="223"/>
        <v>2.564102564102564E-2</v>
      </c>
      <c r="S71" s="37"/>
      <c r="U71" s="34">
        <v>51</v>
      </c>
      <c r="V71" s="36">
        <v>5978</v>
      </c>
      <c r="W71" s="36">
        <v>7031</v>
      </c>
      <c r="X71" s="38">
        <v>563</v>
      </c>
      <c r="Y71" s="38"/>
      <c r="AB71" s="38"/>
    </row>
    <row r="72" spans="2:28" s="34" customFormat="1" x14ac:dyDescent="0.25">
      <c r="B72" s="34">
        <f t="shared" si="229"/>
        <v>8</v>
      </c>
      <c r="C72" s="35">
        <f t="shared" si="232"/>
        <v>43900</v>
      </c>
      <c r="D72" s="38">
        <v>778</v>
      </c>
      <c r="E72" s="38"/>
      <c r="F72" s="38"/>
      <c r="G72" s="38"/>
      <c r="H72" s="38"/>
      <c r="I72" s="38"/>
      <c r="J72" s="36">
        <f t="shared" si="230"/>
        <v>194</v>
      </c>
      <c r="K72" s="37">
        <f t="shared" si="231"/>
        <v>0.3321917808219178</v>
      </c>
      <c r="L72" s="36">
        <v>5054</v>
      </c>
      <c r="M72" s="36">
        <f t="shared" si="19"/>
        <v>790</v>
      </c>
      <c r="N72" s="37">
        <f t="shared" si="75"/>
        <v>0.24556962025316456</v>
      </c>
      <c r="O72" s="37"/>
      <c r="P72" s="37">
        <f t="shared" si="221"/>
        <v>0.1852720450281426</v>
      </c>
      <c r="Q72" s="37">
        <f t="shared" si="222"/>
        <v>0.15393747526711515</v>
      </c>
      <c r="R72" s="41">
        <f t="shared" si="223"/>
        <v>0</v>
      </c>
      <c r="S72" s="37"/>
      <c r="U72" s="34">
        <v>51</v>
      </c>
      <c r="V72" s="36">
        <v>3807</v>
      </c>
      <c r="W72" s="36">
        <v>4585</v>
      </c>
      <c r="X72" s="38">
        <v>469</v>
      </c>
      <c r="Y72" s="38"/>
      <c r="AB72" s="38"/>
    </row>
    <row r="73" spans="2:28" s="34" customFormat="1" x14ac:dyDescent="0.25">
      <c r="B73" s="34">
        <f t="shared" si="229"/>
        <v>7</v>
      </c>
      <c r="C73" s="35">
        <f t="shared" si="232"/>
        <v>43899</v>
      </c>
      <c r="D73" s="38">
        <v>584</v>
      </c>
      <c r="E73" s="38"/>
      <c r="F73" s="38"/>
      <c r="G73" s="38"/>
      <c r="H73" s="38"/>
      <c r="I73" s="38"/>
      <c r="J73" s="36">
        <f t="shared" si="230"/>
        <v>167</v>
      </c>
      <c r="K73" s="37">
        <f t="shared" si="231"/>
        <v>0.40047961630695444</v>
      </c>
      <c r="L73" s="36">
        <v>4264</v>
      </c>
      <c r="M73" s="36">
        <f t="shared" si="19"/>
        <v>1165</v>
      </c>
      <c r="N73" s="37">
        <f t="shared" si="75"/>
        <v>0.14334763948497853</v>
      </c>
      <c r="O73" s="37"/>
      <c r="P73" s="37">
        <f t="shared" si="221"/>
        <v>0.37592771861890933</v>
      </c>
      <c r="Q73" s="37">
        <f t="shared" si="222"/>
        <v>0.13696060037523453</v>
      </c>
      <c r="R73" s="41">
        <f t="shared" si="223"/>
        <v>0</v>
      </c>
      <c r="S73" s="37"/>
      <c r="U73" s="34">
        <v>51</v>
      </c>
      <c r="V73" s="36">
        <v>3367</v>
      </c>
      <c r="W73" s="36">
        <v>3951</v>
      </c>
      <c r="X73" s="38">
        <v>313</v>
      </c>
      <c r="Y73" s="38"/>
      <c r="AB73" s="38"/>
    </row>
    <row r="74" spans="2:28" s="34" customFormat="1" x14ac:dyDescent="0.25">
      <c r="B74" s="34">
        <f t="shared" si="229"/>
        <v>6</v>
      </c>
      <c r="C74" s="35">
        <f t="shared" si="232"/>
        <v>43898</v>
      </c>
      <c r="D74" s="38">
        <v>417</v>
      </c>
      <c r="E74" s="38"/>
      <c r="F74" s="38"/>
      <c r="G74" s="38"/>
      <c r="H74" s="38"/>
      <c r="I74" s="38"/>
      <c r="J74" s="36">
        <f t="shared" si="230"/>
        <v>76</v>
      </c>
      <c r="K74" s="37">
        <f t="shared" si="231"/>
        <v>0.22287390029325513</v>
      </c>
      <c r="L74" s="36">
        <v>3099</v>
      </c>
      <c r="M74" s="36">
        <f t="shared" si="19"/>
        <v>347</v>
      </c>
      <c r="N74" s="37">
        <f t="shared" si="75"/>
        <v>0.21902017291066284</v>
      </c>
      <c r="O74" s="37"/>
      <c r="P74" s="37">
        <f t="shared" si="221"/>
        <v>0.12609011627906977</v>
      </c>
      <c r="Q74" s="37">
        <f t="shared" si="222"/>
        <v>0.13455953533397871</v>
      </c>
      <c r="R74" s="41">
        <f t="shared" si="223"/>
        <v>0</v>
      </c>
      <c r="S74" s="37"/>
      <c r="U74" s="34">
        <v>51</v>
      </c>
      <c r="V74" s="36">
        <v>2335</v>
      </c>
      <c r="W74" s="36">
        <v>2752</v>
      </c>
      <c r="X74" s="38">
        <v>347</v>
      </c>
      <c r="Y74" s="38"/>
      <c r="AB74" s="38"/>
    </row>
    <row r="75" spans="2:28" s="34" customFormat="1" x14ac:dyDescent="0.25">
      <c r="B75" s="34">
        <f t="shared" si="229"/>
        <v>5</v>
      </c>
      <c r="C75" s="35">
        <f t="shared" si="232"/>
        <v>43897</v>
      </c>
      <c r="D75" s="38">
        <v>341</v>
      </c>
      <c r="E75" s="38"/>
      <c r="F75" s="38"/>
      <c r="G75" s="38"/>
      <c r="H75" s="38"/>
      <c r="I75" s="38"/>
      <c r="J75" s="36">
        <f t="shared" si="230"/>
        <v>118</v>
      </c>
      <c r="K75" s="37">
        <f t="shared" si="231"/>
        <v>0.52914798206278024</v>
      </c>
      <c r="L75" s="36">
        <v>2752</v>
      </c>
      <c r="M75" s="36">
        <f t="shared" ref="M75:M78" si="235">L75-L76</f>
        <v>500</v>
      </c>
      <c r="N75" s="37">
        <f t="shared" si="75"/>
        <v>0.23599999999999999</v>
      </c>
      <c r="O75" s="37"/>
      <c r="P75" s="37">
        <f t="shared" si="221"/>
        <v>0.22202486678507993</v>
      </c>
      <c r="Q75" s="37">
        <f t="shared" si="222"/>
        <v>0.12390988372093023</v>
      </c>
      <c r="R75" s="41">
        <f t="shared" si="223"/>
        <v>0</v>
      </c>
      <c r="S75" s="37"/>
      <c r="U75" s="34">
        <v>51</v>
      </c>
      <c r="V75" s="36">
        <v>1809</v>
      </c>
      <c r="W75" s="36">
        <v>2150</v>
      </c>
      <c r="X75" s="38">
        <v>602</v>
      </c>
      <c r="Y75" s="38"/>
      <c r="AB75" s="38"/>
    </row>
    <row r="76" spans="2:28" s="34" customFormat="1" x14ac:dyDescent="0.25">
      <c r="B76" s="34">
        <f t="shared" si="229"/>
        <v>4</v>
      </c>
      <c r="C76" s="35">
        <f t="shared" si="232"/>
        <v>43896</v>
      </c>
      <c r="D76" s="38">
        <v>223</v>
      </c>
      <c r="E76" s="38"/>
      <c r="F76" s="38"/>
      <c r="G76" s="38"/>
      <c r="H76" s="38"/>
      <c r="I76" s="38"/>
      <c r="J76" s="36">
        <f t="shared" si="230"/>
        <v>47</v>
      </c>
      <c r="K76" s="37">
        <f t="shared" si="231"/>
        <v>0.26704545454545453</v>
      </c>
      <c r="L76" s="36">
        <v>2252</v>
      </c>
      <c r="M76" s="36">
        <f t="shared" si="235"/>
        <v>926</v>
      </c>
      <c r="N76" s="37">
        <f t="shared" si="75"/>
        <v>5.0755939524838013E-2</v>
      </c>
      <c r="O76" s="37"/>
      <c r="P76" s="37">
        <f t="shared" si="221"/>
        <v>0.69834087481146301</v>
      </c>
      <c r="Q76" s="37">
        <f t="shared" si="222"/>
        <v>9.9023090586145654E-2</v>
      </c>
      <c r="R76" s="41">
        <f t="shared" si="223"/>
        <v>0</v>
      </c>
      <c r="S76" s="37"/>
      <c r="U76" s="34">
        <v>36</v>
      </c>
      <c r="V76" s="36">
        <v>1571</v>
      </c>
      <c r="W76" s="36">
        <v>1794</v>
      </c>
      <c r="X76" s="38">
        <v>458</v>
      </c>
      <c r="Y76" s="38"/>
      <c r="AB76" s="38"/>
    </row>
    <row r="77" spans="2:28" s="34" customFormat="1" x14ac:dyDescent="0.25">
      <c r="B77" s="34">
        <f t="shared" si="229"/>
        <v>3</v>
      </c>
      <c r="C77" s="35">
        <f t="shared" si="232"/>
        <v>43895</v>
      </c>
      <c r="D77" s="38">
        <v>176</v>
      </c>
      <c r="E77" s="38"/>
      <c r="F77" s="38"/>
      <c r="G77" s="38"/>
      <c r="H77" s="38"/>
      <c r="I77" s="38"/>
      <c r="J77" s="36">
        <f t="shared" si="230"/>
        <v>58</v>
      </c>
      <c r="K77" s="37">
        <f t="shared" si="231"/>
        <v>0.49152542372881358</v>
      </c>
      <c r="L77" s="36">
        <v>1326</v>
      </c>
      <c r="M77" s="36">
        <f t="shared" si="235"/>
        <v>357</v>
      </c>
      <c r="N77" s="37">
        <f t="shared" si="75"/>
        <v>0.16246498599439776</v>
      </c>
      <c r="O77" s="37"/>
      <c r="P77" s="37">
        <f t="shared" si="221"/>
        <v>0.36842105263157893</v>
      </c>
      <c r="Q77" s="37">
        <f t="shared" si="222"/>
        <v>0.13273001508295626</v>
      </c>
      <c r="R77" s="41">
        <f t="shared" si="223"/>
        <v>0</v>
      </c>
      <c r="S77" s="37"/>
      <c r="U77" s="34">
        <v>24</v>
      </c>
      <c r="V77" s="38">
        <v>953</v>
      </c>
      <c r="W77" s="36">
        <v>1129</v>
      </c>
      <c r="X77" s="38">
        <v>197</v>
      </c>
      <c r="Y77" s="38"/>
      <c r="AB77" s="38"/>
    </row>
    <row r="78" spans="2:28" s="34" customFormat="1" x14ac:dyDescent="0.25">
      <c r="B78" s="34">
        <f>B79+1</f>
        <v>2</v>
      </c>
      <c r="C78" s="35">
        <f t="shared" si="232"/>
        <v>43894</v>
      </c>
      <c r="D78" s="38">
        <v>118</v>
      </c>
      <c r="E78" s="38"/>
      <c r="F78" s="38"/>
      <c r="G78" s="38"/>
      <c r="H78" s="38"/>
      <c r="I78" s="38"/>
      <c r="J78" s="38"/>
      <c r="K78" s="38"/>
      <c r="L78" s="38">
        <v>969</v>
      </c>
      <c r="M78" s="36">
        <f t="shared" si="235"/>
        <v>969</v>
      </c>
      <c r="N78" s="38"/>
      <c r="O78" s="38"/>
      <c r="P78" s="37"/>
      <c r="Q78" s="37">
        <f t="shared" si="222"/>
        <v>0.1217750257997936</v>
      </c>
      <c r="R78" s="41">
        <f t="shared" si="223"/>
        <v>0</v>
      </c>
      <c r="S78" s="37"/>
      <c r="U78" s="34">
        <v>14</v>
      </c>
      <c r="V78" s="38">
        <v>748</v>
      </c>
      <c r="W78" s="38">
        <v>866</v>
      </c>
      <c r="X78" s="38">
        <v>103</v>
      </c>
      <c r="Y78" s="38"/>
      <c r="AB78" s="38"/>
    </row>
    <row r="79" spans="2:28" x14ac:dyDescent="0.25">
      <c r="B79">
        <v>1</v>
      </c>
    </row>
    <row r="82" spans="1:30" s="51" customFormat="1" x14ac:dyDescent="0.25">
      <c r="B82" s="51" t="s">
        <v>15</v>
      </c>
      <c r="C82" s="51" t="s">
        <v>0</v>
      </c>
      <c r="D82" s="52" t="s">
        <v>2</v>
      </c>
      <c r="E82" s="52" t="s">
        <v>33</v>
      </c>
      <c r="F82" s="52" t="s">
        <v>7</v>
      </c>
      <c r="G82" s="52" t="s">
        <v>33</v>
      </c>
      <c r="H82" s="52" t="s">
        <v>99</v>
      </c>
      <c r="I82" s="52"/>
      <c r="J82" s="52" t="s">
        <v>12</v>
      </c>
      <c r="K82" s="52" t="s">
        <v>13</v>
      </c>
      <c r="L82" s="52" t="s">
        <v>8</v>
      </c>
      <c r="M82" s="52"/>
      <c r="N82" s="52" t="s">
        <v>93</v>
      </c>
      <c r="O82" s="52" t="s">
        <v>95</v>
      </c>
      <c r="P82" s="52" t="s">
        <v>17</v>
      </c>
      <c r="Q82" s="52" t="s">
        <v>11</v>
      </c>
      <c r="R82" s="52" t="s">
        <v>9</v>
      </c>
      <c r="S82" s="52" t="s">
        <v>10</v>
      </c>
      <c r="T82" s="52" t="s">
        <v>6</v>
      </c>
      <c r="U82" s="51" t="s">
        <v>1</v>
      </c>
      <c r="V82" s="52" t="s">
        <v>3</v>
      </c>
      <c r="W82" s="52" t="s">
        <v>4</v>
      </c>
      <c r="X82" s="52" t="s">
        <v>5</v>
      </c>
      <c r="Y82" s="52" t="s">
        <v>6</v>
      </c>
      <c r="AB82" s="52" t="s">
        <v>28</v>
      </c>
      <c r="AC82" s="52"/>
      <c r="AD82" s="52"/>
    </row>
    <row r="83" spans="1:30" s="51" customFormat="1" x14ac:dyDescent="0.25">
      <c r="A83" s="51" t="s">
        <v>34</v>
      </c>
      <c r="B83" s="53">
        <v>19453561</v>
      </c>
      <c r="C83" s="54">
        <f>B83/B5</f>
        <v>5.9266357756680023E-2</v>
      </c>
      <c r="D83" s="52"/>
      <c r="E83" s="52"/>
      <c r="F83" s="52">
        <f>MAX(F85:F153)</f>
        <v>21478</v>
      </c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V83" s="52"/>
      <c r="W83" s="52"/>
      <c r="X83" s="52"/>
      <c r="Y83" s="52"/>
      <c r="AB83" s="52"/>
      <c r="AC83" s="52"/>
      <c r="AD83" s="52"/>
    </row>
    <row r="84" spans="1:30" s="51" customFormat="1" x14ac:dyDescent="0.25">
      <c r="A84" s="51" t="s">
        <v>35</v>
      </c>
      <c r="C84" s="54">
        <f>L84/B83</f>
        <v>6.0811385637827439E-2</v>
      </c>
      <c r="D84" s="52"/>
      <c r="E84" s="55">
        <f>MAX(E99:E158)</f>
        <v>0.44885360009793807</v>
      </c>
      <c r="F84" s="53">
        <f>SUM(H92:H146)</f>
        <v>21045</v>
      </c>
      <c r="G84" s="52"/>
      <c r="H84" s="53">
        <f>MAX(H99:H158)</f>
        <v>799</v>
      </c>
      <c r="I84" s="55">
        <f>MAX(I99:I135)</f>
        <v>0.40269749518304432</v>
      </c>
      <c r="J84" s="53">
        <f>MAX(J85:J158)</f>
        <v>11571</v>
      </c>
      <c r="K84" s="55">
        <f>MAX(K99:K135)</f>
        <v>0.20924345201389113</v>
      </c>
      <c r="L84" s="53">
        <f>MAX(L85:L158)</f>
        <v>1182998</v>
      </c>
      <c r="M84" s="53">
        <f>MAX(M85:M158)</f>
        <v>46912</v>
      </c>
      <c r="N84" s="52"/>
      <c r="O84" s="52"/>
      <c r="P84" s="52"/>
      <c r="Q84" s="52"/>
      <c r="R84" s="52"/>
      <c r="S84" s="52"/>
      <c r="T84" s="52"/>
      <c r="V84" s="52"/>
      <c r="W84" s="52"/>
      <c r="X84" s="52"/>
      <c r="Y84" s="52"/>
      <c r="AB84" s="52"/>
      <c r="AC84" s="52"/>
      <c r="AD84" s="52"/>
    </row>
    <row r="85" spans="1:30" s="51" customFormat="1" x14ac:dyDescent="0.25">
      <c r="A85" s="51" t="s">
        <v>38</v>
      </c>
      <c r="C85" s="54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V85" s="52"/>
      <c r="W85" s="52"/>
      <c r="X85" s="52"/>
      <c r="Y85" s="52"/>
      <c r="AA85" s="52">
        <f>MAX(AA112:AA158)</f>
        <v>3039</v>
      </c>
      <c r="AB85" s="52"/>
      <c r="AC85" s="52"/>
      <c r="AD85" s="52"/>
    </row>
    <row r="86" spans="1:30" s="34" customFormat="1" x14ac:dyDescent="0.25">
      <c r="C86" s="57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V86" s="38"/>
      <c r="W86" s="38"/>
      <c r="X86" s="38"/>
      <c r="Y86" s="38"/>
      <c r="AA86" s="38"/>
      <c r="AB86" s="38"/>
      <c r="AC86" s="38"/>
      <c r="AD86" s="38"/>
    </row>
    <row r="87" spans="1:30" s="34" customFormat="1" x14ac:dyDescent="0.25">
      <c r="C87" s="57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V87" s="38"/>
      <c r="W87" s="38"/>
      <c r="X87" s="38"/>
      <c r="Y87" s="38"/>
      <c r="AA87" s="38"/>
      <c r="AB87" s="38"/>
      <c r="AC87" s="38"/>
      <c r="AD87" s="38"/>
    </row>
    <row r="88" spans="1:30" s="34" customFormat="1" x14ac:dyDescent="0.25">
      <c r="C88" s="57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V88" s="38"/>
      <c r="W88" s="38"/>
      <c r="X88" s="38"/>
      <c r="Y88" s="38"/>
      <c r="AA88" s="38"/>
      <c r="AB88" s="38"/>
      <c r="AC88" s="38"/>
      <c r="AD88" s="38"/>
    </row>
    <row r="89" spans="1:30" s="34" customFormat="1" x14ac:dyDescent="0.25">
      <c r="B89" s="34">
        <f t="shared" ref="B89:B92" si="236">B90+1</f>
        <v>70</v>
      </c>
      <c r="C89" s="35">
        <f t="shared" ref="C89:C92" si="237">+C90+1</f>
        <v>43962</v>
      </c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V89" s="38"/>
      <c r="W89" s="38"/>
      <c r="X89" s="38"/>
      <c r="Y89" s="38"/>
      <c r="AA89" s="38"/>
      <c r="AB89" s="38"/>
      <c r="AC89" s="38"/>
      <c r="AD89" s="38"/>
    </row>
    <row r="90" spans="1:30" s="34" customFormat="1" x14ac:dyDescent="0.25">
      <c r="B90" s="34">
        <f t="shared" si="236"/>
        <v>69</v>
      </c>
      <c r="C90" s="35">
        <f t="shared" si="237"/>
        <v>43961</v>
      </c>
      <c r="D90" s="36">
        <v>335395</v>
      </c>
      <c r="E90" s="37">
        <f t="shared" ref="E90:E92" si="238">D90/D11</f>
        <v>0.25354794765978711</v>
      </c>
      <c r="F90" s="36">
        <v>21478</v>
      </c>
      <c r="G90" s="38"/>
      <c r="H90" s="36">
        <f t="shared" ref="H90:H92" si="239">F90-F91</f>
        <v>207</v>
      </c>
      <c r="I90" s="39">
        <f t="shared" ref="I90:I92" si="240">H90/F91</f>
        <v>9.731559400122233E-3</v>
      </c>
      <c r="J90" s="36">
        <f t="shared" ref="J90:J92" si="241">D90-D91</f>
        <v>2273</v>
      </c>
      <c r="K90" s="50">
        <f t="shared" ref="K90:K92" si="242">J90/D91</f>
        <v>6.8233259886768208E-3</v>
      </c>
      <c r="L90" s="36">
        <v>1182998</v>
      </c>
      <c r="M90" s="40">
        <v>29320</v>
      </c>
      <c r="N90" s="37">
        <f t="shared" ref="N90:N92" si="243">J90/M90</f>
        <v>7.7523874488403824E-2</v>
      </c>
      <c r="O90" s="41">
        <f t="shared" ref="O90:O92" si="244">F90/L90</f>
        <v>1.8155567465033752E-2</v>
      </c>
      <c r="P90" s="37">
        <f t="shared" ref="P90:P92" si="245">(L90-L91)/L91</f>
        <v>2.5334382648851416E-2</v>
      </c>
      <c r="Q90" s="37">
        <f t="shared" ref="Q90:Q92" si="246">D90/L90</f>
        <v>0.28351273628526846</v>
      </c>
      <c r="R90" s="41">
        <f t="shared" ref="R90:R92" si="247">F90/D90</f>
        <v>6.4037925431207982E-2</v>
      </c>
      <c r="S90" s="37">
        <f t="shared" ref="S90:S92" si="248">F90/Y90</f>
        <v>0.29537234408306401</v>
      </c>
      <c r="T90" s="41">
        <f t="shared" ref="T90:T92" si="249">Y90/D90</f>
        <v>0.21680406684655407</v>
      </c>
      <c r="V90" s="36">
        <v>847603</v>
      </c>
      <c r="W90" s="36">
        <f t="shared" ref="W90:W92" si="250">V90+D90</f>
        <v>1182998</v>
      </c>
      <c r="X90" s="38"/>
      <c r="Y90" s="40">
        <v>72715</v>
      </c>
      <c r="Z90" s="69">
        <f t="shared" ref="Z90:Z92" si="251">(Y90-Y91)/Y91</f>
        <v>6.3663414296588469E-3</v>
      </c>
      <c r="AA90" s="40">
        <f t="shared" ref="AA90:AA92" si="252">Y90-Y91</f>
        <v>460</v>
      </c>
      <c r="AB90" s="38"/>
      <c r="AC90" s="38">
        <v>7262</v>
      </c>
      <c r="AD90" s="38"/>
    </row>
    <row r="91" spans="1:30" s="34" customFormat="1" x14ac:dyDescent="0.25">
      <c r="B91" s="34">
        <f t="shared" si="236"/>
        <v>68</v>
      </c>
      <c r="C91" s="35">
        <f t="shared" si="237"/>
        <v>43960</v>
      </c>
      <c r="D91" s="36">
        <v>333122</v>
      </c>
      <c r="E91" s="37">
        <f t="shared" si="238"/>
        <v>0.25603203455550899</v>
      </c>
      <c r="F91" s="36">
        <v>21271</v>
      </c>
      <c r="G91" s="38"/>
      <c r="H91" s="36">
        <f t="shared" si="239"/>
        <v>226</v>
      </c>
      <c r="I91" s="39">
        <f t="shared" si="240"/>
        <v>1.0738892848657639E-2</v>
      </c>
      <c r="J91" s="36">
        <f t="shared" si="241"/>
        <v>2715</v>
      </c>
      <c r="K91" s="50">
        <f t="shared" si="242"/>
        <v>8.2171382567560614E-3</v>
      </c>
      <c r="L91" s="36">
        <v>1153768</v>
      </c>
      <c r="M91" s="40">
        <v>32225</v>
      </c>
      <c r="N91" s="37">
        <f t="shared" si="243"/>
        <v>8.4251357641582619E-2</v>
      </c>
      <c r="O91" s="41">
        <f t="shared" si="244"/>
        <v>1.8436115406216848E-2</v>
      </c>
      <c r="P91" s="37">
        <f t="shared" si="245"/>
        <v>2.8732736952573373E-2</v>
      </c>
      <c r="Q91" s="37">
        <f t="shared" si="246"/>
        <v>0.28872528965961963</v>
      </c>
      <c r="R91" s="41">
        <f t="shared" si="247"/>
        <v>6.3853483108290657E-2</v>
      </c>
      <c r="S91" s="37">
        <f t="shared" si="248"/>
        <v>0.294387931631029</v>
      </c>
      <c r="T91" s="41">
        <f t="shared" si="249"/>
        <v>0.21690251619526779</v>
      </c>
      <c r="V91" s="36">
        <v>820646</v>
      </c>
      <c r="W91" s="36">
        <f t="shared" si="250"/>
        <v>1153768</v>
      </c>
      <c r="X91" s="38"/>
      <c r="Y91" s="40">
        <v>72255</v>
      </c>
      <c r="Z91" s="69">
        <f t="shared" si="251"/>
        <v>8.0358263926673078E-3</v>
      </c>
      <c r="AA91" s="40">
        <f t="shared" si="252"/>
        <v>576</v>
      </c>
      <c r="AB91" s="38"/>
      <c r="AC91" s="38"/>
      <c r="AD91" s="38"/>
    </row>
    <row r="92" spans="1:30" s="34" customFormat="1" x14ac:dyDescent="0.25">
      <c r="B92" s="34">
        <f t="shared" si="236"/>
        <v>67</v>
      </c>
      <c r="C92" s="35">
        <f t="shared" si="237"/>
        <v>43959</v>
      </c>
      <c r="D92" s="36">
        <v>330407</v>
      </c>
      <c r="E92" s="37">
        <f t="shared" si="238"/>
        <v>0.25895690543649069</v>
      </c>
      <c r="F92" s="36">
        <v>21045</v>
      </c>
      <c r="G92" s="38"/>
      <c r="H92" s="36">
        <f t="shared" si="239"/>
        <v>217</v>
      </c>
      <c r="I92" s="39">
        <f t="shared" si="240"/>
        <v>1.0418667178797773E-2</v>
      </c>
      <c r="J92" s="36">
        <f t="shared" si="241"/>
        <v>2758</v>
      </c>
      <c r="K92" s="50">
        <f t="shared" si="242"/>
        <v>8.4175443843869501E-3</v>
      </c>
      <c r="L92" s="36">
        <v>1121543</v>
      </c>
      <c r="M92" s="40">
        <v>31627</v>
      </c>
      <c r="N92" s="37">
        <f t="shared" si="243"/>
        <v>8.7203971290353177E-2</v>
      </c>
      <c r="O92" s="41">
        <f t="shared" si="244"/>
        <v>1.8764327359717819E-2</v>
      </c>
      <c r="P92" s="37">
        <f t="shared" si="245"/>
        <v>2.9017832566913412E-2</v>
      </c>
      <c r="Q92" s="37">
        <f t="shared" si="246"/>
        <v>0.29460038536195227</v>
      </c>
      <c r="R92" s="41">
        <f t="shared" si="247"/>
        <v>6.3694171128335655E-2</v>
      </c>
      <c r="S92" s="37">
        <f t="shared" si="248"/>
        <v>0.29360063616958942</v>
      </c>
      <c r="T92" s="41">
        <f t="shared" si="249"/>
        <v>0.21694152968914096</v>
      </c>
      <c r="V92" s="36">
        <v>791136</v>
      </c>
      <c r="W92" s="36">
        <f t="shared" si="250"/>
        <v>1121543</v>
      </c>
      <c r="X92" s="38"/>
      <c r="Y92" s="40">
        <v>71679</v>
      </c>
      <c r="Z92" s="69">
        <f t="shared" si="251"/>
        <v>7.4066786597706321E-3</v>
      </c>
      <c r="AA92" s="40">
        <f t="shared" si="252"/>
        <v>527</v>
      </c>
      <c r="AB92" s="38"/>
      <c r="AC92" s="38"/>
      <c r="AD92" s="38"/>
    </row>
    <row r="93" spans="1:30" s="34" customFormat="1" x14ac:dyDescent="0.25">
      <c r="B93" s="34">
        <f t="shared" ref="B93:B99" si="253">B94+1</f>
        <v>66</v>
      </c>
      <c r="C93" s="35">
        <f t="shared" ref="C93:C99" si="254">+C94+1</f>
        <v>43958</v>
      </c>
      <c r="D93" s="36">
        <v>327649</v>
      </c>
      <c r="E93" s="37">
        <f>D93/D14</f>
        <v>0.26251044556807468</v>
      </c>
      <c r="F93" s="36">
        <v>20828</v>
      </c>
      <c r="G93" s="38"/>
      <c r="H93" s="36">
        <f t="shared" ref="H93:H94" si="255">F93-F94</f>
        <v>951</v>
      </c>
      <c r="I93" s="39">
        <f t="shared" ref="I93:I94" si="256">H93/F94</f>
        <v>4.7844242088846405E-2</v>
      </c>
      <c r="J93" s="36">
        <f t="shared" ref="J93:J94" si="257">D93-D94</f>
        <v>3671</v>
      </c>
      <c r="K93" s="50">
        <f t="shared" ref="K93:K94" si="258">J93/D94</f>
        <v>1.1331016303576169E-2</v>
      </c>
      <c r="L93" s="36">
        <v>1089916</v>
      </c>
      <c r="M93" s="40">
        <v>33995</v>
      </c>
      <c r="N93" s="37">
        <f t="shared" ref="N93:N94" si="259">J93/M93</f>
        <v>0.10798646859832328</v>
      </c>
      <c r="O93" s="41">
        <f t="shared" ref="O93:O94" si="260">F93/L93</f>
        <v>1.9109729557140184E-2</v>
      </c>
      <c r="P93" s="37">
        <f t="shared" ref="P93:P94" si="261">(L93-L94)/L94</f>
        <v>3.2194643349265716E-2</v>
      </c>
      <c r="Q93" s="37">
        <f t="shared" ref="Q93:Q94" si="262">D93/L93</f>
        <v>0.30061857978046014</v>
      </c>
      <c r="R93" s="41">
        <f t="shared" ref="R93:R94" si="263">F93/D93</f>
        <v>6.3568025539525536E-2</v>
      </c>
      <c r="S93" s="37">
        <f t="shared" ref="S93:S94" si="264">F93/Y93</f>
        <v>0.29272543287609626</v>
      </c>
      <c r="T93" s="41">
        <f t="shared" ref="T93:T94" si="265">Y93/D93</f>
        <v>0.21715921611236413</v>
      </c>
      <c r="V93" s="36">
        <v>762267</v>
      </c>
      <c r="W93" s="36">
        <f t="shared" ref="W93:W101" si="266">V93+D93</f>
        <v>1089916</v>
      </c>
      <c r="X93" s="38"/>
      <c r="Y93" s="40">
        <v>71152</v>
      </c>
      <c r="Z93" s="69">
        <f t="shared" ref="Z93" si="267">(Y93-Y94)/Y94</f>
        <v>8.6902281007669516E-3</v>
      </c>
      <c r="AA93" s="40">
        <f t="shared" ref="AA93" si="268">Y93-Y94</f>
        <v>613</v>
      </c>
      <c r="AB93" s="38"/>
      <c r="AC93" s="38"/>
      <c r="AD93" s="38"/>
    </row>
    <row r="94" spans="1:30" s="34" customFormat="1" x14ac:dyDescent="0.25">
      <c r="B94" s="34">
        <f t="shared" si="253"/>
        <v>65</v>
      </c>
      <c r="C94" s="35">
        <f t="shared" si="254"/>
        <v>43957</v>
      </c>
      <c r="D94" s="36">
        <v>323978</v>
      </c>
      <c r="E94" s="37">
        <f>D94/D15</f>
        <v>0.26543455160226026</v>
      </c>
      <c r="F94" s="36">
        <v>19877</v>
      </c>
      <c r="G94" s="38"/>
      <c r="H94" s="36">
        <f t="shared" si="255"/>
        <v>232</v>
      </c>
      <c r="I94" s="39">
        <f t="shared" si="256"/>
        <v>1.1809620768643421E-2</v>
      </c>
      <c r="J94" s="36">
        <f t="shared" si="257"/>
        <v>2786</v>
      </c>
      <c r="K94" s="50">
        <f t="shared" si="258"/>
        <v>8.6739395750828167E-3</v>
      </c>
      <c r="L94" s="36">
        <v>1055921</v>
      </c>
      <c r="M94" s="40">
        <v>27022</v>
      </c>
      <c r="N94" s="37">
        <f t="shared" si="259"/>
        <v>0.10310117681888831</v>
      </c>
      <c r="O94" s="41">
        <f t="shared" si="260"/>
        <v>1.882432492582305E-2</v>
      </c>
      <c r="P94" s="37">
        <f t="shared" si="261"/>
        <v>2.6263024845004222E-2</v>
      </c>
      <c r="Q94" s="37">
        <f t="shared" si="262"/>
        <v>0.30682030189758513</v>
      </c>
      <c r="R94" s="41">
        <f t="shared" si="263"/>
        <v>6.1352931371883274E-2</v>
      </c>
      <c r="S94" s="37">
        <f t="shared" si="264"/>
        <v>0.28178738003090487</v>
      </c>
      <c r="T94" s="41">
        <f t="shared" si="265"/>
        <v>0.21772774694578026</v>
      </c>
      <c r="V94" s="36">
        <v>731943</v>
      </c>
      <c r="W94" s="36">
        <f t="shared" si="266"/>
        <v>1055921</v>
      </c>
      <c r="X94" s="38"/>
      <c r="Y94" s="40">
        <v>70539</v>
      </c>
      <c r="Z94" s="69">
        <f t="shared" ref="Z94" si="269">(Y94-Y95)/Y95</f>
        <v>9.6182747219717458E-3</v>
      </c>
      <c r="AA94" s="40">
        <f t="shared" ref="AA94" si="270">Y94-Y95</f>
        <v>672</v>
      </c>
      <c r="AB94" s="38"/>
      <c r="AC94" s="38"/>
      <c r="AD94" s="38"/>
    </row>
    <row r="95" spans="1:30" s="34" customFormat="1" x14ac:dyDescent="0.25">
      <c r="B95" s="34">
        <f t="shared" si="253"/>
        <v>64</v>
      </c>
      <c r="C95" s="35">
        <f t="shared" si="254"/>
        <v>43956</v>
      </c>
      <c r="D95" s="36">
        <v>321192</v>
      </c>
      <c r="E95" s="37">
        <f>D95/D16</f>
        <v>0.26864390831420076</v>
      </c>
      <c r="F95" s="36">
        <v>19645</v>
      </c>
      <c r="G95" s="38"/>
      <c r="H95" s="36">
        <f t="shared" ref="H95:H101" si="271">F95-F96</f>
        <v>230</v>
      </c>
      <c r="I95" s="39">
        <f t="shared" ref="I95:I101" si="272">H95/F96</f>
        <v>1.1846510430079836E-2</v>
      </c>
      <c r="J95" s="36">
        <f t="shared" ref="J95:J101" si="273">D95-D96</f>
        <v>2239</v>
      </c>
      <c r="K95" s="50">
        <f t="shared" ref="K95:K96" si="274">J95/D96</f>
        <v>7.0198430489758681E-3</v>
      </c>
      <c r="L95" s="36">
        <f t="shared" ref="L95:L96" si="275">W95</f>
        <v>1028899</v>
      </c>
      <c r="M95" s="40">
        <v>21589</v>
      </c>
      <c r="N95" s="37">
        <f t="shared" ref="N95:N96" si="276">J95/M95</f>
        <v>0.10371022279864746</v>
      </c>
      <c r="O95" s="41">
        <f t="shared" ref="O95:O96" si="277">F95/L95</f>
        <v>1.9093224893794239E-2</v>
      </c>
      <c r="P95" s="37">
        <f t="shared" ref="P95:P96" si="278">(L95-L96)/L96</f>
        <v>2.1432329670111484E-2</v>
      </c>
      <c r="Q95" s="37">
        <f t="shared" ref="Q95:Q96" si="279">D95/L95</f>
        <v>0.31217058234092948</v>
      </c>
      <c r="R95" s="41">
        <f t="shared" ref="R95:R96" si="280">F95/D95</f>
        <v>6.1162793593862862E-2</v>
      </c>
      <c r="S95" s="37">
        <f t="shared" ref="S95:S96" si="281">F95/Y95</f>
        <v>0.28117709362073656</v>
      </c>
      <c r="T95" s="41">
        <f t="shared" ref="T95:T96" si="282">Y95/D95</f>
        <v>0.21752409773593365</v>
      </c>
      <c r="V95" s="36">
        <v>707707</v>
      </c>
      <c r="W95" s="36">
        <f t="shared" si="266"/>
        <v>1028899</v>
      </c>
      <c r="X95" s="38"/>
      <c r="Y95" s="40">
        <v>69867</v>
      </c>
      <c r="Z95" s="41">
        <f t="shared" ref="Z95:Z96" si="283">(Y95-Y96)/Y96</f>
        <v>7.7310294096435937E-3</v>
      </c>
      <c r="AA95" s="40">
        <f t="shared" ref="AA95:AA96" si="284">Y95-Y96</f>
        <v>536</v>
      </c>
      <c r="AB95" s="38"/>
      <c r="AC95" s="38"/>
      <c r="AD95" s="38"/>
    </row>
    <row r="96" spans="1:30" s="34" customFormat="1" x14ac:dyDescent="0.25">
      <c r="B96" s="34">
        <f t="shared" si="253"/>
        <v>63</v>
      </c>
      <c r="C96" s="35">
        <f t="shared" si="254"/>
        <v>43955</v>
      </c>
      <c r="D96" s="36">
        <v>318953</v>
      </c>
      <c r="E96" s="37">
        <f>D96/D17</f>
        <v>0.27180722193389933</v>
      </c>
      <c r="F96" s="36">
        <v>19415</v>
      </c>
      <c r="G96" s="38"/>
      <c r="H96" s="36">
        <f t="shared" si="271"/>
        <v>226</v>
      </c>
      <c r="I96" s="39">
        <f t="shared" si="272"/>
        <v>1.1777580905727239E-2</v>
      </c>
      <c r="J96" s="36">
        <f t="shared" si="273"/>
        <v>2538</v>
      </c>
      <c r="K96" s="50">
        <f t="shared" si="274"/>
        <v>8.0211115149408218E-3</v>
      </c>
      <c r="L96" s="36">
        <f t="shared" si="275"/>
        <v>1007310</v>
      </c>
      <c r="M96" s="40">
        <v>21399</v>
      </c>
      <c r="N96" s="37">
        <f t="shared" si="276"/>
        <v>0.11860367306883499</v>
      </c>
      <c r="O96" s="41">
        <f t="shared" si="277"/>
        <v>1.9274106283070754E-2</v>
      </c>
      <c r="P96" s="37">
        <f t="shared" si="278"/>
        <v>2.1704798911869327E-2</v>
      </c>
      <c r="Q96" s="37">
        <f t="shared" si="279"/>
        <v>0.31663837348978963</v>
      </c>
      <c r="R96" s="41">
        <f t="shared" si="280"/>
        <v>6.0871037425576806E-2</v>
      </c>
      <c r="S96" s="37">
        <f t="shared" si="281"/>
        <v>0.28003346266460888</v>
      </c>
      <c r="T96" s="41">
        <f t="shared" si="282"/>
        <v>0.21737058438077084</v>
      </c>
      <c r="V96" s="36">
        <v>688357</v>
      </c>
      <c r="W96" s="36">
        <f t="shared" si="266"/>
        <v>1007310</v>
      </c>
      <c r="X96" s="38"/>
      <c r="Y96" s="40">
        <v>69331</v>
      </c>
      <c r="Z96" s="41">
        <f t="shared" si="283"/>
        <v>8.6563081936685288E-3</v>
      </c>
      <c r="AA96" s="40">
        <f t="shared" si="284"/>
        <v>595</v>
      </c>
      <c r="AB96" s="38"/>
      <c r="AC96" s="38"/>
      <c r="AD96" s="38"/>
    </row>
    <row r="97" spans="1:30" s="34" customFormat="1" x14ac:dyDescent="0.25">
      <c r="B97" s="34">
        <f t="shared" si="253"/>
        <v>62</v>
      </c>
      <c r="C97" s="35">
        <f t="shared" si="254"/>
        <v>43954</v>
      </c>
      <c r="D97" s="36">
        <v>316415</v>
      </c>
      <c r="E97" s="37">
        <f>D97/D18</f>
        <v>0.27466436806752742</v>
      </c>
      <c r="F97" s="36">
        <v>19189</v>
      </c>
      <c r="G97" s="38"/>
      <c r="H97" s="36">
        <f t="shared" si="271"/>
        <v>280</v>
      </c>
      <c r="I97" s="39">
        <f t="shared" si="272"/>
        <v>1.4807763498862975E-2</v>
      </c>
      <c r="J97" s="36">
        <f t="shared" si="273"/>
        <v>3438</v>
      </c>
      <c r="K97" s="50">
        <f t="shared" ref="K97:K101" si="285">J97/D98</f>
        <v>1.0984832751288434E-2</v>
      </c>
      <c r="L97" s="36">
        <f t="shared" ref="L97:L101" si="286">W97</f>
        <v>985911</v>
      </c>
      <c r="M97" s="40">
        <v>26840</v>
      </c>
      <c r="N97" s="37">
        <f t="shared" ref="N97:N101" si="287">J97/M97</f>
        <v>0.12809239940387482</v>
      </c>
      <c r="O97" s="41">
        <f t="shared" ref="O97:O101" si="288">F97/L97</f>
        <v>1.9463217268090121E-2</v>
      </c>
      <c r="P97" s="37">
        <f t="shared" ref="P97:P101" si="289">(L97-L98)/L98</f>
        <v>2.7985415052691615E-2</v>
      </c>
      <c r="Q97" s="37">
        <f t="shared" ref="Q97:Q101" si="290">D97/L97</f>
        <v>0.32093667683999877</v>
      </c>
      <c r="R97" s="41">
        <f t="shared" ref="R97:R101" si="291">F97/D97</f>
        <v>6.0645038952009227E-2</v>
      </c>
      <c r="S97" s="37">
        <f t="shared" ref="S97:S101" si="292">F97/Y97</f>
        <v>0.2791695763500931</v>
      </c>
      <c r="T97" s="41">
        <f t="shared" ref="T97:T101" si="293">Y97/D97</f>
        <v>0.21723369625333819</v>
      </c>
      <c r="V97" s="36">
        <v>669496</v>
      </c>
      <c r="W97" s="36">
        <f t="shared" si="266"/>
        <v>985911</v>
      </c>
      <c r="X97" s="38"/>
      <c r="Y97" s="40">
        <v>68736</v>
      </c>
      <c r="Z97" s="41">
        <f t="shared" ref="Z97:Z104" si="294">(Y97-Y98)/Y98</f>
        <v>1.246133451171012E-2</v>
      </c>
      <c r="AA97" s="40">
        <f t="shared" ref="AA97:AA104" si="295">Y97-Y98</f>
        <v>846</v>
      </c>
      <c r="AB97" s="38"/>
      <c r="AC97" s="38"/>
      <c r="AD97" s="38"/>
    </row>
    <row r="98" spans="1:30" s="34" customFormat="1" x14ac:dyDescent="0.25">
      <c r="B98" s="34">
        <f t="shared" si="253"/>
        <v>61</v>
      </c>
      <c r="C98" s="35">
        <f t="shared" si="254"/>
        <v>43953</v>
      </c>
      <c r="D98" s="36">
        <v>312977</v>
      </c>
      <c r="E98" s="37">
        <f>D98/D19</f>
        <v>0.27815751982573439</v>
      </c>
      <c r="F98" s="36">
        <v>18909</v>
      </c>
      <c r="G98" s="38"/>
      <c r="H98" s="36">
        <f t="shared" si="271"/>
        <v>290</v>
      </c>
      <c r="I98" s="39">
        <f t="shared" si="272"/>
        <v>1.5575487405338633E-2</v>
      </c>
      <c r="J98" s="36">
        <f t="shared" si="273"/>
        <v>4663</v>
      </c>
      <c r="K98" s="50">
        <f t="shared" si="285"/>
        <v>1.5124191570930935E-2</v>
      </c>
      <c r="L98" s="36">
        <f t="shared" si="286"/>
        <v>959071</v>
      </c>
      <c r="M98" s="40">
        <v>31633</v>
      </c>
      <c r="N98" s="37">
        <f t="shared" si="287"/>
        <v>0.1474093509942149</v>
      </c>
      <c r="O98" s="41">
        <f t="shared" si="288"/>
        <v>1.9715954293269215E-2</v>
      </c>
      <c r="P98" s="37">
        <f t="shared" si="289"/>
        <v>3.410794036905971E-2</v>
      </c>
      <c r="Q98" s="37">
        <f t="shared" si="290"/>
        <v>0.3263335039845851</v>
      </c>
      <c r="R98" s="41">
        <f t="shared" si="291"/>
        <v>6.0416580132086381E-2</v>
      </c>
      <c r="S98" s="37">
        <f t="shared" si="292"/>
        <v>0.27852408307556342</v>
      </c>
      <c r="T98" s="41">
        <f t="shared" si="293"/>
        <v>0.21691689804682132</v>
      </c>
      <c r="V98" s="36">
        <v>646094</v>
      </c>
      <c r="W98" s="36">
        <f t="shared" si="266"/>
        <v>959071</v>
      </c>
      <c r="X98" s="38"/>
      <c r="Y98" s="40">
        <v>67890</v>
      </c>
      <c r="Z98" s="41">
        <f t="shared" si="294"/>
        <v>1.0568621613575468E-2</v>
      </c>
      <c r="AA98" s="40">
        <f t="shared" si="295"/>
        <v>710</v>
      </c>
      <c r="AB98" s="38"/>
      <c r="AC98" s="38"/>
      <c r="AD98" s="38"/>
    </row>
    <row r="99" spans="1:30" s="34" customFormat="1" x14ac:dyDescent="0.25">
      <c r="B99" s="34">
        <f t="shared" si="253"/>
        <v>60</v>
      </c>
      <c r="C99" s="35">
        <f t="shared" si="254"/>
        <v>43952</v>
      </c>
      <c r="D99" s="36">
        <v>308314</v>
      </c>
      <c r="E99" s="37">
        <f>D99/D20</f>
        <v>0.28139029516802794</v>
      </c>
      <c r="F99" s="36">
        <v>18619</v>
      </c>
      <c r="G99" s="38"/>
      <c r="H99" s="36">
        <f t="shared" si="271"/>
        <v>298</v>
      </c>
      <c r="I99" s="39">
        <f t="shared" si="272"/>
        <v>1.6265487691719885E-2</v>
      </c>
      <c r="J99" s="36">
        <f t="shared" si="273"/>
        <v>3942</v>
      </c>
      <c r="K99" s="50">
        <f t="shared" si="285"/>
        <v>1.2951257014442852E-2</v>
      </c>
      <c r="L99" s="36">
        <f t="shared" si="286"/>
        <v>927438</v>
      </c>
      <c r="M99" s="40">
        <v>26802</v>
      </c>
      <c r="N99" s="37">
        <f t="shared" si="287"/>
        <v>0.14707857622565479</v>
      </c>
      <c r="O99" s="41">
        <f t="shared" si="288"/>
        <v>2.0075735520865008E-2</v>
      </c>
      <c r="P99" s="37">
        <f t="shared" si="289"/>
        <v>2.9724670410562849E-2</v>
      </c>
      <c r="Q99" s="37">
        <f t="shared" si="290"/>
        <v>0.33243623832536512</v>
      </c>
      <c r="R99" s="41">
        <f t="shared" si="291"/>
        <v>6.0389732545392039E-2</v>
      </c>
      <c r="S99" s="37">
        <f t="shared" si="292"/>
        <v>0.27715093777910094</v>
      </c>
      <c r="T99" s="41">
        <f t="shared" si="293"/>
        <v>0.21789474367041392</v>
      </c>
      <c r="V99" s="36">
        <v>619124</v>
      </c>
      <c r="W99" s="36">
        <f t="shared" si="266"/>
        <v>927438</v>
      </c>
      <c r="X99" s="38"/>
      <c r="Y99" s="40">
        <v>67180</v>
      </c>
      <c r="Z99" s="41">
        <f t="shared" si="294"/>
        <v>1.2219560336904278E-2</v>
      </c>
      <c r="AA99" s="40">
        <f t="shared" si="295"/>
        <v>811</v>
      </c>
      <c r="AB99" s="38"/>
      <c r="AC99" s="38"/>
      <c r="AD99" s="38"/>
    </row>
    <row r="100" spans="1:30" s="34" customFormat="1" x14ac:dyDescent="0.25">
      <c r="B100" s="34">
        <f t="shared" ref="B100:B103" si="296">B101+1</f>
        <v>59</v>
      </c>
      <c r="C100" s="35">
        <f t="shared" ref="C100:C103" si="297">+C101+1</f>
        <v>43951</v>
      </c>
      <c r="D100" s="36">
        <v>304372</v>
      </c>
      <c r="E100" s="37">
        <f>D100/D21</f>
        <v>0.28656647842927541</v>
      </c>
      <c r="F100" s="36">
        <v>18321</v>
      </c>
      <c r="G100" s="38"/>
      <c r="H100" s="36">
        <f t="shared" si="271"/>
        <v>306</v>
      </c>
      <c r="I100" s="39">
        <f t="shared" si="272"/>
        <v>1.6985845129059117E-2</v>
      </c>
      <c r="J100" s="36">
        <f t="shared" si="273"/>
        <v>4681</v>
      </c>
      <c r="K100" s="50">
        <f t="shared" si="285"/>
        <v>1.5619421337310764E-2</v>
      </c>
      <c r="L100" s="36">
        <f t="shared" si="286"/>
        <v>900666</v>
      </c>
      <c r="M100" s="40">
        <v>28155</v>
      </c>
      <c r="N100" s="37">
        <f t="shared" si="287"/>
        <v>0.16625821346119696</v>
      </c>
      <c r="O100" s="41">
        <f t="shared" si="288"/>
        <v>2.034161387240109E-2</v>
      </c>
      <c r="P100" s="37">
        <f t="shared" si="289"/>
        <v>8.844311833141788E-2</v>
      </c>
      <c r="Q100" s="37">
        <f t="shared" si="290"/>
        <v>0.33794103474539949</v>
      </c>
      <c r="R100" s="41">
        <f t="shared" si="291"/>
        <v>6.0192790401219561E-2</v>
      </c>
      <c r="S100" s="37">
        <f t="shared" si="292"/>
        <v>0.27604755232111378</v>
      </c>
      <c r="T100" s="41">
        <f t="shared" si="293"/>
        <v>0.21805225184971022</v>
      </c>
      <c r="V100" s="36">
        <v>596294</v>
      </c>
      <c r="W100" s="36">
        <f t="shared" si="266"/>
        <v>900666</v>
      </c>
      <c r="X100" s="38"/>
      <c r="Y100" s="40">
        <v>66369</v>
      </c>
      <c r="Z100" s="41">
        <f t="shared" si="294"/>
        <v>1.486306711317033E-2</v>
      </c>
      <c r="AA100" s="40">
        <f t="shared" si="295"/>
        <v>972</v>
      </c>
      <c r="AB100" s="38"/>
      <c r="AC100" s="38"/>
      <c r="AD100" s="38"/>
    </row>
    <row r="101" spans="1:30" s="34" customFormat="1" x14ac:dyDescent="0.25">
      <c r="B101" s="34">
        <f t="shared" si="296"/>
        <v>58</v>
      </c>
      <c r="C101" s="35">
        <f t="shared" si="297"/>
        <v>43950</v>
      </c>
      <c r="D101" s="36">
        <v>299691</v>
      </c>
      <c r="E101" s="37">
        <f>D101/D22</f>
        <v>0.29007304794915001</v>
      </c>
      <c r="F101" s="36">
        <v>18015</v>
      </c>
      <c r="G101" s="38"/>
      <c r="H101" s="36">
        <f t="shared" si="271"/>
        <v>377</v>
      </c>
      <c r="I101" s="39">
        <f t="shared" si="272"/>
        <v>2.137430547681143E-2</v>
      </c>
      <c r="J101" s="36">
        <f t="shared" si="273"/>
        <v>4585</v>
      </c>
      <c r="K101" s="50">
        <f t="shared" si="285"/>
        <v>1.5536790170311685E-2</v>
      </c>
      <c r="L101" s="36">
        <f t="shared" si="286"/>
        <v>827481</v>
      </c>
      <c r="M101" s="40">
        <v>27487</v>
      </c>
      <c r="N101" s="37">
        <f t="shared" si="287"/>
        <v>0.16680612653254265</v>
      </c>
      <c r="O101" s="41">
        <f t="shared" si="288"/>
        <v>2.1770892624724918E-2</v>
      </c>
      <c r="P101" s="37">
        <f t="shared" si="289"/>
        <v>-2.0725590950941664E-2</v>
      </c>
      <c r="Q101" s="37">
        <f t="shared" si="290"/>
        <v>0.36217266620019067</v>
      </c>
      <c r="R101" s="41">
        <f t="shared" si="291"/>
        <v>6.0111915272730916E-2</v>
      </c>
      <c r="S101" s="37">
        <f t="shared" si="292"/>
        <v>0.27547135189687599</v>
      </c>
      <c r="T101" s="41">
        <f t="shared" si="293"/>
        <v>0.21821476120404015</v>
      </c>
      <c r="V101" s="36">
        <v>527790</v>
      </c>
      <c r="W101" s="36">
        <f t="shared" si="266"/>
        <v>827481</v>
      </c>
      <c r="X101" s="38"/>
      <c r="Y101" s="40">
        <v>65397</v>
      </c>
      <c r="Z101" s="41">
        <f t="shared" si="294"/>
        <v>1.6776019154824465E-2</v>
      </c>
      <c r="AA101" s="40">
        <f t="shared" si="295"/>
        <v>1079</v>
      </c>
      <c r="AB101" s="38"/>
      <c r="AC101" s="38"/>
      <c r="AD101" s="38"/>
    </row>
    <row r="102" spans="1:30" s="34" customFormat="1" x14ac:dyDescent="0.25">
      <c r="B102" s="34">
        <f t="shared" si="296"/>
        <v>57</v>
      </c>
      <c r="C102" s="35">
        <f t="shared" si="297"/>
        <v>43949</v>
      </c>
      <c r="D102" s="36">
        <v>295106</v>
      </c>
      <c r="E102" s="37">
        <f>D102/D23</f>
        <v>0.29346494403296763</v>
      </c>
      <c r="F102" s="36">
        <v>17638</v>
      </c>
      <c r="G102" s="38"/>
      <c r="H102" s="36">
        <f t="shared" ref="H102:H104" si="298">F102-F103</f>
        <v>335</v>
      </c>
      <c r="I102" s="39">
        <f t="shared" ref="I102:I104" si="299">H102/F103</f>
        <v>1.9360804484771427E-2</v>
      </c>
      <c r="J102" s="36">
        <f t="shared" ref="J102:J104" si="300">D102-D103</f>
        <v>3110</v>
      </c>
      <c r="K102" s="50">
        <f t="shared" ref="K102:K104" si="301">J102/D103</f>
        <v>1.0650830833299086E-2</v>
      </c>
      <c r="L102" s="36">
        <f t="shared" ref="L102:L104" si="302">W102</f>
        <v>844994</v>
      </c>
      <c r="M102" s="40">
        <v>18899</v>
      </c>
      <c r="N102" s="37">
        <f t="shared" ref="N102:N148" si="303">J102/M102</f>
        <v>0.16455897137414677</v>
      </c>
      <c r="O102" s="41">
        <f t="shared" ref="O102:O148" si="304">F102/L102</f>
        <v>2.087352099541535E-2</v>
      </c>
      <c r="P102" s="37">
        <f t="shared" ref="P102:P133" si="305">(L102-L103)/L103</f>
        <v>2.2877514087362834E-2</v>
      </c>
      <c r="Q102" s="37">
        <f t="shared" ref="Q102:Q146" si="306">D102/L102</f>
        <v>0.34924034963561873</v>
      </c>
      <c r="R102" s="41">
        <f t="shared" ref="R102:R146" si="307">F102/D102</f>
        <v>5.9768354421800979E-2</v>
      </c>
      <c r="S102" s="37">
        <f t="shared" ref="S102:S141" si="308">F102/Y102</f>
        <v>0.27423116390435026</v>
      </c>
      <c r="T102" s="41">
        <f t="shared" ref="T102:T146" si="309">Y102/D102</f>
        <v>0.21794880483622833</v>
      </c>
      <c r="V102" s="36">
        <v>549888</v>
      </c>
      <c r="W102" s="36">
        <f t="shared" ref="W102:W148" si="310">V102+D102</f>
        <v>844994</v>
      </c>
      <c r="X102" s="38"/>
      <c r="Y102" s="40">
        <v>64318</v>
      </c>
      <c r="Z102" s="41">
        <f t="shared" si="294"/>
        <v>1.1766556551832626E-2</v>
      </c>
      <c r="AA102" s="40">
        <f t="shared" si="295"/>
        <v>748</v>
      </c>
      <c r="AB102" s="38"/>
      <c r="AC102" s="38"/>
      <c r="AD102" s="38"/>
    </row>
    <row r="103" spans="1:30" s="34" customFormat="1" x14ac:dyDescent="0.25">
      <c r="B103" s="34">
        <f t="shared" si="296"/>
        <v>56</v>
      </c>
      <c r="C103" s="35">
        <f t="shared" si="297"/>
        <v>43948</v>
      </c>
      <c r="D103" s="36">
        <v>291996</v>
      </c>
      <c r="E103" s="37">
        <f>D103/D24</f>
        <v>0.29761072391742616</v>
      </c>
      <c r="F103" s="36">
        <v>17303</v>
      </c>
      <c r="G103" s="38"/>
      <c r="H103" s="36">
        <f t="shared" si="298"/>
        <v>337</v>
      </c>
      <c r="I103" s="39">
        <f t="shared" si="299"/>
        <v>1.986325592361193E-2</v>
      </c>
      <c r="J103" s="36">
        <f t="shared" si="300"/>
        <v>3951</v>
      </c>
      <c r="K103" s="39">
        <f t="shared" si="301"/>
        <v>1.3716606780190595E-2</v>
      </c>
      <c r="L103" s="36">
        <f t="shared" si="302"/>
        <v>826095</v>
      </c>
      <c r="M103" s="40">
        <v>20745</v>
      </c>
      <c r="N103" s="37">
        <f t="shared" si="303"/>
        <v>0.19045553145336225</v>
      </c>
      <c r="O103" s="41">
        <f t="shared" si="304"/>
        <v>2.0945532898758619E-2</v>
      </c>
      <c r="P103" s="37">
        <f t="shared" si="305"/>
        <v>2.5758986775935928E-2</v>
      </c>
      <c r="Q103" s="37">
        <f t="shared" si="306"/>
        <v>0.35346540046846914</v>
      </c>
      <c r="R103" s="41">
        <f t="shared" si="307"/>
        <v>5.9257661063850192E-2</v>
      </c>
      <c r="S103" s="37">
        <f t="shared" si="308"/>
        <v>0.27218813905930472</v>
      </c>
      <c r="T103" s="41">
        <f t="shared" si="309"/>
        <v>0.21770846175975014</v>
      </c>
      <c r="V103" s="36">
        <v>534099</v>
      </c>
      <c r="W103" s="36">
        <f t="shared" si="310"/>
        <v>826095</v>
      </c>
      <c r="X103" s="38"/>
      <c r="Y103" s="40">
        <v>63570</v>
      </c>
      <c r="Z103" s="41">
        <f t="shared" si="294"/>
        <v>1.669705402552538E-2</v>
      </c>
      <c r="AA103" s="40">
        <f t="shared" si="295"/>
        <v>1044</v>
      </c>
      <c r="AB103" s="38"/>
      <c r="AC103" s="38"/>
      <c r="AD103" s="38"/>
    </row>
    <row r="104" spans="1:30" s="34" customFormat="1" x14ac:dyDescent="0.25">
      <c r="B104" s="34">
        <f t="shared" ref="B104:B111" si="311">B105+1</f>
        <v>55</v>
      </c>
      <c r="C104" s="35">
        <f t="shared" ref="C104:C111" si="312">+C105+1</f>
        <v>43947</v>
      </c>
      <c r="D104" s="36">
        <v>288045</v>
      </c>
      <c r="E104" s="37">
        <f>D104/D25</f>
        <v>0.30027896561717493</v>
      </c>
      <c r="F104" s="36">
        <v>16966</v>
      </c>
      <c r="G104" s="38"/>
      <c r="H104" s="36">
        <f t="shared" si="298"/>
        <v>367</v>
      </c>
      <c r="I104" s="39">
        <f t="shared" si="299"/>
        <v>2.2109765648533043E-2</v>
      </c>
      <c r="J104" s="36">
        <f t="shared" si="300"/>
        <v>5902</v>
      </c>
      <c r="K104" s="39">
        <f t="shared" si="301"/>
        <v>2.0918470421027634E-2</v>
      </c>
      <c r="L104" s="36">
        <f t="shared" si="302"/>
        <v>805350</v>
      </c>
      <c r="M104" s="40">
        <v>27782</v>
      </c>
      <c r="N104" s="37">
        <f t="shared" si="303"/>
        <v>0.21243970916420704</v>
      </c>
      <c r="O104" s="41">
        <f t="shared" si="304"/>
        <v>2.1066616998820387E-2</v>
      </c>
      <c r="P104" s="37">
        <f t="shared" si="305"/>
        <v>3.5729351002098848E-2</v>
      </c>
      <c r="Q104" s="37">
        <f t="shared" si="306"/>
        <v>0.35766436952877628</v>
      </c>
      <c r="R104" s="41">
        <f t="shared" si="307"/>
        <v>5.8900519016125953E-2</v>
      </c>
      <c r="S104" s="37">
        <f t="shared" si="308"/>
        <v>0.27134312126155519</v>
      </c>
      <c r="T104" s="41">
        <f t="shared" si="309"/>
        <v>0.21707024944019163</v>
      </c>
      <c r="V104" s="36">
        <v>517305</v>
      </c>
      <c r="W104" s="36">
        <f t="shared" si="310"/>
        <v>805350</v>
      </c>
      <c r="X104" s="38"/>
      <c r="Y104" s="40">
        <v>62526</v>
      </c>
      <c r="Z104" s="41">
        <f t="shared" si="294"/>
        <v>1.7361167607673408E-2</v>
      </c>
      <c r="AA104" s="40">
        <f t="shared" si="295"/>
        <v>1067</v>
      </c>
      <c r="AB104" s="38"/>
      <c r="AC104" s="38"/>
      <c r="AD104" s="38"/>
    </row>
    <row r="105" spans="1:30" s="34" customFormat="1" x14ac:dyDescent="0.25">
      <c r="B105" s="34">
        <f t="shared" si="311"/>
        <v>54</v>
      </c>
      <c r="C105" s="35">
        <f t="shared" si="312"/>
        <v>43946</v>
      </c>
      <c r="D105" s="36">
        <v>282143</v>
      </c>
      <c r="E105" s="37">
        <f>D105/D26</f>
        <v>0.30264995569819853</v>
      </c>
      <c r="F105" s="36">
        <v>16599</v>
      </c>
      <c r="G105" s="38"/>
      <c r="H105" s="36">
        <f t="shared" ref="H105:H106" si="313">F105-F106</f>
        <v>437</v>
      </c>
      <c r="I105" s="39">
        <f t="shared" ref="I105:I106" si="314">H105/F106</f>
        <v>2.7038732830095284E-2</v>
      </c>
      <c r="J105" s="36">
        <f t="shared" ref="J105:J106" si="315">D105-D106</f>
        <v>10553</v>
      </c>
      <c r="K105" s="39">
        <f t="shared" ref="K105:K106" si="316">J105/D106</f>
        <v>3.8856364372767772E-2</v>
      </c>
      <c r="L105" s="36">
        <f t="shared" ref="L105:L106" si="317">W105</f>
        <v>777568</v>
      </c>
      <c r="M105" s="40">
        <v>46912</v>
      </c>
      <c r="N105" s="37">
        <f t="shared" si="303"/>
        <v>0.2249531036834925</v>
      </c>
      <c r="O105" s="41">
        <f t="shared" si="304"/>
        <v>2.1347329108193754E-2</v>
      </c>
      <c r="P105" s="37">
        <f t="shared" si="305"/>
        <v>6.4205316865939652E-2</v>
      </c>
      <c r="Q105" s="37">
        <f t="shared" si="306"/>
        <v>0.36285315239310262</v>
      </c>
      <c r="R105" s="41">
        <f t="shared" si="307"/>
        <v>5.883186894588914E-2</v>
      </c>
      <c r="S105" s="37">
        <f t="shared" si="308"/>
        <v>0.27008249402040385</v>
      </c>
      <c r="T105" s="41">
        <f t="shared" si="309"/>
        <v>0.21782925679531301</v>
      </c>
      <c r="V105" s="36">
        <v>495425</v>
      </c>
      <c r="W105" s="36">
        <f t="shared" si="310"/>
        <v>777568</v>
      </c>
      <c r="X105" s="38"/>
      <c r="Y105" s="40">
        <v>61459</v>
      </c>
      <c r="Z105" s="41">
        <f t="shared" ref="Z105:Z107" si="318">(Y105-Y106)/Y106</f>
        <v>1.7297315191842952E-2</v>
      </c>
      <c r="AA105" s="40">
        <f t="shared" ref="AA105:AA107" si="319">Y105-Y106</f>
        <v>1045</v>
      </c>
      <c r="AB105" s="38"/>
      <c r="AC105" s="38"/>
      <c r="AD105" s="38"/>
    </row>
    <row r="106" spans="1:30" s="34" customFormat="1" x14ac:dyDescent="0.25">
      <c r="B106" s="34">
        <f t="shared" si="311"/>
        <v>53</v>
      </c>
      <c r="C106" s="35">
        <f t="shared" si="312"/>
        <v>43945</v>
      </c>
      <c r="D106" s="36">
        <v>271590</v>
      </c>
      <c r="E106" s="37">
        <f>D106/D27</f>
        <v>0.30301035583829627</v>
      </c>
      <c r="F106" s="36">
        <v>16162</v>
      </c>
      <c r="G106" s="38"/>
      <c r="H106" s="36">
        <f t="shared" si="313"/>
        <v>422</v>
      </c>
      <c r="I106" s="39">
        <f t="shared" si="314"/>
        <v>2.6810673443456164E-2</v>
      </c>
      <c r="J106" s="36">
        <f t="shared" si="315"/>
        <v>8130</v>
      </c>
      <c r="K106" s="39">
        <f t="shared" si="316"/>
        <v>3.085857435663858E-2</v>
      </c>
      <c r="L106" s="36">
        <f t="shared" si="317"/>
        <v>730656</v>
      </c>
      <c r="M106" s="40">
        <v>34736</v>
      </c>
      <c r="N106" s="37">
        <f t="shared" si="303"/>
        <v>0.23405112851220636</v>
      </c>
      <c r="O106" s="41">
        <f t="shared" si="304"/>
        <v>2.2119848464941094E-2</v>
      </c>
      <c r="P106" s="37">
        <f t="shared" si="305"/>
        <v>4.9913783193470514E-2</v>
      </c>
      <c r="Q106" s="37">
        <f t="shared" si="306"/>
        <v>0.37170706871633163</v>
      </c>
      <c r="R106" s="41">
        <f t="shared" si="307"/>
        <v>5.950881843955963E-2</v>
      </c>
      <c r="S106" s="37">
        <f t="shared" si="308"/>
        <v>0.26752077333068491</v>
      </c>
      <c r="T106" s="41">
        <f t="shared" si="309"/>
        <v>0.22244559814426157</v>
      </c>
      <c r="V106" s="36">
        <v>459066</v>
      </c>
      <c r="W106" s="36">
        <f t="shared" si="310"/>
        <v>730656</v>
      </c>
      <c r="X106" s="38"/>
      <c r="Y106" s="40">
        <v>60414</v>
      </c>
      <c r="Z106" s="37">
        <f t="shared" si="318"/>
        <v>1.9387496836243988E-2</v>
      </c>
      <c r="AA106" s="40">
        <f t="shared" si="319"/>
        <v>1149</v>
      </c>
      <c r="AB106" s="38"/>
      <c r="AC106" s="38"/>
      <c r="AD106" s="38"/>
    </row>
    <row r="107" spans="1:30" s="34" customFormat="1" x14ac:dyDescent="0.25">
      <c r="A107" s="36">
        <v>2300000</v>
      </c>
      <c r="B107" s="34">
        <f t="shared" si="311"/>
        <v>52</v>
      </c>
      <c r="C107" s="35">
        <f t="shared" si="312"/>
        <v>43944</v>
      </c>
      <c r="D107" s="36">
        <v>263460</v>
      </c>
      <c r="E107" s="37">
        <f>D107/D28</f>
        <v>0.30571323805854805</v>
      </c>
      <c r="F107" s="36">
        <v>15740</v>
      </c>
      <c r="G107" s="38"/>
      <c r="H107" s="36">
        <f t="shared" ref="H107" si="320">F107-F108</f>
        <v>438</v>
      </c>
      <c r="I107" s="39">
        <f t="shared" ref="I107" si="321">H107/F108</f>
        <v>2.8623709319043261E-2</v>
      </c>
      <c r="J107" s="36">
        <f t="shared" ref="J107" si="322">D107-D108</f>
        <v>6244</v>
      </c>
      <c r="K107" s="39">
        <f t="shared" ref="K107" si="323">J107/D108</f>
        <v>2.4275317243095298E-2</v>
      </c>
      <c r="L107" s="36">
        <f t="shared" ref="L107" si="324">W107</f>
        <v>695920</v>
      </c>
      <c r="M107" s="40">
        <v>25938</v>
      </c>
      <c r="N107" s="37">
        <f t="shared" si="303"/>
        <v>0.24072788958285141</v>
      </c>
      <c r="O107" s="41">
        <f t="shared" si="304"/>
        <v>2.26175422462352E-2</v>
      </c>
      <c r="P107" s="37">
        <f t="shared" si="305"/>
        <v>3.8714472926138312E-2</v>
      </c>
      <c r="Q107" s="37">
        <f t="shared" si="306"/>
        <v>0.37857799747097365</v>
      </c>
      <c r="R107" s="41">
        <f t="shared" si="307"/>
        <v>5.9743414560085022E-2</v>
      </c>
      <c r="S107" s="37">
        <f t="shared" si="308"/>
        <v>0.26558677128153207</v>
      </c>
      <c r="T107" s="41">
        <f t="shared" si="309"/>
        <v>0.22494875882486906</v>
      </c>
      <c r="V107" s="36">
        <v>432460</v>
      </c>
      <c r="W107" s="36">
        <f t="shared" si="310"/>
        <v>695920</v>
      </c>
      <c r="X107" s="38"/>
      <c r="Y107" s="40">
        <v>59265</v>
      </c>
      <c r="Z107" s="37">
        <f t="shared" si="318"/>
        <v>2.3451396204258554E-2</v>
      </c>
      <c r="AA107" s="40">
        <f t="shared" si="319"/>
        <v>1358</v>
      </c>
      <c r="AB107" s="38"/>
      <c r="AC107" s="38">
        <v>15021</v>
      </c>
      <c r="AD107" s="38"/>
    </row>
    <row r="108" spans="1:30" s="34" customFormat="1" x14ac:dyDescent="0.25">
      <c r="A108" s="34">
        <f>F107/A107</f>
        <v>6.8434782608695656E-3</v>
      </c>
      <c r="B108" s="34">
        <f t="shared" si="311"/>
        <v>51</v>
      </c>
      <c r="C108" s="35">
        <f t="shared" si="312"/>
        <v>43943</v>
      </c>
      <c r="D108" s="36">
        <v>257216</v>
      </c>
      <c r="E108" s="37">
        <f>D108/D29</f>
        <v>0.30981555557964546</v>
      </c>
      <c r="F108" s="36">
        <v>15302</v>
      </c>
      <c r="G108" s="38"/>
      <c r="H108" s="36">
        <f t="shared" ref="H108:H111" si="325">F108-F109</f>
        <v>474</v>
      </c>
      <c r="I108" s="39">
        <f t="shared" ref="I108:I111" si="326">H108/F109</f>
        <v>3.1966549770704074E-2</v>
      </c>
      <c r="J108" s="36">
        <f t="shared" ref="J108:J111" si="327">D108-D109</f>
        <v>5526</v>
      </c>
      <c r="K108" s="39">
        <f t="shared" ref="K108:K111" si="328">J108/D109</f>
        <v>2.195558027732528E-2</v>
      </c>
      <c r="L108" s="36">
        <f t="shared" ref="L108:L111" si="329">W108</f>
        <v>669982</v>
      </c>
      <c r="M108" s="40">
        <v>20657</v>
      </c>
      <c r="N108" s="37">
        <f t="shared" si="303"/>
        <v>0.26751222345936004</v>
      </c>
      <c r="O108" s="41">
        <f t="shared" si="304"/>
        <v>2.2839419566495815E-2</v>
      </c>
      <c r="P108" s="37">
        <f t="shared" si="305"/>
        <v>3.1813036614946291E-2</v>
      </c>
      <c r="Q108" s="37">
        <f t="shared" si="306"/>
        <v>0.38391479174067361</v>
      </c>
      <c r="R108" s="41">
        <f t="shared" si="307"/>
        <v>5.9490855934312019E-2</v>
      </c>
      <c r="S108" s="37">
        <f t="shared" si="308"/>
        <v>0.26425129949747006</v>
      </c>
      <c r="T108" s="41">
        <f t="shared" si="309"/>
        <v>0.22512985195322219</v>
      </c>
      <c r="V108" s="36">
        <v>412766</v>
      </c>
      <c r="W108" s="36">
        <f t="shared" si="310"/>
        <v>669982</v>
      </c>
      <c r="X108" s="38"/>
      <c r="Y108" s="40">
        <v>57907</v>
      </c>
      <c r="Z108" s="37">
        <f t="shared" ref="Z108:Z111" si="330">(Y108-Y109)/Y109</f>
        <v>2.443123518380922E-2</v>
      </c>
      <c r="AA108" s="40">
        <f t="shared" ref="AA108:AA111" si="331">Y108-Y109</f>
        <v>1381</v>
      </c>
      <c r="AB108" s="38"/>
      <c r="AC108" s="38">
        <v>15599</v>
      </c>
      <c r="AD108" s="38"/>
    </row>
    <row r="109" spans="1:30" s="34" customFormat="1" x14ac:dyDescent="0.25">
      <c r="B109" s="34">
        <f t="shared" si="311"/>
        <v>50</v>
      </c>
      <c r="C109" s="35">
        <f t="shared" si="312"/>
        <v>43942</v>
      </c>
      <c r="D109" s="36">
        <v>251690</v>
      </c>
      <c r="E109" s="37">
        <f>D109/D30</f>
        <v>0.3136988520932783</v>
      </c>
      <c r="F109" s="36">
        <v>14828</v>
      </c>
      <c r="G109" s="38"/>
      <c r="H109" s="36">
        <f t="shared" si="325"/>
        <v>481</v>
      </c>
      <c r="I109" s="39">
        <f t="shared" si="326"/>
        <v>3.3526172719035338E-2</v>
      </c>
      <c r="J109" s="36">
        <f t="shared" si="327"/>
        <v>4178</v>
      </c>
      <c r="K109" s="39">
        <f t="shared" si="328"/>
        <v>1.6879989657067131E-2</v>
      </c>
      <c r="L109" s="36">
        <f t="shared" si="329"/>
        <v>649325</v>
      </c>
      <c r="M109" s="40">
        <v>15464</v>
      </c>
      <c r="N109" s="37">
        <f t="shared" si="303"/>
        <v>0.27017589239524054</v>
      </c>
      <c r="O109" s="41">
        <f t="shared" si="304"/>
        <v>2.2836022022869905E-2</v>
      </c>
      <c r="P109" s="37">
        <f t="shared" si="305"/>
        <v>2.439651595539085E-2</v>
      </c>
      <c r="Q109" s="37">
        <f t="shared" si="306"/>
        <v>0.38761791090748082</v>
      </c>
      <c r="R109" s="41">
        <f t="shared" si="307"/>
        <v>5.8913743096666533E-2</v>
      </c>
      <c r="S109" s="37">
        <f t="shared" si="308"/>
        <v>0.26232176343629482</v>
      </c>
      <c r="T109" s="41">
        <f t="shared" si="309"/>
        <v>0.22458579999205372</v>
      </c>
      <c r="V109" s="36">
        <v>397635</v>
      </c>
      <c r="W109" s="36">
        <f t="shared" si="310"/>
        <v>649325</v>
      </c>
      <c r="X109" s="38"/>
      <c r="Y109" s="40">
        <v>56526</v>
      </c>
      <c r="Z109" s="37">
        <f t="shared" si="330"/>
        <v>2.4244400956729723E-2</v>
      </c>
      <c r="AA109" s="40">
        <f t="shared" si="331"/>
        <v>1338</v>
      </c>
      <c r="AB109" s="38"/>
      <c r="AC109" s="38"/>
      <c r="AD109" s="38"/>
    </row>
    <row r="110" spans="1:30" s="34" customFormat="1" x14ac:dyDescent="0.25">
      <c r="B110" s="34">
        <f t="shared" si="311"/>
        <v>49</v>
      </c>
      <c r="C110" s="35">
        <f t="shared" si="312"/>
        <v>43941</v>
      </c>
      <c r="D110" s="36">
        <v>247512</v>
      </c>
      <c r="E110" s="37">
        <f>D110/D31</f>
        <v>0.31878663453624911</v>
      </c>
      <c r="F110" s="36">
        <v>14347</v>
      </c>
      <c r="G110" s="38"/>
      <c r="H110" s="36">
        <f t="shared" si="325"/>
        <v>478</v>
      </c>
      <c r="I110" s="39">
        <f t="shared" si="326"/>
        <v>3.4465354387482876E-2</v>
      </c>
      <c r="J110" s="36">
        <f t="shared" si="327"/>
        <v>4726</v>
      </c>
      <c r="K110" s="39">
        <f t="shared" si="328"/>
        <v>1.9465702305734269E-2</v>
      </c>
      <c r="L110" s="36">
        <f t="shared" si="329"/>
        <v>633861</v>
      </c>
      <c r="M110" s="40">
        <v>16306</v>
      </c>
      <c r="N110" s="37">
        <f t="shared" si="303"/>
        <v>0.28983196369434566</v>
      </c>
      <c r="O110" s="41">
        <f t="shared" si="304"/>
        <v>2.2634299949042456E-2</v>
      </c>
      <c r="P110" s="37">
        <f t="shared" si="305"/>
        <v>2.6404125948296102E-2</v>
      </c>
      <c r="Q110" s="37">
        <f t="shared" si="306"/>
        <v>0.39048308698594802</v>
      </c>
      <c r="R110" s="41">
        <f t="shared" si="307"/>
        <v>5.7964866349914344E-2</v>
      </c>
      <c r="S110" s="37">
        <f t="shared" si="308"/>
        <v>0.2599659346234689</v>
      </c>
      <c r="T110" s="41">
        <f t="shared" si="309"/>
        <v>0.22297100746630466</v>
      </c>
      <c r="V110" s="36">
        <v>386349</v>
      </c>
      <c r="W110" s="36">
        <f t="shared" si="310"/>
        <v>633861</v>
      </c>
      <c r="X110" s="38"/>
      <c r="Y110" s="40">
        <v>55188</v>
      </c>
      <c r="Z110" s="37">
        <f t="shared" si="330"/>
        <v>2.5627683101339924E-2</v>
      </c>
      <c r="AA110" s="40">
        <f t="shared" si="331"/>
        <v>1379</v>
      </c>
      <c r="AB110" s="38"/>
      <c r="AC110" s="38"/>
      <c r="AD110" s="38"/>
    </row>
    <row r="111" spans="1:30" s="34" customFormat="1" x14ac:dyDescent="0.25">
      <c r="B111" s="34">
        <f t="shared" si="311"/>
        <v>48</v>
      </c>
      <c r="C111" s="35">
        <f t="shared" si="312"/>
        <v>43940</v>
      </c>
      <c r="D111" s="36">
        <v>242786</v>
      </c>
      <c r="E111" s="37">
        <f>D111/D32</f>
        <v>0.32316012389406445</v>
      </c>
      <c r="F111" s="36">
        <v>13869</v>
      </c>
      <c r="G111" s="38"/>
      <c r="H111" s="36">
        <f t="shared" si="325"/>
        <v>507</v>
      </c>
      <c r="I111" s="39">
        <f t="shared" si="326"/>
        <v>3.7943421643466549E-2</v>
      </c>
      <c r="J111" s="36">
        <f t="shared" si="327"/>
        <v>6054</v>
      </c>
      <c r="K111" s="39">
        <f t="shared" si="328"/>
        <v>2.5573222040112871E-2</v>
      </c>
      <c r="L111" s="36">
        <f t="shared" si="329"/>
        <v>617555</v>
      </c>
      <c r="M111" s="40">
        <v>21023</v>
      </c>
      <c r="N111" s="37">
        <f t="shared" si="303"/>
        <v>0.2879703182228987</v>
      </c>
      <c r="O111" s="41">
        <f t="shared" si="304"/>
        <v>2.2457918727886585E-2</v>
      </c>
      <c r="P111" s="37">
        <f t="shared" si="305"/>
        <v>3.5242032279911219E-2</v>
      </c>
      <c r="Q111" s="37">
        <f t="shared" si="306"/>
        <v>0.39314069192217699</v>
      </c>
      <c r="R111" s="41">
        <f t="shared" si="307"/>
        <v>5.7124381142240492E-2</v>
      </c>
      <c r="S111" s="37">
        <f t="shared" si="308"/>
        <v>0.25774498689810255</v>
      </c>
      <c r="T111" s="41">
        <f t="shared" si="309"/>
        <v>0.22163139554999053</v>
      </c>
      <c r="V111" s="36">
        <v>374769</v>
      </c>
      <c r="W111" s="36">
        <f t="shared" si="310"/>
        <v>617555</v>
      </c>
      <c r="X111" s="38"/>
      <c r="Y111" s="40">
        <v>53809</v>
      </c>
      <c r="Z111" s="37">
        <f t="shared" si="330"/>
        <v>2.6399618502622794E-2</v>
      </c>
      <c r="AA111" s="40">
        <f t="shared" si="331"/>
        <v>1384</v>
      </c>
      <c r="AB111" s="38"/>
      <c r="AC111" s="38"/>
      <c r="AD111" s="38"/>
    </row>
    <row r="112" spans="1:30" s="34" customFormat="1" x14ac:dyDescent="0.25">
      <c r="B112" s="34">
        <f t="shared" ref="B112:B114" si="332">B113+1</f>
        <v>47</v>
      </c>
      <c r="C112" s="35">
        <f t="shared" ref="C112:C114" si="333">+C113+1</f>
        <v>43939</v>
      </c>
      <c r="D112" s="36">
        <v>236732</v>
      </c>
      <c r="E112" s="37">
        <f>D112/D33</f>
        <v>0.32707909629498627</v>
      </c>
      <c r="F112" s="36">
        <v>13362</v>
      </c>
      <c r="G112" s="38"/>
      <c r="H112" s="36">
        <f t="shared" ref="H112:H113" si="334">F112-F113</f>
        <v>540</v>
      </c>
      <c r="I112" s="39">
        <f t="shared" ref="I112:I113" si="335">H112/F113</f>
        <v>4.211511464670098E-2</v>
      </c>
      <c r="J112" s="36">
        <f t="shared" ref="J112:J113" si="336">D112-D113</f>
        <v>7090</v>
      </c>
      <c r="K112" s="39">
        <f t="shared" ref="K112:K113" si="337">J112/D113</f>
        <v>3.0874143231638812E-2</v>
      </c>
      <c r="L112" s="36">
        <f t="shared" ref="L112:L113" si="338">W112</f>
        <v>596532</v>
      </c>
      <c r="M112" s="40">
        <v>23309</v>
      </c>
      <c r="N112" s="37">
        <f t="shared" si="303"/>
        <v>0.30417435325410785</v>
      </c>
      <c r="O112" s="41">
        <f t="shared" si="304"/>
        <v>2.2399468930417814E-2</v>
      </c>
      <c r="P112" s="37">
        <f t="shared" si="305"/>
        <v>4.0663057832641049E-2</v>
      </c>
      <c r="Q112" s="37">
        <f t="shared" si="306"/>
        <v>0.39684710962697728</v>
      </c>
      <c r="R112" s="41">
        <f t="shared" si="307"/>
        <v>5.6443573323420579E-2</v>
      </c>
      <c r="S112" s="37">
        <f t="shared" si="308"/>
        <v>0.25487839771101573</v>
      </c>
      <c r="T112" s="41">
        <f t="shared" si="309"/>
        <v>0.22145295101633916</v>
      </c>
      <c r="V112" s="36">
        <v>359800</v>
      </c>
      <c r="W112" s="36">
        <f t="shared" si="310"/>
        <v>596532</v>
      </c>
      <c r="X112" s="38"/>
      <c r="Y112" s="40">
        <v>52425</v>
      </c>
      <c r="Z112" s="37">
        <f t="shared" ref="Z112:Z114" si="339">(Y112-Y113)/Y113</f>
        <v>3.7954383464005703E-2</v>
      </c>
      <c r="AA112" s="40">
        <f t="shared" ref="AA112:AA114" si="340">Y112-Y113</f>
        <v>1917</v>
      </c>
      <c r="AB112" s="38"/>
      <c r="AC112" s="38"/>
      <c r="AD112" s="38"/>
    </row>
    <row r="113" spans="2:31" s="34" customFormat="1" x14ac:dyDescent="0.25">
      <c r="B113" s="34">
        <f t="shared" si="332"/>
        <v>46</v>
      </c>
      <c r="C113" s="35">
        <f t="shared" si="333"/>
        <v>43938</v>
      </c>
      <c r="D113" s="36">
        <v>229642</v>
      </c>
      <c r="E113" s="37">
        <f>D113/D34</f>
        <v>0.33005874143563668</v>
      </c>
      <c r="F113" s="36">
        <v>12822</v>
      </c>
      <c r="G113" s="38"/>
      <c r="H113" s="36">
        <f t="shared" si="334"/>
        <v>630</v>
      </c>
      <c r="I113" s="39">
        <f t="shared" si="335"/>
        <v>5.1673228346456691E-2</v>
      </c>
      <c r="J113" s="36">
        <f t="shared" si="336"/>
        <v>7358</v>
      </c>
      <c r="K113" s="39">
        <f t="shared" si="337"/>
        <v>3.3101797700239334E-2</v>
      </c>
      <c r="L113" s="36">
        <f t="shared" si="338"/>
        <v>573223</v>
      </c>
      <c r="M113" s="40">
        <v>22644</v>
      </c>
      <c r="N113" s="37">
        <f t="shared" si="303"/>
        <v>0.324942589648472</v>
      </c>
      <c r="O113" s="41">
        <f t="shared" si="304"/>
        <v>2.2368258077571906E-2</v>
      </c>
      <c r="P113" s="37">
        <f t="shared" si="305"/>
        <v>4.1127612931114339E-2</v>
      </c>
      <c r="Q113" s="37">
        <f t="shared" si="306"/>
        <v>0.40061546727887748</v>
      </c>
      <c r="R113" s="41">
        <f t="shared" si="307"/>
        <v>5.5834734064326215E-2</v>
      </c>
      <c r="S113" s="37">
        <f t="shared" si="308"/>
        <v>0.25386077453076739</v>
      </c>
      <c r="T113" s="41">
        <f t="shared" si="309"/>
        <v>0.21994234504141227</v>
      </c>
      <c r="V113" s="36">
        <v>343581</v>
      </c>
      <c r="W113" s="36">
        <f t="shared" si="310"/>
        <v>573223</v>
      </c>
      <c r="X113" s="38"/>
      <c r="Y113" s="40">
        <v>50508</v>
      </c>
      <c r="Z113" s="37">
        <f t="shared" si="339"/>
        <v>4.0651076542701142E-2</v>
      </c>
      <c r="AA113" s="40">
        <f t="shared" si="340"/>
        <v>1973</v>
      </c>
      <c r="AB113" s="38"/>
      <c r="AC113" s="38"/>
      <c r="AD113" s="38"/>
    </row>
    <row r="114" spans="2:31" s="34" customFormat="1" x14ac:dyDescent="0.25">
      <c r="B114" s="34">
        <f t="shared" si="332"/>
        <v>45</v>
      </c>
      <c r="C114" s="35">
        <f t="shared" si="333"/>
        <v>43937</v>
      </c>
      <c r="D114" s="36">
        <v>222284</v>
      </c>
      <c r="E114" s="37">
        <f>D114/D35</f>
        <v>0.33470003568583812</v>
      </c>
      <c r="F114" s="36">
        <v>12192</v>
      </c>
      <c r="G114" s="38"/>
      <c r="H114" s="36">
        <f t="shared" ref="H114" si="341">F114-F115</f>
        <v>606</v>
      </c>
      <c r="I114" s="39">
        <f t="shared" ref="I114" si="342">H114/F115</f>
        <v>5.2304505437597099E-2</v>
      </c>
      <c r="J114" s="36">
        <f t="shared" ref="J114" si="343">D114-D115</f>
        <v>8505</v>
      </c>
      <c r="K114" s="39">
        <f t="shared" ref="K114" si="344">J114/D115</f>
        <v>3.978407607856712E-2</v>
      </c>
      <c r="L114" s="36">
        <f t="shared" ref="L114" si="345">W114</f>
        <v>550579</v>
      </c>
      <c r="M114" s="40">
        <v>24567</v>
      </c>
      <c r="N114" s="37">
        <f t="shared" si="303"/>
        <v>0.34619611674197093</v>
      </c>
      <c r="O114" s="41">
        <f t="shared" si="304"/>
        <v>2.2143961175417153E-2</v>
      </c>
      <c r="P114" s="37">
        <f t="shared" si="305"/>
        <v>4.6704257697543022E-2</v>
      </c>
      <c r="Q114" s="37">
        <f t="shared" si="306"/>
        <v>0.40372771209944441</v>
      </c>
      <c r="R114" s="41">
        <f t="shared" si="307"/>
        <v>5.4848752046930953E-2</v>
      </c>
      <c r="S114" s="37">
        <f t="shared" si="308"/>
        <v>0.25120016482950447</v>
      </c>
      <c r="T114" s="41">
        <f t="shared" si="309"/>
        <v>0.21834679958971406</v>
      </c>
      <c r="V114" s="36">
        <v>328295</v>
      </c>
      <c r="W114" s="36">
        <f t="shared" si="310"/>
        <v>550579</v>
      </c>
      <c r="X114" s="38"/>
      <c r="Y114" s="40">
        <v>48535</v>
      </c>
      <c r="Z114" s="37">
        <f t="shared" si="339"/>
        <v>4.2888759964760735E-2</v>
      </c>
      <c r="AA114" s="40">
        <f t="shared" si="340"/>
        <v>1996</v>
      </c>
      <c r="AB114" s="38"/>
      <c r="AC114" s="38"/>
      <c r="AD114" s="38"/>
    </row>
    <row r="115" spans="2:31" s="34" customFormat="1" x14ac:dyDescent="0.25">
      <c r="B115" s="34">
        <f t="shared" ref="B115:B128" si="346">B116+1</f>
        <v>44</v>
      </c>
      <c r="C115" s="35">
        <f t="shared" ref="C115:C128" si="347">+C116+1</f>
        <v>43936</v>
      </c>
      <c r="D115" s="36">
        <v>213779</v>
      </c>
      <c r="E115" s="37">
        <f>D115/D36</f>
        <v>0.33766379408382718</v>
      </c>
      <c r="F115" s="36">
        <v>11586</v>
      </c>
      <c r="G115" s="38"/>
      <c r="H115" s="36">
        <f t="shared" ref="H115:H116" si="348">F115-F116</f>
        <v>752</v>
      </c>
      <c r="I115" s="39">
        <f t="shared" ref="I115:I116" si="349">H115/F116</f>
        <v>6.9411113162266933E-2</v>
      </c>
      <c r="J115" s="36">
        <f t="shared" ref="J115:J116" si="350">D115-D116</f>
        <v>11571</v>
      </c>
      <c r="K115" s="39">
        <f t="shared" ref="K115:K116" si="351">J115/D116</f>
        <v>5.722325526190853E-2</v>
      </c>
      <c r="L115" s="36">
        <f t="shared" ref="L115:L116" si="352">W115</f>
        <v>526012</v>
      </c>
      <c r="M115" s="40">
        <v>26869</v>
      </c>
      <c r="N115" s="37">
        <f t="shared" si="303"/>
        <v>0.43064498120510625</v>
      </c>
      <c r="O115" s="41">
        <f t="shared" si="304"/>
        <v>2.2026113472696441E-2</v>
      </c>
      <c r="P115" s="37">
        <f t="shared" si="305"/>
        <v>5.3830265074337413E-2</v>
      </c>
      <c r="Q115" s="37">
        <f t="shared" si="306"/>
        <v>0.40641468255477059</v>
      </c>
      <c r="R115" s="41">
        <f t="shared" si="307"/>
        <v>5.4196155843183852E-2</v>
      </c>
      <c r="S115" s="37">
        <f t="shared" si="308"/>
        <v>0.24895249145877651</v>
      </c>
      <c r="T115" s="41">
        <f t="shared" si="309"/>
        <v>0.21769678031986303</v>
      </c>
      <c r="V115" s="36">
        <v>312233</v>
      </c>
      <c r="W115" s="36">
        <f t="shared" si="310"/>
        <v>526012</v>
      </c>
      <c r="X115" s="38"/>
      <c r="Y115" s="40">
        <v>46539</v>
      </c>
      <c r="Z115" s="37">
        <f t="shared" ref="Z115:Z117" si="353">(Y115-Y116)/Y116</f>
        <v>5.0873865329901097E-2</v>
      </c>
      <c r="AA115" s="40">
        <f t="shared" ref="AA115:AA117" si="354">Y115-Y116</f>
        <v>2253</v>
      </c>
      <c r="AB115" s="38"/>
      <c r="AC115" s="38"/>
      <c r="AD115" s="38">
        <f t="shared" ref="AD115:AD116" si="355">AC115-AC116</f>
        <v>0</v>
      </c>
    </row>
    <row r="116" spans="2:31" s="34" customFormat="1" x14ac:dyDescent="0.25">
      <c r="B116" s="34">
        <f t="shared" si="346"/>
        <v>43</v>
      </c>
      <c r="C116" s="35">
        <f t="shared" si="347"/>
        <v>43935</v>
      </c>
      <c r="D116" s="36">
        <v>202208</v>
      </c>
      <c r="E116" s="37">
        <f>D116/D37</f>
        <v>0.33552138158986372</v>
      </c>
      <c r="F116" s="36">
        <v>10834</v>
      </c>
      <c r="G116" s="38"/>
      <c r="H116" s="36">
        <f t="shared" si="348"/>
        <v>778</v>
      </c>
      <c r="I116" s="39">
        <f t="shared" si="349"/>
        <v>7.7366746221161492E-2</v>
      </c>
      <c r="J116" s="36">
        <f t="shared" si="350"/>
        <v>7177</v>
      </c>
      <c r="K116" s="39">
        <f t="shared" si="351"/>
        <v>3.6799278063487345E-2</v>
      </c>
      <c r="L116" s="36">
        <f t="shared" si="352"/>
        <v>499143</v>
      </c>
      <c r="M116" s="40">
        <v>20786</v>
      </c>
      <c r="N116" s="37">
        <f t="shared" si="303"/>
        <v>0.34528047724429906</v>
      </c>
      <c r="O116" s="41">
        <f t="shared" si="304"/>
        <v>2.1705202717457722E-2</v>
      </c>
      <c r="P116" s="37">
        <f t="shared" si="305"/>
        <v>4.3452902330267981E-2</v>
      </c>
      <c r="Q116" s="37">
        <f t="shared" si="306"/>
        <v>0.40511035915559268</v>
      </c>
      <c r="R116" s="41">
        <f t="shared" si="307"/>
        <v>5.3578493432505141E-2</v>
      </c>
      <c r="S116" s="37">
        <f t="shared" si="308"/>
        <v>0.24463713137334597</v>
      </c>
      <c r="T116" s="41">
        <f t="shared" si="309"/>
        <v>0.21901210634594082</v>
      </c>
      <c r="V116" s="36">
        <v>296935</v>
      </c>
      <c r="W116" s="36">
        <f t="shared" si="310"/>
        <v>499143</v>
      </c>
      <c r="X116" s="38"/>
      <c r="Y116" s="40">
        <v>44286</v>
      </c>
      <c r="Z116" s="37">
        <f t="shared" si="353"/>
        <v>3.867532893965335E-2</v>
      </c>
      <c r="AA116" s="40">
        <f t="shared" si="354"/>
        <v>1649</v>
      </c>
      <c r="AB116" s="38"/>
      <c r="AC116" s="38"/>
      <c r="AD116" s="38">
        <f t="shared" si="355"/>
        <v>-18825</v>
      </c>
    </row>
    <row r="117" spans="2:31" s="34" customFormat="1" x14ac:dyDescent="0.25">
      <c r="B117" s="34">
        <f t="shared" si="346"/>
        <v>42</v>
      </c>
      <c r="C117" s="35">
        <f t="shared" si="347"/>
        <v>43934</v>
      </c>
      <c r="D117" s="36">
        <v>195031</v>
      </c>
      <c r="E117" s="37">
        <f>D117/D38</f>
        <v>0.33808190682556882</v>
      </c>
      <c r="F117" s="36">
        <v>10056</v>
      </c>
      <c r="G117" s="38"/>
      <c r="H117" s="36">
        <f t="shared" ref="H117" si="356">F117-F118</f>
        <v>671</v>
      </c>
      <c r="I117" s="39">
        <f t="shared" ref="I117" si="357">H117/F118</f>
        <v>7.1497069792221632E-2</v>
      </c>
      <c r="J117" s="36">
        <f t="shared" ref="J117" si="358">D117-D118</f>
        <v>6337</v>
      </c>
      <c r="K117" s="39">
        <f t="shared" ref="K117" si="359">J117/D118</f>
        <v>3.3583473772351005E-2</v>
      </c>
      <c r="L117" s="36">
        <f>W117</f>
        <v>478357</v>
      </c>
      <c r="M117" s="40">
        <v>16756</v>
      </c>
      <c r="N117" s="37">
        <f t="shared" si="303"/>
        <v>0.37819288613034135</v>
      </c>
      <c r="O117" s="41">
        <f t="shared" si="304"/>
        <v>2.1021956404944423E-2</v>
      </c>
      <c r="P117" s="37">
        <f t="shared" si="305"/>
        <v>3.6299748050805783E-2</v>
      </c>
      <c r="Q117" s="37">
        <f t="shared" si="306"/>
        <v>0.40771014117071558</v>
      </c>
      <c r="R117" s="41">
        <f t="shared" si="307"/>
        <v>5.1561033886920543E-2</v>
      </c>
      <c r="S117" s="37">
        <f t="shared" si="308"/>
        <v>0.23585149048948098</v>
      </c>
      <c r="T117" s="41">
        <f t="shared" si="309"/>
        <v>0.21861652762894104</v>
      </c>
      <c r="V117" s="36">
        <v>283326</v>
      </c>
      <c r="W117" s="36">
        <f t="shared" si="310"/>
        <v>478357</v>
      </c>
      <c r="X117" s="38"/>
      <c r="Y117" s="40">
        <v>42637</v>
      </c>
      <c r="Z117" s="37">
        <f t="shared" si="353"/>
        <v>1.0095318589472696E-3</v>
      </c>
      <c r="AA117" s="40">
        <f t="shared" si="354"/>
        <v>43</v>
      </c>
      <c r="AB117" s="38"/>
      <c r="AC117" s="38">
        <v>18825</v>
      </c>
      <c r="AD117" s="38">
        <f t="shared" ref="AD117:AD120" si="360">AC117-AC118</f>
        <v>118</v>
      </c>
    </row>
    <row r="118" spans="2:31" s="34" customFormat="1" x14ac:dyDescent="0.25">
      <c r="B118" s="34">
        <f t="shared" si="346"/>
        <v>41</v>
      </c>
      <c r="C118" s="35">
        <f t="shared" si="347"/>
        <v>43933</v>
      </c>
      <c r="D118" s="36">
        <v>188694</v>
      </c>
      <c r="E118" s="37">
        <f>D118/D39</f>
        <v>0.341895177802017</v>
      </c>
      <c r="F118" s="36">
        <v>9385</v>
      </c>
      <c r="G118" s="38"/>
      <c r="H118" s="36">
        <f t="shared" ref="H118" si="361">F118-F119</f>
        <v>758</v>
      </c>
      <c r="I118" s="39">
        <f t="shared" ref="I118" si="362">H118/F119</f>
        <v>8.7863683783470495E-2</v>
      </c>
      <c r="J118" s="36">
        <f t="shared" ref="J118" si="363">D118-D119</f>
        <v>8236</v>
      </c>
      <c r="K118" s="39">
        <f t="shared" ref="K118" si="364">J118/D119</f>
        <v>4.563942856509548E-2</v>
      </c>
      <c r="L118" s="36">
        <f>W118</f>
        <v>461601</v>
      </c>
      <c r="M118" s="40">
        <v>20621</v>
      </c>
      <c r="N118" s="37">
        <f t="shared" si="303"/>
        <v>0.39939867125745598</v>
      </c>
      <c r="O118" s="41">
        <f t="shared" si="304"/>
        <v>2.0331411760373137E-2</v>
      </c>
      <c r="P118" s="37">
        <f t="shared" si="305"/>
        <v>4.6761757902852738E-2</v>
      </c>
      <c r="Q118" s="37">
        <f t="shared" si="306"/>
        <v>0.40878161009183256</v>
      </c>
      <c r="R118" s="41">
        <f t="shared" si="307"/>
        <v>4.9736610597051312E-2</v>
      </c>
      <c r="S118" s="37">
        <f t="shared" si="308"/>
        <v>0.22033619758651454</v>
      </c>
      <c r="T118" s="41">
        <f t="shared" si="309"/>
        <v>0.22573054787115648</v>
      </c>
      <c r="V118" s="36">
        <v>272907</v>
      </c>
      <c r="W118" s="36">
        <f t="shared" si="310"/>
        <v>461601</v>
      </c>
      <c r="X118" s="38"/>
      <c r="Y118" s="40">
        <v>42594</v>
      </c>
      <c r="Z118" s="37">
        <f t="shared" ref="Z118" si="365">(Y118-Y119)/Y119</f>
        <v>4.7075886821209958E-2</v>
      </c>
      <c r="AA118" s="40">
        <f t="shared" ref="AA118" si="366">Y118-Y119</f>
        <v>1915</v>
      </c>
      <c r="AB118" s="38"/>
      <c r="AC118" s="38">
        <v>18707</v>
      </c>
      <c r="AD118" s="38">
        <f t="shared" si="360"/>
        <v>53</v>
      </c>
    </row>
    <row r="119" spans="2:31" s="34" customFormat="1" x14ac:dyDescent="0.25">
      <c r="B119" s="34">
        <f t="shared" si="346"/>
        <v>40</v>
      </c>
      <c r="C119" s="35">
        <f t="shared" si="347"/>
        <v>43932</v>
      </c>
      <c r="D119" s="36">
        <v>180458</v>
      </c>
      <c r="E119" s="37">
        <f>D119/D40</f>
        <v>0.34525059930704227</v>
      </c>
      <c r="F119" s="36">
        <v>8627</v>
      </c>
      <c r="G119" s="38"/>
      <c r="H119" s="36">
        <f t="shared" ref="H119" si="367">F119-F120</f>
        <v>783</v>
      </c>
      <c r="I119" s="39">
        <f t="shared" ref="I119" si="368">H119/F120</f>
        <v>9.9821519632840389E-2</v>
      </c>
      <c r="J119" s="36">
        <f t="shared" ref="J119" si="369">D119-D120</f>
        <v>9946</v>
      </c>
      <c r="K119" s="39">
        <f t="shared" ref="K119:K120" si="370">J119/D120</f>
        <v>5.8330205498733224E-2</v>
      </c>
      <c r="L119" s="36">
        <v>440980</v>
      </c>
      <c r="M119" s="40">
        <v>23095</v>
      </c>
      <c r="N119" s="37">
        <f t="shared" si="303"/>
        <v>0.43065598614418704</v>
      </c>
      <c r="O119" s="41">
        <f t="shared" si="304"/>
        <v>1.956324549866207E-2</v>
      </c>
      <c r="P119" s="37">
        <f t="shared" si="305"/>
        <v>5.5266401043349248E-2</v>
      </c>
      <c r="Q119" s="37">
        <f t="shared" si="306"/>
        <v>0.40922037280602297</v>
      </c>
      <c r="R119" s="41">
        <f t="shared" si="307"/>
        <v>4.7806137716255304E-2</v>
      </c>
      <c r="S119" s="37">
        <f t="shared" si="308"/>
        <v>0.21207502642641166</v>
      </c>
      <c r="T119" s="41">
        <f t="shared" si="309"/>
        <v>0.22542087355506543</v>
      </c>
      <c r="V119" s="36">
        <v>260522</v>
      </c>
      <c r="W119" s="36">
        <f t="shared" si="310"/>
        <v>440980</v>
      </c>
      <c r="X119" s="38"/>
      <c r="Y119" s="40">
        <v>40679</v>
      </c>
      <c r="Z119" s="37">
        <f t="shared" ref="Z119:Z120" si="371">(Y119-Y120)/Y120</f>
        <v>4.7941676541810502E-2</v>
      </c>
      <c r="AA119" s="40">
        <f t="shared" ref="AA119:AA120" si="372">Y119-Y120</f>
        <v>1861</v>
      </c>
      <c r="AB119" s="38"/>
      <c r="AC119" s="38">
        <v>18654</v>
      </c>
      <c r="AD119" s="38">
        <f t="shared" si="360"/>
        <v>85</v>
      </c>
    </row>
    <row r="120" spans="2:31" s="34" customFormat="1" x14ac:dyDescent="0.25">
      <c r="B120" s="34">
        <f t="shared" si="346"/>
        <v>39</v>
      </c>
      <c r="C120" s="35">
        <f t="shared" si="347"/>
        <v>43931</v>
      </c>
      <c r="D120" s="36">
        <v>170512</v>
      </c>
      <c r="E120" s="37">
        <f>D120/D41</f>
        <v>0.34600228081638618</v>
      </c>
      <c r="F120" s="36">
        <v>7844</v>
      </c>
      <c r="G120" s="37">
        <f>F120/F41</f>
        <v>0.41832435603434481</v>
      </c>
      <c r="H120" s="36">
        <f t="shared" ref="H120" si="373">F120-F121</f>
        <v>777</v>
      </c>
      <c r="I120" s="39">
        <f t="shared" ref="I120" si="374">H120/F121</f>
        <v>0.1099476439790576</v>
      </c>
      <c r="J120" s="36">
        <f t="shared" ref="J120" si="375">D120-D121</f>
        <v>10575</v>
      </c>
      <c r="K120" s="39">
        <f t="shared" si="370"/>
        <v>6.6119784665211928E-2</v>
      </c>
      <c r="L120" s="36">
        <v>417885</v>
      </c>
      <c r="M120" s="40">
        <v>26336</v>
      </c>
      <c r="N120" s="37">
        <f t="shared" si="303"/>
        <v>0.40154161603888217</v>
      </c>
      <c r="O120" s="41">
        <f t="shared" si="304"/>
        <v>1.8770714431003744E-2</v>
      </c>
      <c r="P120" s="37">
        <f t="shared" si="305"/>
        <v>6.726105800295748E-2</v>
      </c>
      <c r="Q120" s="37">
        <f t="shared" si="306"/>
        <v>0.40803570360266578</v>
      </c>
      <c r="R120" s="41">
        <f t="shared" si="307"/>
        <v>4.6002627381064087E-2</v>
      </c>
      <c r="S120" s="37">
        <f t="shared" si="308"/>
        <v>0.20207120408058118</v>
      </c>
      <c r="T120" s="41">
        <f t="shared" si="309"/>
        <v>0.22765553157549029</v>
      </c>
      <c r="V120" s="36">
        <v>247373</v>
      </c>
      <c r="W120" s="36">
        <f t="shared" si="310"/>
        <v>417885</v>
      </c>
      <c r="X120" s="38"/>
      <c r="Y120" s="40">
        <v>38818</v>
      </c>
      <c r="Z120" s="37">
        <f t="shared" si="371"/>
        <v>6.1297025371828524E-2</v>
      </c>
      <c r="AA120" s="40">
        <f t="shared" si="372"/>
        <v>2242</v>
      </c>
      <c r="AB120" s="38"/>
      <c r="AC120" s="38">
        <v>18569</v>
      </c>
      <c r="AD120" s="38">
        <f t="shared" si="360"/>
        <v>290</v>
      </c>
    </row>
    <row r="121" spans="2:31" s="34" customFormat="1" x14ac:dyDescent="0.25">
      <c r="B121" s="34">
        <f t="shared" si="346"/>
        <v>38</v>
      </c>
      <c r="C121" s="35">
        <f t="shared" si="347"/>
        <v>43930</v>
      </c>
      <c r="D121" s="36">
        <v>159937</v>
      </c>
      <c r="E121" s="37">
        <f>D121/D42</f>
        <v>0.34900929603281977</v>
      </c>
      <c r="F121" s="36">
        <v>7067</v>
      </c>
      <c r="G121" s="36"/>
      <c r="H121" s="36">
        <f t="shared" ref="H121" si="376">F121-F122</f>
        <v>799</v>
      </c>
      <c r="I121" s="39">
        <f t="shared" ref="I121" si="377">H121/F122</f>
        <v>0.12747287811104022</v>
      </c>
      <c r="J121" s="36">
        <f t="shared" ref="J121" si="378">D121-D122</f>
        <v>10621</v>
      </c>
      <c r="K121" s="39">
        <f t="shared" ref="K121" si="379">J121/D122</f>
        <v>7.1131024136730156E-2</v>
      </c>
      <c r="L121" s="36">
        <v>391549</v>
      </c>
      <c r="M121" s="40">
        <v>26396</v>
      </c>
      <c r="N121" s="37">
        <f t="shared" si="303"/>
        <v>0.40237157145021973</v>
      </c>
      <c r="O121" s="41">
        <f t="shared" si="304"/>
        <v>1.8048826583645979E-2</v>
      </c>
      <c r="P121" s="37">
        <f t="shared" si="305"/>
        <v>7.2287506880677421E-2</v>
      </c>
      <c r="Q121" s="37">
        <f t="shared" si="306"/>
        <v>0.40847250280296976</v>
      </c>
      <c r="R121" s="41">
        <f t="shared" si="307"/>
        <v>4.4186148295891507E-2</v>
      </c>
      <c r="S121" s="37">
        <f t="shared" si="308"/>
        <v>0.19321412948381453</v>
      </c>
      <c r="T121" s="41">
        <f t="shared" si="309"/>
        <v>0.22869004670589044</v>
      </c>
      <c r="V121" s="36">
        <v>231612</v>
      </c>
      <c r="W121" s="36">
        <f t="shared" si="310"/>
        <v>391549</v>
      </c>
      <c r="X121" s="38"/>
      <c r="Y121" s="40">
        <v>36576</v>
      </c>
      <c r="Z121" s="37">
        <f t="shared" ref="Z121" si="380">(Y121-Y122)/Y122</f>
        <v>6.2267657992565055E-2</v>
      </c>
      <c r="AA121" s="40">
        <f t="shared" ref="AA121" si="381">Y121-Y122</f>
        <v>2144</v>
      </c>
      <c r="AB121" s="38"/>
      <c r="AC121" s="38">
        <v>18279</v>
      </c>
      <c r="AD121" s="38">
        <f>AC121-AC122</f>
        <v>200</v>
      </c>
    </row>
    <row r="122" spans="2:31" s="34" customFormat="1" x14ac:dyDescent="0.25">
      <c r="B122" s="34">
        <f t="shared" si="346"/>
        <v>37</v>
      </c>
      <c r="C122" s="35">
        <f t="shared" si="347"/>
        <v>43929</v>
      </c>
      <c r="D122" s="36">
        <v>149316</v>
      </c>
      <c r="E122" s="37">
        <f>D122/D43</f>
        <v>0.35212300581306227</v>
      </c>
      <c r="F122" s="36">
        <v>6268</v>
      </c>
      <c r="G122" s="36"/>
      <c r="H122" s="36">
        <f t="shared" ref="H122" si="382">F122-F123</f>
        <v>779</v>
      </c>
      <c r="I122" s="39">
        <f t="shared" ref="I122" si="383">H122/F123</f>
        <v>0.14192020404445255</v>
      </c>
      <c r="J122" s="36">
        <f t="shared" ref="J122" si="384">D122-D123</f>
        <v>10453</v>
      </c>
      <c r="K122" s="39">
        <f t="shared" ref="K122" si="385">J122/D123</f>
        <v>7.5275631377688806E-2</v>
      </c>
      <c r="L122" s="36">
        <v>365153</v>
      </c>
      <c r="M122" s="40">
        <v>25095</v>
      </c>
      <c r="N122" s="37">
        <f t="shared" si="303"/>
        <v>0.41653715879657305</v>
      </c>
      <c r="O122" s="41">
        <f t="shared" si="304"/>
        <v>1.716540737718162E-2</v>
      </c>
      <c r="P122" s="37">
        <f t="shared" si="305"/>
        <v>7.3796234759952714E-2</v>
      </c>
      <c r="Q122" s="37">
        <f t="shared" si="306"/>
        <v>0.40891352392011021</v>
      </c>
      <c r="R122" s="41">
        <f t="shared" si="307"/>
        <v>4.1978086742211151E-2</v>
      </c>
      <c r="S122" s="37">
        <f t="shared" si="308"/>
        <v>0.18203996282527882</v>
      </c>
      <c r="T122" s="41">
        <f t="shared" si="309"/>
        <v>0.23059819443328244</v>
      </c>
      <c r="V122" s="36">
        <v>215837</v>
      </c>
      <c r="W122" s="36">
        <f t="shared" si="310"/>
        <v>365153</v>
      </c>
      <c r="X122" s="38"/>
      <c r="Y122" s="40">
        <v>34432</v>
      </c>
      <c r="Z122" s="37">
        <f t="shared" ref="Z122" si="386">(Y122-Y123)/Y123</f>
        <v>7.3216345104884201E-2</v>
      </c>
      <c r="AA122" s="40">
        <f t="shared" ref="AA122" si="387">Y122-Y123</f>
        <v>2349</v>
      </c>
      <c r="AB122" s="38"/>
      <c r="AC122" s="38">
        <v>18079</v>
      </c>
      <c r="AE122" s="38">
        <f>AC122/Y122</f>
        <v>0.52506389405204457</v>
      </c>
    </row>
    <row r="123" spans="2:31" s="34" customFormat="1" x14ac:dyDescent="0.25">
      <c r="B123" s="34">
        <f t="shared" si="346"/>
        <v>36</v>
      </c>
      <c r="C123" s="35">
        <f t="shared" si="347"/>
        <v>43928</v>
      </c>
      <c r="D123" s="36">
        <v>138863</v>
      </c>
      <c r="E123" s="37">
        <f>D123/D44</f>
        <v>0.35255690906228898</v>
      </c>
      <c r="F123" s="36">
        <v>5489</v>
      </c>
      <c r="G123" s="36"/>
      <c r="H123" s="36">
        <f t="shared" ref="H123:H127" si="388">F123-F124</f>
        <v>731</v>
      </c>
      <c r="I123" s="39">
        <f t="shared" ref="I123:I127" si="389">H123/F124</f>
        <v>0.15363598150483396</v>
      </c>
      <c r="J123" s="36">
        <f t="shared" ref="J123:J146" si="390">D123-D124</f>
        <v>8174</v>
      </c>
      <c r="K123" s="39">
        <f t="shared" ref="K123:K146" si="391">J123/D124</f>
        <v>6.2545432285808292E-2</v>
      </c>
      <c r="L123" s="36">
        <f>W123</f>
        <v>340058</v>
      </c>
      <c r="M123" s="40">
        <v>19247</v>
      </c>
      <c r="N123" s="37">
        <f t="shared" ref="N123:N146" si="392">J123/M123</f>
        <v>0.42468956200966385</v>
      </c>
      <c r="O123" s="41">
        <f t="shared" si="304"/>
        <v>1.6141364120238311E-2</v>
      </c>
      <c r="P123" s="37">
        <f t="shared" si="305"/>
        <v>5.9994825613834936E-2</v>
      </c>
      <c r="Q123" s="37">
        <f t="shared" si="306"/>
        <v>0.40835092837104259</v>
      </c>
      <c r="R123" s="41">
        <f t="shared" si="307"/>
        <v>3.9528168050524615E-2</v>
      </c>
      <c r="S123" s="37">
        <f t="shared" si="308"/>
        <v>0.17108749181809682</v>
      </c>
      <c r="T123" s="41">
        <f t="shared" si="309"/>
        <v>0.2310406659801387</v>
      </c>
      <c r="V123" s="36">
        <v>201195</v>
      </c>
      <c r="W123" s="36">
        <f t="shared" si="310"/>
        <v>340058</v>
      </c>
      <c r="X123" s="38"/>
      <c r="Y123" s="40">
        <v>32083</v>
      </c>
      <c r="Z123" s="37">
        <f t="shared" ref="Z123:Z140" si="393">(Y123-Y124)/Y124</f>
        <v>6.2245472304075754E-2</v>
      </c>
      <c r="AA123" s="40">
        <f t="shared" ref="AA123:AA140" si="394">Y123-Y124</f>
        <v>1880</v>
      </c>
      <c r="AB123" s="38"/>
      <c r="AC123" s="38">
        <v>18079</v>
      </c>
      <c r="AE123" s="38">
        <f>AC123/Y123</f>
        <v>0.56350715332107348</v>
      </c>
    </row>
    <row r="124" spans="2:31" s="34" customFormat="1" x14ac:dyDescent="0.25">
      <c r="B124" s="34">
        <f t="shared" si="346"/>
        <v>35</v>
      </c>
      <c r="C124" s="35">
        <f t="shared" si="347"/>
        <v>43927</v>
      </c>
      <c r="D124" s="36">
        <v>130689</v>
      </c>
      <c r="E124" s="37">
        <f>D124/D45</f>
        <v>0.35956419462671785</v>
      </c>
      <c r="F124" s="36">
        <v>4758</v>
      </c>
      <c r="G124" s="36"/>
      <c r="H124" s="36">
        <f t="shared" si="388"/>
        <v>599</v>
      </c>
      <c r="I124" s="39">
        <f t="shared" si="389"/>
        <v>0.14402500601106036</v>
      </c>
      <c r="J124" s="36">
        <f t="shared" si="390"/>
        <v>8658</v>
      </c>
      <c r="K124" s="39">
        <f t="shared" si="391"/>
        <v>7.0949185043144777E-2</v>
      </c>
      <c r="L124" s="36">
        <f t="shared" ref="L124:L148" si="395">W124</f>
        <v>320811</v>
      </c>
      <c r="M124" s="40">
        <v>18531</v>
      </c>
      <c r="N124" s="37">
        <f t="shared" si="392"/>
        <v>0.46721709567751335</v>
      </c>
      <c r="O124" s="41">
        <f t="shared" si="304"/>
        <v>1.4831162273114077E-2</v>
      </c>
      <c r="P124" s="37">
        <f t="shared" si="305"/>
        <v>6.1304088924176263E-2</v>
      </c>
      <c r="Q124" s="37">
        <f t="shared" si="306"/>
        <v>0.40737069489512517</v>
      </c>
      <c r="R124" s="41">
        <f t="shared" si="307"/>
        <v>3.6407042673828709E-2</v>
      </c>
      <c r="S124" s="37">
        <f t="shared" si="308"/>
        <v>0.15753401979935769</v>
      </c>
      <c r="T124" s="41">
        <f t="shared" si="309"/>
        <v>0.23110590791879959</v>
      </c>
      <c r="V124" s="36">
        <v>190122</v>
      </c>
      <c r="W124" s="36">
        <f t="shared" si="310"/>
        <v>320811</v>
      </c>
      <c r="X124" s="38"/>
      <c r="Y124" s="40">
        <v>30203</v>
      </c>
      <c r="Z124" s="37">
        <f t="shared" si="393"/>
        <v>7.5145949024633354E-2</v>
      </c>
      <c r="AA124" s="40">
        <f t="shared" si="394"/>
        <v>2111</v>
      </c>
      <c r="AB124" s="38"/>
      <c r="AC124" s="38"/>
      <c r="AD124" s="38"/>
    </row>
    <row r="125" spans="2:31" s="34" customFormat="1" x14ac:dyDescent="0.25">
      <c r="B125" s="34">
        <f t="shared" si="346"/>
        <v>34</v>
      </c>
      <c r="C125" s="35">
        <f t="shared" si="347"/>
        <v>43926</v>
      </c>
      <c r="D125" s="36">
        <v>122031</v>
      </c>
      <c r="E125" s="37">
        <f>D125/D46</f>
        <v>0.36457854074175872</v>
      </c>
      <c r="F125" s="36">
        <v>4159</v>
      </c>
      <c r="G125" s="36"/>
      <c r="H125" s="36">
        <f t="shared" si="388"/>
        <v>594</v>
      </c>
      <c r="I125" s="39">
        <f t="shared" si="389"/>
        <v>0.16661991584852734</v>
      </c>
      <c r="J125" s="36">
        <f t="shared" si="390"/>
        <v>8327</v>
      </c>
      <c r="K125" s="39">
        <f t="shared" si="391"/>
        <v>7.3234011116583411E-2</v>
      </c>
      <c r="L125" s="36">
        <f t="shared" si="395"/>
        <v>302280</v>
      </c>
      <c r="M125" s="40">
        <v>18659</v>
      </c>
      <c r="N125" s="37">
        <f t="shared" si="392"/>
        <v>0.44627257623666861</v>
      </c>
      <c r="O125" s="41">
        <f t="shared" si="304"/>
        <v>1.375876670636496E-2</v>
      </c>
      <c r="P125" s="37">
        <f t="shared" si="305"/>
        <v>6.5788499441155626E-2</v>
      </c>
      <c r="Q125" s="37">
        <f t="shared" si="306"/>
        <v>0.40370186581976975</v>
      </c>
      <c r="R125" s="41">
        <f t="shared" si="307"/>
        <v>3.4081503880161595E-2</v>
      </c>
      <c r="S125" s="37">
        <f t="shared" si="308"/>
        <v>0.14804926669514454</v>
      </c>
      <c r="T125" s="41">
        <f t="shared" si="309"/>
        <v>0.23020380067359933</v>
      </c>
      <c r="V125" s="36">
        <v>180249</v>
      </c>
      <c r="W125" s="36">
        <f t="shared" si="310"/>
        <v>302280</v>
      </c>
      <c r="X125" s="38"/>
      <c r="Y125" s="40">
        <v>28092</v>
      </c>
      <c r="Z125" s="37">
        <f t="shared" si="393"/>
        <v>6.4776560664063981E-2</v>
      </c>
      <c r="AA125" s="40">
        <f t="shared" si="394"/>
        <v>1709</v>
      </c>
      <c r="AB125" s="38"/>
      <c r="AC125" s="38"/>
      <c r="AD125" s="38"/>
    </row>
    <row r="126" spans="2:31" s="34" customFormat="1" x14ac:dyDescent="0.25">
      <c r="B126" s="34">
        <f t="shared" si="346"/>
        <v>33</v>
      </c>
      <c r="C126" s="35">
        <f t="shared" si="347"/>
        <v>43925</v>
      </c>
      <c r="D126" s="36">
        <v>113704</v>
      </c>
      <c r="E126" s="37">
        <f>D126/D47</f>
        <v>0.36826967922474996</v>
      </c>
      <c r="F126" s="36">
        <v>3565</v>
      </c>
      <c r="G126" s="36"/>
      <c r="H126" s="36">
        <f t="shared" si="388"/>
        <v>630</v>
      </c>
      <c r="I126" s="39">
        <f t="shared" si="389"/>
        <v>0.21465076660988075</v>
      </c>
      <c r="J126" s="36">
        <f t="shared" si="390"/>
        <v>10841</v>
      </c>
      <c r="K126" s="39">
        <f t="shared" si="391"/>
        <v>0.10539260958750959</v>
      </c>
      <c r="L126" s="36">
        <f t="shared" si="395"/>
        <v>283621</v>
      </c>
      <c r="M126" s="40">
        <v>23101</v>
      </c>
      <c r="N126" s="37">
        <f t="shared" si="392"/>
        <v>0.46928704385091552</v>
      </c>
      <c r="O126" s="41">
        <f t="shared" si="304"/>
        <v>1.2569591109262009E-2</v>
      </c>
      <c r="P126" s="37">
        <f t="shared" si="305"/>
        <v>8.867265469061876E-2</v>
      </c>
      <c r="Q126" s="37">
        <f t="shared" si="306"/>
        <v>0.40090120266129797</v>
      </c>
      <c r="R126" s="41">
        <f t="shared" si="307"/>
        <v>3.1353338492929012E-2</v>
      </c>
      <c r="S126" s="37">
        <f t="shared" si="308"/>
        <v>0.13512489102831368</v>
      </c>
      <c r="T126" s="41">
        <f t="shared" si="309"/>
        <v>0.23203229437838599</v>
      </c>
      <c r="V126" s="36">
        <v>169917</v>
      </c>
      <c r="W126" s="36">
        <f t="shared" si="310"/>
        <v>283621</v>
      </c>
      <c r="X126" s="38"/>
      <c r="Y126" s="40">
        <v>26383</v>
      </c>
      <c r="Z126" s="37">
        <f t="shared" si="393"/>
        <v>0.11339466576637407</v>
      </c>
      <c r="AA126" s="40">
        <f t="shared" si="394"/>
        <v>2687</v>
      </c>
      <c r="AB126" s="38"/>
    </row>
    <row r="127" spans="2:31" s="34" customFormat="1" x14ac:dyDescent="0.25">
      <c r="B127" s="34">
        <f t="shared" si="346"/>
        <v>32</v>
      </c>
      <c r="C127" s="35">
        <f t="shared" si="347"/>
        <v>43924</v>
      </c>
      <c r="D127" s="36">
        <v>102863</v>
      </c>
      <c r="E127" s="37">
        <f>D127/D48</f>
        <v>0.3737292630997624</v>
      </c>
      <c r="F127" s="36">
        <v>2935</v>
      </c>
      <c r="G127" s="36"/>
      <c r="H127" s="36">
        <f t="shared" si="388"/>
        <v>562</v>
      </c>
      <c r="I127" s="39">
        <f t="shared" si="389"/>
        <v>0.23683101559207753</v>
      </c>
      <c r="J127" s="36">
        <f t="shared" si="390"/>
        <v>10482</v>
      </c>
      <c r="K127" s="39">
        <f t="shared" si="391"/>
        <v>0.11346488996655156</v>
      </c>
      <c r="L127" s="36">
        <f t="shared" si="395"/>
        <v>260520</v>
      </c>
      <c r="M127" s="40">
        <v>21555</v>
      </c>
      <c r="N127" s="37">
        <f t="shared" si="392"/>
        <v>0.4862908837856646</v>
      </c>
      <c r="O127" s="41">
        <f t="shared" si="304"/>
        <v>1.1265929679103332E-2</v>
      </c>
      <c r="P127" s="37">
        <f t="shared" si="305"/>
        <v>9.0201493942627581E-2</v>
      </c>
      <c r="Q127" s="37">
        <f t="shared" si="306"/>
        <v>0.39483724857976354</v>
      </c>
      <c r="R127" s="41">
        <f t="shared" si="307"/>
        <v>2.8533097420841314E-2</v>
      </c>
      <c r="S127" s="37">
        <f t="shared" si="308"/>
        <v>0.12386056718433491</v>
      </c>
      <c r="T127" s="41">
        <f t="shared" si="309"/>
        <v>0.2303646597902064</v>
      </c>
      <c r="V127" s="36">
        <v>157657</v>
      </c>
      <c r="W127" s="36">
        <f t="shared" si="310"/>
        <v>260520</v>
      </c>
      <c r="X127" s="38"/>
      <c r="Y127" s="40">
        <v>23696</v>
      </c>
      <c r="Z127" s="37">
        <f t="shared" si="393"/>
        <v>0.13830042753518759</v>
      </c>
      <c r="AA127" s="40">
        <f t="shared" si="394"/>
        <v>2879</v>
      </c>
      <c r="AB127" s="38">
        <v>14810</v>
      </c>
      <c r="AE127" s="58">
        <f>AB127/Y128</f>
        <v>0.71143776720949226</v>
      </c>
    </row>
    <row r="128" spans="2:31" s="34" customFormat="1" x14ac:dyDescent="0.25">
      <c r="B128" s="34">
        <f t="shared" si="346"/>
        <v>31</v>
      </c>
      <c r="C128" s="35">
        <f t="shared" si="347"/>
        <v>43923</v>
      </c>
      <c r="D128" s="36">
        <v>92381</v>
      </c>
      <c r="E128" s="37">
        <f>D128/D49</f>
        <v>0.37980142660390159</v>
      </c>
      <c r="F128" s="36">
        <v>2373</v>
      </c>
      <c r="G128" s="36"/>
      <c r="H128" s="36">
        <f>F128-F129</f>
        <v>432</v>
      </c>
      <c r="I128" s="39">
        <f>H128/F129</f>
        <v>0.22256568778979907</v>
      </c>
      <c r="J128" s="36">
        <f t="shared" si="390"/>
        <v>8669</v>
      </c>
      <c r="K128" s="39">
        <f t="shared" si="391"/>
        <v>0.10355743501529052</v>
      </c>
      <c r="L128" s="36">
        <f t="shared" si="395"/>
        <v>238965</v>
      </c>
      <c r="M128" s="40">
        <v>18085</v>
      </c>
      <c r="N128" s="37">
        <f t="shared" si="392"/>
        <v>0.47934752557367982</v>
      </c>
      <c r="O128" s="41">
        <f t="shared" si="304"/>
        <v>9.9303245245119572E-3</v>
      </c>
      <c r="P128" s="37">
        <f t="shared" si="305"/>
        <v>8.1877037305324155E-2</v>
      </c>
      <c r="Q128" s="37">
        <f t="shared" si="306"/>
        <v>0.38658799405770722</v>
      </c>
      <c r="R128" s="41">
        <f t="shared" si="307"/>
        <v>2.5687100161288577E-2</v>
      </c>
      <c r="S128" s="37">
        <f t="shared" si="308"/>
        <v>0.11399337080270933</v>
      </c>
      <c r="T128" s="41">
        <f t="shared" si="309"/>
        <v>0.22533854363992595</v>
      </c>
      <c r="V128" s="36">
        <v>146584</v>
      </c>
      <c r="W128" s="36">
        <f t="shared" si="310"/>
        <v>238965</v>
      </c>
      <c r="X128" s="38"/>
      <c r="Y128" s="40">
        <v>20817</v>
      </c>
      <c r="Z128" s="37">
        <f t="shared" si="393"/>
        <v>0.13332970383275261</v>
      </c>
      <c r="AA128" s="40">
        <f t="shared" si="394"/>
        <v>2449</v>
      </c>
      <c r="AB128" s="38"/>
    </row>
    <row r="129" spans="2:28" s="34" customFormat="1" x14ac:dyDescent="0.25">
      <c r="B129" s="34">
        <f>B130+1</f>
        <v>30</v>
      </c>
      <c r="C129" s="35">
        <f t="shared" ref="C129" si="396">+C130+1</f>
        <v>43922</v>
      </c>
      <c r="D129" s="36">
        <v>83712</v>
      </c>
      <c r="E129" s="37">
        <f>D129/D50</f>
        <v>0.389037861853265</v>
      </c>
      <c r="F129" s="36">
        <v>1941</v>
      </c>
      <c r="G129" s="36"/>
      <c r="H129" s="36">
        <f>F129-F130</f>
        <v>391</v>
      </c>
      <c r="I129" s="39">
        <f>H129/F130</f>
        <v>0.25225806451612903</v>
      </c>
      <c r="J129" s="36">
        <f t="shared" si="390"/>
        <v>7917</v>
      </c>
      <c r="K129" s="39">
        <f t="shared" si="391"/>
        <v>0.10445280031664358</v>
      </c>
      <c r="L129" s="36">
        <f t="shared" si="395"/>
        <v>220880</v>
      </c>
      <c r="M129" s="40">
        <v>15694</v>
      </c>
      <c r="N129" s="37">
        <f t="shared" si="392"/>
        <v>0.50446030330062441</v>
      </c>
      <c r="O129" s="41">
        <f t="shared" si="304"/>
        <v>8.787576964867802E-3</v>
      </c>
      <c r="P129" s="37">
        <f t="shared" si="305"/>
        <v>7.6486699872310979E-2</v>
      </c>
      <c r="Q129" s="37">
        <f t="shared" si="306"/>
        <v>0.3789931184353495</v>
      </c>
      <c r="R129" s="41">
        <f t="shared" si="307"/>
        <v>2.3186639908256881E-2</v>
      </c>
      <c r="S129" s="37">
        <f t="shared" si="308"/>
        <v>0.10567290940766551</v>
      </c>
      <c r="T129" s="41">
        <f t="shared" si="309"/>
        <v>0.21941896024464833</v>
      </c>
      <c r="V129" s="36">
        <v>137168</v>
      </c>
      <c r="W129" s="36">
        <f t="shared" si="310"/>
        <v>220880</v>
      </c>
      <c r="X129" s="38"/>
      <c r="Y129" s="40">
        <v>18368</v>
      </c>
      <c r="Z129" s="37">
        <f t="shared" si="393"/>
        <v>0.15492957746478872</v>
      </c>
      <c r="AA129" s="40">
        <f t="shared" si="394"/>
        <v>2464</v>
      </c>
      <c r="AB129" s="38"/>
    </row>
    <row r="130" spans="2:28" s="34" customFormat="1" x14ac:dyDescent="0.25">
      <c r="B130" s="34">
        <f>B131+1</f>
        <v>29</v>
      </c>
      <c r="C130" s="35">
        <f t="shared" ref="C130:C135" si="397">+C131+1</f>
        <v>43921</v>
      </c>
      <c r="D130" s="36">
        <v>75795</v>
      </c>
      <c r="E130" s="37">
        <f>D130/D51</f>
        <v>0.39892525184475625</v>
      </c>
      <c r="F130" s="36">
        <v>1550</v>
      </c>
      <c r="G130" s="36"/>
      <c r="H130" s="36">
        <f>F130-F131</f>
        <v>332</v>
      </c>
      <c r="I130" s="39">
        <f>H130/F131</f>
        <v>0.27257799671592775</v>
      </c>
      <c r="J130" s="36">
        <f t="shared" si="390"/>
        <v>9298</v>
      </c>
      <c r="K130" s="39">
        <f t="shared" si="391"/>
        <v>0.13982585680557016</v>
      </c>
      <c r="L130" s="36">
        <f t="shared" si="395"/>
        <v>205186</v>
      </c>
      <c r="M130" s="40">
        <v>18718</v>
      </c>
      <c r="N130" s="37">
        <f t="shared" si="392"/>
        <v>0.49674110481889089</v>
      </c>
      <c r="O130" s="41">
        <f t="shared" si="304"/>
        <v>7.554121626231809E-3</v>
      </c>
      <c r="P130" s="37">
        <f t="shared" si="305"/>
        <v>0.10038183495291417</v>
      </c>
      <c r="Q130" s="37">
        <f t="shared" si="306"/>
        <v>0.36939654752273549</v>
      </c>
      <c r="R130" s="41">
        <f t="shared" si="307"/>
        <v>2.0449897750511249E-2</v>
      </c>
      <c r="S130" s="37">
        <f t="shared" si="308"/>
        <v>9.745975855130784E-2</v>
      </c>
      <c r="T130" s="41">
        <f t="shared" si="309"/>
        <v>0.20982914440266509</v>
      </c>
      <c r="V130" s="36">
        <v>129391</v>
      </c>
      <c r="W130" s="36">
        <f t="shared" si="310"/>
        <v>205186</v>
      </c>
      <c r="X130" s="38"/>
      <c r="Y130" s="40">
        <v>15904</v>
      </c>
      <c r="Z130" s="37">
        <f t="shared" si="393"/>
        <v>0.1590991910210626</v>
      </c>
      <c r="AA130" s="40">
        <f t="shared" si="394"/>
        <v>2183</v>
      </c>
      <c r="AB130" s="38"/>
    </row>
    <row r="131" spans="2:28" s="34" customFormat="1" x14ac:dyDescent="0.25">
      <c r="B131" s="34">
        <f>B132+1</f>
        <v>28</v>
      </c>
      <c r="C131" s="35">
        <f t="shared" si="397"/>
        <v>43920</v>
      </c>
      <c r="D131" s="36">
        <v>66497</v>
      </c>
      <c r="E131" s="37">
        <f>D131/D52</f>
        <v>0.4017435854060814</v>
      </c>
      <c r="F131" s="36">
        <v>1218</v>
      </c>
      <c r="G131" s="36"/>
      <c r="H131" s="36">
        <f>F131-F132</f>
        <v>253</v>
      </c>
      <c r="I131" s="39">
        <f>H131/F132</f>
        <v>0.26217616580310882</v>
      </c>
      <c r="J131" s="36">
        <f t="shared" si="390"/>
        <v>6984</v>
      </c>
      <c r="K131" s="39">
        <f t="shared" si="391"/>
        <v>0.11735251121603683</v>
      </c>
      <c r="L131" s="36">
        <f t="shared" si="395"/>
        <v>186468</v>
      </c>
      <c r="M131" s="40">
        <v>14108</v>
      </c>
      <c r="N131" s="37">
        <f t="shared" si="392"/>
        <v>0.49503827615537283</v>
      </c>
      <c r="O131" s="41">
        <f t="shared" si="304"/>
        <v>6.5319518630542507E-3</v>
      </c>
      <c r="P131" s="37">
        <f t="shared" si="305"/>
        <v>8.1851937804595029E-2</v>
      </c>
      <c r="Q131" s="37">
        <f t="shared" si="306"/>
        <v>0.35661346719008086</v>
      </c>
      <c r="R131" s="41">
        <f t="shared" si="307"/>
        <v>1.8316615787178369E-2</v>
      </c>
      <c r="S131" s="37">
        <f t="shared" si="308"/>
        <v>8.8769040157422929E-2</v>
      </c>
      <c r="T131" s="41">
        <f t="shared" si="309"/>
        <v>0.20634013564521708</v>
      </c>
      <c r="V131" s="36">
        <v>119971</v>
      </c>
      <c r="W131" s="36">
        <f t="shared" si="310"/>
        <v>186468</v>
      </c>
      <c r="X131" s="38"/>
      <c r="Y131" s="40">
        <v>13721</v>
      </c>
      <c r="Z131" s="37">
        <f t="shared" si="393"/>
        <v>0.13631469979296065</v>
      </c>
      <c r="AA131" s="40">
        <f t="shared" si="394"/>
        <v>1646</v>
      </c>
      <c r="AB131" s="38"/>
    </row>
    <row r="132" spans="2:28" s="34" customFormat="1" x14ac:dyDescent="0.25">
      <c r="B132" s="34">
        <f>B133+1</f>
        <v>27</v>
      </c>
      <c r="C132" s="35">
        <f t="shared" si="397"/>
        <v>43919</v>
      </c>
      <c r="D132" s="36">
        <v>59513</v>
      </c>
      <c r="E132" s="37">
        <f>D132/D53</f>
        <v>0.41243407693853651</v>
      </c>
      <c r="F132" s="38">
        <v>965</v>
      </c>
      <c r="G132" s="36"/>
      <c r="H132" s="36">
        <f>F132-F133</f>
        <v>237</v>
      </c>
      <c r="I132" s="39">
        <f>H132/F133</f>
        <v>0.32554945054945056</v>
      </c>
      <c r="J132" s="36">
        <f t="shared" si="390"/>
        <v>7195</v>
      </c>
      <c r="K132" s="39">
        <f t="shared" si="391"/>
        <v>0.13752437019763752</v>
      </c>
      <c r="L132" s="36">
        <f t="shared" si="395"/>
        <v>172360</v>
      </c>
      <c r="M132" s="40">
        <v>16426</v>
      </c>
      <c r="N132" s="37">
        <f t="shared" si="392"/>
        <v>0.43802508218677705</v>
      </c>
      <c r="O132" s="41">
        <f t="shared" si="304"/>
        <v>5.5987468090044094E-3</v>
      </c>
      <c r="P132" s="37">
        <f t="shared" si="305"/>
        <v>0.10533943848038273</v>
      </c>
      <c r="Q132" s="37">
        <f t="shared" si="306"/>
        <v>0.34528312833604086</v>
      </c>
      <c r="R132" s="41">
        <f t="shared" si="307"/>
        <v>1.6214944633945523E-2</v>
      </c>
      <c r="S132" s="37">
        <f t="shared" si="308"/>
        <v>7.9917184265010349E-2</v>
      </c>
      <c r="T132" s="41">
        <f t="shared" si="309"/>
        <v>0.20289684606724581</v>
      </c>
      <c r="V132" s="36">
        <v>112847</v>
      </c>
      <c r="W132" s="36">
        <f t="shared" si="310"/>
        <v>172360</v>
      </c>
      <c r="X132" s="38"/>
      <c r="Y132" s="40">
        <v>12075</v>
      </c>
      <c r="Z132" s="37">
        <f t="shared" si="393"/>
        <v>0.20101452158344937</v>
      </c>
      <c r="AA132" s="40">
        <f t="shared" si="394"/>
        <v>2021</v>
      </c>
      <c r="AB132" s="38"/>
    </row>
    <row r="133" spans="2:28" s="34" customFormat="1" x14ac:dyDescent="0.25">
      <c r="B133" s="34">
        <f>B134+1</f>
        <v>26</v>
      </c>
      <c r="C133" s="35">
        <f t="shared" si="397"/>
        <v>43918</v>
      </c>
      <c r="D133" s="36">
        <v>52318</v>
      </c>
      <c r="E133" s="37">
        <f>D133/D54</f>
        <v>0.4191643632576213</v>
      </c>
      <c r="F133" s="38">
        <v>728</v>
      </c>
      <c r="G133" s="36"/>
      <c r="H133" s="36">
        <f t="shared" ref="H133:H146" si="398">F133-F134</f>
        <v>209</v>
      </c>
      <c r="I133" s="39">
        <f t="shared" ref="I133:I145" si="399">H133/F134</f>
        <v>0.40269749518304432</v>
      </c>
      <c r="J133" s="36">
        <f t="shared" si="390"/>
        <v>7683</v>
      </c>
      <c r="K133" s="39">
        <f t="shared" si="391"/>
        <v>0.17212949479108322</v>
      </c>
      <c r="L133" s="36">
        <f t="shared" si="395"/>
        <v>155934</v>
      </c>
      <c r="M133" s="40">
        <v>10181</v>
      </c>
      <c r="N133" s="37">
        <f t="shared" si="392"/>
        <v>0.7546409979373343</v>
      </c>
      <c r="O133" s="41">
        <f t="shared" si="304"/>
        <v>4.6686418613002935E-3</v>
      </c>
      <c r="P133" s="37">
        <f t="shared" si="305"/>
        <v>6.9851049378057403E-2</v>
      </c>
      <c r="Q133" s="37">
        <f t="shared" si="306"/>
        <v>0.33551374299383074</v>
      </c>
      <c r="R133" s="41">
        <f t="shared" si="307"/>
        <v>1.3914905004013914E-2</v>
      </c>
      <c r="S133" s="37">
        <f t="shared" si="308"/>
        <v>7.2408991446190576E-2</v>
      </c>
      <c r="T133" s="41">
        <f t="shared" si="309"/>
        <v>0.19217095454719216</v>
      </c>
      <c r="V133" s="36">
        <v>103616</v>
      </c>
      <c r="W133" s="36">
        <f t="shared" si="310"/>
        <v>155934</v>
      </c>
      <c r="X133" s="38"/>
      <c r="Y133" s="40">
        <v>10054</v>
      </c>
      <c r="Z133" s="37">
        <f t="shared" si="393"/>
        <v>0.17921651419188364</v>
      </c>
      <c r="AA133" s="40">
        <f t="shared" si="394"/>
        <v>1528</v>
      </c>
      <c r="AB133" s="38"/>
    </row>
    <row r="134" spans="2:28" s="34" customFormat="1" x14ac:dyDescent="0.25">
      <c r="B134" s="34">
        <v>25</v>
      </c>
      <c r="C134" s="35">
        <f t="shared" si="397"/>
        <v>43917</v>
      </c>
      <c r="D134" s="36">
        <v>44635</v>
      </c>
      <c r="E134" s="37">
        <f>D134/D55</f>
        <v>0.42323301283874759</v>
      </c>
      <c r="F134" s="38">
        <v>519</v>
      </c>
      <c r="G134" s="38"/>
      <c r="H134" s="36">
        <f t="shared" si="398"/>
        <v>134</v>
      </c>
      <c r="I134" s="39">
        <f t="shared" si="399"/>
        <v>0.34805194805194806</v>
      </c>
      <c r="J134" s="36">
        <f t="shared" si="390"/>
        <v>7377</v>
      </c>
      <c r="K134" s="39">
        <f t="shared" si="391"/>
        <v>0.19799774545064147</v>
      </c>
      <c r="L134" s="36">
        <f t="shared" si="395"/>
        <v>145753</v>
      </c>
      <c r="M134" s="40">
        <v>23649</v>
      </c>
      <c r="N134" s="37">
        <f t="shared" si="392"/>
        <v>0.31193707979195739</v>
      </c>
      <c r="O134" s="41">
        <f t="shared" si="304"/>
        <v>3.5608186452422935E-3</v>
      </c>
      <c r="P134" s="37">
        <f t="shared" ref="P134:P156" si="400">(L134-L135)/L135</f>
        <v>0.19367915874991809</v>
      </c>
      <c r="Q134" s="37">
        <f t="shared" si="306"/>
        <v>0.30623726441308241</v>
      </c>
      <c r="R134" s="41">
        <f t="shared" si="307"/>
        <v>1.1627646465777977E-2</v>
      </c>
      <c r="S134" s="37">
        <f t="shared" si="308"/>
        <v>6.0872624912033782E-2</v>
      </c>
      <c r="T134" s="41">
        <f t="shared" si="309"/>
        <v>0.19101601881931221</v>
      </c>
      <c r="V134" s="36">
        <v>101118</v>
      </c>
      <c r="W134" s="36">
        <f t="shared" si="310"/>
        <v>145753</v>
      </c>
      <c r="X134" s="38"/>
      <c r="Y134" s="40">
        <v>8526</v>
      </c>
      <c r="Z134" s="37">
        <f t="shared" si="393"/>
        <v>0.24576271186440679</v>
      </c>
      <c r="AA134" s="40">
        <f t="shared" si="394"/>
        <v>1682</v>
      </c>
      <c r="AB134" s="38"/>
    </row>
    <row r="135" spans="2:28" s="34" customFormat="1" x14ac:dyDescent="0.25">
      <c r="B135" s="34">
        <v>24</v>
      </c>
      <c r="C135" s="35">
        <f t="shared" si="397"/>
        <v>43916</v>
      </c>
      <c r="D135" s="36">
        <v>37258</v>
      </c>
      <c r="E135" s="37">
        <f>D135/D56</f>
        <v>0.42929403495834728</v>
      </c>
      <c r="F135" s="38">
        <v>385</v>
      </c>
      <c r="G135" s="38"/>
      <c r="H135" s="36">
        <f t="shared" si="398"/>
        <v>100</v>
      </c>
      <c r="I135" s="39">
        <f t="shared" si="399"/>
        <v>0.35087719298245612</v>
      </c>
      <c r="J135" s="36">
        <f t="shared" si="390"/>
        <v>6447</v>
      </c>
      <c r="K135" s="39">
        <f t="shared" si="391"/>
        <v>0.20924345201389113</v>
      </c>
      <c r="L135" s="36">
        <f t="shared" si="395"/>
        <v>122104</v>
      </c>
      <c r="M135" s="40">
        <v>18625</v>
      </c>
      <c r="N135" s="37">
        <f t="shared" si="392"/>
        <v>0.34614765100671141</v>
      </c>
      <c r="O135" s="41">
        <f t="shared" si="304"/>
        <v>3.153049859136474E-3</v>
      </c>
      <c r="P135" s="37">
        <f t="shared" si="400"/>
        <v>0.1799882101682467</v>
      </c>
      <c r="Q135" s="37">
        <f t="shared" si="306"/>
        <v>0.30513332896547207</v>
      </c>
      <c r="R135" s="41">
        <f t="shared" si="307"/>
        <v>1.0333351226582211E-2</v>
      </c>
      <c r="S135" s="37">
        <f t="shared" si="308"/>
        <v>5.6253652834599648E-2</v>
      </c>
      <c r="T135" s="41">
        <f t="shared" si="309"/>
        <v>0.18369209297332117</v>
      </c>
      <c r="V135" s="36">
        <v>84846</v>
      </c>
      <c r="W135" s="36">
        <f t="shared" si="310"/>
        <v>122104</v>
      </c>
      <c r="X135" s="38"/>
      <c r="Y135" s="40">
        <v>6844</v>
      </c>
      <c r="Z135" s="37">
        <f t="shared" si="393"/>
        <v>0.79868593955321943</v>
      </c>
      <c r="AA135" s="40">
        <f t="shared" si="394"/>
        <v>3039</v>
      </c>
      <c r="AB135" s="38"/>
    </row>
    <row r="136" spans="2:28" s="34" customFormat="1" x14ac:dyDescent="0.25">
      <c r="B136" s="34">
        <f t="shared" ref="B136:B156" si="401">B137+1</f>
        <v>23</v>
      </c>
      <c r="C136" s="35">
        <f>C137+1</f>
        <v>43915</v>
      </c>
      <c r="D136" s="36">
        <v>30811</v>
      </c>
      <c r="E136" s="37">
        <f>D136/D57</f>
        <v>0.44349603443064212</v>
      </c>
      <c r="F136" s="38">
        <v>285</v>
      </c>
      <c r="G136" s="38"/>
      <c r="H136" s="36">
        <f t="shared" si="398"/>
        <v>75</v>
      </c>
      <c r="I136" s="39">
        <f t="shared" si="399"/>
        <v>0.35714285714285715</v>
      </c>
      <c r="J136" s="36">
        <f t="shared" si="390"/>
        <v>5146</v>
      </c>
      <c r="K136" s="39">
        <f t="shared" si="391"/>
        <v>0.20050652639781805</v>
      </c>
      <c r="L136" s="36">
        <f t="shared" si="395"/>
        <v>103479</v>
      </c>
      <c r="M136" s="40">
        <v>12209</v>
      </c>
      <c r="N136" s="37">
        <f t="shared" si="392"/>
        <v>0.42149234171512817</v>
      </c>
      <c r="O136" s="41">
        <f t="shared" si="304"/>
        <v>2.754182007943641E-3</v>
      </c>
      <c r="P136" s="37">
        <f t="shared" si="400"/>
        <v>0.13376794127314562</v>
      </c>
      <c r="Q136" s="37">
        <f t="shared" si="306"/>
        <v>0.29775123455000529</v>
      </c>
      <c r="R136" s="41">
        <f t="shared" si="307"/>
        <v>9.249943202103145E-3</v>
      </c>
      <c r="S136" s="37">
        <f t="shared" si="308"/>
        <v>7.4901445466491454E-2</v>
      </c>
      <c r="T136" s="41">
        <f t="shared" si="309"/>
        <v>0.12349485573334198</v>
      </c>
      <c r="V136" s="36">
        <v>72668</v>
      </c>
      <c r="W136" s="36">
        <f t="shared" si="310"/>
        <v>103479</v>
      </c>
      <c r="X136" s="38"/>
      <c r="Y136" s="40">
        <v>3805</v>
      </c>
      <c r="Z136" s="37">
        <f t="shared" si="393"/>
        <v>0.17656153370439084</v>
      </c>
      <c r="AA136" s="40">
        <f t="shared" si="394"/>
        <v>571</v>
      </c>
      <c r="AB136" s="38"/>
    </row>
    <row r="137" spans="2:28" s="34" customFormat="1" x14ac:dyDescent="0.25">
      <c r="B137" s="34">
        <f t="shared" si="401"/>
        <v>22</v>
      </c>
      <c r="C137" s="35">
        <v>43914</v>
      </c>
      <c r="D137" s="36">
        <v>25665</v>
      </c>
      <c r="E137" s="37">
        <f>D137/D58</f>
        <v>0.44885360009793807</v>
      </c>
      <c r="F137" s="38">
        <v>210</v>
      </c>
      <c r="G137" s="38"/>
      <c r="H137" s="36">
        <f t="shared" si="398"/>
        <v>96</v>
      </c>
      <c r="I137" s="39">
        <f t="shared" si="399"/>
        <v>0.84210526315789469</v>
      </c>
      <c r="J137" s="36">
        <f t="shared" si="390"/>
        <v>4790</v>
      </c>
      <c r="K137" s="39">
        <f t="shared" si="391"/>
        <v>0.22946107784431138</v>
      </c>
      <c r="L137" s="36">
        <f t="shared" si="395"/>
        <v>91270</v>
      </c>
      <c r="M137" s="40">
        <v>12981</v>
      </c>
      <c r="N137" s="37">
        <f t="shared" si="392"/>
        <v>0.36900084739234268</v>
      </c>
      <c r="O137" s="41">
        <f t="shared" si="304"/>
        <v>2.3008655637120632E-3</v>
      </c>
      <c r="P137" s="37">
        <f t="shared" si="400"/>
        <v>0.16580873430494705</v>
      </c>
      <c r="Q137" s="37">
        <f t="shared" si="306"/>
        <v>0.28119864139366713</v>
      </c>
      <c r="R137" s="41">
        <f t="shared" si="307"/>
        <v>8.1823495032144946E-3</v>
      </c>
      <c r="S137" s="37">
        <f t="shared" si="308"/>
        <v>6.4935064935064929E-2</v>
      </c>
      <c r="T137" s="41">
        <f t="shared" si="309"/>
        <v>0.12600818234950323</v>
      </c>
      <c r="V137" s="36">
        <v>65605</v>
      </c>
      <c r="W137" s="36">
        <f t="shared" si="310"/>
        <v>91270</v>
      </c>
      <c r="X137" s="38"/>
      <c r="Y137" s="40">
        <v>3234</v>
      </c>
      <c r="Z137" s="37">
        <f t="shared" si="393"/>
        <v>0.22732447817836812</v>
      </c>
      <c r="AA137" s="40">
        <f t="shared" si="394"/>
        <v>599</v>
      </c>
      <c r="AB137" s="38"/>
    </row>
    <row r="138" spans="2:28" s="34" customFormat="1" x14ac:dyDescent="0.25">
      <c r="B138" s="34">
        <f t="shared" si="401"/>
        <v>21</v>
      </c>
      <c r="C138" s="35">
        <f>C137-1</f>
        <v>43913</v>
      </c>
      <c r="D138" s="36">
        <v>20875</v>
      </c>
      <c r="E138" s="37">
        <f>D138/D59</f>
        <v>0.44402612043477335</v>
      </c>
      <c r="F138" s="38">
        <v>114</v>
      </c>
      <c r="G138" s="38"/>
      <c r="H138" s="36">
        <f t="shared" si="398"/>
        <v>0</v>
      </c>
      <c r="I138" s="39">
        <f t="shared" si="399"/>
        <v>0</v>
      </c>
      <c r="J138" s="36">
        <f t="shared" si="390"/>
        <v>5707</v>
      </c>
      <c r="K138" s="37">
        <f t="shared" si="391"/>
        <v>0.3762526371308017</v>
      </c>
      <c r="L138" s="36">
        <f t="shared" si="395"/>
        <v>78289</v>
      </c>
      <c r="M138" s="40">
        <v>16888</v>
      </c>
      <c r="N138" s="37">
        <f t="shared" si="392"/>
        <v>0.33793225959261014</v>
      </c>
      <c r="O138" s="41">
        <f t="shared" si="304"/>
        <v>1.456143264060085E-3</v>
      </c>
      <c r="P138" s="37">
        <f t="shared" si="400"/>
        <v>0.27504438038468426</v>
      </c>
      <c r="Q138" s="37">
        <f t="shared" si="306"/>
        <v>0.26664026874784452</v>
      </c>
      <c r="R138" s="41">
        <f t="shared" si="307"/>
        <v>5.4610778443113768E-3</v>
      </c>
      <c r="S138" s="37">
        <f t="shared" si="308"/>
        <v>4.3263757115749528E-2</v>
      </c>
      <c r="T138" s="41">
        <f t="shared" si="309"/>
        <v>0.12622754491017965</v>
      </c>
      <c r="V138" s="36">
        <v>57414</v>
      </c>
      <c r="W138" s="36">
        <f t="shared" si="310"/>
        <v>78289</v>
      </c>
      <c r="X138" s="38"/>
      <c r="Y138" s="40">
        <v>2635</v>
      </c>
      <c r="Z138" s="37">
        <f t="shared" si="393"/>
        <v>0.33485309017223913</v>
      </c>
      <c r="AA138" s="40">
        <f t="shared" si="394"/>
        <v>661</v>
      </c>
      <c r="AB138" s="38"/>
    </row>
    <row r="139" spans="2:28" s="34" customFormat="1" x14ac:dyDescent="0.25">
      <c r="B139" s="34">
        <f t="shared" si="401"/>
        <v>20</v>
      </c>
      <c r="C139" s="35">
        <f t="shared" ref="C139:C150" si="402">C138-1</f>
        <v>43912</v>
      </c>
      <c r="D139" s="36">
        <v>15168</v>
      </c>
      <c r="E139" s="37">
        <f>D139/D60</f>
        <v>0.41746023008752131</v>
      </c>
      <c r="F139" s="38">
        <v>114</v>
      </c>
      <c r="G139" s="38"/>
      <c r="H139" s="36">
        <f t="shared" si="398"/>
        <v>70</v>
      </c>
      <c r="I139" s="39">
        <f t="shared" si="399"/>
        <v>1.5909090909090908</v>
      </c>
      <c r="J139" s="36">
        <f t="shared" si="390"/>
        <v>4812</v>
      </c>
      <c r="K139" s="37">
        <f t="shared" si="391"/>
        <v>0.46465816917728853</v>
      </c>
      <c r="L139" s="36">
        <f t="shared" si="395"/>
        <v>61401</v>
      </c>
      <c r="M139" s="40">
        <v>15964</v>
      </c>
      <c r="N139" s="37">
        <f t="shared" si="392"/>
        <v>0.30142821348033072</v>
      </c>
      <c r="O139" s="41">
        <f t="shared" si="304"/>
        <v>1.8566472858748228E-3</v>
      </c>
      <c r="P139" s="37">
        <f t="shared" si="400"/>
        <v>0.35134361863679381</v>
      </c>
      <c r="Q139" s="37">
        <f t="shared" si="306"/>
        <v>0.24703180729955537</v>
      </c>
      <c r="R139" s="41">
        <f t="shared" si="307"/>
        <v>7.5158227848101267E-3</v>
      </c>
      <c r="S139" s="37">
        <f t="shared" si="308"/>
        <v>5.7750759878419454E-2</v>
      </c>
      <c r="T139" s="41">
        <f t="shared" si="309"/>
        <v>0.13014240506329114</v>
      </c>
      <c r="V139" s="36">
        <v>46233</v>
      </c>
      <c r="W139" s="36">
        <f t="shared" si="310"/>
        <v>61401</v>
      </c>
      <c r="X139" s="38"/>
      <c r="Y139" s="40">
        <v>1974</v>
      </c>
      <c r="Z139" s="37">
        <f t="shared" si="393"/>
        <v>0.23144104803493451</v>
      </c>
      <c r="AA139" s="40">
        <f t="shared" si="394"/>
        <v>371</v>
      </c>
      <c r="AB139" s="38"/>
    </row>
    <row r="140" spans="2:28" s="34" customFormat="1" x14ac:dyDescent="0.25">
      <c r="B140" s="34">
        <f t="shared" si="401"/>
        <v>19</v>
      </c>
      <c r="C140" s="35">
        <f t="shared" si="402"/>
        <v>43911</v>
      </c>
      <c r="D140" s="36">
        <v>10356</v>
      </c>
      <c r="E140" s="37">
        <f>D140/D61</f>
        <v>0.37834283209118807</v>
      </c>
      <c r="F140" s="38">
        <v>44</v>
      </c>
      <c r="G140" s="38"/>
      <c r="H140" s="36">
        <f t="shared" si="398"/>
        <v>0</v>
      </c>
      <c r="I140" s="39">
        <f t="shared" si="399"/>
        <v>0</v>
      </c>
      <c r="J140" s="36">
        <f t="shared" si="390"/>
        <v>3254</v>
      </c>
      <c r="K140" s="37">
        <f t="shared" si="391"/>
        <v>0.45818079414249507</v>
      </c>
      <c r="L140" s="36">
        <f t="shared" si="395"/>
        <v>45437</v>
      </c>
      <c r="M140" s="40">
        <v>13010</v>
      </c>
      <c r="N140" s="37">
        <f t="shared" si="392"/>
        <v>0.25011529592621062</v>
      </c>
      <c r="O140" s="41">
        <f t="shared" si="304"/>
        <v>9.6837379228382158E-4</v>
      </c>
      <c r="P140" s="37">
        <f t="shared" si="400"/>
        <v>0.40120886915224968</v>
      </c>
      <c r="Q140" s="37">
        <f t="shared" si="306"/>
        <v>0.22791997711116491</v>
      </c>
      <c r="R140" s="41">
        <f t="shared" si="307"/>
        <v>4.248744689069139E-3</v>
      </c>
      <c r="S140" s="37">
        <f t="shared" si="308"/>
        <v>2.7448533998752338E-2</v>
      </c>
      <c r="T140" s="41">
        <f t="shared" si="309"/>
        <v>0.15478949401313249</v>
      </c>
      <c r="V140" s="36">
        <v>35081</v>
      </c>
      <c r="W140" s="36">
        <f t="shared" si="310"/>
        <v>45437</v>
      </c>
      <c r="X140" s="38"/>
      <c r="Y140" s="40">
        <v>1603</v>
      </c>
      <c r="Z140" s="37">
        <f t="shared" si="393"/>
        <v>0</v>
      </c>
      <c r="AA140" s="40">
        <f t="shared" si="394"/>
        <v>0</v>
      </c>
      <c r="AB140" s="38"/>
    </row>
    <row r="141" spans="2:28" s="34" customFormat="1" x14ac:dyDescent="0.25">
      <c r="B141" s="34">
        <f t="shared" si="401"/>
        <v>18</v>
      </c>
      <c r="C141" s="35">
        <f t="shared" si="402"/>
        <v>43910</v>
      </c>
      <c r="D141" s="36">
        <v>7102</v>
      </c>
      <c r="E141" s="37">
        <f>D141/D62</f>
        <v>0.3407869481765835</v>
      </c>
      <c r="F141" s="38">
        <v>44</v>
      </c>
      <c r="G141" s="38"/>
      <c r="H141" s="36">
        <f t="shared" si="398"/>
        <v>9</v>
      </c>
      <c r="I141" s="39">
        <f t="shared" si="399"/>
        <v>0.25714285714285712</v>
      </c>
      <c r="J141" s="36">
        <f t="shared" si="390"/>
        <v>2950</v>
      </c>
      <c r="K141" s="37">
        <f t="shared" si="391"/>
        <v>0.71050096339113678</v>
      </c>
      <c r="L141" s="36">
        <f t="shared" si="395"/>
        <v>32427</v>
      </c>
      <c r="M141" s="40">
        <v>10143</v>
      </c>
      <c r="N141" s="37">
        <f t="shared" si="392"/>
        <v>0.29084097407078774</v>
      </c>
      <c r="O141" s="41">
        <f t="shared" si="304"/>
        <v>1.3568939464026891E-3</v>
      </c>
      <c r="P141" s="37">
        <f t="shared" si="400"/>
        <v>0.45516962843295639</v>
      </c>
      <c r="Q141" s="37">
        <f t="shared" si="306"/>
        <v>0.21901501834890677</v>
      </c>
      <c r="R141" s="41">
        <f t="shared" si="307"/>
        <v>6.1954379048155452E-3</v>
      </c>
      <c r="S141" s="37">
        <f t="shared" si="308"/>
        <v>2.7448533998752338E-2</v>
      </c>
      <c r="T141" s="41">
        <f t="shared" si="309"/>
        <v>0.22571106730498453</v>
      </c>
      <c r="V141" s="36">
        <v>25325</v>
      </c>
      <c r="W141" s="36">
        <f t="shared" si="310"/>
        <v>32427</v>
      </c>
      <c r="X141" s="38"/>
      <c r="Y141" s="36">
        <v>1603</v>
      </c>
      <c r="AB141" s="38"/>
    </row>
    <row r="142" spans="2:28" s="34" customFormat="1" x14ac:dyDescent="0.25">
      <c r="B142" s="34">
        <f t="shared" si="401"/>
        <v>17</v>
      </c>
      <c r="C142" s="35">
        <f t="shared" si="402"/>
        <v>43909</v>
      </c>
      <c r="D142" s="36">
        <v>4152</v>
      </c>
      <c r="E142" s="37">
        <f>D142/D63</f>
        <v>0.35417555233302056</v>
      </c>
      <c r="F142" s="38">
        <v>35</v>
      </c>
      <c r="G142" s="38"/>
      <c r="H142" s="36">
        <f t="shared" si="398"/>
        <v>23</v>
      </c>
      <c r="I142" s="39">
        <f t="shared" si="399"/>
        <v>1.9166666666666667</v>
      </c>
      <c r="J142" s="36">
        <f t="shared" si="390"/>
        <v>1770</v>
      </c>
      <c r="K142" s="37">
        <f t="shared" si="391"/>
        <v>0.74307304785894202</v>
      </c>
      <c r="L142" s="36">
        <f t="shared" si="395"/>
        <v>22284</v>
      </c>
      <c r="M142" s="40">
        <v>7687</v>
      </c>
      <c r="N142" s="37">
        <f t="shared" si="392"/>
        <v>0.23025887862625211</v>
      </c>
      <c r="O142" s="41">
        <f t="shared" si="304"/>
        <v>1.5706336384850117E-3</v>
      </c>
      <c r="P142" s="37">
        <f t="shared" si="400"/>
        <v>0.5266150578886073</v>
      </c>
      <c r="Q142" s="37">
        <f t="shared" si="306"/>
        <v>0.18632202477113624</v>
      </c>
      <c r="R142" s="41">
        <f t="shared" si="307"/>
        <v>8.4296724470134879E-3</v>
      </c>
      <c r="S142" s="37"/>
      <c r="T142" s="41">
        <f t="shared" si="309"/>
        <v>0</v>
      </c>
      <c r="V142" s="36">
        <v>18132</v>
      </c>
      <c r="W142" s="36">
        <f t="shared" si="310"/>
        <v>22284</v>
      </c>
      <c r="X142" s="38"/>
      <c r="Y142" s="38"/>
      <c r="AB142" s="38"/>
    </row>
    <row r="143" spans="2:28" s="34" customFormat="1" x14ac:dyDescent="0.25">
      <c r="B143" s="34">
        <f t="shared" si="401"/>
        <v>16</v>
      </c>
      <c r="C143" s="35">
        <f t="shared" si="402"/>
        <v>43908</v>
      </c>
      <c r="D143" s="36">
        <v>2382</v>
      </c>
      <c r="E143" s="37">
        <f>D143/D64</f>
        <v>0.30811020566550251</v>
      </c>
      <c r="F143" s="38">
        <v>12</v>
      </c>
      <c r="G143" s="38"/>
      <c r="H143" s="36">
        <f t="shared" si="398"/>
        <v>0</v>
      </c>
      <c r="I143" s="39">
        <f t="shared" si="399"/>
        <v>0</v>
      </c>
      <c r="J143" s="36">
        <f t="shared" si="390"/>
        <v>682</v>
      </c>
      <c r="K143" s="37">
        <f t="shared" si="391"/>
        <v>0.4011764705882353</v>
      </c>
      <c r="L143" s="36">
        <f t="shared" si="395"/>
        <v>14597</v>
      </c>
      <c r="M143" s="40">
        <v>7391</v>
      </c>
      <c r="N143" s="37">
        <f t="shared" si="392"/>
        <v>9.2274387768908131E-2</v>
      </c>
      <c r="O143" s="41">
        <f t="shared" si="304"/>
        <v>8.220867301500308E-4</v>
      </c>
      <c r="P143" s="37">
        <f t="shared" si="400"/>
        <v>1.0256730502359146</v>
      </c>
      <c r="Q143" s="37">
        <f t="shared" si="306"/>
        <v>0.16318421593478111</v>
      </c>
      <c r="R143" s="41">
        <f t="shared" si="307"/>
        <v>5.0377833753148613E-3</v>
      </c>
      <c r="S143" s="37"/>
      <c r="T143" s="41">
        <f t="shared" si="309"/>
        <v>0</v>
      </c>
      <c r="V143" s="36">
        <v>12215</v>
      </c>
      <c r="W143" s="36">
        <f t="shared" si="310"/>
        <v>14597</v>
      </c>
      <c r="X143" s="38"/>
      <c r="Y143" s="38"/>
      <c r="AB143" s="38"/>
    </row>
    <row r="144" spans="2:28" s="34" customFormat="1" x14ac:dyDescent="0.25">
      <c r="B144" s="34">
        <f t="shared" si="401"/>
        <v>15</v>
      </c>
      <c r="C144" s="35">
        <f t="shared" si="402"/>
        <v>43907</v>
      </c>
      <c r="D144" s="36">
        <v>1700</v>
      </c>
      <c r="E144" s="37">
        <f>D144/D65</f>
        <v>0.29704700331993711</v>
      </c>
      <c r="F144" s="38">
        <v>12</v>
      </c>
      <c r="G144" s="38"/>
      <c r="H144" s="36">
        <f t="shared" si="398"/>
        <v>5</v>
      </c>
      <c r="I144" s="39">
        <f t="shared" si="399"/>
        <v>0.7142857142857143</v>
      </c>
      <c r="J144" s="36">
        <f t="shared" si="390"/>
        <v>750</v>
      </c>
      <c r="K144" s="37">
        <f t="shared" si="391"/>
        <v>0.78947368421052633</v>
      </c>
      <c r="L144" s="36">
        <f t="shared" si="395"/>
        <v>7206</v>
      </c>
      <c r="M144" s="40">
        <v>1713</v>
      </c>
      <c r="N144" s="37">
        <f t="shared" si="392"/>
        <v>0.43782837127845886</v>
      </c>
      <c r="O144" s="41">
        <f t="shared" si="304"/>
        <v>1.6652789342214821E-3</v>
      </c>
      <c r="P144" s="37">
        <f t="shared" si="400"/>
        <v>0.31185144729655928</v>
      </c>
      <c r="Q144" s="37">
        <f t="shared" si="306"/>
        <v>0.23591451568137664</v>
      </c>
      <c r="R144" s="41">
        <f t="shared" si="307"/>
        <v>7.058823529411765E-3</v>
      </c>
      <c r="S144" s="37"/>
      <c r="T144" s="41">
        <f t="shared" si="309"/>
        <v>0</v>
      </c>
      <c r="V144" s="36">
        <v>5506</v>
      </c>
      <c r="W144" s="36">
        <f t="shared" si="310"/>
        <v>7206</v>
      </c>
      <c r="X144" s="38"/>
      <c r="Y144" s="38"/>
      <c r="AB144" s="38"/>
    </row>
    <row r="145" spans="2:28" s="34" customFormat="1" x14ac:dyDescent="0.25">
      <c r="B145" s="34">
        <f t="shared" si="401"/>
        <v>14</v>
      </c>
      <c r="C145" s="35">
        <f t="shared" si="402"/>
        <v>43906</v>
      </c>
      <c r="D145" s="38">
        <v>950</v>
      </c>
      <c r="E145" s="37">
        <f>D145/D66</f>
        <v>0.23637720826076139</v>
      </c>
      <c r="F145" s="38">
        <v>7</v>
      </c>
      <c r="G145" s="38"/>
      <c r="H145" s="36">
        <f t="shared" si="398"/>
        <v>0</v>
      </c>
      <c r="I145" s="39">
        <f t="shared" si="399"/>
        <v>0</v>
      </c>
      <c r="J145" s="36">
        <f t="shared" si="390"/>
        <v>221</v>
      </c>
      <c r="K145" s="37">
        <f t="shared" si="391"/>
        <v>0.30315500685871055</v>
      </c>
      <c r="L145" s="36">
        <f t="shared" si="395"/>
        <v>5493</v>
      </c>
      <c r="M145" s="40">
        <v>221</v>
      </c>
      <c r="N145" s="37">
        <f t="shared" si="392"/>
        <v>1</v>
      </c>
      <c r="O145" s="41">
        <f t="shared" si="304"/>
        <v>1.2743491716730383E-3</v>
      </c>
      <c r="P145" s="37">
        <f t="shared" si="400"/>
        <v>4.1919575113808803E-2</v>
      </c>
      <c r="Q145" s="37">
        <f t="shared" si="306"/>
        <v>0.17294738758419806</v>
      </c>
      <c r="R145" s="41">
        <f t="shared" si="307"/>
        <v>7.3684210526315788E-3</v>
      </c>
      <c r="S145" s="37"/>
      <c r="T145" s="41">
        <f t="shared" si="309"/>
        <v>0</v>
      </c>
      <c r="V145" s="36">
        <v>4543</v>
      </c>
      <c r="W145" s="36">
        <f t="shared" si="310"/>
        <v>5493</v>
      </c>
      <c r="X145" s="38"/>
      <c r="Y145" s="38"/>
      <c r="AB145" s="38"/>
    </row>
    <row r="146" spans="2:28" s="34" customFormat="1" x14ac:dyDescent="0.25">
      <c r="B146" s="34">
        <f t="shared" si="401"/>
        <v>13</v>
      </c>
      <c r="C146" s="35">
        <f t="shared" si="402"/>
        <v>43905</v>
      </c>
      <c r="D146" s="38">
        <v>729</v>
      </c>
      <c r="E146" s="37">
        <f>D146/D67</f>
        <v>0.22975102426725497</v>
      </c>
      <c r="F146" s="38">
        <v>7</v>
      </c>
      <c r="G146" s="38"/>
      <c r="H146" s="36">
        <f t="shared" si="398"/>
        <v>7</v>
      </c>
      <c r="I146" s="39"/>
      <c r="J146" s="36">
        <f t="shared" si="390"/>
        <v>205</v>
      </c>
      <c r="K146" s="37">
        <f t="shared" si="391"/>
        <v>0.39122137404580154</v>
      </c>
      <c r="L146" s="36">
        <f t="shared" si="395"/>
        <v>5272</v>
      </c>
      <c r="M146" s="40">
        <v>1969</v>
      </c>
      <c r="N146" s="37">
        <f t="shared" si="392"/>
        <v>0.10411376333164042</v>
      </c>
      <c r="O146" s="41">
        <f t="shared" si="304"/>
        <v>1.3277693474962064E-3</v>
      </c>
      <c r="P146" s="37">
        <f t="shared" si="400"/>
        <v>0.59612473508931274</v>
      </c>
      <c r="Q146" s="37">
        <f t="shared" si="306"/>
        <v>0.13827769347496208</v>
      </c>
      <c r="R146" s="41">
        <f t="shared" si="307"/>
        <v>9.6021947873799734E-3</v>
      </c>
      <c r="S146" s="37"/>
      <c r="T146" s="41">
        <f t="shared" si="309"/>
        <v>0</v>
      </c>
      <c r="V146" s="36">
        <v>4543</v>
      </c>
      <c r="W146" s="36">
        <f t="shared" si="310"/>
        <v>5272</v>
      </c>
      <c r="X146" s="38"/>
      <c r="Y146" s="38"/>
      <c r="AB146" s="38"/>
    </row>
    <row r="147" spans="2:28" s="34" customFormat="1" x14ac:dyDescent="0.25">
      <c r="B147" s="34">
        <f t="shared" si="401"/>
        <v>12</v>
      </c>
      <c r="C147" s="35">
        <f t="shared" si="402"/>
        <v>43904</v>
      </c>
      <c r="D147" s="38">
        <v>524</v>
      </c>
      <c r="E147" s="37">
        <f>D147/D68</f>
        <v>0.21387755102040817</v>
      </c>
      <c r="F147" s="38"/>
      <c r="G147" s="38"/>
      <c r="H147" s="38"/>
      <c r="I147" s="38"/>
      <c r="J147" s="36">
        <f t="shared" ref="J147:J156" si="403">D147-D148</f>
        <v>103</v>
      </c>
      <c r="K147" s="37">
        <f t="shared" ref="K147:K156" si="404">J147/D148</f>
        <v>0.24465558194774348</v>
      </c>
      <c r="L147" s="36">
        <f t="shared" si="395"/>
        <v>3303</v>
      </c>
      <c r="M147" s="36">
        <f t="shared" ref="M147:M158" si="405">L147-L148</f>
        <v>103</v>
      </c>
      <c r="N147" s="37">
        <f t="shared" si="303"/>
        <v>1</v>
      </c>
      <c r="O147" s="41">
        <f t="shared" si="304"/>
        <v>0</v>
      </c>
      <c r="P147" s="37">
        <f t="shared" si="400"/>
        <v>3.2187500000000001E-2</v>
      </c>
      <c r="Q147" s="38"/>
      <c r="R147" s="38"/>
      <c r="S147" s="38"/>
      <c r="V147" s="36">
        <v>2779</v>
      </c>
      <c r="W147" s="36">
        <f t="shared" si="310"/>
        <v>3303</v>
      </c>
      <c r="X147" s="38"/>
      <c r="Y147" s="38"/>
      <c r="AB147" s="38"/>
    </row>
    <row r="148" spans="2:28" x14ac:dyDescent="0.25">
      <c r="B148">
        <f t="shared" si="401"/>
        <v>11</v>
      </c>
      <c r="C148" s="5">
        <f t="shared" si="402"/>
        <v>43903</v>
      </c>
      <c r="D148" s="1">
        <v>421</v>
      </c>
      <c r="E148" s="2">
        <f>D148/D69</f>
        <v>0.2190426638917794</v>
      </c>
      <c r="J148" s="3">
        <f t="shared" si="403"/>
        <v>205</v>
      </c>
      <c r="K148" s="2">
        <f t="shared" si="404"/>
        <v>0.94907407407407407</v>
      </c>
      <c r="L148" s="3">
        <f t="shared" si="395"/>
        <v>3200</v>
      </c>
      <c r="M148" s="3">
        <f t="shared" si="405"/>
        <v>2892</v>
      </c>
      <c r="N148" s="2">
        <f t="shared" si="303"/>
        <v>7.0885200553250344E-2</v>
      </c>
      <c r="O148" s="4">
        <f t="shared" si="304"/>
        <v>0</v>
      </c>
      <c r="P148" s="2">
        <f t="shared" si="400"/>
        <v>9.3896103896103895</v>
      </c>
      <c r="V148" s="3">
        <v>2779</v>
      </c>
      <c r="W148" s="3">
        <f t="shared" si="310"/>
        <v>3200</v>
      </c>
    </row>
    <row r="149" spans="2:28" x14ac:dyDescent="0.25">
      <c r="B149">
        <f t="shared" si="401"/>
        <v>10</v>
      </c>
      <c r="C149" s="5">
        <f t="shared" si="402"/>
        <v>43902</v>
      </c>
      <c r="D149" s="1">
        <v>216</v>
      </c>
      <c r="E149" s="2">
        <f>D149/D70</f>
        <v>0.16425855513307985</v>
      </c>
      <c r="J149" s="3">
        <f t="shared" si="403"/>
        <v>0</v>
      </c>
      <c r="K149" s="2">
        <f t="shared" si="404"/>
        <v>0</v>
      </c>
      <c r="L149" s="1">
        <v>308</v>
      </c>
      <c r="M149" s="3">
        <f t="shared" si="405"/>
        <v>0</v>
      </c>
      <c r="P149" s="2">
        <f t="shared" si="400"/>
        <v>0</v>
      </c>
    </row>
    <row r="150" spans="2:28" x14ac:dyDescent="0.25">
      <c r="B150">
        <f t="shared" si="401"/>
        <v>9</v>
      </c>
      <c r="C150" s="5">
        <f t="shared" si="402"/>
        <v>43901</v>
      </c>
      <c r="D150" s="1">
        <v>216</v>
      </c>
      <c r="E150" s="2">
        <f>D150/D71</f>
        <v>0.20512820512820512</v>
      </c>
      <c r="J150" s="3">
        <f t="shared" si="403"/>
        <v>43</v>
      </c>
      <c r="K150" s="2">
        <f t="shared" si="404"/>
        <v>0.24855491329479767</v>
      </c>
      <c r="L150" s="1">
        <v>308</v>
      </c>
      <c r="M150" s="3">
        <f t="shared" si="405"/>
        <v>43</v>
      </c>
      <c r="P150" s="2">
        <f t="shared" si="400"/>
        <v>0.16226415094339622</v>
      </c>
    </row>
    <row r="151" spans="2:28" x14ac:dyDescent="0.25">
      <c r="B151">
        <f t="shared" si="401"/>
        <v>8</v>
      </c>
      <c r="C151" s="5">
        <f>C150-1</f>
        <v>43900</v>
      </c>
      <c r="D151" s="1">
        <v>173</v>
      </c>
      <c r="E151" s="2">
        <f>D151/D72</f>
        <v>0.22236503856041132</v>
      </c>
      <c r="J151" s="3">
        <f t="shared" si="403"/>
        <v>31</v>
      </c>
      <c r="K151" s="2">
        <f t="shared" si="404"/>
        <v>0.21830985915492956</v>
      </c>
      <c r="L151" s="1">
        <v>265</v>
      </c>
      <c r="M151" s="3">
        <f t="shared" si="405"/>
        <v>31</v>
      </c>
      <c r="P151" s="2">
        <f t="shared" si="400"/>
        <v>0.13247863247863248</v>
      </c>
    </row>
    <row r="152" spans="2:28" x14ac:dyDescent="0.25">
      <c r="B152">
        <f t="shared" si="401"/>
        <v>7</v>
      </c>
      <c r="C152" s="5">
        <f t="shared" ref="C152:C158" si="406">C151-1</f>
        <v>43899</v>
      </c>
      <c r="D152" s="1">
        <v>142</v>
      </c>
      <c r="E152" s="2">
        <f>D152/D73</f>
        <v>0.24315068493150685</v>
      </c>
      <c r="J152" s="3">
        <f t="shared" si="403"/>
        <v>37</v>
      </c>
      <c r="K152" s="2">
        <f t="shared" si="404"/>
        <v>0.35238095238095241</v>
      </c>
      <c r="L152" s="1">
        <v>234</v>
      </c>
      <c r="M152" s="3">
        <f t="shared" si="405"/>
        <v>37</v>
      </c>
      <c r="P152" s="2">
        <f t="shared" si="400"/>
        <v>0.18781725888324874</v>
      </c>
    </row>
    <row r="153" spans="2:28" x14ac:dyDescent="0.25">
      <c r="B153">
        <f t="shared" si="401"/>
        <v>6</v>
      </c>
      <c r="C153" s="5">
        <f t="shared" si="406"/>
        <v>43898</v>
      </c>
      <c r="D153" s="1">
        <v>105</v>
      </c>
      <c r="E153" s="2">
        <f>D153/D74</f>
        <v>0.25179856115107913</v>
      </c>
      <c r="J153" s="3">
        <f t="shared" si="403"/>
        <v>29</v>
      </c>
      <c r="K153" s="2">
        <f t="shared" si="404"/>
        <v>0.38157894736842107</v>
      </c>
      <c r="L153" s="1">
        <v>197</v>
      </c>
      <c r="M153" s="3">
        <f t="shared" si="405"/>
        <v>29</v>
      </c>
      <c r="P153" s="2">
        <f t="shared" si="400"/>
        <v>0.17261904761904762</v>
      </c>
    </row>
    <row r="154" spans="2:28" x14ac:dyDescent="0.25">
      <c r="B154">
        <f t="shared" si="401"/>
        <v>5</v>
      </c>
      <c r="C154" s="5">
        <f t="shared" si="406"/>
        <v>43897</v>
      </c>
      <c r="D154" s="1">
        <v>76</v>
      </c>
      <c r="E154" s="2">
        <f>D154/D75</f>
        <v>0.22287390029325513</v>
      </c>
      <c r="J154" s="3">
        <f t="shared" si="403"/>
        <v>43</v>
      </c>
      <c r="K154" s="2">
        <f t="shared" si="404"/>
        <v>1.303030303030303</v>
      </c>
      <c r="L154" s="1">
        <v>168</v>
      </c>
      <c r="M154" s="3">
        <f t="shared" si="405"/>
        <v>43</v>
      </c>
      <c r="P154" s="2">
        <f t="shared" si="400"/>
        <v>0.34399999999999997</v>
      </c>
    </row>
    <row r="155" spans="2:28" x14ac:dyDescent="0.25">
      <c r="B155">
        <f t="shared" si="401"/>
        <v>4</v>
      </c>
      <c r="C155" s="5">
        <f t="shared" si="406"/>
        <v>43896</v>
      </c>
      <c r="D155" s="1">
        <v>33</v>
      </c>
      <c r="E155" s="2">
        <f>D155/D76</f>
        <v>0.14798206278026907</v>
      </c>
      <c r="J155" s="3">
        <f t="shared" si="403"/>
        <v>11</v>
      </c>
      <c r="K155" s="2">
        <f t="shared" si="404"/>
        <v>0.5</v>
      </c>
      <c r="L155" s="1">
        <v>125</v>
      </c>
      <c r="M155" s="3">
        <f t="shared" si="405"/>
        <v>27</v>
      </c>
      <c r="P155" s="2">
        <f t="shared" si="400"/>
        <v>0.27551020408163263</v>
      </c>
    </row>
    <row r="156" spans="2:28" x14ac:dyDescent="0.25">
      <c r="B156">
        <f t="shared" si="401"/>
        <v>3</v>
      </c>
      <c r="C156" s="5">
        <f t="shared" si="406"/>
        <v>43895</v>
      </c>
      <c r="D156" s="1">
        <v>22</v>
      </c>
      <c r="E156" s="2">
        <f>D156/D77</f>
        <v>0.125</v>
      </c>
      <c r="J156" s="3">
        <f t="shared" si="403"/>
        <v>16</v>
      </c>
      <c r="K156" s="2">
        <f t="shared" si="404"/>
        <v>2.6666666666666665</v>
      </c>
      <c r="L156" s="1">
        <v>98</v>
      </c>
      <c r="M156" s="3">
        <f t="shared" si="405"/>
        <v>44</v>
      </c>
      <c r="P156" s="2">
        <f t="shared" si="400"/>
        <v>0.81481481481481477</v>
      </c>
    </row>
    <row r="157" spans="2:28" x14ac:dyDescent="0.25">
      <c r="B157">
        <f>B158+1</f>
        <v>2</v>
      </c>
      <c r="C157" s="5">
        <f t="shared" si="406"/>
        <v>43894</v>
      </c>
      <c r="D157" s="1">
        <v>6</v>
      </c>
      <c r="E157" s="2">
        <f>D157/D78</f>
        <v>5.0847457627118647E-2</v>
      </c>
      <c r="L157" s="1">
        <v>54</v>
      </c>
      <c r="M157" s="3">
        <f t="shared" si="405"/>
        <v>53</v>
      </c>
    </row>
    <row r="158" spans="2:28" x14ac:dyDescent="0.25">
      <c r="B158">
        <v>1</v>
      </c>
      <c r="C158" s="5">
        <f t="shared" si="406"/>
        <v>43893</v>
      </c>
      <c r="D158" s="3">
        <v>1</v>
      </c>
      <c r="E158" s="2"/>
      <c r="L158" s="3">
        <v>1</v>
      </c>
      <c r="M158" s="3">
        <f t="shared" si="405"/>
        <v>1</v>
      </c>
      <c r="N158" s="3"/>
      <c r="O158" s="3"/>
      <c r="P158" s="3"/>
    </row>
    <row r="161" spans="1:27" x14ac:dyDescent="0.25">
      <c r="B161" t="s">
        <v>14</v>
      </c>
      <c r="C161" t="s">
        <v>0</v>
      </c>
      <c r="D161" s="1" t="s">
        <v>2</v>
      </c>
      <c r="E161" s="1" t="s">
        <v>31</v>
      </c>
      <c r="F161" s="1" t="s">
        <v>99</v>
      </c>
      <c r="G161" s="2">
        <f>F162/F6</f>
        <v>0.19864009694358423</v>
      </c>
      <c r="J161" s="1" t="s">
        <v>12</v>
      </c>
      <c r="K161" s="1" t="s">
        <v>13</v>
      </c>
      <c r="L161" s="1" t="s">
        <v>8</v>
      </c>
      <c r="P161" s="1" t="s">
        <v>17</v>
      </c>
      <c r="Q161" s="1" t="s">
        <v>11</v>
      </c>
      <c r="R161" s="1" t="s">
        <v>9</v>
      </c>
      <c r="S161" s="1" t="s">
        <v>10</v>
      </c>
      <c r="T161" s="1" t="s">
        <v>6</v>
      </c>
      <c r="U161" t="s">
        <v>1</v>
      </c>
      <c r="V161" s="1" t="s">
        <v>3</v>
      </c>
      <c r="W161" s="1" t="s">
        <v>4</v>
      </c>
      <c r="X161" s="1" t="s">
        <v>5</v>
      </c>
      <c r="Y161" s="1" t="s">
        <v>6</v>
      </c>
    </row>
    <row r="162" spans="1:27" x14ac:dyDescent="0.25">
      <c r="A162" t="s">
        <v>98</v>
      </c>
      <c r="B162" s="3">
        <f>1418207+2559902+1628706+2253858+476143</f>
        <v>8336816</v>
      </c>
      <c r="D162" s="3">
        <v>178766</v>
      </c>
      <c r="E162" s="2">
        <f>D162/D102</f>
        <v>0.60576877460980127</v>
      </c>
      <c r="F162" s="1">
        <v>14753</v>
      </c>
      <c r="G162" s="2">
        <f>F162/F84</f>
        <v>0.70102162033737225</v>
      </c>
      <c r="L162" s="3">
        <f>L163</f>
        <v>447681.64999999997</v>
      </c>
      <c r="N162" s="2">
        <f>D162/L162</f>
        <v>0.39931500431165767</v>
      </c>
      <c r="O162" s="4">
        <f t="shared" ref="O162" si="407">F162/L162</f>
        <v>3.2954220929091019E-2</v>
      </c>
      <c r="R162" s="22">
        <f>F162/D162</f>
        <v>8.252687871295436E-2</v>
      </c>
      <c r="T162" s="1"/>
      <c r="Y162" s="1">
        <v>44812</v>
      </c>
    </row>
    <row r="163" spans="1:27" x14ac:dyDescent="0.25">
      <c r="A163" t="s">
        <v>97</v>
      </c>
      <c r="B163" s="20">
        <f>B162/B83</f>
        <v>0.42854961104550471</v>
      </c>
      <c r="C163" s="33">
        <f>L162/B162</f>
        <v>5.3699355965155036E-2</v>
      </c>
      <c r="D163" s="3">
        <f>J163</f>
        <v>178847</v>
      </c>
      <c r="E163" s="2">
        <f>D162/D41</f>
        <v>0.36275126520375156</v>
      </c>
      <c r="F163" s="3">
        <f>SUM(F166:F236)</f>
        <v>14625</v>
      </c>
      <c r="J163" s="3">
        <f>SUM(J166:J236)</f>
        <v>178847</v>
      </c>
      <c r="L163" s="3">
        <f>SUM(M164:M236)</f>
        <v>447681.64999999997</v>
      </c>
      <c r="N163" s="2">
        <f>L162/L6</f>
        <v>4.981145530181616E-2</v>
      </c>
      <c r="O163" s="2"/>
      <c r="R163" s="22">
        <f>F163/D163</f>
        <v>8.1773806661559881E-2</v>
      </c>
      <c r="T163" s="1"/>
      <c r="Y163" s="3">
        <f>SUM(Y165:Y236)</f>
        <v>43076</v>
      </c>
    </row>
    <row r="164" spans="1:27" x14ac:dyDescent="0.25">
      <c r="A164" t="s">
        <v>32</v>
      </c>
      <c r="B164" s="20">
        <f>B162/B5</f>
        <v>2.5398574564708953E-2</v>
      </c>
      <c r="D164" s="3"/>
      <c r="E164" s="3"/>
      <c r="F164" s="3">
        <f>MAX(F166:F237)</f>
        <v>577</v>
      </c>
      <c r="J164" s="3">
        <f>MAX(J166:J237)</f>
        <v>6213</v>
      </c>
      <c r="L164" s="3">
        <f>MAX(L166:L237)</f>
        <v>440444</v>
      </c>
      <c r="N164" s="3"/>
      <c r="O164" s="3"/>
      <c r="R164" s="22"/>
      <c r="T164" s="1"/>
      <c r="Y164" s="3">
        <f>MAX(Y165:Y237)</f>
        <v>1687</v>
      </c>
    </row>
    <row r="165" spans="1:27" x14ac:dyDescent="0.25">
      <c r="B165" s="20"/>
      <c r="D165" s="3"/>
      <c r="E165" s="3"/>
      <c r="F165" s="3"/>
      <c r="J165" s="3"/>
      <c r="L165" s="3"/>
      <c r="N165" s="3"/>
      <c r="O165" s="3"/>
      <c r="R165" s="22"/>
      <c r="T165" s="1"/>
      <c r="Y165" s="3"/>
    </row>
    <row r="166" spans="1:27" x14ac:dyDescent="0.25">
      <c r="B166">
        <f t="shared" ref="B166:B169" si="408">B167+1</f>
        <v>72</v>
      </c>
      <c r="C166" s="5">
        <f t="shared" ref="C166:C169" si="409">+C167+1</f>
        <v>43962</v>
      </c>
      <c r="D166" s="3"/>
      <c r="E166" s="3"/>
      <c r="F166" s="3"/>
      <c r="J166" s="3"/>
      <c r="L166" s="3"/>
      <c r="N166" s="3"/>
      <c r="O166" s="3"/>
      <c r="R166" s="22"/>
      <c r="T166" s="1"/>
      <c r="Y166" s="3"/>
    </row>
    <row r="167" spans="1:27" x14ac:dyDescent="0.25">
      <c r="B167">
        <f t="shared" si="408"/>
        <v>71</v>
      </c>
      <c r="C167" s="5">
        <f t="shared" si="409"/>
        <v>43961</v>
      </c>
      <c r="D167" s="3">
        <v>178447</v>
      </c>
      <c r="E167" s="3"/>
      <c r="F167" s="3"/>
      <c r="J167" s="3"/>
      <c r="L167" s="3">
        <v>440444</v>
      </c>
      <c r="N167" s="3"/>
      <c r="O167" s="3"/>
      <c r="R167" s="22"/>
      <c r="T167" s="1"/>
      <c r="Y167" s="3"/>
    </row>
    <row r="168" spans="1:27" x14ac:dyDescent="0.25">
      <c r="B168">
        <f t="shared" si="408"/>
        <v>70</v>
      </c>
      <c r="C168" s="5">
        <f t="shared" si="409"/>
        <v>43960</v>
      </c>
      <c r="D168" s="3">
        <v>178766</v>
      </c>
      <c r="E168" s="2">
        <f t="shared" ref="E168:E170" si="410">D168/D91</f>
        <v>0.53663822863695587</v>
      </c>
      <c r="F168" s="3">
        <v>1</v>
      </c>
      <c r="G168" s="22">
        <f t="shared" ref="G168:G172" si="411">F168/F91</f>
        <v>4.7012364251798222E-5</v>
      </c>
      <c r="H168" s="3">
        <f t="shared" ref="H168:H171" si="412">F168-F169</f>
        <v>-20</v>
      </c>
      <c r="I168" s="6">
        <f t="shared" ref="I168:I171" si="413">H168/F169</f>
        <v>-0.95238095238095233</v>
      </c>
      <c r="J168" s="3">
        <v>5</v>
      </c>
      <c r="K168" s="22">
        <f t="shared" ref="K168:K171" si="414">J168/D169</f>
        <v>2.8172029682050472E-5</v>
      </c>
      <c r="L168" s="3">
        <v>429933</v>
      </c>
      <c r="M168" s="3">
        <f t="shared" ref="M168:M171" si="415">L167-L168</f>
        <v>10511</v>
      </c>
      <c r="N168" s="2">
        <f t="shared" ref="N168:N171" si="416">J168/M168</f>
        <v>4.7569213205213588E-4</v>
      </c>
      <c r="O168" s="3"/>
      <c r="P168" s="2">
        <f t="shared" ref="P168:P171" si="417">(M168-M169)/M169</f>
        <v>-0.30247528037693278</v>
      </c>
      <c r="Q168" s="2">
        <f t="shared" ref="Q168:Q171" si="418">D168/L168</f>
        <v>0.41579967111154531</v>
      </c>
      <c r="R168" s="4">
        <f t="shared" ref="R168:R171" si="419">J168/D168</f>
        <v>2.7969524406206996E-5</v>
      </c>
      <c r="S168" s="2" t="e">
        <f t="shared" ref="S168:S171" si="420">F168/Y168</f>
        <v>#DIV/0!</v>
      </c>
      <c r="T168" s="4">
        <f t="shared" ref="T168:T171" si="421">Y168/D168</f>
        <v>0</v>
      </c>
      <c r="Y168" s="3">
        <v>0</v>
      </c>
    </row>
    <row r="169" spans="1:27" x14ac:dyDescent="0.25">
      <c r="B169">
        <f t="shared" si="408"/>
        <v>69</v>
      </c>
      <c r="C169" s="5">
        <f t="shared" si="409"/>
        <v>43959</v>
      </c>
      <c r="D169" s="3">
        <v>177481</v>
      </c>
      <c r="E169" s="2">
        <f t="shared" si="410"/>
        <v>0.53715871637102119</v>
      </c>
      <c r="F169" s="3">
        <v>21</v>
      </c>
      <c r="G169" s="22">
        <f t="shared" si="411"/>
        <v>9.9786172487526729E-4</v>
      </c>
      <c r="H169" s="3">
        <f t="shared" si="412"/>
        <v>-29</v>
      </c>
      <c r="I169" s="6">
        <f t="shared" si="413"/>
        <v>-0.57999999999999996</v>
      </c>
      <c r="J169" s="3">
        <v>425</v>
      </c>
      <c r="K169" s="22">
        <f t="shared" si="414"/>
        <v>2.4135933577910792E-3</v>
      </c>
      <c r="L169" s="3">
        <v>414864</v>
      </c>
      <c r="M169" s="3">
        <f t="shared" si="415"/>
        <v>15069</v>
      </c>
      <c r="N169" s="2">
        <f t="shared" si="416"/>
        <v>2.8203596788108038E-2</v>
      </c>
      <c r="O169" s="3"/>
      <c r="P169" s="2">
        <f t="shared" si="417"/>
        <v>1.9669226225634968</v>
      </c>
      <c r="Q169" s="2">
        <f t="shared" si="418"/>
        <v>0.4278052566624243</v>
      </c>
      <c r="R169" s="4">
        <f t="shared" si="419"/>
        <v>2.3946225229742901E-3</v>
      </c>
      <c r="S169" s="2">
        <f t="shared" si="420"/>
        <v>2.3333333333333335</v>
      </c>
      <c r="T169" s="4">
        <f t="shared" si="421"/>
        <v>5.0709653427690853E-5</v>
      </c>
      <c r="Y169" s="3">
        <v>9</v>
      </c>
    </row>
    <row r="170" spans="1:27" x14ac:dyDescent="0.25">
      <c r="B170">
        <f t="shared" ref="B170:B176" si="422">B171+1</f>
        <v>68</v>
      </c>
      <c r="C170" s="5">
        <f t="shared" ref="C170:C176" si="423">+C171+1</f>
        <v>43958</v>
      </c>
      <c r="D170" s="3">
        <v>176086</v>
      </c>
      <c r="E170" s="2">
        <f t="shared" si="410"/>
        <v>0.53742266877054412</v>
      </c>
      <c r="F170" s="1">
        <v>50</v>
      </c>
      <c r="G170" s="22">
        <f t="shared" si="411"/>
        <v>2.4006145573266758E-3</v>
      </c>
      <c r="H170" s="3">
        <f t="shared" si="412"/>
        <v>-30</v>
      </c>
      <c r="I170" s="6">
        <f t="shared" si="413"/>
        <v>-0.375</v>
      </c>
      <c r="J170" s="1">
        <v>919</v>
      </c>
      <c r="K170" s="22">
        <f t="shared" si="414"/>
        <v>5.2601754918178232E-3</v>
      </c>
      <c r="L170" s="3">
        <v>409785</v>
      </c>
      <c r="M170" s="3">
        <f t="shared" si="415"/>
        <v>5079</v>
      </c>
      <c r="N170" s="2">
        <f t="shared" si="416"/>
        <v>0.18094113014372909</v>
      </c>
      <c r="O170" s="3"/>
      <c r="P170" s="2">
        <f t="shared" si="417"/>
        <v>-0.53940328285118344</v>
      </c>
      <c r="Q170" s="2">
        <f t="shared" si="418"/>
        <v>0.42970338104127775</v>
      </c>
      <c r="R170" s="4">
        <f t="shared" si="419"/>
        <v>5.2190406960235343E-3</v>
      </c>
      <c r="S170" s="2">
        <f t="shared" si="420"/>
        <v>0.75757575757575757</v>
      </c>
      <c r="T170" s="4">
        <f t="shared" si="421"/>
        <v>3.748168508569676E-4</v>
      </c>
      <c r="Y170" s="1">
        <v>66</v>
      </c>
    </row>
    <row r="171" spans="1:27" x14ac:dyDescent="0.25">
      <c r="B171">
        <f t="shared" si="422"/>
        <v>67</v>
      </c>
      <c r="C171" s="5">
        <f t="shared" si="423"/>
        <v>43957</v>
      </c>
      <c r="D171" s="3">
        <v>174709</v>
      </c>
      <c r="E171" s="2">
        <f t="shared" ref="E171:E202" si="424">D171/D94</f>
        <v>0.53926192519245131</v>
      </c>
      <c r="F171" s="1">
        <v>80</v>
      </c>
      <c r="G171" s="22">
        <f t="shared" si="411"/>
        <v>4.0247522261910749E-3</v>
      </c>
      <c r="H171" s="3">
        <f t="shared" si="412"/>
        <v>-8</v>
      </c>
      <c r="I171" s="6">
        <f t="shared" si="413"/>
        <v>-9.0909090909090912E-2</v>
      </c>
      <c r="J171" s="1">
        <v>1213</v>
      </c>
      <c r="K171" s="22">
        <f t="shared" si="414"/>
        <v>6.9999076681593652E-3</v>
      </c>
      <c r="L171" s="3">
        <v>398758</v>
      </c>
      <c r="M171" s="3">
        <f t="shared" si="415"/>
        <v>11027</v>
      </c>
      <c r="N171" s="2">
        <f t="shared" si="416"/>
        <v>0.11000272059490342</v>
      </c>
      <c r="O171" s="3"/>
      <c r="P171" s="2">
        <f t="shared" si="417"/>
        <v>0.13903522363392212</v>
      </c>
      <c r="Q171" s="2">
        <f t="shared" si="418"/>
        <v>0.43813290266276789</v>
      </c>
      <c r="R171" s="4">
        <f t="shared" si="419"/>
        <v>6.9429737449129697E-3</v>
      </c>
      <c r="S171" s="2">
        <f t="shared" si="420"/>
        <v>0.72727272727272729</v>
      </c>
      <c r="T171" s="4">
        <f t="shared" si="421"/>
        <v>6.29618394015191E-4</v>
      </c>
      <c r="Y171" s="1">
        <v>110</v>
      </c>
    </row>
    <row r="172" spans="1:27" x14ac:dyDescent="0.25">
      <c r="B172">
        <f t="shared" si="422"/>
        <v>66</v>
      </c>
      <c r="C172" s="5">
        <f t="shared" si="423"/>
        <v>43956</v>
      </c>
      <c r="D172" s="3">
        <v>173288</v>
      </c>
      <c r="E172" s="2">
        <f t="shared" si="424"/>
        <v>0.53951530548706073</v>
      </c>
      <c r="F172" s="1">
        <v>88</v>
      </c>
      <c r="G172" s="22">
        <f t="shared" si="411"/>
        <v>4.4795113260371593E-3</v>
      </c>
      <c r="H172" s="3">
        <f t="shared" ref="H172:H175" si="425">F172-F173</f>
        <v>-13</v>
      </c>
      <c r="I172" s="6">
        <f t="shared" ref="I172:I175" si="426">H172/F173</f>
        <v>-0.12871287128712872</v>
      </c>
      <c r="J172" s="1">
        <v>1383</v>
      </c>
      <c r="K172" s="22">
        <f t="shared" ref="K171:K175" si="427">J172/D173</f>
        <v>8.1098197426906077E-3</v>
      </c>
      <c r="L172" s="3">
        <v>389077</v>
      </c>
      <c r="M172" s="3">
        <f t="shared" ref="M172:M174" si="428">L171-L172</f>
        <v>9681</v>
      </c>
      <c r="N172" s="2">
        <f t="shared" ref="N172:N179" si="429">J172/M172</f>
        <v>0.14285714285714285</v>
      </c>
      <c r="O172" s="3"/>
      <c r="P172" s="2">
        <f t="shared" ref="P172:P174" si="430">(M172-M173)/M173</f>
        <v>0.36102910164487556</v>
      </c>
      <c r="Q172" s="2">
        <f>D172/L172</f>
        <v>0.44538227651595957</v>
      </c>
      <c r="R172" s="4">
        <f t="shared" ref="R172:R174" si="431">J172/D172</f>
        <v>7.9809334749088232E-3</v>
      </c>
      <c r="S172" s="2">
        <f t="shared" ref="S172:S174" si="432">F172/Y172</f>
        <v>0.60689655172413792</v>
      </c>
      <c r="T172" s="4">
        <f t="shared" ref="T172:T174" si="433">Y172/D172</f>
        <v>8.3675730575689022E-4</v>
      </c>
      <c r="Y172" s="1">
        <v>145</v>
      </c>
      <c r="Z172" s="2">
        <f t="shared" ref="Z172:Z175" si="434">(Y172-Y173)/Y173</f>
        <v>-0.22459893048128343</v>
      </c>
      <c r="AA172" s="7">
        <f t="shared" ref="AA172:AA175" si="435">Y172-Y173</f>
        <v>-42</v>
      </c>
    </row>
    <row r="173" spans="1:27" x14ac:dyDescent="0.25">
      <c r="B173">
        <f t="shared" si="422"/>
        <v>65</v>
      </c>
      <c r="C173" s="5">
        <f t="shared" si="423"/>
        <v>43955</v>
      </c>
      <c r="D173" s="3">
        <v>170534</v>
      </c>
      <c r="E173" s="2">
        <f t="shared" si="424"/>
        <v>0.53466811724611463</v>
      </c>
      <c r="F173" s="1">
        <v>101</v>
      </c>
      <c r="G173" s="2">
        <f t="shared" ref="G171:G191" si="436">F173/F96</f>
        <v>5.2021632758176665E-3</v>
      </c>
      <c r="H173" s="3">
        <f t="shared" si="425"/>
        <v>-32</v>
      </c>
      <c r="I173" s="6">
        <f t="shared" si="426"/>
        <v>-0.24060150375939848</v>
      </c>
      <c r="J173" s="1">
        <v>1492</v>
      </c>
      <c r="K173" s="22">
        <f t="shared" si="427"/>
        <v>8.8453078961565589E-3</v>
      </c>
      <c r="L173" s="3">
        <v>381964</v>
      </c>
      <c r="M173" s="3">
        <f t="shared" si="428"/>
        <v>7113</v>
      </c>
      <c r="N173" s="2">
        <f t="shared" si="429"/>
        <v>0.20975678335442149</v>
      </c>
      <c r="O173" s="3"/>
      <c r="P173" s="2">
        <f t="shared" si="430"/>
        <v>-5.6756398355655747E-2</v>
      </c>
      <c r="Q173" s="2">
        <f t="shared" ref="Q173:Q235" si="437">D173/L173</f>
        <v>0.44646615911447152</v>
      </c>
      <c r="R173" s="4">
        <f t="shared" si="431"/>
        <v>8.7489884715071485E-3</v>
      </c>
      <c r="S173" s="2">
        <f t="shared" si="432"/>
        <v>0.5401069518716578</v>
      </c>
      <c r="T173" s="4">
        <f t="shared" si="433"/>
        <v>1.0965555255843409E-3</v>
      </c>
      <c r="Y173" s="1">
        <v>187</v>
      </c>
      <c r="Z173" s="2">
        <f t="shared" si="434"/>
        <v>8.0924855491329481E-2</v>
      </c>
      <c r="AA173" s="7">
        <f t="shared" si="435"/>
        <v>14</v>
      </c>
    </row>
    <row r="174" spans="1:27" x14ac:dyDescent="0.25">
      <c r="B174">
        <f t="shared" si="422"/>
        <v>64</v>
      </c>
      <c r="C174" s="5">
        <f t="shared" si="423"/>
        <v>43954</v>
      </c>
      <c r="D174" s="3">
        <v>168677</v>
      </c>
      <c r="E174" s="2">
        <f t="shared" si="424"/>
        <v>0.53308787510073796</v>
      </c>
      <c r="F174" s="1">
        <v>133</v>
      </c>
      <c r="G174" s="2">
        <f t="shared" si="436"/>
        <v>6.9310542498306317E-3</v>
      </c>
      <c r="H174" s="3">
        <f t="shared" si="425"/>
        <v>-15</v>
      </c>
      <c r="I174" s="6">
        <f t="shared" si="426"/>
        <v>-0.10135135135135136</v>
      </c>
      <c r="J174" s="1">
        <v>744</v>
      </c>
      <c r="K174" s="22">
        <f t="shared" si="427"/>
        <v>4.4672879239119993E-3</v>
      </c>
      <c r="L174" s="3">
        <v>374423</v>
      </c>
      <c r="M174" s="3">
        <f t="shared" si="428"/>
        <v>7541</v>
      </c>
      <c r="N174" s="2">
        <f t="shared" si="429"/>
        <v>9.8660655085532428E-2</v>
      </c>
      <c r="O174" s="3"/>
      <c r="P174" s="2">
        <f t="shared" si="430"/>
        <v>-0.24860502192108411</v>
      </c>
      <c r="Q174" s="2">
        <f t="shared" si="437"/>
        <v>0.4504985003592194</v>
      </c>
      <c r="R174" s="4">
        <f t="shared" si="431"/>
        <v>4.4107969669842364E-3</v>
      </c>
      <c r="S174" s="2">
        <f t="shared" si="432"/>
        <v>0.76878612716763006</v>
      </c>
      <c r="T174" s="4">
        <f t="shared" si="433"/>
        <v>1.0256288646347752E-3</v>
      </c>
      <c r="Y174" s="1">
        <v>173</v>
      </c>
      <c r="Z174" s="2">
        <f t="shared" si="434"/>
        <v>-7.9787234042553196E-2</v>
      </c>
      <c r="AA174" s="7">
        <f t="shared" si="435"/>
        <v>-15</v>
      </c>
    </row>
    <row r="175" spans="1:27" x14ac:dyDescent="0.25">
      <c r="B175">
        <f t="shared" si="422"/>
        <v>63</v>
      </c>
      <c r="C175" s="5">
        <f t="shared" si="423"/>
        <v>43953</v>
      </c>
      <c r="D175" s="3">
        <v>166544</v>
      </c>
      <c r="E175" s="2">
        <f t="shared" si="424"/>
        <v>0.53212855896759181</v>
      </c>
      <c r="F175" s="1">
        <v>148</v>
      </c>
      <c r="G175" s="2">
        <f t="shared" si="436"/>
        <v>7.8269607065418589E-3</v>
      </c>
      <c r="H175" s="3">
        <f t="shared" si="425"/>
        <v>-13</v>
      </c>
      <c r="I175" s="6">
        <f t="shared" si="426"/>
        <v>-8.0745341614906832E-2</v>
      </c>
      <c r="J175" s="1">
        <v>1031</v>
      </c>
      <c r="K175" s="22">
        <f t="shared" si="427"/>
        <v>6.2663344070990092E-3</v>
      </c>
      <c r="L175" s="3">
        <v>364387</v>
      </c>
      <c r="M175" s="3">
        <f t="shared" ref="M175:M179" si="438">L174-L175</f>
        <v>10036</v>
      </c>
      <c r="N175" s="2">
        <f t="shared" si="429"/>
        <v>0.10273017138302112</v>
      </c>
      <c r="O175" s="3"/>
      <c r="P175" s="2">
        <f t="shared" ref="P175:P179" si="439">(M175-M176)/M176</f>
        <v>-0.1540795684423466</v>
      </c>
      <c r="Q175" s="2">
        <f t="shared" si="437"/>
        <v>0.4570525293163587</v>
      </c>
      <c r="R175" s="4">
        <f t="shared" ref="R175:R179" si="440">J175/D175</f>
        <v>6.1905562493995581E-3</v>
      </c>
      <c r="S175" s="2">
        <f t="shared" ref="S175:S179" si="441">F175/Y175</f>
        <v>0.78723404255319152</v>
      </c>
      <c r="T175" s="4">
        <f t="shared" ref="T175:T179" si="442">Y175/D175</f>
        <v>1.1288308194831395E-3</v>
      </c>
      <c r="Y175" s="1">
        <v>188</v>
      </c>
      <c r="Z175" s="2">
        <f t="shared" si="434"/>
        <v>-0.27692307692307694</v>
      </c>
      <c r="AA175" s="7">
        <f t="shared" si="435"/>
        <v>-72</v>
      </c>
    </row>
    <row r="176" spans="1:27" x14ac:dyDescent="0.25">
      <c r="B176">
        <f t="shared" si="422"/>
        <v>62</v>
      </c>
      <c r="C176" s="5">
        <f t="shared" si="423"/>
        <v>43952</v>
      </c>
      <c r="D176" s="3">
        <v>164530</v>
      </c>
      <c r="E176" s="2">
        <f t="shared" si="424"/>
        <v>0.53364427174893125</v>
      </c>
      <c r="F176" s="1">
        <v>161</v>
      </c>
      <c r="G176" s="2">
        <f t="shared" si="436"/>
        <v>8.6470809388259299E-3</v>
      </c>
      <c r="H176" s="3">
        <f t="shared" ref="H176:H178" si="443">F176-F177</f>
        <v>-14</v>
      </c>
      <c r="I176" s="6">
        <f t="shared" ref="I176:I178" si="444">H176/F177</f>
        <v>-0.08</v>
      </c>
      <c r="J176" s="1">
        <v>1759</v>
      </c>
      <c r="K176" s="22">
        <f t="shared" ref="K176:K193" si="445">J176/D177</f>
        <v>1.0827747102238801E-2</v>
      </c>
      <c r="L176" s="3">
        <v>352523</v>
      </c>
      <c r="M176" s="3">
        <f t="shared" si="438"/>
        <v>11864</v>
      </c>
      <c r="N176" s="2">
        <f t="shared" si="429"/>
        <v>0.14826365475387729</v>
      </c>
      <c r="O176" s="3"/>
      <c r="P176" s="2">
        <f t="shared" si="439"/>
        <v>9.3254699594544785E-2</v>
      </c>
      <c r="Q176" s="2">
        <f t="shared" si="437"/>
        <v>0.46672132031101515</v>
      </c>
      <c r="R176" s="4">
        <f t="shared" si="440"/>
        <v>1.0691059381267853E-2</v>
      </c>
      <c r="S176" s="2">
        <f t="shared" si="441"/>
        <v>0.61923076923076925</v>
      </c>
      <c r="T176" s="4">
        <f t="shared" si="442"/>
        <v>1.5802589193460159E-3</v>
      </c>
      <c r="Y176" s="1">
        <v>260</v>
      </c>
      <c r="Z176" s="2">
        <f t="shared" ref="Z176:Z180" si="446">(Y176-Y177)/Y177</f>
        <v>0.26213592233009708</v>
      </c>
      <c r="AA176" s="7">
        <f t="shared" ref="AA176:AA180" si="447">Y176-Y177</f>
        <v>54</v>
      </c>
    </row>
    <row r="177" spans="1:28" x14ac:dyDescent="0.25">
      <c r="B177">
        <f t="shared" ref="B177:B180" si="448">B178+1</f>
        <v>61</v>
      </c>
      <c r="C177" s="5">
        <f t="shared" ref="C177:C180" si="449">+C178+1</f>
        <v>43951</v>
      </c>
      <c r="D177" s="3">
        <v>162453</v>
      </c>
      <c r="E177" s="2">
        <f t="shared" si="424"/>
        <v>0.53373174930676937</v>
      </c>
      <c r="F177" s="1">
        <v>175</v>
      </c>
      <c r="G177" s="2">
        <f t="shared" si="436"/>
        <v>9.5518803558757703E-3</v>
      </c>
      <c r="H177" s="3">
        <f t="shared" si="443"/>
        <v>-12</v>
      </c>
      <c r="I177" s="6">
        <f t="shared" si="444"/>
        <v>-6.4171122994652413E-2</v>
      </c>
      <c r="J177" s="1">
        <v>1962</v>
      </c>
      <c r="K177" s="22">
        <f t="shared" si="445"/>
        <v>1.2253463070985149E-2</v>
      </c>
      <c r="L177" s="3">
        <v>341671</v>
      </c>
      <c r="M177" s="3">
        <f t="shared" si="438"/>
        <v>10852</v>
      </c>
      <c r="N177" s="2">
        <f t="shared" si="429"/>
        <v>0.18079616660523407</v>
      </c>
      <c r="O177" s="3"/>
      <c r="P177" s="2">
        <f t="shared" si="439"/>
        <v>0.1140539985627759</v>
      </c>
      <c r="Q177" s="2">
        <f t="shared" si="437"/>
        <v>0.47546616481937304</v>
      </c>
      <c r="R177" s="4">
        <f t="shared" si="440"/>
        <v>1.2077339291979834E-2</v>
      </c>
      <c r="S177" s="2">
        <f t="shared" si="441"/>
        <v>0.84951456310679607</v>
      </c>
      <c r="T177" s="4">
        <f t="shared" si="442"/>
        <v>1.2680590693923781E-3</v>
      </c>
      <c r="Y177" s="1">
        <v>206</v>
      </c>
      <c r="Z177" s="2">
        <f t="shared" si="446"/>
        <v>-0.26164874551971329</v>
      </c>
      <c r="AA177" s="7">
        <f t="shared" si="447"/>
        <v>-73</v>
      </c>
    </row>
    <row r="178" spans="1:28" x14ac:dyDescent="0.25">
      <c r="B178">
        <f t="shared" si="448"/>
        <v>60</v>
      </c>
      <c r="C178" s="5">
        <f t="shared" si="449"/>
        <v>43950</v>
      </c>
      <c r="D178" s="3">
        <v>160118</v>
      </c>
      <c r="E178" s="2">
        <f t="shared" si="424"/>
        <v>0.53427697194777291</v>
      </c>
      <c r="F178" s="1">
        <v>187</v>
      </c>
      <c r="G178" s="2">
        <f t="shared" si="436"/>
        <v>1.0380238689980571E-2</v>
      </c>
      <c r="H178" s="3">
        <f t="shared" si="443"/>
        <v>-4</v>
      </c>
      <c r="I178" s="6">
        <f t="shared" si="444"/>
        <v>-2.0942408376963352E-2</v>
      </c>
      <c r="J178" s="1">
        <v>2287</v>
      </c>
      <c r="K178" s="22">
        <f t="shared" si="445"/>
        <v>1.458555220377681E-2</v>
      </c>
      <c r="L178" s="3">
        <v>331930</v>
      </c>
      <c r="M178" s="3">
        <f t="shared" si="438"/>
        <v>9741</v>
      </c>
      <c r="N178" s="2">
        <f t="shared" si="429"/>
        <v>0.23478082332409403</v>
      </c>
      <c r="O178" s="3"/>
      <c r="P178" s="2">
        <f t="shared" si="439"/>
        <v>7.4464784362395283E-3</v>
      </c>
      <c r="Q178" s="2">
        <f t="shared" si="437"/>
        <v>0.48238484017714578</v>
      </c>
      <c r="R178" s="4">
        <f t="shared" si="440"/>
        <v>1.4283216128105522E-2</v>
      </c>
      <c r="S178" s="2">
        <f t="shared" si="441"/>
        <v>0.67025089605734767</v>
      </c>
      <c r="T178" s="4">
        <f t="shared" si="442"/>
        <v>1.742464932112567E-3</v>
      </c>
      <c r="Y178" s="1">
        <v>279</v>
      </c>
      <c r="Z178" s="2">
        <f t="shared" si="446"/>
        <v>-0.11708860759493671</v>
      </c>
      <c r="AA178" s="7">
        <f t="shared" si="447"/>
        <v>-37</v>
      </c>
    </row>
    <row r="179" spans="1:28" x14ac:dyDescent="0.25">
      <c r="B179">
        <f t="shared" si="448"/>
        <v>59</v>
      </c>
      <c r="C179" s="5">
        <f t="shared" si="449"/>
        <v>43949</v>
      </c>
      <c r="D179" s="3">
        <v>156799</v>
      </c>
      <c r="E179" s="2">
        <f t="shared" si="424"/>
        <v>0.53133111492141805</v>
      </c>
      <c r="F179" s="1">
        <v>191</v>
      </c>
      <c r="G179" s="2">
        <f t="shared" si="436"/>
        <v>1.0828892164644518E-2</v>
      </c>
      <c r="H179" s="3">
        <f t="shared" ref="H179" si="450">F179-F180</f>
        <v>-35</v>
      </c>
      <c r="I179" s="6">
        <f t="shared" ref="I179" si="451">H179/F180</f>
        <v>-0.15486725663716813</v>
      </c>
      <c r="J179" s="3">
        <v>2657</v>
      </c>
      <c r="K179" s="22">
        <f t="shared" si="445"/>
        <v>1.693467688993416E-2</v>
      </c>
      <c r="L179" s="3">
        <v>322261</v>
      </c>
      <c r="M179" s="3">
        <f t="shared" si="438"/>
        <v>9669</v>
      </c>
      <c r="N179" s="2">
        <f t="shared" si="429"/>
        <v>0.2747957389595615</v>
      </c>
      <c r="O179" s="2"/>
      <c r="P179" s="2">
        <f t="shared" si="439"/>
        <v>0.15990882917466412</v>
      </c>
      <c r="Q179" s="2">
        <f t="shared" si="437"/>
        <v>0.48655903134415895</v>
      </c>
      <c r="R179" s="4">
        <f t="shared" si="440"/>
        <v>1.6945261130491905E-2</v>
      </c>
      <c r="S179" s="2">
        <f t="shared" si="441"/>
        <v>0.60443037974683544</v>
      </c>
      <c r="T179" s="4">
        <f t="shared" si="442"/>
        <v>2.0153189752485667E-3</v>
      </c>
      <c r="Y179" s="1">
        <v>316</v>
      </c>
      <c r="Z179" s="2">
        <f t="shared" si="446"/>
        <v>-5.3892215568862277E-2</v>
      </c>
      <c r="AA179" s="7">
        <f t="shared" si="447"/>
        <v>-18</v>
      </c>
    </row>
    <row r="180" spans="1:28" x14ac:dyDescent="0.25">
      <c r="B180">
        <f t="shared" si="448"/>
        <v>58</v>
      </c>
      <c r="C180" s="5">
        <f t="shared" si="449"/>
        <v>43948</v>
      </c>
      <c r="D180" s="3">
        <v>156897</v>
      </c>
      <c r="E180" s="2">
        <f t="shared" si="424"/>
        <v>0.53732585377881892</v>
      </c>
      <c r="F180" s="1">
        <v>226</v>
      </c>
      <c r="G180" s="2">
        <f t="shared" si="436"/>
        <v>1.3061318846442814E-2</v>
      </c>
      <c r="H180" s="3">
        <f t="shared" ref="H180:H181" si="452">F180-F181</f>
        <v>8</v>
      </c>
      <c r="I180" s="6">
        <f t="shared" ref="I180:I181" si="453">H180/F181</f>
        <v>3.669724770642202E-2</v>
      </c>
      <c r="J180" s="3">
        <v>2247</v>
      </c>
      <c r="K180" s="22">
        <f t="shared" si="445"/>
        <v>1.3980314323755957E-2</v>
      </c>
      <c r="L180" s="3">
        <v>313925</v>
      </c>
      <c r="M180" s="3">
        <f t="shared" ref="M180:M182" si="454">L179-L180</f>
        <v>8336</v>
      </c>
      <c r="N180" s="2">
        <f t="shared" ref="N180:N181" si="455">J180/M180</f>
        <v>0.26955374280230326</v>
      </c>
      <c r="O180" s="4"/>
      <c r="P180" s="2">
        <f>(M180-M181)/M181</f>
        <v>0.99856149604411415</v>
      </c>
      <c r="Q180" s="2">
        <f t="shared" si="437"/>
        <v>0.49979135143744524</v>
      </c>
      <c r="R180" s="4">
        <f>J180/D180</f>
        <v>1.4321497542974054E-2</v>
      </c>
      <c r="S180" s="2">
        <f>F180/Y180</f>
        <v>0.67664670658682635</v>
      </c>
      <c r="T180" s="4">
        <f>Y180/D180</f>
        <v>2.1287851265479902E-3</v>
      </c>
      <c r="Y180" s="1">
        <v>334</v>
      </c>
      <c r="Z180" s="2">
        <f t="shared" si="446"/>
        <v>0.34136546184738958</v>
      </c>
      <c r="AA180" s="7">
        <f t="shared" si="447"/>
        <v>85</v>
      </c>
    </row>
    <row r="181" spans="1:28" x14ac:dyDescent="0.25">
      <c r="B181">
        <f t="shared" ref="B181:B183" si="456">B182+1</f>
        <v>57</v>
      </c>
      <c r="C181" s="5">
        <f t="shared" ref="C181:C183" si="457">+C182+1</f>
        <v>43947</v>
      </c>
      <c r="D181" s="3">
        <f t="shared" ref="D181:D184" si="458">D182+J181</f>
        <v>160726</v>
      </c>
      <c r="E181" s="2">
        <f t="shared" si="424"/>
        <v>0.55798920307590827</v>
      </c>
      <c r="F181" s="1">
        <v>218</v>
      </c>
      <c r="G181" s="2">
        <f t="shared" si="436"/>
        <v>1.2849227867499705E-2</v>
      </c>
      <c r="H181" s="3">
        <f t="shared" si="452"/>
        <v>-6</v>
      </c>
      <c r="I181" s="6">
        <f t="shared" si="453"/>
        <v>-2.6785714285714284E-2</v>
      </c>
      <c r="J181" s="3">
        <v>995</v>
      </c>
      <c r="K181" s="22">
        <f t="shared" si="445"/>
        <v>6.2292228809686283E-3</v>
      </c>
      <c r="L181" s="3">
        <v>309754</v>
      </c>
      <c r="M181" s="3">
        <f t="shared" si="454"/>
        <v>4171</v>
      </c>
      <c r="N181" s="2">
        <f t="shared" si="455"/>
        <v>0.23855190601774154</v>
      </c>
      <c r="O181" s="4"/>
      <c r="P181" s="2">
        <f>(M181-M182)/M182</f>
        <v>-0.62983670571529993</v>
      </c>
      <c r="Q181" s="2">
        <f t="shared" si="437"/>
        <v>0.51888272629247723</v>
      </c>
      <c r="R181" s="4">
        <f>J181/D181</f>
        <v>6.190659880790911E-3</v>
      </c>
      <c r="S181" s="2">
        <f>F181/Y181</f>
        <v>0.87550200803212852</v>
      </c>
      <c r="T181" s="4">
        <f>Y181/D181</f>
        <v>1.549220412378831E-3</v>
      </c>
      <c r="Y181" s="1">
        <v>249</v>
      </c>
      <c r="Z181" s="2">
        <f t="shared" ref="Z181:Z186" si="459">(Y181-Y182)/Y182</f>
        <v>-0.12631578947368421</v>
      </c>
      <c r="AA181" s="7">
        <f t="shared" ref="AA181:AA186" si="460">Y181-Y182</f>
        <v>-36</v>
      </c>
    </row>
    <row r="182" spans="1:28" x14ac:dyDescent="0.25">
      <c r="B182">
        <f t="shared" si="456"/>
        <v>56</v>
      </c>
      <c r="C182" s="5">
        <f t="shared" si="457"/>
        <v>43946</v>
      </c>
      <c r="D182" s="3">
        <f t="shared" si="458"/>
        <v>159731</v>
      </c>
      <c r="E182" s="2">
        <f t="shared" si="424"/>
        <v>0.56613490322283377</v>
      </c>
      <c r="F182" s="1">
        <v>224</v>
      </c>
      <c r="G182" s="2">
        <f t="shared" si="436"/>
        <v>1.3494788842701368E-2</v>
      </c>
      <c r="H182" s="3">
        <f t="shared" ref="H182:H184" si="461">F182-F183</f>
        <v>-56</v>
      </c>
      <c r="I182" s="6">
        <f t="shared" ref="I182:I184" si="462">H182/F183</f>
        <v>-0.2</v>
      </c>
      <c r="J182" s="3">
        <v>1517</v>
      </c>
      <c r="K182" s="22">
        <f t="shared" si="445"/>
        <v>9.5882791661926255E-3</v>
      </c>
      <c r="L182" s="3">
        <v>298486</v>
      </c>
      <c r="M182" s="3">
        <f t="shared" si="454"/>
        <v>11268</v>
      </c>
      <c r="N182" s="2">
        <f>J182/M182</f>
        <v>0.13462903798367057</v>
      </c>
      <c r="O182" s="4"/>
      <c r="P182" s="2">
        <f t="shared" ref="P182:P183" si="463">(M182-M183)/M183</f>
        <v>-0.11927465999687353</v>
      </c>
      <c r="Q182" s="2">
        <f t="shared" si="437"/>
        <v>0.53513732637376632</v>
      </c>
      <c r="R182" s="4">
        <f t="shared" ref="R182:R183" si="464">J182/D182</f>
        <v>9.4972171964114675E-3</v>
      </c>
      <c r="S182" s="2">
        <f t="shared" ref="S182:S183" si="465">F182/Y182</f>
        <v>0.78596491228070176</v>
      </c>
      <c r="T182" s="4">
        <f t="shared" ref="T182:T183" si="466">Y182/D182</f>
        <v>1.7842497699256876E-3</v>
      </c>
      <c r="Y182" s="1">
        <v>285</v>
      </c>
      <c r="Z182" s="2">
        <f t="shared" si="459"/>
        <v>-0.2359249329758713</v>
      </c>
      <c r="AA182" s="7">
        <f t="shared" si="460"/>
        <v>-88</v>
      </c>
    </row>
    <row r="183" spans="1:28" x14ac:dyDescent="0.25">
      <c r="B183">
        <f t="shared" si="456"/>
        <v>55</v>
      </c>
      <c r="C183" s="5">
        <f t="shared" si="457"/>
        <v>43945</v>
      </c>
      <c r="D183" s="3">
        <f t="shared" si="458"/>
        <v>158214</v>
      </c>
      <c r="E183" s="2">
        <f t="shared" si="424"/>
        <v>0.58254722191538721</v>
      </c>
      <c r="F183" s="1">
        <v>280</v>
      </c>
      <c r="G183" s="2">
        <f t="shared" si="436"/>
        <v>1.7324588541022149E-2</v>
      </c>
      <c r="H183" s="3">
        <f t="shared" si="461"/>
        <v>-15</v>
      </c>
      <c r="I183" s="6">
        <f t="shared" si="462"/>
        <v>-5.0847457627118647E-2</v>
      </c>
      <c r="J183" s="3">
        <v>2402</v>
      </c>
      <c r="K183" s="22">
        <f t="shared" si="445"/>
        <v>1.5416014170923933E-2</v>
      </c>
      <c r="L183" s="3">
        <v>285692</v>
      </c>
      <c r="M183" s="3">
        <f>L182-L183</f>
        <v>12794</v>
      </c>
      <c r="N183" s="2">
        <f>J183/M183</f>
        <v>0.18774425511958731</v>
      </c>
      <c r="O183" s="4"/>
      <c r="P183" s="2" t="e">
        <f t="shared" si="463"/>
        <v>#DIV/0!</v>
      </c>
      <c r="Q183" s="2">
        <f t="shared" si="437"/>
        <v>0.5537921957912717</v>
      </c>
      <c r="R183" s="4">
        <f t="shared" si="464"/>
        <v>1.518196872590289E-2</v>
      </c>
      <c r="S183" s="2">
        <f t="shared" si="465"/>
        <v>0.75067024128686322</v>
      </c>
      <c r="T183" s="4">
        <f t="shared" si="466"/>
        <v>2.3575663342055696E-3</v>
      </c>
      <c r="Y183" s="1">
        <v>373</v>
      </c>
      <c r="Z183" s="2">
        <f t="shared" si="459"/>
        <v>-2.0997375328083989E-2</v>
      </c>
      <c r="AA183" s="7">
        <f t="shared" si="460"/>
        <v>-8</v>
      </c>
    </row>
    <row r="184" spans="1:28" x14ac:dyDescent="0.25">
      <c r="B184">
        <f t="shared" ref="B184:B188" si="467">B185+1</f>
        <v>54</v>
      </c>
      <c r="C184" s="5">
        <f t="shared" ref="C184:C188" si="468">+C185+1</f>
        <v>43944</v>
      </c>
      <c r="D184" s="3">
        <f t="shared" si="458"/>
        <v>155812</v>
      </c>
      <c r="E184" s="2">
        <f t="shared" si="424"/>
        <v>0.59140666514840967</v>
      </c>
      <c r="F184" s="1">
        <v>295</v>
      </c>
      <c r="G184" s="2">
        <f t="shared" si="436"/>
        <v>1.8742058449809404E-2</v>
      </c>
      <c r="H184" s="3">
        <f t="shared" si="461"/>
        <v>4</v>
      </c>
      <c r="I184" s="6">
        <f t="shared" si="462"/>
        <v>1.3745704467353952E-2</v>
      </c>
      <c r="J184" s="3">
        <v>2787</v>
      </c>
      <c r="K184" s="22">
        <f t="shared" si="445"/>
        <v>1.8212710341447474E-2</v>
      </c>
      <c r="L184" s="3">
        <v>271890</v>
      </c>
      <c r="M184" s="3">
        <v>0</v>
      </c>
      <c r="N184" s="2"/>
      <c r="O184" s="4"/>
      <c r="P184" s="2">
        <f t="shared" ref="P184:P215" si="469">(M184-M185)/M185</f>
        <v>-1</v>
      </c>
      <c r="Q184" s="2">
        <f t="shared" si="437"/>
        <v>0.5730699915406966</v>
      </c>
      <c r="R184" s="4">
        <f t="shared" ref="R184:R215" si="470">J184/D184</f>
        <v>1.7886940672092008E-2</v>
      </c>
      <c r="S184" s="2">
        <f t="shared" ref="S184:S214" si="471">F184/Y184</f>
        <v>0.77427821522309714</v>
      </c>
      <c r="T184" s="4">
        <f t="shared" ref="T184:T214" si="472">Y184/D184</f>
        <v>2.4452545375195749E-3</v>
      </c>
      <c r="Y184" s="1">
        <v>381</v>
      </c>
      <c r="Z184" s="2">
        <f t="shared" si="459"/>
        <v>-0.13409090909090909</v>
      </c>
      <c r="AA184" s="7">
        <f t="shared" si="460"/>
        <v>-59</v>
      </c>
    </row>
    <row r="185" spans="1:28" x14ac:dyDescent="0.25">
      <c r="A185" s="3">
        <f>8800000*0.2</f>
        <v>1760000</v>
      </c>
      <c r="B185">
        <f t="shared" si="467"/>
        <v>53</v>
      </c>
      <c r="C185" s="5">
        <f t="shared" si="468"/>
        <v>43943</v>
      </c>
      <c r="D185" s="3">
        <f t="shared" ref="D185:D189" si="473">D186+J185</f>
        <v>153025</v>
      </c>
      <c r="E185" s="2">
        <f t="shared" si="424"/>
        <v>0.59492799825827325</v>
      </c>
      <c r="F185" s="1">
        <v>291</v>
      </c>
      <c r="G185" s="2">
        <f t="shared" si="436"/>
        <v>1.9017121944843812E-2</v>
      </c>
      <c r="H185" s="3">
        <f t="shared" ref="H185" si="474">F185-F186</f>
        <v>1</v>
      </c>
      <c r="I185" s="6">
        <f t="shared" ref="I185" si="475">H185/F186</f>
        <v>3.4482758620689655E-3</v>
      </c>
      <c r="J185" s="3">
        <v>3422</v>
      </c>
      <c r="K185" s="22">
        <f t="shared" si="445"/>
        <v>2.2873872850143379E-2</v>
      </c>
      <c r="L185" s="3">
        <v>254530</v>
      </c>
      <c r="M185" s="3">
        <f t="shared" ref="M185:M205" si="476">L184-L185</f>
        <v>17360</v>
      </c>
      <c r="N185" s="2">
        <f t="shared" ref="N185:N233" si="477">J185/M185</f>
        <v>0.19711981566820277</v>
      </c>
      <c r="O185" s="4"/>
      <c r="P185" s="2">
        <f t="shared" si="469"/>
        <v>5.5757575757575761</v>
      </c>
      <c r="Q185" s="2">
        <f t="shared" si="437"/>
        <v>0.60120614465878286</v>
      </c>
      <c r="R185" s="4">
        <f t="shared" si="470"/>
        <v>2.2362359091651692E-2</v>
      </c>
      <c r="S185" s="2">
        <f t="shared" si="471"/>
        <v>0.66136363636363638</v>
      </c>
      <c r="T185" s="4">
        <f t="shared" si="472"/>
        <v>2.8753471654958339E-3</v>
      </c>
      <c r="Y185" s="1">
        <v>440</v>
      </c>
      <c r="Z185" s="2">
        <f t="shared" si="459"/>
        <v>-0.16981132075471697</v>
      </c>
      <c r="AA185" s="7">
        <f t="shared" si="460"/>
        <v>-90</v>
      </c>
    </row>
    <row r="186" spans="1:28" x14ac:dyDescent="0.25">
      <c r="A186">
        <f>F162/A185</f>
        <v>8.3823863636363644E-3</v>
      </c>
      <c r="B186">
        <f t="shared" si="467"/>
        <v>52</v>
      </c>
      <c r="C186" s="5">
        <f t="shared" si="468"/>
        <v>43942</v>
      </c>
      <c r="D186" s="3">
        <f t="shared" si="473"/>
        <v>149603</v>
      </c>
      <c r="E186" s="2">
        <f t="shared" si="424"/>
        <v>0.59439389725455916</v>
      </c>
      <c r="F186" s="1">
        <v>290</v>
      </c>
      <c r="G186" s="2">
        <f t="shared" si="436"/>
        <v>1.9557593741570001E-2</v>
      </c>
      <c r="H186" s="3">
        <f t="shared" ref="H186:H189" si="478">F186-F187</f>
        <v>-41</v>
      </c>
      <c r="I186" s="6">
        <f t="shared" ref="I186:I189" si="479">H186/F187</f>
        <v>-0.12386706948640483</v>
      </c>
      <c r="J186" s="3">
        <v>3007</v>
      </c>
      <c r="K186" s="22">
        <f t="shared" si="445"/>
        <v>2.0512155856912875E-2</v>
      </c>
      <c r="L186" s="3">
        <v>251890</v>
      </c>
      <c r="M186" s="3">
        <f t="shared" si="476"/>
        <v>2640</v>
      </c>
      <c r="N186" s="2">
        <f t="shared" si="477"/>
        <v>1.1390151515151514</v>
      </c>
      <c r="O186" s="4"/>
      <c r="P186" s="2">
        <f t="shared" si="469"/>
        <v>-0.7014587809566889</v>
      </c>
      <c r="Q186" s="2">
        <f t="shared" si="437"/>
        <v>0.59392195005756476</v>
      </c>
      <c r="R186" s="4">
        <f t="shared" si="470"/>
        <v>2.0099864307533941E-2</v>
      </c>
      <c r="S186" s="2">
        <f t="shared" si="471"/>
        <v>0.54716981132075471</v>
      </c>
      <c r="T186" s="4">
        <f t="shared" si="472"/>
        <v>3.5427097050192845E-3</v>
      </c>
      <c r="Y186" s="1">
        <v>530</v>
      </c>
      <c r="Z186" s="2">
        <f t="shared" si="459"/>
        <v>-3.4608378870673952E-2</v>
      </c>
      <c r="AA186" s="7">
        <f t="shared" si="460"/>
        <v>-19</v>
      </c>
    </row>
    <row r="187" spans="1:28" s="34" customFormat="1" x14ac:dyDescent="0.25">
      <c r="B187" s="34">
        <f t="shared" si="467"/>
        <v>51</v>
      </c>
      <c r="C187" s="35">
        <f t="shared" si="468"/>
        <v>43941</v>
      </c>
      <c r="D187" s="36">
        <f t="shared" si="473"/>
        <v>146596</v>
      </c>
      <c r="E187" s="37">
        <f t="shared" si="424"/>
        <v>0.59227835418080743</v>
      </c>
      <c r="F187" s="38">
        <v>331</v>
      </c>
      <c r="G187" s="37">
        <f t="shared" si="436"/>
        <v>2.307102530145675E-2</v>
      </c>
      <c r="H187" s="36">
        <f t="shared" si="478"/>
        <v>-27</v>
      </c>
      <c r="I187" s="39">
        <f t="shared" si="479"/>
        <v>-7.5418994413407825E-2</v>
      </c>
      <c r="J187" s="36">
        <v>3715</v>
      </c>
      <c r="K187" s="50">
        <f t="shared" si="445"/>
        <v>2.6000657890132346E-2</v>
      </c>
      <c r="L187" s="36">
        <v>243047</v>
      </c>
      <c r="M187" s="36">
        <f t="shared" si="476"/>
        <v>8843</v>
      </c>
      <c r="N187" s="37">
        <f t="shared" si="477"/>
        <v>0.42010629876738664</v>
      </c>
      <c r="O187" s="41"/>
      <c r="P187" s="37">
        <f t="shared" si="469"/>
        <v>0.34535219838734216</v>
      </c>
      <c r="Q187" s="37">
        <f t="shared" si="437"/>
        <v>0.60315905977033246</v>
      </c>
      <c r="R187" s="41">
        <f t="shared" si="470"/>
        <v>2.5341755573139786E-2</v>
      </c>
      <c r="S187" s="37">
        <f t="shared" si="471"/>
        <v>0.60291438979963574</v>
      </c>
      <c r="T187" s="41">
        <f t="shared" si="472"/>
        <v>3.7449862206335779E-3</v>
      </c>
      <c r="V187" s="38"/>
      <c r="W187" s="38"/>
      <c r="X187" s="38"/>
      <c r="Y187" s="38">
        <v>549</v>
      </c>
      <c r="Z187" s="37">
        <f t="shared" ref="Z187:Z190" si="480">(Y187-Y188)/Y188</f>
        <v>0.15094339622641509</v>
      </c>
      <c r="AA187" s="40">
        <f t="shared" ref="AA187:AA190" si="481">Y187-Y188</f>
        <v>72</v>
      </c>
      <c r="AB187" s="38"/>
    </row>
    <row r="188" spans="1:28" s="34" customFormat="1" x14ac:dyDescent="0.25">
      <c r="B188" s="34">
        <f t="shared" si="467"/>
        <v>50</v>
      </c>
      <c r="C188" s="35">
        <f t="shared" si="468"/>
        <v>43940</v>
      </c>
      <c r="D188" s="36">
        <f t="shared" si="473"/>
        <v>142881</v>
      </c>
      <c r="E188" s="37">
        <f t="shared" si="424"/>
        <v>0.58850592703038895</v>
      </c>
      <c r="F188" s="38">
        <v>358</v>
      </c>
      <c r="G188" s="37">
        <f t="shared" si="436"/>
        <v>2.5812964164683826E-2</v>
      </c>
      <c r="H188" s="36">
        <f t="shared" si="478"/>
        <v>4</v>
      </c>
      <c r="I188" s="39">
        <f t="shared" si="479"/>
        <v>1.1299435028248588E-2</v>
      </c>
      <c r="J188" s="36">
        <v>2287</v>
      </c>
      <c r="K188" s="50">
        <f t="shared" si="445"/>
        <v>1.6266697014097331E-2</v>
      </c>
      <c r="L188" s="36">
        <v>236474</v>
      </c>
      <c r="M188" s="36">
        <f t="shared" si="476"/>
        <v>6573</v>
      </c>
      <c r="N188" s="37">
        <f t="shared" si="477"/>
        <v>0.34793853643693901</v>
      </c>
      <c r="O188" s="41"/>
      <c r="P188" s="37">
        <f t="shared" si="469"/>
        <v>-0.11581920903954802</v>
      </c>
      <c r="Q188" s="37">
        <f t="shared" si="437"/>
        <v>0.60421441680692167</v>
      </c>
      <c r="R188" s="41">
        <f t="shared" si="470"/>
        <v>1.6006326943400453E-2</v>
      </c>
      <c r="S188" s="37">
        <f t="shared" si="471"/>
        <v>0.75052410901467503</v>
      </c>
      <c r="T188" s="41">
        <f t="shared" si="472"/>
        <v>3.3384424801058223E-3</v>
      </c>
      <c r="V188" s="38"/>
      <c r="W188" s="38"/>
      <c r="X188" s="38"/>
      <c r="Y188" s="38">
        <v>477</v>
      </c>
      <c r="Z188" s="37">
        <f t="shared" si="480"/>
        <v>-9.1428571428571428E-2</v>
      </c>
      <c r="AA188" s="40">
        <f t="shared" si="481"/>
        <v>-48</v>
      </c>
      <c r="AB188" s="38"/>
    </row>
    <row r="189" spans="1:28" s="34" customFormat="1" x14ac:dyDescent="0.25">
      <c r="B189" s="34">
        <f t="shared" ref="B189:B202" si="482">B190+1</f>
        <v>49</v>
      </c>
      <c r="C189" s="35">
        <f t="shared" ref="C189:C202" si="483">+C190+1</f>
        <v>43939</v>
      </c>
      <c r="D189" s="36">
        <f t="shared" si="473"/>
        <v>140594</v>
      </c>
      <c r="E189" s="37">
        <f t="shared" si="424"/>
        <v>0.59389520639372795</v>
      </c>
      <c r="F189" s="38">
        <v>354</v>
      </c>
      <c r="G189" s="37">
        <f t="shared" si="436"/>
        <v>2.6493039964077234E-2</v>
      </c>
      <c r="H189" s="36">
        <f t="shared" si="478"/>
        <v>0</v>
      </c>
      <c r="I189" s="39">
        <f t="shared" si="479"/>
        <v>0</v>
      </c>
      <c r="J189" s="36">
        <v>2081</v>
      </c>
      <c r="K189" s="50">
        <f t="shared" si="445"/>
        <v>1.5023860576263599E-2</v>
      </c>
      <c r="L189" s="36">
        <v>229040</v>
      </c>
      <c r="M189" s="36">
        <f t="shared" si="476"/>
        <v>7434</v>
      </c>
      <c r="N189" s="37">
        <f t="shared" si="477"/>
        <v>0.27993005111649177</v>
      </c>
      <c r="O189" s="41"/>
      <c r="P189" s="37">
        <f t="shared" si="469"/>
        <v>-0.20090293453724606</v>
      </c>
      <c r="Q189" s="37">
        <f t="shared" si="437"/>
        <v>0.61384037722668527</v>
      </c>
      <c r="R189" s="41">
        <f t="shared" si="470"/>
        <v>1.4801485127388082E-2</v>
      </c>
      <c r="S189" s="37">
        <f t="shared" si="471"/>
        <v>0.67428571428571427</v>
      </c>
      <c r="T189" s="41">
        <f t="shared" si="472"/>
        <v>3.7341565073900737E-3</v>
      </c>
      <c r="V189" s="38"/>
      <c r="W189" s="38"/>
      <c r="X189" s="38"/>
      <c r="Y189" s="38">
        <v>525</v>
      </c>
      <c r="Z189" s="37">
        <f t="shared" si="480"/>
        <v>-0.29054054054054052</v>
      </c>
      <c r="AA189" s="40">
        <f t="shared" si="481"/>
        <v>-215</v>
      </c>
      <c r="AB189" s="38"/>
    </row>
    <row r="190" spans="1:28" s="34" customFormat="1" x14ac:dyDescent="0.25">
      <c r="B190" s="34">
        <f t="shared" si="482"/>
        <v>48</v>
      </c>
      <c r="C190" s="35">
        <f t="shared" si="483"/>
        <v>43938</v>
      </c>
      <c r="D190" s="36">
        <f t="shared" ref="D190:D192" si="484">D191+J190</f>
        <v>138513</v>
      </c>
      <c r="E190" s="37">
        <f t="shared" si="424"/>
        <v>0.60316928088067512</v>
      </c>
      <c r="F190" s="38">
        <v>354</v>
      </c>
      <c r="G190" s="37">
        <f t="shared" si="436"/>
        <v>2.7608797379503978E-2</v>
      </c>
      <c r="H190" s="36">
        <f t="shared" ref="H190:H191" si="485">F190-F191</f>
        <v>-31</v>
      </c>
      <c r="I190" s="39">
        <f t="shared" ref="I190:I191" si="486">H190/F191</f>
        <v>-8.0519480519480519E-2</v>
      </c>
      <c r="J190" s="36">
        <v>3500</v>
      </c>
      <c r="K190" s="50">
        <f t="shared" si="445"/>
        <v>2.5923429595668564E-2</v>
      </c>
      <c r="L190" s="36">
        <v>219737</v>
      </c>
      <c r="M190" s="36">
        <f t="shared" si="476"/>
        <v>9303</v>
      </c>
      <c r="N190" s="37">
        <f t="shared" si="477"/>
        <v>0.3762227238525207</v>
      </c>
      <c r="O190" s="41"/>
      <c r="P190" s="37">
        <f t="shared" si="469"/>
        <v>1.8279334500875658E-2</v>
      </c>
      <c r="Q190" s="37">
        <f t="shared" si="437"/>
        <v>0.63035810992231622</v>
      </c>
      <c r="R190" s="41">
        <f t="shared" si="470"/>
        <v>2.5268386360846995E-2</v>
      </c>
      <c r="S190" s="37">
        <f t="shared" si="471"/>
        <v>0.47837837837837838</v>
      </c>
      <c r="T190" s="41">
        <f t="shared" si="472"/>
        <v>5.3424588305790791E-3</v>
      </c>
      <c r="V190" s="38"/>
      <c r="W190" s="38"/>
      <c r="X190" s="38"/>
      <c r="Y190" s="38">
        <v>740</v>
      </c>
      <c r="Z190" s="37">
        <f t="shared" si="480"/>
        <v>5.2631578947368418E-2</v>
      </c>
      <c r="AA190" s="40">
        <f t="shared" si="481"/>
        <v>37</v>
      </c>
      <c r="AB190" s="38"/>
    </row>
    <row r="191" spans="1:28" s="34" customFormat="1" x14ac:dyDescent="0.25">
      <c r="B191" s="34">
        <f t="shared" si="482"/>
        <v>47</v>
      </c>
      <c r="C191" s="35">
        <f t="shared" si="483"/>
        <v>43937</v>
      </c>
      <c r="D191" s="36">
        <f t="shared" si="484"/>
        <v>135013</v>
      </c>
      <c r="E191" s="37">
        <f t="shared" si="424"/>
        <v>0.6073896456785014</v>
      </c>
      <c r="F191" s="38">
        <v>385</v>
      </c>
      <c r="G191" s="37">
        <f t="shared" si="436"/>
        <v>3.1578083989501314E-2</v>
      </c>
      <c r="H191" s="36">
        <f t="shared" si="485"/>
        <v>-46</v>
      </c>
      <c r="I191" s="39">
        <f t="shared" si="486"/>
        <v>-0.10672853828306264</v>
      </c>
      <c r="J191" s="36">
        <v>3455</v>
      </c>
      <c r="K191" s="50">
        <f t="shared" si="445"/>
        <v>2.6262180939205522E-2</v>
      </c>
      <c r="L191" s="36">
        <v>210601</v>
      </c>
      <c r="M191" s="36">
        <f t="shared" si="476"/>
        <v>9136</v>
      </c>
      <c r="N191" s="37">
        <f t="shared" si="477"/>
        <v>0.37817425569176882</v>
      </c>
      <c r="O191" s="41"/>
      <c r="P191" s="37">
        <f t="shared" si="469"/>
        <v>-0.19350282485875706</v>
      </c>
      <c r="Q191" s="37">
        <f t="shared" si="437"/>
        <v>0.64108432533558724</v>
      </c>
      <c r="R191" s="41">
        <f t="shared" si="470"/>
        <v>2.5590128358009969E-2</v>
      </c>
      <c r="S191" s="37">
        <f t="shared" si="471"/>
        <v>0.54765291607396871</v>
      </c>
      <c r="T191" s="41">
        <f t="shared" si="472"/>
        <v>5.2069060016442861E-3</v>
      </c>
      <c r="V191" s="38"/>
      <c r="W191" s="38"/>
      <c r="X191" s="38"/>
      <c r="Y191" s="38">
        <v>703</v>
      </c>
      <c r="Z191" s="37">
        <f t="shared" ref="Z191:Z193" si="487">(Y191-Y192)/Y192</f>
        <v>-0.17391304347826086</v>
      </c>
      <c r="AA191" s="40">
        <f t="shared" ref="AA191:AA193" si="488">Y191-Y192</f>
        <v>-148</v>
      </c>
      <c r="AB191" s="38"/>
    </row>
    <row r="192" spans="1:28" s="34" customFormat="1" x14ac:dyDescent="0.25">
      <c r="B192" s="34">
        <f t="shared" si="482"/>
        <v>46</v>
      </c>
      <c r="C192" s="35">
        <f t="shared" si="483"/>
        <v>43936</v>
      </c>
      <c r="D192" s="36">
        <f t="shared" si="484"/>
        <v>131558</v>
      </c>
      <c r="E192" s="37">
        <f t="shared" si="424"/>
        <v>0.61539253153958062</v>
      </c>
      <c r="F192" s="38">
        <v>431</v>
      </c>
      <c r="G192" s="37">
        <f t="shared" ref="G192" si="489">F192/F115</f>
        <v>3.7200069048852064E-2</v>
      </c>
      <c r="H192" s="36">
        <f t="shared" ref="H192" si="490">F192-F193</f>
        <v>-57</v>
      </c>
      <c r="I192" s="39">
        <f t="shared" ref="I192" si="491">H192/F193</f>
        <v>-0.11680327868852459</v>
      </c>
      <c r="J192" s="36">
        <v>3799</v>
      </c>
      <c r="K192" s="50">
        <f t="shared" si="445"/>
        <v>2.9735674199077952E-2</v>
      </c>
      <c r="L192" s="36">
        <v>199273</v>
      </c>
      <c r="M192" s="36">
        <f t="shared" si="476"/>
        <v>11328</v>
      </c>
      <c r="N192" s="37">
        <f t="shared" si="477"/>
        <v>0.33536370056497178</v>
      </c>
      <c r="O192" s="41"/>
      <c r="P192" s="37">
        <f t="shared" si="469"/>
        <v>0.52977717758271436</v>
      </c>
      <c r="Q192" s="37">
        <f t="shared" si="437"/>
        <v>0.66018978988623644</v>
      </c>
      <c r="R192" s="41">
        <f t="shared" si="470"/>
        <v>2.8876997217957098E-2</v>
      </c>
      <c r="S192" s="37">
        <f t="shared" si="471"/>
        <v>0.50646298472385431</v>
      </c>
      <c r="T192" s="41">
        <f t="shared" si="472"/>
        <v>6.4686298058650935E-3</v>
      </c>
      <c r="V192" s="38"/>
      <c r="W192" s="38"/>
      <c r="X192" s="38"/>
      <c r="Y192" s="38">
        <v>851</v>
      </c>
      <c r="Z192" s="37">
        <f t="shared" si="487"/>
        <v>-0.12717948717948718</v>
      </c>
      <c r="AA192" s="40">
        <f t="shared" si="488"/>
        <v>-124</v>
      </c>
      <c r="AB192" s="38"/>
    </row>
    <row r="193" spans="1:28" s="34" customFormat="1" x14ac:dyDescent="0.25">
      <c r="B193" s="34">
        <f t="shared" si="482"/>
        <v>45</v>
      </c>
      <c r="C193" s="35">
        <f t="shared" si="483"/>
        <v>43935</v>
      </c>
      <c r="D193" s="36">
        <f t="shared" ref="D193:D196" si="492">D194+J193</f>
        <v>127759</v>
      </c>
      <c r="E193" s="37">
        <f t="shared" si="424"/>
        <v>0.63181971039721474</v>
      </c>
      <c r="F193" s="38">
        <v>488</v>
      </c>
      <c r="G193" s="37">
        <f t="shared" ref="G193" si="493">F193/F116</f>
        <v>4.5043381945726414E-2</v>
      </c>
      <c r="H193" s="36">
        <f t="shared" ref="H193" si="494">F193-F194</f>
        <v>-49</v>
      </c>
      <c r="I193" s="39">
        <f t="shared" ref="I193" si="495">H193/F194</f>
        <v>-9.1247672253258846E-2</v>
      </c>
      <c r="J193" s="36">
        <v>4056</v>
      </c>
      <c r="K193" s="50">
        <f t="shared" si="445"/>
        <v>3.2788210471855976E-2</v>
      </c>
      <c r="L193" s="36">
        <v>191868</v>
      </c>
      <c r="M193" s="36">
        <f t="shared" si="476"/>
        <v>7405</v>
      </c>
      <c r="N193" s="37">
        <f t="shared" si="477"/>
        <v>0.54773801485482787</v>
      </c>
      <c r="O193" s="41"/>
      <c r="P193" s="37">
        <f t="shared" si="469"/>
        <v>-4.402272140459592E-2</v>
      </c>
      <c r="Q193" s="37">
        <f t="shared" si="437"/>
        <v>0.66586924343819709</v>
      </c>
      <c r="R193" s="41">
        <f t="shared" si="470"/>
        <v>3.1747274164638108E-2</v>
      </c>
      <c r="S193" s="37">
        <f t="shared" si="471"/>
        <v>0.50051282051282053</v>
      </c>
      <c r="T193" s="41">
        <f t="shared" si="472"/>
        <v>7.6315562895764681E-3</v>
      </c>
      <c r="V193" s="38"/>
      <c r="W193" s="38"/>
      <c r="X193" s="38"/>
      <c r="Y193" s="38">
        <v>975</v>
      </c>
      <c r="Z193" s="37">
        <f t="shared" si="487"/>
        <v>-0.11121239744758432</v>
      </c>
      <c r="AA193" s="40">
        <f t="shared" si="488"/>
        <v>-122</v>
      </c>
      <c r="AB193" s="38"/>
    </row>
    <row r="194" spans="1:28" s="34" customFormat="1" x14ac:dyDescent="0.25">
      <c r="B194" s="34">
        <f t="shared" si="482"/>
        <v>44</v>
      </c>
      <c r="C194" s="35">
        <f t="shared" si="483"/>
        <v>43934</v>
      </c>
      <c r="D194" s="36">
        <f t="shared" si="492"/>
        <v>123703</v>
      </c>
      <c r="E194" s="37">
        <f t="shared" si="424"/>
        <v>0.63427352574718887</v>
      </c>
      <c r="F194" s="38">
        <v>537</v>
      </c>
      <c r="G194" s="37">
        <f t="shared" ref="G194" si="496">F194/F117</f>
        <v>5.3400954653937946E-2</v>
      </c>
      <c r="H194" s="36">
        <f t="shared" ref="H194" si="497">F194-F195</f>
        <v>6</v>
      </c>
      <c r="I194" s="39">
        <f t="shared" ref="I194" si="498">H194/F195</f>
        <v>1.1299435028248588E-2</v>
      </c>
      <c r="J194" s="36">
        <v>3210</v>
      </c>
      <c r="K194" s="50">
        <f t="shared" ref="K194:K196" si="499">J194/D195</f>
        <v>2.6640551733295711E-2</v>
      </c>
      <c r="L194" s="36">
        <v>184122</v>
      </c>
      <c r="M194" s="36">
        <f t="shared" si="476"/>
        <v>7746</v>
      </c>
      <c r="N194" s="37">
        <f t="shared" si="477"/>
        <v>0.41440743609604958</v>
      </c>
      <c r="O194" s="41"/>
      <c r="P194" s="37">
        <f t="shared" si="469"/>
        <v>0.48818443804034584</v>
      </c>
      <c r="Q194" s="37">
        <f t="shared" si="437"/>
        <v>0.67185344499842492</v>
      </c>
      <c r="R194" s="41">
        <f t="shared" si="470"/>
        <v>2.5949249411897853E-2</v>
      </c>
      <c r="S194" s="37">
        <f t="shared" si="471"/>
        <v>0.48951686417502277</v>
      </c>
      <c r="T194" s="41">
        <f t="shared" si="472"/>
        <v>8.8680145186454656E-3</v>
      </c>
      <c r="V194" s="38"/>
      <c r="W194" s="38"/>
      <c r="X194" s="38"/>
      <c r="Y194" s="38">
        <v>1097</v>
      </c>
      <c r="Z194" s="37">
        <f t="shared" ref="Z194:Z198" si="500">(Y194-Y195)/Y195</f>
        <v>0.19239130434782609</v>
      </c>
      <c r="AA194" s="40">
        <f t="shared" ref="AA194:AA198" si="501">Y194-Y195</f>
        <v>177</v>
      </c>
      <c r="AB194" s="38"/>
    </row>
    <row r="195" spans="1:28" s="34" customFormat="1" x14ac:dyDescent="0.25">
      <c r="B195" s="34">
        <f t="shared" si="482"/>
        <v>43</v>
      </c>
      <c r="C195" s="35">
        <f t="shared" si="483"/>
        <v>43933</v>
      </c>
      <c r="D195" s="36">
        <f t="shared" si="492"/>
        <v>120493</v>
      </c>
      <c r="E195" s="37">
        <f t="shared" si="424"/>
        <v>0.63856296437618576</v>
      </c>
      <c r="F195" s="38">
        <v>531</v>
      </c>
      <c r="G195" s="37">
        <f t="shared" ref="G195:G223" si="502">F195/F118</f>
        <v>5.6579648375066599E-2</v>
      </c>
      <c r="H195" s="36">
        <f t="shared" ref="H195:H196" si="503">F195-F196</f>
        <v>20</v>
      </c>
      <c r="I195" s="39">
        <f t="shared" ref="I195:I196" si="504">H195/F196</f>
        <v>3.9138943248532287E-2</v>
      </c>
      <c r="J195" s="36">
        <v>2718</v>
      </c>
      <c r="K195" s="39">
        <f t="shared" si="499"/>
        <v>2.307790278072596E-2</v>
      </c>
      <c r="L195" s="36">
        <v>178917</v>
      </c>
      <c r="M195" s="36">
        <f t="shared" si="476"/>
        <v>5205</v>
      </c>
      <c r="N195" s="37">
        <f t="shared" si="477"/>
        <v>0.52219020172910657</v>
      </c>
      <c r="O195" s="41"/>
      <c r="P195" s="37">
        <f t="shared" si="469"/>
        <v>-0.55705897370436563</v>
      </c>
      <c r="Q195" s="37">
        <f t="shared" si="437"/>
        <v>0.67345752499762457</v>
      </c>
      <c r="R195" s="41">
        <f t="shared" si="470"/>
        <v>2.2557326981650385E-2</v>
      </c>
      <c r="S195" s="37">
        <f t="shared" si="471"/>
        <v>0.57717391304347831</v>
      </c>
      <c r="T195" s="41">
        <f t="shared" si="472"/>
        <v>7.6352983160847517E-3</v>
      </c>
      <c r="V195" s="38"/>
      <c r="W195" s="38"/>
      <c r="X195" s="38"/>
      <c r="Y195" s="38">
        <v>920</v>
      </c>
      <c r="Z195" s="37">
        <f t="shared" si="500"/>
        <v>-8.3665338645418322E-2</v>
      </c>
      <c r="AA195" s="40">
        <f t="shared" si="501"/>
        <v>-84</v>
      </c>
      <c r="AB195" s="38"/>
    </row>
    <row r="196" spans="1:28" s="34" customFormat="1" x14ac:dyDescent="0.25">
      <c r="B196" s="34">
        <f t="shared" si="482"/>
        <v>42</v>
      </c>
      <c r="C196" s="35">
        <f t="shared" si="483"/>
        <v>43932</v>
      </c>
      <c r="D196" s="36">
        <f t="shared" si="492"/>
        <v>117775</v>
      </c>
      <c r="E196" s="37">
        <f t="shared" si="424"/>
        <v>0.65264493677199131</v>
      </c>
      <c r="F196" s="38">
        <v>511</v>
      </c>
      <c r="G196" s="37">
        <f t="shared" si="502"/>
        <v>5.9232641706271009E-2</v>
      </c>
      <c r="H196" s="36">
        <f t="shared" si="503"/>
        <v>7</v>
      </c>
      <c r="I196" s="39">
        <f t="shared" si="504"/>
        <v>1.3888888888888888E-2</v>
      </c>
      <c r="J196" s="36">
        <v>3566</v>
      </c>
      <c r="K196" s="39">
        <f t="shared" si="499"/>
        <v>3.122345874668371E-2</v>
      </c>
      <c r="L196" s="36">
        <v>167166</v>
      </c>
      <c r="M196" s="36">
        <f t="shared" si="476"/>
        <v>11751</v>
      </c>
      <c r="N196" s="37">
        <f t="shared" si="477"/>
        <v>0.30346353501829632</v>
      </c>
      <c r="O196" s="41"/>
      <c r="P196" s="37">
        <f t="shared" si="469"/>
        <v>1.4991492981709911</v>
      </c>
      <c r="Q196" s="37">
        <f t="shared" si="437"/>
        <v>0.70453920055513686</v>
      </c>
      <c r="R196" s="41">
        <f t="shared" si="470"/>
        <v>3.0278072596051794E-2</v>
      </c>
      <c r="S196" s="37">
        <f t="shared" si="471"/>
        <v>0.50896414342629481</v>
      </c>
      <c r="T196" s="41">
        <f t="shared" si="472"/>
        <v>8.5247293568244537E-3</v>
      </c>
      <c r="V196" s="38"/>
      <c r="W196" s="38"/>
      <c r="X196" s="38"/>
      <c r="Y196" s="38">
        <v>1004</v>
      </c>
      <c r="Z196" s="37">
        <f t="shared" si="500"/>
        <v>-0.17366255144032922</v>
      </c>
      <c r="AA196" s="40">
        <f t="shared" si="501"/>
        <v>-211</v>
      </c>
      <c r="AB196" s="38"/>
    </row>
    <row r="197" spans="1:28" s="34" customFormat="1" x14ac:dyDescent="0.25">
      <c r="B197" s="34">
        <f t="shared" si="482"/>
        <v>41</v>
      </c>
      <c r="C197" s="35">
        <f t="shared" si="483"/>
        <v>43931</v>
      </c>
      <c r="D197" s="36">
        <f t="shared" ref="D197:D234" si="505">D198+J197</f>
        <v>114209</v>
      </c>
      <c r="E197" s="37">
        <f t="shared" si="424"/>
        <v>0.66980036595664816</v>
      </c>
      <c r="F197" s="38">
        <v>504</v>
      </c>
      <c r="G197" s="37">
        <f t="shared" si="502"/>
        <v>6.4252932177460476E-2</v>
      </c>
      <c r="H197" s="36">
        <f t="shared" ref="H197:H199" si="506">F197-F198</f>
        <v>-18</v>
      </c>
      <c r="I197" s="39">
        <f t="shared" ref="I197:I199" si="507">H197/F198</f>
        <v>-3.4482758620689655E-2</v>
      </c>
      <c r="J197" s="36">
        <v>4240</v>
      </c>
      <c r="K197" s="39">
        <f t="shared" ref="K197:K199" si="508">J197/D198</f>
        <v>3.8556320417572225E-2</v>
      </c>
      <c r="L197" s="36">
        <v>162464</v>
      </c>
      <c r="M197" s="36">
        <f t="shared" si="476"/>
        <v>4702</v>
      </c>
      <c r="N197" s="37">
        <f t="shared" si="477"/>
        <v>0.90174393874946834</v>
      </c>
      <c r="O197" s="41"/>
      <c r="P197" s="37">
        <f t="shared" si="469"/>
        <v>-0.66281821441376843</v>
      </c>
      <c r="Q197" s="37">
        <f t="shared" si="437"/>
        <v>0.70298035257041558</v>
      </c>
      <c r="R197" s="41">
        <f t="shared" si="470"/>
        <v>3.7124920102618884E-2</v>
      </c>
      <c r="S197" s="37">
        <f t="shared" si="471"/>
        <v>0.4148148148148148</v>
      </c>
      <c r="T197" s="41">
        <f t="shared" si="472"/>
        <v>1.0638391019972156E-2</v>
      </c>
      <c r="V197" s="38"/>
      <c r="W197" s="38"/>
      <c r="X197" s="38"/>
      <c r="Y197" s="38">
        <v>1215</v>
      </c>
      <c r="Z197" s="37">
        <f t="shared" si="500"/>
        <v>-6.1776061776061778E-2</v>
      </c>
      <c r="AA197" s="40">
        <f t="shared" si="501"/>
        <v>-80</v>
      </c>
      <c r="AB197" s="38"/>
    </row>
    <row r="198" spans="1:28" s="34" customFormat="1" x14ac:dyDescent="0.25">
      <c r="B198" s="34">
        <f t="shared" si="482"/>
        <v>40</v>
      </c>
      <c r="C198" s="35">
        <f t="shared" si="483"/>
        <v>43930</v>
      </c>
      <c r="D198" s="36">
        <f t="shared" si="505"/>
        <v>109969</v>
      </c>
      <c r="E198" s="37">
        <f t="shared" si="424"/>
        <v>0.6875769834372284</v>
      </c>
      <c r="F198" s="38">
        <v>522</v>
      </c>
      <c r="G198" s="37">
        <f t="shared" si="502"/>
        <v>7.3864440356586958E-2</v>
      </c>
      <c r="H198" s="36">
        <f t="shared" si="506"/>
        <v>-3</v>
      </c>
      <c r="I198" s="39">
        <f t="shared" si="507"/>
        <v>-5.7142857142857143E-3</v>
      </c>
      <c r="J198" s="36">
        <v>4875</v>
      </c>
      <c r="K198" s="39">
        <f t="shared" si="508"/>
        <v>4.6387043979675337E-2</v>
      </c>
      <c r="L198" s="36">
        <v>148519</v>
      </c>
      <c r="M198" s="36">
        <f t="shared" si="476"/>
        <v>13945</v>
      </c>
      <c r="N198" s="37">
        <f t="shared" si="477"/>
        <v>0.34958766583004663</v>
      </c>
      <c r="O198" s="41"/>
      <c r="P198" s="36">
        <f t="shared" si="469"/>
        <v>0.10167483014694265</v>
      </c>
      <c r="Q198" s="37">
        <f t="shared" si="437"/>
        <v>0.74043725045280406</v>
      </c>
      <c r="R198" s="36">
        <f t="shared" si="470"/>
        <v>4.4330675008411459E-2</v>
      </c>
      <c r="S198" s="36">
        <f t="shared" si="471"/>
        <v>0.40308880308880307</v>
      </c>
      <c r="T198" s="36">
        <f t="shared" si="472"/>
        <v>1.1776045976593404E-2</v>
      </c>
      <c r="V198" s="38"/>
      <c r="W198" s="38"/>
      <c r="X198" s="38"/>
      <c r="Y198" s="38">
        <v>1295</v>
      </c>
      <c r="Z198" s="37">
        <f t="shared" si="500"/>
        <v>-9.1228070175438603E-2</v>
      </c>
      <c r="AA198" s="40">
        <f t="shared" si="501"/>
        <v>-130</v>
      </c>
      <c r="AB198" s="38"/>
    </row>
    <row r="199" spans="1:28" s="34" customFormat="1" x14ac:dyDescent="0.25">
      <c r="B199" s="34">
        <f t="shared" si="482"/>
        <v>39</v>
      </c>
      <c r="C199" s="35">
        <f t="shared" si="483"/>
        <v>43929</v>
      </c>
      <c r="D199" s="36">
        <f t="shared" si="505"/>
        <v>105094</v>
      </c>
      <c r="E199" s="37">
        <f t="shared" si="424"/>
        <v>0.70383615955423395</v>
      </c>
      <c r="F199" s="38">
        <v>525</v>
      </c>
      <c r="G199" s="37">
        <f t="shared" si="502"/>
        <v>8.3758774728781113E-2</v>
      </c>
      <c r="H199" s="36">
        <f t="shared" si="506"/>
        <v>-52</v>
      </c>
      <c r="I199" s="39">
        <f t="shared" si="507"/>
        <v>-9.0121317157712308E-2</v>
      </c>
      <c r="J199" s="36">
        <v>5408</v>
      </c>
      <c r="K199" s="39">
        <f t="shared" si="508"/>
        <v>5.4250346086712274E-2</v>
      </c>
      <c r="L199" s="38">
        <v>135861</v>
      </c>
      <c r="M199" s="36">
        <f t="shared" si="476"/>
        <v>12658</v>
      </c>
      <c r="N199" s="37">
        <f t="shared" si="477"/>
        <v>0.42723969031442566</v>
      </c>
      <c r="O199" s="41"/>
      <c r="P199" s="37">
        <f t="shared" si="469"/>
        <v>0.56794252446426363</v>
      </c>
      <c r="Q199" s="37">
        <f t="shared" si="437"/>
        <v>0.77354060399967617</v>
      </c>
      <c r="R199" s="41">
        <f t="shared" si="470"/>
        <v>5.1458694121453173E-2</v>
      </c>
      <c r="S199" s="37">
        <f t="shared" si="471"/>
        <v>0.36842105263157893</v>
      </c>
      <c r="T199" s="41">
        <f t="shared" si="472"/>
        <v>1.355928977867433E-2</v>
      </c>
      <c r="V199" s="38"/>
      <c r="W199" s="38"/>
      <c r="X199" s="38"/>
      <c r="Y199" s="38">
        <v>1425</v>
      </c>
      <c r="Z199" s="37">
        <f t="shared" ref="Z199:Z202" si="509">(Y199-Y200)/Y200</f>
        <v>-5.5666003976143144E-2</v>
      </c>
      <c r="AA199" s="40">
        <f t="shared" ref="AA199:AA202" si="510">Y199-Y200</f>
        <v>-84</v>
      </c>
      <c r="AB199" s="38"/>
    </row>
    <row r="200" spans="1:28" s="34" customFormat="1" x14ac:dyDescent="0.25">
      <c r="A200" s="34">
        <f>SUM(F200:F236)</f>
        <v>5634</v>
      </c>
      <c r="B200" s="34">
        <f t="shared" si="482"/>
        <v>38</v>
      </c>
      <c r="C200" s="35">
        <f t="shared" si="483"/>
        <v>43928</v>
      </c>
      <c r="D200" s="36">
        <f t="shared" si="505"/>
        <v>99686</v>
      </c>
      <c r="E200" s="37">
        <f t="shared" si="424"/>
        <v>0.71787301152934913</v>
      </c>
      <c r="F200" s="38">
        <v>577</v>
      </c>
      <c r="G200" s="37">
        <f t="shared" si="502"/>
        <v>0.10511932956822737</v>
      </c>
      <c r="H200" s="36">
        <f t="shared" ref="H200:H201" si="511">F200-F201</f>
        <v>27</v>
      </c>
      <c r="I200" s="39">
        <f t="shared" ref="I200:I201" si="512">H200/F201</f>
        <v>4.9090909090909088E-2</v>
      </c>
      <c r="J200" s="36">
        <v>5926</v>
      </c>
      <c r="K200" s="39">
        <f t="shared" ref="K200:K204" si="513">J200/D201</f>
        <v>6.3203924914675774E-2</v>
      </c>
      <c r="L200" s="38">
        <v>127788</v>
      </c>
      <c r="M200" s="36">
        <f t="shared" si="476"/>
        <v>8073</v>
      </c>
      <c r="N200" s="37">
        <f t="shared" si="477"/>
        <v>0.73405177753003836</v>
      </c>
      <c r="O200" s="41"/>
      <c r="P200" s="37">
        <f t="shared" si="469"/>
        <v>-0.25166852057842048</v>
      </c>
      <c r="Q200" s="37">
        <f t="shared" si="437"/>
        <v>0.78008889723604724</v>
      </c>
      <c r="R200" s="41">
        <f t="shared" si="470"/>
        <v>5.9446662520313782E-2</v>
      </c>
      <c r="S200" s="37">
        <f t="shared" si="471"/>
        <v>0.38237243207422134</v>
      </c>
      <c r="T200" s="41">
        <f t="shared" si="472"/>
        <v>1.5137531850009028E-2</v>
      </c>
      <c r="V200" s="38"/>
      <c r="W200" s="38"/>
      <c r="X200" s="38"/>
      <c r="Y200" s="38">
        <v>1509</v>
      </c>
      <c r="Z200" s="37">
        <f t="shared" si="509"/>
        <v>-0.10551274451689389</v>
      </c>
      <c r="AA200" s="40">
        <f t="shared" si="510"/>
        <v>-178</v>
      </c>
      <c r="AB200" s="38"/>
    </row>
    <row r="201" spans="1:28" s="34" customFormat="1" x14ac:dyDescent="0.25">
      <c r="B201" s="34">
        <f t="shared" si="482"/>
        <v>37</v>
      </c>
      <c r="C201" s="35">
        <f t="shared" si="483"/>
        <v>43927</v>
      </c>
      <c r="D201" s="36">
        <f t="shared" si="505"/>
        <v>93760</v>
      </c>
      <c r="E201" s="37">
        <f t="shared" si="424"/>
        <v>0.71742839871756614</v>
      </c>
      <c r="F201" s="38">
        <v>550</v>
      </c>
      <c r="G201" s="37">
        <f t="shared" si="502"/>
        <v>0.11559478772593526</v>
      </c>
      <c r="H201" s="36">
        <f t="shared" si="511"/>
        <v>16</v>
      </c>
      <c r="I201" s="39">
        <f t="shared" si="512"/>
        <v>2.9962546816479401E-2</v>
      </c>
      <c r="J201" s="36">
        <v>6213</v>
      </c>
      <c r="K201" s="39">
        <f t="shared" si="513"/>
        <v>7.0967594549213558E-2</v>
      </c>
      <c r="L201" s="38">
        <v>117000</v>
      </c>
      <c r="M201" s="36">
        <f t="shared" si="476"/>
        <v>10788</v>
      </c>
      <c r="N201" s="37">
        <f t="shared" si="477"/>
        <v>0.57591768631813123</v>
      </c>
      <c r="O201" s="41"/>
      <c r="P201" s="37">
        <f t="shared" si="469"/>
        <v>0.68720675633406314</v>
      </c>
      <c r="Q201" s="37">
        <f t="shared" si="437"/>
        <v>0.80136752136752132</v>
      </c>
      <c r="R201" s="41">
        <f t="shared" si="470"/>
        <v>6.6264931740614333E-2</v>
      </c>
      <c r="S201" s="37">
        <f t="shared" si="471"/>
        <v>0.32602252519264968</v>
      </c>
      <c r="T201" s="41">
        <f t="shared" si="472"/>
        <v>1.7992747440273037E-2</v>
      </c>
      <c r="V201" s="38"/>
      <c r="W201" s="38"/>
      <c r="X201" s="38"/>
      <c r="Y201" s="36">
        <v>1687</v>
      </c>
      <c r="Z201" s="37">
        <f t="shared" si="509"/>
        <v>0.26178010471204188</v>
      </c>
      <c r="AA201" s="40">
        <f t="shared" si="510"/>
        <v>350</v>
      </c>
      <c r="AB201" s="38"/>
    </row>
    <row r="202" spans="1:28" s="34" customFormat="1" x14ac:dyDescent="0.25">
      <c r="B202" s="34">
        <f t="shared" si="482"/>
        <v>36</v>
      </c>
      <c r="C202" s="35">
        <f t="shared" si="483"/>
        <v>43926</v>
      </c>
      <c r="D202" s="36">
        <f t="shared" si="505"/>
        <v>87547</v>
      </c>
      <c r="E202" s="37">
        <f t="shared" si="424"/>
        <v>0.71741606640935496</v>
      </c>
      <c r="F202" s="38">
        <v>534</v>
      </c>
      <c r="G202" s="37">
        <f t="shared" si="502"/>
        <v>0.12839624909834094</v>
      </c>
      <c r="H202" s="36">
        <f t="shared" ref="H202:H203" si="514">F202-F203</f>
        <v>57</v>
      </c>
      <c r="I202" s="39">
        <f t="shared" ref="I202:I203" si="515">H202/F203</f>
        <v>0.11949685534591195</v>
      </c>
      <c r="J202" s="36">
        <v>3616</v>
      </c>
      <c r="K202" s="39">
        <f t="shared" si="513"/>
        <v>4.3083008661877017E-2</v>
      </c>
      <c r="L202" s="38">
        <v>110606</v>
      </c>
      <c r="M202" s="36">
        <f t="shared" si="476"/>
        <v>6394</v>
      </c>
      <c r="N202" s="37">
        <f t="shared" si="477"/>
        <v>0.56553018454801374</v>
      </c>
      <c r="O202" s="41"/>
      <c r="P202" s="37">
        <f t="shared" si="469"/>
        <v>-1.7818740399385562E-2</v>
      </c>
      <c r="Q202" s="37">
        <f t="shared" si="437"/>
        <v>0.79152125562808529</v>
      </c>
      <c r="R202" s="41">
        <f t="shared" si="470"/>
        <v>4.1303528390464549E-2</v>
      </c>
      <c r="S202" s="37">
        <f t="shared" si="471"/>
        <v>0.39940164547494389</v>
      </c>
      <c r="T202" s="41">
        <f t="shared" si="472"/>
        <v>1.5271796863399089E-2</v>
      </c>
      <c r="V202" s="38"/>
      <c r="W202" s="38"/>
      <c r="X202" s="38"/>
      <c r="Y202" s="36">
        <v>1337</v>
      </c>
      <c r="Z202" s="37">
        <f t="shared" si="509"/>
        <v>-2.2388059701492539E-3</v>
      </c>
      <c r="AA202" s="40">
        <f t="shared" si="510"/>
        <v>-3</v>
      </c>
      <c r="AB202" s="38"/>
    </row>
    <row r="203" spans="1:28" s="34" customFormat="1" x14ac:dyDescent="0.25">
      <c r="B203" s="34">
        <f t="shared" ref="B203:B205" si="516">B204+1</f>
        <v>35</v>
      </c>
      <c r="C203" s="35">
        <f t="shared" ref="C203:C205" si="517">+C204+1</f>
        <v>43925</v>
      </c>
      <c r="D203" s="36">
        <f t="shared" si="505"/>
        <v>83931</v>
      </c>
      <c r="E203" s="37">
        <f t="shared" ref="E203:E234" si="518">D203/D126</f>
        <v>0.73815345106592556</v>
      </c>
      <c r="F203" s="38">
        <v>477</v>
      </c>
      <c r="G203" s="37">
        <f t="shared" si="502"/>
        <v>0.13380084151472652</v>
      </c>
      <c r="H203" s="36">
        <f t="shared" si="514"/>
        <v>10</v>
      </c>
      <c r="I203" s="39">
        <f t="shared" si="515"/>
        <v>2.1413276231263382E-2</v>
      </c>
      <c r="J203" s="36">
        <v>3754</v>
      </c>
      <c r="K203" s="39">
        <f t="shared" si="513"/>
        <v>4.6821407635606223E-2</v>
      </c>
      <c r="L203" s="36">
        <v>104096</v>
      </c>
      <c r="M203" s="36">
        <f t="shared" si="476"/>
        <v>6510</v>
      </c>
      <c r="N203" s="37">
        <f t="shared" si="477"/>
        <v>0.57665130568356371</v>
      </c>
      <c r="O203" s="41"/>
      <c r="P203" s="37">
        <f t="shared" si="469"/>
        <v>-2.6469268730372364E-2</v>
      </c>
      <c r="Q203" s="37">
        <f t="shared" si="437"/>
        <v>0.80628458346142018</v>
      </c>
      <c r="R203" s="41">
        <f t="shared" si="470"/>
        <v>4.4727216403950866E-2</v>
      </c>
      <c r="S203" s="37">
        <f t="shared" si="471"/>
        <v>0.35597014925373133</v>
      </c>
      <c r="T203" s="41">
        <f t="shared" si="472"/>
        <v>1.596549546651416E-2</v>
      </c>
      <c r="V203" s="38"/>
      <c r="W203" s="38"/>
      <c r="X203" s="38"/>
      <c r="Y203" s="36">
        <v>1340</v>
      </c>
      <c r="Z203" s="37">
        <f t="shared" ref="Z203:Z204" si="519">(Y203-Y204)/Y204</f>
        <v>-0.15297092288242731</v>
      </c>
      <c r="AA203" s="40">
        <f t="shared" ref="AA203:AA204" si="520">Y203-Y204</f>
        <v>-242</v>
      </c>
      <c r="AB203" s="38"/>
    </row>
    <row r="204" spans="1:28" s="34" customFormat="1" x14ac:dyDescent="0.25">
      <c r="B204" s="34">
        <f t="shared" si="516"/>
        <v>34</v>
      </c>
      <c r="C204" s="35">
        <f t="shared" si="517"/>
        <v>43924</v>
      </c>
      <c r="D204" s="36">
        <f t="shared" si="505"/>
        <v>80177</v>
      </c>
      <c r="E204" s="37">
        <f t="shared" si="518"/>
        <v>0.77945422552326882</v>
      </c>
      <c r="F204" s="38">
        <v>467</v>
      </c>
      <c r="G204" s="37">
        <f t="shared" si="502"/>
        <v>0.15911413969335605</v>
      </c>
      <c r="H204" s="36">
        <f t="shared" ref="H204" si="521">F204-F205</f>
        <v>8</v>
      </c>
      <c r="I204" s="39">
        <f t="shared" ref="I204" si="522">H204/F205</f>
        <v>1.7429193899782137E-2</v>
      </c>
      <c r="J204" s="36">
        <v>5519</v>
      </c>
      <c r="K204" s="39">
        <f t="shared" si="513"/>
        <v>7.3923759007741965E-2</v>
      </c>
      <c r="L204" s="38">
        <v>97409</v>
      </c>
      <c r="M204" s="36">
        <f t="shared" si="476"/>
        <v>6687</v>
      </c>
      <c r="N204" s="37">
        <f t="shared" si="477"/>
        <v>0.82533273515776884</v>
      </c>
      <c r="O204" s="41"/>
      <c r="P204" s="37">
        <f t="shared" si="469"/>
        <v>-0.33096548274137066</v>
      </c>
      <c r="Q204" s="37">
        <f t="shared" si="437"/>
        <v>0.82309642846143583</v>
      </c>
      <c r="R204" s="41">
        <f t="shared" si="470"/>
        <v>6.8835202115319849E-2</v>
      </c>
      <c r="S204" s="37">
        <f t="shared" si="471"/>
        <v>0.29519595448798991</v>
      </c>
      <c r="T204" s="41">
        <f t="shared" si="472"/>
        <v>1.9731344400513863E-2</v>
      </c>
      <c r="V204" s="38"/>
      <c r="W204" s="38"/>
      <c r="X204" s="38"/>
      <c r="Y204" s="36">
        <v>1582</v>
      </c>
      <c r="Z204" s="37">
        <f t="shared" si="519"/>
        <v>-1.1867582760774516E-2</v>
      </c>
      <c r="AA204" s="40">
        <f t="shared" si="520"/>
        <v>-19</v>
      </c>
      <c r="AB204" s="38"/>
    </row>
    <row r="205" spans="1:28" s="34" customFormat="1" x14ac:dyDescent="0.25">
      <c r="B205" s="34">
        <f t="shared" si="516"/>
        <v>33</v>
      </c>
      <c r="C205" s="35">
        <f t="shared" si="517"/>
        <v>43923</v>
      </c>
      <c r="D205" s="36">
        <f t="shared" si="505"/>
        <v>74658</v>
      </c>
      <c r="E205" s="37">
        <f t="shared" si="518"/>
        <v>0.80815319167361255</v>
      </c>
      <c r="F205" s="38">
        <v>459</v>
      </c>
      <c r="G205" s="37">
        <f t="shared" si="502"/>
        <v>0.19342604298356511</v>
      </c>
      <c r="H205" s="36">
        <f t="shared" ref="H205:H207" si="523">F205-F206</f>
        <v>40</v>
      </c>
      <c r="I205" s="39">
        <f t="shared" ref="I205:I207" si="524">H205/F206</f>
        <v>9.5465393794749401E-2</v>
      </c>
      <c r="J205" s="36">
        <v>5645</v>
      </c>
      <c r="K205" s="39">
        <f t="shared" ref="K205:K207" si="525">J205/D206</f>
        <v>8.1796183327778826E-2</v>
      </c>
      <c r="L205" s="36">
        <v>87414</v>
      </c>
      <c r="M205" s="36">
        <f t="shared" si="476"/>
        <v>9995</v>
      </c>
      <c r="N205" s="37">
        <f t="shared" si="477"/>
        <v>0.56478239119559781</v>
      </c>
      <c r="O205" s="41"/>
      <c r="P205" s="37">
        <f t="shared" si="469"/>
        <v>0.91842610364683297</v>
      </c>
      <c r="Q205" s="37">
        <f t="shared" si="437"/>
        <v>0.85407371816871436</v>
      </c>
      <c r="R205" s="41">
        <f t="shared" si="470"/>
        <v>7.5611454901015299E-2</v>
      </c>
      <c r="S205" s="37">
        <f t="shared" si="471"/>
        <v>0.28669581511555275</v>
      </c>
      <c r="T205" s="41">
        <f t="shared" si="472"/>
        <v>2.1444453374052347E-2</v>
      </c>
      <c r="V205" s="38"/>
      <c r="W205" s="38"/>
      <c r="X205" s="38"/>
      <c r="Y205" s="36">
        <v>1601</v>
      </c>
      <c r="Z205" s="37">
        <f t="shared" ref="Z205" si="526">(Y205-Y206)/Y206</f>
        <v>0.1018582243633861</v>
      </c>
      <c r="AA205" s="40">
        <f t="shared" ref="AA205" si="527">Y205-Y206</f>
        <v>148</v>
      </c>
      <c r="AB205" s="38"/>
    </row>
    <row r="206" spans="1:28" s="34" customFormat="1" x14ac:dyDescent="0.25">
      <c r="B206" s="34">
        <f t="shared" ref="B206:B235" si="528">B207+1</f>
        <v>32</v>
      </c>
      <c r="C206" s="35">
        <f t="shared" ref="C206:C211" si="529">+C207+1</f>
        <v>43922</v>
      </c>
      <c r="D206" s="36">
        <f t="shared" si="505"/>
        <v>69013</v>
      </c>
      <c r="E206" s="37">
        <f t="shared" si="518"/>
        <v>0.82440988149847094</v>
      </c>
      <c r="F206" s="38">
        <v>419</v>
      </c>
      <c r="G206" s="37">
        <f t="shared" si="502"/>
        <v>0.21586810922205049</v>
      </c>
      <c r="H206" s="36">
        <f t="shared" si="523"/>
        <v>49</v>
      </c>
      <c r="I206" s="39">
        <f t="shared" si="524"/>
        <v>0.13243243243243244</v>
      </c>
      <c r="J206" s="36">
        <v>5032</v>
      </c>
      <c r="K206" s="39">
        <f t="shared" si="525"/>
        <v>7.8648348728528786E-2</v>
      </c>
      <c r="L206" s="36">
        <v>38936</v>
      </c>
      <c r="M206" s="36">
        <v>5210</v>
      </c>
      <c r="N206" s="37">
        <f t="shared" si="477"/>
        <v>0.96583493282149713</v>
      </c>
      <c r="O206" s="41"/>
      <c r="P206" s="37">
        <f t="shared" si="469"/>
        <v>-6.7911836267353712E-2</v>
      </c>
      <c r="Q206" s="37">
        <f t="shared" si="437"/>
        <v>1.7724727758372714</v>
      </c>
      <c r="R206" s="41">
        <f t="shared" si="470"/>
        <v>7.2913798849492131E-2</v>
      </c>
      <c r="S206" s="37">
        <f t="shared" si="471"/>
        <v>0.28836889194769444</v>
      </c>
      <c r="T206" s="41">
        <f t="shared" si="472"/>
        <v>2.105400431802704E-2</v>
      </c>
      <c r="V206" s="38"/>
      <c r="W206" s="38"/>
      <c r="X206" s="38"/>
      <c r="Y206" s="36">
        <v>1453</v>
      </c>
      <c r="Z206" s="37">
        <f t="shared" ref="Z206:Z207" si="530">(Y206-Y207)/Y207</f>
        <v>-1.6914749661705007E-2</v>
      </c>
      <c r="AA206" s="40">
        <f t="shared" ref="AA206:AA207" si="531">Y206-Y207</f>
        <v>-25</v>
      </c>
      <c r="AB206" s="38"/>
    </row>
    <row r="207" spans="1:28" s="34" customFormat="1" x14ac:dyDescent="0.25">
      <c r="B207" s="34">
        <f t="shared" si="528"/>
        <v>31</v>
      </c>
      <c r="C207" s="35">
        <f t="shared" si="529"/>
        <v>43921</v>
      </c>
      <c r="D207" s="36">
        <f t="shared" si="505"/>
        <v>63981</v>
      </c>
      <c r="E207" s="37">
        <f t="shared" si="518"/>
        <v>0.84413219869384526</v>
      </c>
      <c r="F207" s="38">
        <v>370</v>
      </c>
      <c r="G207" s="37">
        <f t="shared" si="502"/>
        <v>0.23870967741935484</v>
      </c>
      <c r="H207" s="36">
        <f t="shared" si="523"/>
        <v>56</v>
      </c>
      <c r="I207" s="39">
        <f t="shared" si="524"/>
        <v>0.17834394904458598</v>
      </c>
      <c r="J207" s="36">
        <v>5173</v>
      </c>
      <c r="K207" s="39">
        <f t="shared" si="525"/>
        <v>8.7964222554754459E-2</v>
      </c>
      <c r="L207" s="36"/>
      <c r="M207" s="36">
        <v>5589.6</v>
      </c>
      <c r="N207" s="37">
        <f t="shared" si="477"/>
        <v>0.92546872763704013</v>
      </c>
      <c r="O207" s="41"/>
      <c r="P207" s="37">
        <f t="shared" si="469"/>
        <v>-0.37921268762390248</v>
      </c>
      <c r="Q207" s="37" t="e">
        <f t="shared" si="437"/>
        <v>#DIV/0!</v>
      </c>
      <c r="R207" s="41">
        <f t="shared" si="470"/>
        <v>8.0852127975492724E-2</v>
      </c>
      <c r="S207" s="37">
        <f t="shared" si="471"/>
        <v>0.25033829499323412</v>
      </c>
      <c r="T207" s="41">
        <f t="shared" si="472"/>
        <v>2.3100607992997922E-2</v>
      </c>
      <c r="V207" s="38"/>
      <c r="W207" s="38"/>
      <c r="X207" s="38"/>
      <c r="Y207" s="36">
        <v>1478</v>
      </c>
      <c r="Z207" s="37">
        <f t="shared" si="530"/>
        <v>-9.3807480073574492E-2</v>
      </c>
      <c r="AA207" s="40">
        <f t="shared" si="531"/>
        <v>-153</v>
      </c>
      <c r="AB207" s="38"/>
    </row>
    <row r="208" spans="1:28" s="34" customFormat="1" x14ac:dyDescent="0.25">
      <c r="B208" s="34">
        <f t="shared" si="528"/>
        <v>30</v>
      </c>
      <c r="C208" s="35">
        <f t="shared" si="529"/>
        <v>43920</v>
      </c>
      <c r="D208" s="36">
        <f t="shared" si="505"/>
        <v>58808</v>
      </c>
      <c r="E208" s="37">
        <f t="shared" si="518"/>
        <v>0.88437072349128532</v>
      </c>
      <c r="F208" s="38">
        <v>314</v>
      </c>
      <c r="G208" s="37">
        <f t="shared" si="502"/>
        <v>0.25779967159277506</v>
      </c>
      <c r="H208" s="36">
        <f>F208-F209</f>
        <v>30</v>
      </c>
      <c r="I208" s="39">
        <f>H208/F209</f>
        <v>0.10563380281690141</v>
      </c>
      <c r="J208" s="36">
        <v>6015</v>
      </c>
      <c r="K208" s="39">
        <f t="shared" ref="K208" si="532">J208/D209</f>
        <v>0.11393555963858845</v>
      </c>
      <c r="L208" s="36">
        <v>70587</v>
      </c>
      <c r="M208" s="36">
        <v>9004.0499999999993</v>
      </c>
      <c r="N208" s="37">
        <f t="shared" si="477"/>
        <v>0.66803271860995894</v>
      </c>
      <c r="O208" s="41"/>
      <c r="P208" s="37">
        <f t="shared" si="469"/>
        <v>0.8008099999999998</v>
      </c>
      <c r="Q208" s="37">
        <f t="shared" si="437"/>
        <v>0.83312791307181211</v>
      </c>
      <c r="R208" s="41">
        <f t="shared" si="470"/>
        <v>0.10228200244864644</v>
      </c>
      <c r="S208" s="37">
        <f t="shared" si="471"/>
        <v>0.19251992642550583</v>
      </c>
      <c r="T208" s="41">
        <f t="shared" si="472"/>
        <v>2.7734321860971297E-2</v>
      </c>
      <c r="V208" s="38"/>
      <c r="W208" s="38"/>
      <c r="X208" s="38"/>
      <c r="Y208" s="36">
        <v>1631</v>
      </c>
      <c r="Z208" s="37">
        <f t="shared" ref="Z208" si="533">(Y208-Y209)/Y209</f>
        <v>0.20546932742054694</v>
      </c>
      <c r="AA208" s="40">
        <f t="shared" ref="AA208" si="534">Y208-Y209</f>
        <v>278</v>
      </c>
      <c r="AB208" s="38"/>
    </row>
    <row r="209" spans="2:28" s="34" customFormat="1" x14ac:dyDescent="0.25">
      <c r="B209" s="34">
        <f t="shared" si="528"/>
        <v>29</v>
      </c>
      <c r="C209" s="35">
        <f t="shared" si="529"/>
        <v>43919</v>
      </c>
      <c r="D209" s="36">
        <f t="shared" si="505"/>
        <v>52793</v>
      </c>
      <c r="E209" s="37">
        <f t="shared" si="518"/>
        <v>0.88708349436257627</v>
      </c>
      <c r="F209" s="38">
        <v>284</v>
      </c>
      <c r="G209" s="37">
        <f t="shared" si="502"/>
        <v>0.29430051813471503</v>
      </c>
      <c r="H209" s="36">
        <f t="shared" ref="H209" si="535">F209-F210</f>
        <v>15</v>
      </c>
      <c r="I209" s="39">
        <f t="shared" ref="I209" si="536">H209/F210</f>
        <v>5.5762081784386616E-2</v>
      </c>
      <c r="J209" s="36">
        <v>3437</v>
      </c>
      <c r="K209" s="39">
        <f t="shared" ref="K209" si="537">J209/D210</f>
        <v>6.963692357565443E-2</v>
      </c>
      <c r="L209" s="36">
        <v>63752</v>
      </c>
      <c r="M209" s="36">
        <v>5000</v>
      </c>
      <c r="N209" s="37">
        <f t="shared" si="477"/>
        <v>0.68740000000000001</v>
      </c>
      <c r="O209" s="41"/>
      <c r="P209" s="37">
        <f t="shared" si="469"/>
        <v>8.6746015735323784E-3</v>
      </c>
      <c r="Q209" s="37">
        <f t="shared" si="437"/>
        <v>0.82809951060358888</v>
      </c>
      <c r="R209" s="41">
        <f t="shared" si="470"/>
        <v>6.5103328092739568E-2</v>
      </c>
      <c r="S209" s="37">
        <f t="shared" si="471"/>
        <v>0.20990391722099039</v>
      </c>
      <c r="T209" s="41">
        <f t="shared" si="472"/>
        <v>2.5628397704241093E-2</v>
      </c>
      <c r="V209" s="38"/>
      <c r="W209" s="38"/>
      <c r="X209" s="38"/>
      <c r="Y209" s="36">
        <v>1353</v>
      </c>
      <c r="Z209" s="37">
        <f t="shared" ref="Z209:Z230" si="538">(Y209-Y210)/Y210</f>
        <v>6.3679245283018868E-2</v>
      </c>
      <c r="AA209" s="40">
        <f t="shared" ref="AA209:AA230" si="539">Y209-Y210</f>
        <v>81</v>
      </c>
      <c r="AB209" s="38"/>
    </row>
    <row r="210" spans="2:28" s="34" customFormat="1" x14ac:dyDescent="0.25">
      <c r="B210" s="34">
        <f t="shared" si="528"/>
        <v>28</v>
      </c>
      <c r="C210" s="35">
        <f t="shared" si="529"/>
        <v>43918</v>
      </c>
      <c r="D210" s="36">
        <f t="shared" si="505"/>
        <v>49356</v>
      </c>
      <c r="E210" s="37">
        <f t="shared" si="518"/>
        <v>0.94338468595894343</v>
      </c>
      <c r="F210" s="38">
        <v>269</v>
      </c>
      <c r="G210" s="37">
        <f t="shared" si="502"/>
        <v>0.36950549450549453</v>
      </c>
      <c r="H210" s="36">
        <f t="shared" ref="H210:H236" si="540">F210-F211</f>
        <v>59</v>
      </c>
      <c r="I210" s="39">
        <f t="shared" ref="I210:I235" si="541">H210/F211</f>
        <v>0.28095238095238095</v>
      </c>
      <c r="J210" s="36">
        <v>3388</v>
      </c>
      <c r="K210" s="39">
        <f t="shared" ref="K210" si="542">J210/D211</f>
        <v>7.3703445875391571E-2</v>
      </c>
      <c r="L210" s="36"/>
      <c r="M210" s="36">
        <v>4957</v>
      </c>
      <c r="N210" s="37">
        <f t="shared" si="477"/>
        <v>0.68347791002622549</v>
      </c>
      <c r="O210" s="41"/>
      <c r="P210" s="37">
        <f t="shared" si="469"/>
        <v>-0.35278757017887452</v>
      </c>
      <c r="Q210" s="37" t="e">
        <f t="shared" si="437"/>
        <v>#DIV/0!</v>
      </c>
      <c r="R210" s="41">
        <f t="shared" si="470"/>
        <v>6.8644136477834503E-2</v>
      </c>
      <c r="S210" s="37">
        <f t="shared" si="471"/>
        <v>0.21147798742138366</v>
      </c>
      <c r="T210" s="41">
        <f t="shared" si="472"/>
        <v>2.5771942620957937E-2</v>
      </c>
      <c r="V210" s="38"/>
      <c r="W210" s="38"/>
      <c r="X210" s="38"/>
      <c r="Y210" s="36">
        <v>1272</v>
      </c>
      <c r="Z210" s="37">
        <f t="shared" si="538"/>
        <v>-5.216095380029806E-2</v>
      </c>
      <c r="AA210" s="40">
        <f t="shared" si="539"/>
        <v>-70</v>
      </c>
      <c r="AB210" s="38"/>
    </row>
    <row r="211" spans="2:28" s="34" customFormat="1" x14ac:dyDescent="0.25">
      <c r="B211" s="34">
        <f t="shared" si="528"/>
        <v>27</v>
      </c>
      <c r="C211" s="35">
        <f t="shared" si="529"/>
        <v>43917</v>
      </c>
      <c r="D211" s="36">
        <f t="shared" si="505"/>
        <v>45968</v>
      </c>
      <c r="E211" s="37">
        <f t="shared" si="518"/>
        <v>1.0298644561442813</v>
      </c>
      <c r="F211" s="38">
        <v>210</v>
      </c>
      <c r="G211" s="37">
        <f t="shared" si="502"/>
        <v>0.40462427745664742</v>
      </c>
      <c r="H211" s="36">
        <f t="shared" si="540"/>
        <v>25</v>
      </c>
      <c r="I211" s="39">
        <f t="shared" si="541"/>
        <v>0.13513513513513514</v>
      </c>
      <c r="J211" s="36">
        <v>4994</v>
      </c>
      <c r="K211" s="39">
        <f t="shared" ref="K211:K233" si="543">J211/D212</f>
        <v>0.1218821691804559</v>
      </c>
      <c r="L211" s="36"/>
      <c r="M211" s="36">
        <v>7659</v>
      </c>
      <c r="N211" s="37">
        <f t="shared" si="477"/>
        <v>0.65204334769552164</v>
      </c>
      <c r="O211" s="41"/>
      <c r="P211" s="37">
        <f t="shared" si="469"/>
        <v>-5.4094108929233047E-2</v>
      </c>
      <c r="Q211" s="37" t="e">
        <f t="shared" si="437"/>
        <v>#DIV/0!</v>
      </c>
      <c r="R211" s="41">
        <f t="shared" si="470"/>
        <v>0.10864079359554472</v>
      </c>
      <c r="S211" s="37">
        <f t="shared" si="471"/>
        <v>0.15648286140089418</v>
      </c>
      <c r="T211" s="41">
        <f t="shared" si="472"/>
        <v>2.9194222067525234E-2</v>
      </c>
      <c r="V211" s="38"/>
      <c r="W211" s="38"/>
      <c r="X211" s="38"/>
      <c r="Y211" s="36">
        <v>1342</v>
      </c>
      <c r="Z211" s="37">
        <f t="shared" si="538"/>
        <v>-3.0346820809248554E-2</v>
      </c>
      <c r="AA211" s="40">
        <f t="shared" si="539"/>
        <v>-42</v>
      </c>
      <c r="AB211" s="38"/>
    </row>
    <row r="212" spans="2:28" s="34" customFormat="1" x14ac:dyDescent="0.25">
      <c r="B212" s="34">
        <f t="shared" si="528"/>
        <v>26</v>
      </c>
      <c r="C212" s="35">
        <f>C213+1</f>
        <v>43916</v>
      </c>
      <c r="D212" s="36">
        <f t="shared" si="505"/>
        <v>40974</v>
      </c>
      <c r="E212" s="37">
        <f t="shared" si="518"/>
        <v>1.0997369692415051</v>
      </c>
      <c r="F212" s="38">
        <v>185</v>
      </c>
      <c r="G212" s="37">
        <f t="shared" si="502"/>
        <v>0.48051948051948051</v>
      </c>
      <c r="H212" s="36">
        <f t="shared" si="540"/>
        <v>65</v>
      </c>
      <c r="I212" s="39">
        <f t="shared" si="541"/>
        <v>0.54166666666666663</v>
      </c>
      <c r="J212" s="36">
        <v>4930</v>
      </c>
      <c r="K212" s="39">
        <f t="shared" si="543"/>
        <v>0.13677727222283875</v>
      </c>
      <c r="L212" s="36">
        <v>51404</v>
      </c>
      <c r="M212" s="36">
        <v>8097</v>
      </c>
      <c r="N212" s="37">
        <f t="shared" si="477"/>
        <v>0.60886748178337657</v>
      </c>
      <c r="O212" s="41"/>
      <c r="P212" s="37">
        <f t="shared" si="469"/>
        <v>-5.3203928905519178E-2</v>
      </c>
      <c r="Q212" s="37">
        <f t="shared" si="437"/>
        <v>0.79709750213991126</v>
      </c>
      <c r="R212" s="41">
        <f t="shared" si="470"/>
        <v>0.12032020305559624</v>
      </c>
      <c r="S212" s="37">
        <f t="shared" si="471"/>
        <v>0.13367052023121387</v>
      </c>
      <c r="T212" s="41">
        <f t="shared" si="472"/>
        <v>3.3777517450090298E-2</v>
      </c>
      <c r="V212" s="38"/>
      <c r="W212" s="38"/>
      <c r="X212" s="38"/>
      <c r="Y212" s="36">
        <v>1384</v>
      </c>
      <c r="Z212" s="37">
        <f t="shared" si="538"/>
        <v>0.10103420843277645</v>
      </c>
      <c r="AA212" s="40">
        <f t="shared" si="539"/>
        <v>127</v>
      </c>
      <c r="AB212" s="38"/>
    </row>
    <row r="213" spans="2:28" s="34" customFormat="1" x14ac:dyDescent="0.25">
      <c r="B213" s="34">
        <f t="shared" si="528"/>
        <v>25</v>
      </c>
      <c r="C213" s="35">
        <f>C214+1</f>
        <v>43915</v>
      </c>
      <c r="D213" s="36">
        <f t="shared" si="505"/>
        <v>36044</v>
      </c>
      <c r="E213" s="37">
        <f t="shared" si="518"/>
        <v>1.1698419395670376</v>
      </c>
      <c r="F213" s="38">
        <v>120</v>
      </c>
      <c r="G213" s="37">
        <f t="shared" si="502"/>
        <v>0.42105263157894735</v>
      </c>
      <c r="H213" s="36">
        <f t="shared" si="540"/>
        <v>26</v>
      </c>
      <c r="I213" s="39">
        <f t="shared" si="541"/>
        <v>0.27659574468085107</v>
      </c>
      <c r="J213" s="36">
        <v>4742</v>
      </c>
      <c r="K213" s="39">
        <f t="shared" si="543"/>
        <v>0.15149191744936427</v>
      </c>
      <c r="L213" s="36"/>
      <c r="M213" s="36">
        <v>8552</v>
      </c>
      <c r="N213" s="37">
        <f t="shared" si="477"/>
        <v>0.55449017773620202</v>
      </c>
      <c r="O213" s="41"/>
      <c r="P213" s="37">
        <f t="shared" si="469"/>
        <v>0.7290739991912657</v>
      </c>
      <c r="Q213" s="37" t="e">
        <f t="shared" si="437"/>
        <v>#DIV/0!</v>
      </c>
      <c r="R213" s="41">
        <f t="shared" si="470"/>
        <v>0.13156142492509154</v>
      </c>
      <c r="S213" s="37">
        <f t="shared" si="471"/>
        <v>9.5465393794749401E-2</v>
      </c>
      <c r="T213" s="41">
        <f t="shared" si="472"/>
        <v>3.4874042836533128E-2</v>
      </c>
      <c r="V213" s="38"/>
      <c r="W213" s="38"/>
      <c r="X213" s="38"/>
      <c r="Y213" s="36">
        <v>1257</v>
      </c>
      <c r="Z213" s="37">
        <f t="shared" si="538"/>
        <v>0.10944395410414828</v>
      </c>
      <c r="AA213" s="40">
        <f t="shared" si="539"/>
        <v>124</v>
      </c>
      <c r="AB213" s="38"/>
    </row>
    <row r="214" spans="2:28" s="34" customFormat="1" x14ac:dyDescent="0.25">
      <c r="B214" s="34">
        <f t="shared" si="528"/>
        <v>24</v>
      </c>
      <c r="C214" s="35">
        <v>43914</v>
      </c>
      <c r="D214" s="36">
        <f t="shared" si="505"/>
        <v>31302</v>
      </c>
      <c r="E214" s="37">
        <f t="shared" si="518"/>
        <v>1.2196376388077148</v>
      </c>
      <c r="F214" s="38">
        <v>94</v>
      </c>
      <c r="G214" s="37">
        <f t="shared" si="502"/>
        <v>0.44761904761904764</v>
      </c>
      <c r="H214" s="36">
        <f t="shared" si="540"/>
        <v>10</v>
      </c>
      <c r="I214" s="39">
        <f t="shared" si="541"/>
        <v>0.11904761904761904</v>
      </c>
      <c r="J214" s="36">
        <v>4396</v>
      </c>
      <c r="K214" s="37">
        <f t="shared" si="543"/>
        <v>0.16338363190366462</v>
      </c>
      <c r="L214" s="36"/>
      <c r="M214" s="36">
        <v>4946</v>
      </c>
      <c r="N214" s="37">
        <f t="shared" si="477"/>
        <v>0.88879902951880307</v>
      </c>
      <c r="O214" s="41"/>
      <c r="P214" s="37">
        <f t="shared" si="469"/>
        <v>5.0552251486830929E-2</v>
      </c>
      <c r="Q214" s="37" t="e">
        <f t="shared" si="437"/>
        <v>#DIV/0!</v>
      </c>
      <c r="R214" s="41">
        <f t="shared" si="470"/>
        <v>0.14043831065107662</v>
      </c>
      <c r="S214" s="38">
        <f t="shared" si="471"/>
        <v>8.2965578111209179E-2</v>
      </c>
      <c r="T214" s="41">
        <f t="shared" si="472"/>
        <v>3.6195770238323433E-2</v>
      </c>
      <c r="V214" s="38"/>
      <c r="W214" s="38"/>
      <c r="X214" s="38"/>
      <c r="Y214" s="38">
        <v>1133</v>
      </c>
      <c r="Z214" s="37">
        <f t="shared" si="538"/>
        <v>0.10969637610186092</v>
      </c>
      <c r="AA214" s="40">
        <f t="shared" si="539"/>
        <v>112</v>
      </c>
      <c r="AB214" s="38"/>
    </row>
    <row r="215" spans="2:28" s="34" customFormat="1" x14ac:dyDescent="0.25">
      <c r="B215" s="34">
        <f t="shared" si="528"/>
        <v>23</v>
      </c>
      <c r="C215" s="35">
        <f>C214-1</f>
        <v>43913</v>
      </c>
      <c r="D215" s="36">
        <f t="shared" si="505"/>
        <v>26906</v>
      </c>
      <c r="E215" s="37">
        <f t="shared" si="518"/>
        <v>1.2889101796407185</v>
      </c>
      <c r="F215" s="38">
        <v>84</v>
      </c>
      <c r="G215" s="37">
        <f t="shared" si="502"/>
        <v>0.73684210526315785</v>
      </c>
      <c r="H215" s="36">
        <f t="shared" si="540"/>
        <v>36</v>
      </c>
      <c r="I215" s="39">
        <f t="shared" si="541"/>
        <v>0.75</v>
      </c>
      <c r="J215" s="36">
        <v>3510</v>
      </c>
      <c r="K215" s="37">
        <f t="shared" si="543"/>
        <v>0.15002564540947169</v>
      </c>
      <c r="L215" s="36"/>
      <c r="M215" s="36">
        <v>4708</v>
      </c>
      <c r="N215" s="37">
        <f t="shared" si="477"/>
        <v>0.74553950722175022</v>
      </c>
      <c r="O215" s="41"/>
      <c r="P215" s="37">
        <f t="shared" si="469"/>
        <v>0.54259501965923984</v>
      </c>
      <c r="Q215" s="37" t="e">
        <f t="shared" si="437"/>
        <v>#DIV/0!</v>
      </c>
      <c r="R215" s="41">
        <f t="shared" si="470"/>
        <v>0.13045417379023266</v>
      </c>
      <c r="S215" s="38"/>
      <c r="V215" s="38"/>
      <c r="W215" s="38"/>
      <c r="X215" s="38"/>
      <c r="Y215" s="38">
        <v>1021</v>
      </c>
      <c r="Z215" s="37">
        <f t="shared" si="538"/>
        <v>0.47971014492753622</v>
      </c>
      <c r="AA215" s="40">
        <f t="shared" si="539"/>
        <v>331</v>
      </c>
      <c r="AB215" s="38"/>
    </row>
    <row r="216" spans="2:28" s="34" customFormat="1" x14ac:dyDescent="0.25">
      <c r="B216" s="34">
        <f t="shared" si="528"/>
        <v>22</v>
      </c>
      <c r="C216" s="35">
        <f t="shared" ref="C216:C227" si="544">C215-1</f>
        <v>43912</v>
      </c>
      <c r="D216" s="36">
        <f t="shared" si="505"/>
        <v>23396</v>
      </c>
      <c r="E216" s="37">
        <f t="shared" si="518"/>
        <v>1.542457805907173</v>
      </c>
      <c r="F216" s="38">
        <v>48</v>
      </c>
      <c r="G216" s="37">
        <f t="shared" si="502"/>
        <v>0.42105263157894735</v>
      </c>
      <c r="H216" s="36">
        <f t="shared" si="540"/>
        <v>7</v>
      </c>
      <c r="I216" s="39">
        <f t="shared" si="541"/>
        <v>0.17073170731707318</v>
      </c>
      <c r="J216" s="36">
        <v>2546</v>
      </c>
      <c r="K216" s="37">
        <f t="shared" si="543"/>
        <v>0.12211031175059953</v>
      </c>
      <c r="L216" s="36"/>
      <c r="M216" s="36">
        <v>3052</v>
      </c>
      <c r="N216" s="37">
        <f t="shared" si="477"/>
        <v>0.83420707732634336</v>
      </c>
      <c r="O216" s="41"/>
      <c r="P216" s="37">
        <f t="shared" ref="P216:P232" si="545">(M216-M217)/M217</f>
        <v>-9.463067339068526E-2</v>
      </c>
      <c r="Q216" s="37" t="e">
        <f t="shared" si="437"/>
        <v>#DIV/0!</v>
      </c>
      <c r="R216" s="41">
        <f t="shared" ref="R216:R234" si="546">J216/D216</f>
        <v>0.10882202085826637</v>
      </c>
      <c r="S216" s="38"/>
      <c r="V216" s="38"/>
      <c r="W216" s="38"/>
      <c r="X216" s="38"/>
      <c r="Y216" s="38">
        <v>690</v>
      </c>
      <c r="Z216" s="37">
        <f t="shared" si="538"/>
        <v>4.3872919818456882E-2</v>
      </c>
      <c r="AA216" s="40">
        <f t="shared" si="539"/>
        <v>29</v>
      </c>
      <c r="AB216" s="38"/>
    </row>
    <row r="217" spans="2:28" s="34" customFormat="1" x14ac:dyDescent="0.25">
      <c r="B217" s="34">
        <f t="shared" si="528"/>
        <v>21</v>
      </c>
      <c r="C217" s="35">
        <f t="shared" si="544"/>
        <v>43911</v>
      </c>
      <c r="D217" s="36">
        <f t="shared" si="505"/>
        <v>20850</v>
      </c>
      <c r="E217" s="37">
        <f t="shared" si="518"/>
        <v>2.0133256083429898</v>
      </c>
      <c r="F217" s="38">
        <v>41</v>
      </c>
      <c r="G217" s="37">
        <f t="shared" si="502"/>
        <v>0.93181818181818177</v>
      </c>
      <c r="H217" s="36">
        <f t="shared" si="540"/>
        <v>-4</v>
      </c>
      <c r="I217" s="39">
        <f t="shared" si="541"/>
        <v>-8.8888888888888892E-2</v>
      </c>
      <c r="J217" s="36">
        <v>2603</v>
      </c>
      <c r="K217" s="37">
        <f t="shared" si="543"/>
        <v>0.14265358689099578</v>
      </c>
      <c r="L217" s="36"/>
      <c r="M217" s="36">
        <v>3371</v>
      </c>
      <c r="N217" s="37">
        <f t="shared" si="477"/>
        <v>0.77217442895283295</v>
      </c>
      <c r="O217" s="41"/>
      <c r="P217" s="37">
        <f t="shared" si="545"/>
        <v>-0.51642519007316023</v>
      </c>
      <c r="Q217" s="37" t="e">
        <f t="shared" si="437"/>
        <v>#DIV/0!</v>
      </c>
      <c r="R217" s="41">
        <f t="shared" si="546"/>
        <v>0.12484412470023981</v>
      </c>
      <c r="S217" s="38"/>
      <c r="V217" s="38"/>
      <c r="W217" s="38"/>
      <c r="X217" s="38"/>
      <c r="Y217" s="38">
        <v>661</v>
      </c>
      <c r="Z217" s="37">
        <f t="shared" si="538"/>
        <v>5.4226475279106859E-2</v>
      </c>
      <c r="AA217" s="40">
        <f t="shared" si="539"/>
        <v>34</v>
      </c>
      <c r="AB217" s="38"/>
    </row>
    <row r="218" spans="2:28" s="34" customFormat="1" x14ac:dyDescent="0.25">
      <c r="B218" s="34">
        <f t="shared" si="528"/>
        <v>20</v>
      </c>
      <c r="C218" s="35">
        <f t="shared" si="544"/>
        <v>43910</v>
      </c>
      <c r="D218" s="36">
        <f t="shared" si="505"/>
        <v>18247</v>
      </c>
      <c r="E218" s="37">
        <f t="shared" si="518"/>
        <v>2.5692762602083921</v>
      </c>
      <c r="F218" s="38">
        <v>45</v>
      </c>
      <c r="G218" s="37">
        <f t="shared" si="502"/>
        <v>1.0227272727272727</v>
      </c>
      <c r="H218" s="36">
        <f t="shared" si="540"/>
        <v>21</v>
      </c>
      <c r="I218" s="39">
        <f t="shared" si="541"/>
        <v>0.875</v>
      </c>
      <c r="J218" s="36">
        <v>3988</v>
      </c>
      <c r="K218" s="37">
        <f t="shared" si="543"/>
        <v>0.27968300722350797</v>
      </c>
      <c r="L218" s="36"/>
      <c r="M218" s="36">
        <v>6971</v>
      </c>
      <c r="N218" s="37">
        <f t="shared" si="477"/>
        <v>0.57208434944771192</v>
      </c>
      <c r="O218" s="41"/>
      <c r="P218" s="37">
        <f t="shared" si="545"/>
        <v>-2.1888592675740143E-2</v>
      </c>
      <c r="Q218" s="37" t="e">
        <f t="shared" si="437"/>
        <v>#DIV/0!</v>
      </c>
      <c r="R218" s="41">
        <f t="shared" si="546"/>
        <v>0.21855647503699238</v>
      </c>
      <c r="S218" s="38"/>
      <c r="V218" s="38"/>
      <c r="W218" s="38"/>
      <c r="X218" s="38"/>
      <c r="Y218" s="38">
        <v>627</v>
      </c>
      <c r="Z218" s="37">
        <f t="shared" si="538"/>
        <v>0.17415730337078653</v>
      </c>
      <c r="AA218" s="40">
        <f t="shared" si="539"/>
        <v>93</v>
      </c>
      <c r="AB218" s="38"/>
    </row>
    <row r="219" spans="2:28" s="34" customFormat="1" x14ac:dyDescent="0.25">
      <c r="B219" s="34">
        <f t="shared" si="528"/>
        <v>19</v>
      </c>
      <c r="C219" s="35">
        <f t="shared" si="544"/>
        <v>43909</v>
      </c>
      <c r="D219" s="36">
        <f t="shared" si="505"/>
        <v>14259</v>
      </c>
      <c r="E219" s="37">
        <f t="shared" si="518"/>
        <v>3.4342485549132946</v>
      </c>
      <c r="F219" s="38">
        <v>24</v>
      </c>
      <c r="G219" s="37">
        <f t="shared" si="502"/>
        <v>0.68571428571428572</v>
      </c>
      <c r="H219" s="36">
        <f t="shared" si="540"/>
        <v>3</v>
      </c>
      <c r="I219" s="39">
        <f t="shared" si="541"/>
        <v>0.14285714285714285</v>
      </c>
      <c r="J219" s="36">
        <v>3680</v>
      </c>
      <c r="K219" s="37">
        <f t="shared" si="543"/>
        <v>0.34785896587579168</v>
      </c>
      <c r="L219" s="36"/>
      <c r="M219" s="36">
        <v>7127</v>
      </c>
      <c r="N219" s="37">
        <f t="shared" si="477"/>
        <v>0.51634628876104949</v>
      </c>
      <c r="O219" s="41"/>
      <c r="P219" s="37">
        <f t="shared" si="545"/>
        <v>0.22604507139170824</v>
      </c>
      <c r="Q219" s="37" t="e">
        <f t="shared" si="437"/>
        <v>#DIV/0!</v>
      </c>
      <c r="R219" s="41">
        <f t="shared" si="546"/>
        <v>0.25808261448909459</v>
      </c>
      <c r="S219" s="38"/>
      <c r="V219" s="38"/>
      <c r="W219" s="38"/>
      <c r="X219" s="38"/>
      <c r="Y219" s="38">
        <v>534</v>
      </c>
      <c r="Z219" s="37">
        <f t="shared" si="538"/>
        <v>0.21363636363636362</v>
      </c>
      <c r="AA219" s="40">
        <f t="shared" si="539"/>
        <v>94</v>
      </c>
      <c r="AB219" s="38"/>
    </row>
    <row r="220" spans="2:28" s="34" customFormat="1" x14ac:dyDescent="0.25">
      <c r="B220" s="34">
        <f t="shared" si="528"/>
        <v>18</v>
      </c>
      <c r="C220" s="35">
        <f t="shared" si="544"/>
        <v>43908</v>
      </c>
      <c r="D220" s="36">
        <f t="shared" si="505"/>
        <v>10579</v>
      </c>
      <c r="E220" s="37">
        <f t="shared" si="518"/>
        <v>4.4412258606213264</v>
      </c>
      <c r="F220" s="38">
        <v>21</v>
      </c>
      <c r="G220" s="37">
        <f t="shared" si="502"/>
        <v>1.75</v>
      </c>
      <c r="H220" s="36">
        <f t="shared" si="540"/>
        <v>14</v>
      </c>
      <c r="I220" s="39">
        <f t="shared" si="541"/>
        <v>2</v>
      </c>
      <c r="J220" s="36">
        <v>2952</v>
      </c>
      <c r="K220" s="37">
        <f t="shared" si="543"/>
        <v>0.38704602071587779</v>
      </c>
      <c r="L220" s="36"/>
      <c r="M220" s="36">
        <v>5813</v>
      </c>
      <c r="N220" s="37">
        <f t="shared" si="477"/>
        <v>0.50782728367452257</v>
      </c>
      <c r="O220" s="41"/>
      <c r="P220" s="37">
        <f t="shared" si="545"/>
        <v>0.10387390808963159</v>
      </c>
      <c r="Q220" s="37" t="e">
        <f t="shared" si="437"/>
        <v>#DIV/0!</v>
      </c>
      <c r="R220" s="41">
        <f t="shared" si="546"/>
        <v>0.27904338784384158</v>
      </c>
      <c r="S220" s="38"/>
      <c r="V220" s="38"/>
      <c r="W220" s="38"/>
      <c r="X220" s="38"/>
      <c r="Y220" s="38">
        <v>440</v>
      </c>
      <c r="Z220" s="37">
        <f t="shared" si="538"/>
        <v>0.30952380952380953</v>
      </c>
      <c r="AA220" s="40">
        <f t="shared" si="539"/>
        <v>104</v>
      </c>
      <c r="AB220" s="38"/>
    </row>
    <row r="221" spans="2:28" s="34" customFormat="1" x14ac:dyDescent="0.25">
      <c r="B221" s="34">
        <f t="shared" si="528"/>
        <v>17</v>
      </c>
      <c r="C221" s="35">
        <f t="shared" si="544"/>
        <v>43907</v>
      </c>
      <c r="D221" s="36">
        <f t="shared" si="505"/>
        <v>7627</v>
      </c>
      <c r="E221" s="37">
        <f t="shared" si="518"/>
        <v>4.486470588235294</v>
      </c>
      <c r="F221" s="38">
        <v>7</v>
      </c>
      <c r="G221" s="37">
        <f t="shared" si="502"/>
        <v>0.58333333333333337</v>
      </c>
      <c r="H221" s="36">
        <f t="shared" si="540"/>
        <v>-2</v>
      </c>
      <c r="I221" s="39">
        <f t="shared" si="541"/>
        <v>-0.22222222222222221</v>
      </c>
      <c r="J221" s="36">
        <v>2447</v>
      </c>
      <c r="K221" s="37">
        <f t="shared" si="543"/>
        <v>0.47239382239382238</v>
      </c>
      <c r="L221" s="36"/>
      <c r="M221" s="36">
        <v>5266</v>
      </c>
      <c r="N221" s="37">
        <f t="shared" si="477"/>
        <v>0.4646790733004178</v>
      </c>
      <c r="O221" s="41"/>
      <c r="P221" s="37">
        <f t="shared" si="545"/>
        <v>0.14106175514626218</v>
      </c>
      <c r="Q221" s="37" t="e">
        <f t="shared" si="437"/>
        <v>#DIV/0!</v>
      </c>
      <c r="R221" s="41">
        <f t="shared" si="546"/>
        <v>0.32083387963812771</v>
      </c>
      <c r="S221" s="38"/>
      <c r="V221" s="38"/>
      <c r="W221" s="38"/>
      <c r="X221" s="38"/>
      <c r="Y221" s="38">
        <v>336</v>
      </c>
      <c r="Z221" s="37">
        <f t="shared" si="538"/>
        <v>0.11258278145695365</v>
      </c>
      <c r="AA221" s="40">
        <f t="shared" si="539"/>
        <v>34</v>
      </c>
      <c r="AB221" s="38"/>
    </row>
    <row r="222" spans="2:28" s="34" customFormat="1" x14ac:dyDescent="0.25">
      <c r="B222" s="34">
        <f t="shared" si="528"/>
        <v>16</v>
      </c>
      <c r="C222" s="35">
        <f t="shared" si="544"/>
        <v>43906</v>
      </c>
      <c r="D222" s="36">
        <f t="shared" si="505"/>
        <v>5180</v>
      </c>
      <c r="E222" s="37">
        <f t="shared" si="518"/>
        <v>5.4526315789473685</v>
      </c>
      <c r="F222" s="38">
        <v>9</v>
      </c>
      <c r="G222" s="37">
        <f t="shared" si="502"/>
        <v>1.2857142857142858</v>
      </c>
      <c r="H222" s="36">
        <f t="shared" si="540"/>
        <v>3</v>
      </c>
      <c r="I222" s="39">
        <f t="shared" si="541"/>
        <v>0.5</v>
      </c>
      <c r="J222" s="36">
        <v>2117</v>
      </c>
      <c r="K222" s="37">
        <f t="shared" si="543"/>
        <v>0.6911524649036892</v>
      </c>
      <c r="L222" s="36"/>
      <c r="M222" s="36">
        <v>4615</v>
      </c>
      <c r="N222" s="37">
        <f t="shared" si="477"/>
        <v>0.45872156013001081</v>
      </c>
      <c r="O222" s="41"/>
      <c r="P222" s="37">
        <f t="shared" si="545"/>
        <v>1.0501999111505997</v>
      </c>
      <c r="Q222" s="37" t="e">
        <f t="shared" si="437"/>
        <v>#DIV/0!</v>
      </c>
      <c r="R222" s="41">
        <f t="shared" si="546"/>
        <v>0.40868725868725869</v>
      </c>
      <c r="S222" s="38"/>
      <c r="V222" s="38"/>
      <c r="W222" s="38"/>
      <c r="X222" s="38"/>
      <c r="Y222" s="38">
        <v>302</v>
      </c>
      <c r="Z222" s="37">
        <f t="shared" si="538"/>
        <v>0.6063829787234043</v>
      </c>
      <c r="AA222" s="40">
        <f t="shared" si="539"/>
        <v>114</v>
      </c>
      <c r="AB222" s="38"/>
    </row>
    <row r="223" spans="2:28" s="34" customFormat="1" x14ac:dyDescent="0.25">
      <c r="B223" s="34">
        <f t="shared" si="528"/>
        <v>15</v>
      </c>
      <c r="C223" s="35">
        <f t="shared" si="544"/>
        <v>43905</v>
      </c>
      <c r="D223" s="36">
        <f t="shared" si="505"/>
        <v>3063</v>
      </c>
      <c r="E223" s="37">
        <f t="shared" si="518"/>
        <v>4.2016460905349797</v>
      </c>
      <c r="F223" s="38">
        <v>6</v>
      </c>
      <c r="G223" s="37">
        <f t="shared" si="502"/>
        <v>0.8571428571428571</v>
      </c>
      <c r="H223" s="36">
        <f t="shared" si="540"/>
        <v>4</v>
      </c>
      <c r="I223" s="39">
        <f t="shared" si="541"/>
        <v>2</v>
      </c>
      <c r="J223" s="36">
        <v>1028</v>
      </c>
      <c r="K223" s="37">
        <f t="shared" si="543"/>
        <v>0.50515970515970521</v>
      </c>
      <c r="L223" s="36"/>
      <c r="M223" s="36">
        <v>2251</v>
      </c>
      <c r="N223" s="37">
        <f t="shared" si="477"/>
        <v>0.45668591737005776</v>
      </c>
      <c r="O223" s="41"/>
      <c r="P223" s="37">
        <f t="shared" si="545"/>
        <v>0.94554883318928262</v>
      </c>
      <c r="Q223" s="37" t="e">
        <f t="shared" si="437"/>
        <v>#DIV/0!</v>
      </c>
      <c r="R223" s="41">
        <f t="shared" si="546"/>
        <v>0.33561867450212213</v>
      </c>
      <c r="S223" s="38"/>
      <c r="V223" s="38"/>
      <c r="W223" s="38"/>
      <c r="X223" s="38"/>
      <c r="Y223" s="38">
        <v>188</v>
      </c>
      <c r="Z223" s="37">
        <f t="shared" si="538"/>
        <v>0.22875816993464052</v>
      </c>
      <c r="AA223" s="40">
        <f t="shared" si="539"/>
        <v>35</v>
      </c>
      <c r="AB223" s="38"/>
    </row>
    <row r="224" spans="2:28" x14ac:dyDescent="0.25">
      <c r="B224">
        <f t="shared" si="528"/>
        <v>14</v>
      </c>
      <c r="C224" s="5">
        <f t="shared" si="544"/>
        <v>43904</v>
      </c>
      <c r="D224" s="3">
        <f t="shared" si="505"/>
        <v>2035</v>
      </c>
      <c r="E224" s="2">
        <f t="shared" si="518"/>
        <v>3.8835877862595418</v>
      </c>
      <c r="F224" s="1">
        <v>2</v>
      </c>
      <c r="G224" s="2"/>
      <c r="H224" s="3">
        <f t="shared" si="540"/>
        <v>0</v>
      </c>
      <c r="I224" s="6">
        <f t="shared" si="541"/>
        <v>0</v>
      </c>
      <c r="J224" s="3">
        <v>642</v>
      </c>
      <c r="K224" s="2">
        <f t="shared" si="543"/>
        <v>0.46087580760947594</v>
      </c>
      <c r="L224" s="3"/>
      <c r="M224" s="3">
        <v>1157</v>
      </c>
      <c r="N224" s="2">
        <f t="shared" si="477"/>
        <v>0.5548833189282627</v>
      </c>
      <c r="O224" s="4"/>
      <c r="P224" s="2">
        <f t="shared" si="545"/>
        <v>-0.44052224371373305</v>
      </c>
      <c r="Q224" s="2" t="e">
        <f t="shared" si="437"/>
        <v>#DIV/0!</v>
      </c>
      <c r="R224" s="4">
        <f t="shared" si="546"/>
        <v>0.3154791154791155</v>
      </c>
      <c r="Y224" s="1">
        <v>153</v>
      </c>
      <c r="Z224" s="2">
        <f t="shared" si="538"/>
        <v>9.285714285714286E-2</v>
      </c>
      <c r="AA224" s="7">
        <f t="shared" si="539"/>
        <v>13</v>
      </c>
    </row>
    <row r="225" spans="2:27" x14ac:dyDescent="0.25">
      <c r="B225">
        <f t="shared" si="528"/>
        <v>13</v>
      </c>
      <c r="C225" s="5">
        <f t="shared" si="544"/>
        <v>43903</v>
      </c>
      <c r="D225" s="3">
        <f t="shared" si="505"/>
        <v>1393</v>
      </c>
      <c r="E225" s="2">
        <f t="shared" si="518"/>
        <v>3.308788598574822</v>
      </c>
      <c r="F225" s="1">
        <v>2</v>
      </c>
      <c r="G225" s="2"/>
      <c r="H225" s="3">
        <f t="shared" si="540"/>
        <v>-1</v>
      </c>
      <c r="I225" s="6">
        <f t="shared" si="541"/>
        <v>-0.33333333333333331</v>
      </c>
      <c r="J225" s="3">
        <v>620</v>
      </c>
      <c r="K225" s="2">
        <f t="shared" si="543"/>
        <v>0.80206985769728334</v>
      </c>
      <c r="L225" s="3"/>
      <c r="M225" s="3">
        <v>2068</v>
      </c>
      <c r="N225" s="2">
        <f t="shared" si="477"/>
        <v>0.29980657640232106</v>
      </c>
      <c r="O225" s="4"/>
      <c r="P225" s="2">
        <f t="shared" si="545"/>
        <v>0.47083926031294454</v>
      </c>
      <c r="Q225" s="2" t="e">
        <f t="shared" si="437"/>
        <v>#DIV/0!</v>
      </c>
      <c r="R225" s="4">
        <f t="shared" si="546"/>
        <v>0.44508255563531945</v>
      </c>
      <c r="Y225" s="1">
        <v>140</v>
      </c>
      <c r="Z225" s="2">
        <f t="shared" si="538"/>
        <v>0.81818181818181823</v>
      </c>
      <c r="AA225" s="7">
        <f t="shared" si="539"/>
        <v>63</v>
      </c>
    </row>
    <row r="226" spans="2:27" x14ac:dyDescent="0.25">
      <c r="B226">
        <f t="shared" si="528"/>
        <v>12</v>
      </c>
      <c r="C226" s="5">
        <f t="shared" si="544"/>
        <v>43902</v>
      </c>
      <c r="D226" s="3">
        <f t="shared" si="505"/>
        <v>773</v>
      </c>
      <c r="E226" s="2">
        <f t="shared" si="518"/>
        <v>3.5787037037037037</v>
      </c>
      <c r="F226" s="1">
        <v>3</v>
      </c>
      <c r="G226" s="2"/>
      <c r="H226" s="3">
        <f t="shared" si="540"/>
        <v>-1</v>
      </c>
      <c r="I226" s="6">
        <f t="shared" si="541"/>
        <v>-0.25</v>
      </c>
      <c r="J226" s="3">
        <v>356</v>
      </c>
      <c r="K226" s="2">
        <f t="shared" si="543"/>
        <v>0.8537170263788969</v>
      </c>
      <c r="L226" s="3"/>
      <c r="M226" s="3">
        <v>1406</v>
      </c>
      <c r="N226" s="2">
        <f t="shared" si="477"/>
        <v>0.25320056899004267</v>
      </c>
      <c r="O226" s="4"/>
      <c r="P226" s="2">
        <f t="shared" si="545"/>
        <v>0.99150141643059486</v>
      </c>
      <c r="Q226" s="2" t="e">
        <f t="shared" si="437"/>
        <v>#DIV/0!</v>
      </c>
      <c r="R226" s="4">
        <f t="shared" si="546"/>
        <v>0.46054333764553684</v>
      </c>
      <c r="Y226" s="1">
        <v>77</v>
      </c>
      <c r="Z226" s="2">
        <f t="shared" si="538"/>
        <v>1.3157894736842105E-2</v>
      </c>
      <c r="AA226" s="7">
        <f t="shared" si="539"/>
        <v>1</v>
      </c>
    </row>
    <row r="227" spans="2:27" x14ac:dyDescent="0.25">
      <c r="B227">
        <f t="shared" si="528"/>
        <v>11</v>
      </c>
      <c r="C227" s="5">
        <f t="shared" si="544"/>
        <v>43901</v>
      </c>
      <c r="D227" s="3">
        <f t="shared" si="505"/>
        <v>417</v>
      </c>
      <c r="E227" s="2">
        <f t="shared" si="518"/>
        <v>1.9305555555555556</v>
      </c>
      <c r="F227" s="1">
        <v>4</v>
      </c>
      <c r="G227" s="2"/>
      <c r="H227" s="3">
        <f t="shared" si="540"/>
        <v>1</v>
      </c>
      <c r="I227" s="6">
        <f t="shared" si="541"/>
        <v>0.33333333333333331</v>
      </c>
      <c r="J227" s="3">
        <v>153</v>
      </c>
      <c r="K227" s="2">
        <f t="shared" si="543"/>
        <v>0.57954545454545459</v>
      </c>
      <c r="L227" s="3"/>
      <c r="M227" s="3">
        <v>706</v>
      </c>
      <c r="N227" s="2">
        <f t="shared" si="477"/>
        <v>0.21671388101983002</v>
      </c>
      <c r="O227" s="4"/>
      <c r="P227" s="2">
        <f t="shared" si="545"/>
        <v>0.81958762886597936</v>
      </c>
      <c r="Q227" s="2" t="e">
        <f t="shared" si="437"/>
        <v>#DIV/0!</v>
      </c>
      <c r="R227" s="4">
        <f t="shared" si="546"/>
        <v>0.36690647482014388</v>
      </c>
      <c r="Y227" s="1">
        <v>76</v>
      </c>
      <c r="Z227" s="2">
        <f t="shared" si="538"/>
        <v>0.52</v>
      </c>
      <c r="AA227" s="7">
        <f t="shared" si="539"/>
        <v>26</v>
      </c>
    </row>
    <row r="228" spans="2:27" x14ac:dyDescent="0.25">
      <c r="B228">
        <f t="shared" si="528"/>
        <v>10</v>
      </c>
      <c r="C228" s="5">
        <f>C227-1</f>
        <v>43900</v>
      </c>
      <c r="D228" s="3">
        <f t="shared" si="505"/>
        <v>264</v>
      </c>
      <c r="E228" s="2">
        <f t="shared" si="518"/>
        <v>1.5260115606936415</v>
      </c>
      <c r="F228" s="1">
        <v>3</v>
      </c>
      <c r="G228" s="2"/>
      <c r="H228" s="3">
        <f t="shared" si="540"/>
        <v>0</v>
      </c>
      <c r="I228" s="6">
        <f t="shared" si="541"/>
        <v>0</v>
      </c>
      <c r="J228" s="3">
        <v>70</v>
      </c>
      <c r="K228" s="2">
        <f t="shared" si="543"/>
        <v>0.36082474226804123</v>
      </c>
      <c r="L228" s="3"/>
      <c r="M228" s="3">
        <v>388</v>
      </c>
      <c r="N228" s="2">
        <f t="shared" si="477"/>
        <v>0.18041237113402062</v>
      </c>
      <c r="O228" s="4"/>
      <c r="P228" s="2">
        <f t="shared" si="545"/>
        <v>0.46969696969696972</v>
      </c>
      <c r="Q228" s="2" t="e">
        <f t="shared" si="437"/>
        <v>#DIV/0!</v>
      </c>
      <c r="R228" s="4">
        <f t="shared" si="546"/>
        <v>0.26515151515151514</v>
      </c>
      <c r="Y228" s="1">
        <v>50</v>
      </c>
      <c r="Z228" s="2">
        <f t="shared" si="538"/>
        <v>0.31578947368421051</v>
      </c>
      <c r="AA228" s="7">
        <f t="shared" si="539"/>
        <v>12</v>
      </c>
    </row>
    <row r="229" spans="2:27" x14ac:dyDescent="0.25">
      <c r="B229">
        <f t="shared" si="528"/>
        <v>9</v>
      </c>
      <c r="C229" s="5">
        <f t="shared" ref="C229:C235" si="547">C228-1</f>
        <v>43899</v>
      </c>
      <c r="D229" s="3">
        <f t="shared" si="505"/>
        <v>194</v>
      </c>
      <c r="E229" s="2">
        <f t="shared" si="518"/>
        <v>1.3661971830985915</v>
      </c>
      <c r="F229" s="1">
        <v>3</v>
      </c>
      <c r="G229" s="2"/>
      <c r="H229" s="3">
        <f t="shared" si="540"/>
        <v>3</v>
      </c>
      <c r="I229" s="6">
        <v>0</v>
      </c>
      <c r="J229" s="3">
        <v>57</v>
      </c>
      <c r="K229" s="2">
        <f t="shared" si="543"/>
        <v>0.41605839416058393</v>
      </c>
      <c r="L229" s="3"/>
      <c r="M229" s="3">
        <v>264</v>
      </c>
      <c r="N229" s="2">
        <f t="shared" si="477"/>
        <v>0.21590909090909091</v>
      </c>
      <c r="O229" s="4"/>
      <c r="P229" s="2">
        <f t="shared" si="545"/>
        <v>1.7789473684210526</v>
      </c>
      <c r="Q229" s="2" t="e">
        <f t="shared" si="437"/>
        <v>#DIV/0!</v>
      </c>
      <c r="R229" s="4">
        <f t="shared" si="546"/>
        <v>0.29381443298969073</v>
      </c>
      <c r="Y229" s="1">
        <v>38</v>
      </c>
      <c r="Z229" s="2">
        <f t="shared" si="538"/>
        <v>1.7142857142857142</v>
      </c>
      <c r="AA229" s="7">
        <f t="shared" si="539"/>
        <v>24</v>
      </c>
    </row>
    <row r="230" spans="2:27" x14ac:dyDescent="0.25">
      <c r="B230">
        <f t="shared" si="528"/>
        <v>8</v>
      </c>
      <c r="C230" s="5">
        <f t="shared" si="547"/>
        <v>43898</v>
      </c>
      <c r="D230" s="3">
        <f t="shared" si="505"/>
        <v>137</v>
      </c>
      <c r="E230" s="2">
        <f t="shared" si="518"/>
        <v>1.3047619047619048</v>
      </c>
      <c r="F230" s="1">
        <v>0</v>
      </c>
      <c r="G230" s="2"/>
      <c r="H230" s="3">
        <v>0</v>
      </c>
      <c r="I230" s="6">
        <f t="shared" si="541"/>
        <v>0</v>
      </c>
      <c r="J230" s="3">
        <v>21</v>
      </c>
      <c r="K230" s="2">
        <f t="shared" si="543"/>
        <v>0.18103448275862069</v>
      </c>
      <c r="L230" s="3"/>
      <c r="M230" s="3">
        <v>95</v>
      </c>
      <c r="N230" s="2">
        <f t="shared" si="477"/>
        <v>0.22105263157894736</v>
      </c>
      <c r="O230" s="4"/>
      <c r="P230" s="2">
        <f t="shared" si="545"/>
        <v>1.2093023255813953</v>
      </c>
      <c r="Q230" s="2" t="e">
        <f t="shared" si="437"/>
        <v>#DIV/0!</v>
      </c>
      <c r="R230" s="4">
        <f t="shared" si="546"/>
        <v>0.15328467153284672</v>
      </c>
      <c r="Y230" s="1">
        <v>14</v>
      </c>
      <c r="Z230" s="2">
        <f t="shared" si="538"/>
        <v>0.4</v>
      </c>
      <c r="AA230" s="7">
        <f t="shared" si="539"/>
        <v>4</v>
      </c>
    </row>
    <row r="231" spans="2:27" x14ac:dyDescent="0.25">
      <c r="B231">
        <f t="shared" si="528"/>
        <v>7</v>
      </c>
      <c r="C231" s="5">
        <f t="shared" si="547"/>
        <v>43897</v>
      </c>
      <c r="D231" s="3">
        <f t="shared" si="505"/>
        <v>116</v>
      </c>
      <c r="E231" s="2">
        <f t="shared" si="518"/>
        <v>1.5263157894736843</v>
      </c>
      <c r="F231" s="1">
        <v>1</v>
      </c>
      <c r="G231" s="2"/>
      <c r="H231" s="3">
        <f t="shared" si="540"/>
        <v>1</v>
      </c>
      <c r="I231" s="6">
        <v>0</v>
      </c>
      <c r="J231" s="3">
        <v>13</v>
      </c>
      <c r="K231" s="2">
        <f t="shared" si="543"/>
        <v>0.12621359223300971</v>
      </c>
      <c r="L231" s="3"/>
      <c r="M231" s="3">
        <v>43</v>
      </c>
      <c r="N231" s="2">
        <f t="shared" si="477"/>
        <v>0.30232558139534882</v>
      </c>
      <c r="O231" s="4"/>
      <c r="P231" s="2">
        <f t="shared" si="545"/>
        <v>0.10256410256410256</v>
      </c>
      <c r="Q231" s="2" t="e">
        <f t="shared" si="437"/>
        <v>#DIV/0!</v>
      </c>
      <c r="R231" s="4">
        <f t="shared" si="546"/>
        <v>0.11206896551724138</v>
      </c>
      <c r="Y231" s="1">
        <v>10</v>
      </c>
      <c r="Z231" s="2">
        <f t="shared" ref="Z231:Z235" si="548">(Y231-Y232)/Y232</f>
        <v>-0.23076923076923078</v>
      </c>
      <c r="AA231" s="7">
        <f t="shared" ref="AA231:AA235" si="549">Y231-Y232</f>
        <v>-3</v>
      </c>
    </row>
    <row r="232" spans="2:27" x14ac:dyDescent="0.25">
      <c r="B232">
        <f t="shared" si="528"/>
        <v>6</v>
      </c>
      <c r="C232" s="5">
        <f t="shared" si="547"/>
        <v>43896</v>
      </c>
      <c r="D232" s="3">
        <f t="shared" si="505"/>
        <v>103</v>
      </c>
      <c r="E232" s="2">
        <f t="shared" si="518"/>
        <v>3.1212121212121211</v>
      </c>
      <c r="F232" s="1">
        <v>0</v>
      </c>
      <c r="G232" s="2"/>
      <c r="H232" s="3">
        <f t="shared" si="540"/>
        <v>0</v>
      </c>
      <c r="I232" s="6">
        <v>0</v>
      </c>
      <c r="J232" s="3">
        <v>8</v>
      </c>
      <c r="K232" s="2">
        <f t="shared" si="543"/>
        <v>8.4210526315789472E-2</v>
      </c>
      <c r="L232" s="3"/>
      <c r="M232" s="3">
        <v>39</v>
      </c>
      <c r="N232" s="2">
        <f t="shared" si="477"/>
        <v>0.20512820512820512</v>
      </c>
      <c r="O232" s="4"/>
      <c r="P232" s="2">
        <f t="shared" si="545"/>
        <v>-0.27777777777777779</v>
      </c>
      <c r="Q232" s="2" t="e">
        <f t="shared" si="437"/>
        <v>#DIV/0!</v>
      </c>
      <c r="R232" s="4">
        <f t="shared" si="546"/>
        <v>7.7669902912621352E-2</v>
      </c>
      <c r="Y232" s="1">
        <v>13</v>
      </c>
      <c r="Z232" s="2">
        <f t="shared" si="548"/>
        <v>0</v>
      </c>
      <c r="AA232" s="7">
        <f t="shared" si="549"/>
        <v>0</v>
      </c>
    </row>
    <row r="233" spans="2:27" x14ac:dyDescent="0.25">
      <c r="B233">
        <f t="shared" si="528"/>
        <v>5</v>
      </c>
      <c r="C233" s="5">
        <f t="shared" si="547"/>
        <v>43895</v>
      </c>
      <c r="D233" s="3">
        <f t="shared" si="505"/>
        <v>95</v>
      </c>
      <c r="E233" s="2">
        <f t="shared" si="518"/>
        <v>4.3181818181818183</v>
      </c>
      <c r="F233" s="1">
        <v>0</v>
      </c>
      <c r="G233" s="2"/>
      <c r="H233" s="3">
        <v>0</v>
      </c>
      <c r="I233" s="6">
        <f t="shared" si="541"/>
        <v>0</v>
      </c>
      <c r="J233" s="3">
        <v>3</v>
      </c>
      <c r="K233" s="2">
        <f t="shared" si="543"/>
        <v>3.2608695652173912E-2</v>
      </c>
      <c r="L233" s="3"/>
      <c r="M233" s="3">
        <v>54</v>
      </c>
      <c r="N233" s="2">
        <f t="shared" si="477"/>
        <v>5.5555555555555552E-2</v>
      </c>
      <c r="O233" s="4"/>
      <c r="P233" s="2"/>
      <c r="Q233" s="2" t="e">
        <f t="shared" si="437"/>
        <v>#DIV/0!</v>
      </c>
      <c r="R233" s="4">
        <f t="shared" si="546"/>
        <v>3.1578947368421054E-2</v>
      </c>
      <c r="Y233" s="1">
        <v>13</v>
      </c>
      <c r="Z233" s="2">
        <f t="shared" si="548"/>
        <v>0.625</v>
      </c>
      <c r="AA233" s="7">
        <f t="shared" si="549"/>
        <v>5</v>
      </c>
    </row>
    <row r="234" spans="2:27" x14ac:dyDescent="0.25">
      <c r="B234">
        <f t="shared" si="528"/>
        <v>4</v>
      </c>
      <c r="C234" s="5">
        <f t="shared" si="547"/>
        <v>43894</v>
      </c>
      <c r="D234" s="3">
        <f t="shared" si="505"/>
        <v>92</v>
      </c>
      <c r="E234" s="2">
        <f t="shared" si="518"/>
        <v>15.333333333333334</v>
      </c>
      <c r="F234" s="1">
        <v>1</v>
      </c>
      <c r="G234" s="2"/>
      <c r="H234" s="3">
        <f t="shared" si="540"/>
        <v>1</v>
      </c>
      <c r="I234" s="6">
        <v>0</v>
      </c>
      <c r="J234" s="3">
        <v>53</v>
      </c>
      <c r="L234" s="3"/>
      <c r="M234" s="3">
        <v>36</v>
      </c>
      <c r="N234" s="2"/>
      <c r="O234" s="4"/>
      <c r="P234" s="3"/>
      <c r="Q234" s="2" t="e">
        <f t="shared" si="437"/>
        <v>#DIV/0!</v>
      </c>
      <c r="R234" s="4">
        <f t="shared" si="546"/>
        <v>0.57608695652173914</v>
      </c>
      <c r="Y234" s="1">
        <v>8</v>
      </c>
      <c r="Z234" s="2">
        <f t="shared" si="548"/>
        <v>0.14285714285714285</v>
      </c>
      <c r="AA234" s="7">
        <f t="shared" si="549"/>
        <v>1</v>
      </c>
    </row>
    <row r="235" spans="2:27" x14ac:dyDescent="0.25">
      <c r="B235">
        <f t="shared" si="528"/>
        <v>3</v>
      </c>
      <c r="C235" s="5">
        <f t="shared" si="547"/>
        <v>43893</v>
      </c>
      <c r="D235" s="3">
        <f>D236+J235</f>
        <v>39</v>
      </c>
      <c r="E235" s="2">
        <f t="shared" ref="E235:E266" si="550">D235/D158</f>
        <v>39</v>
      </c>
      <c r="F235" s="1">
        <v>0</v>
      </c>
      <c r="G235" s="2"/>
      <c r="H235" s="3">
        <v>0</v>
      </c>
      <c r="I235" s="6">
        <f t="shared" si="541"/>
        <v>0</v>
      </c>
      <c r="J235" s="1">
        <v>36</v>
      </c>
      <c r="L235" s="3"/>
      <c r="M235" s="3">
        <v>9</v>
      </c>
      <c r="N235" s="2"/>
      <c r="O235" s="4"/>
      <c r="P235" s="3"/>
      <c r="Q235" s="2" t="e">
        <f t="shared" si="437"/>
        <v>#DIV/0!</v>
      </c>
      <c r="R235" s="4">
        <f t="shared" ref="R235" si="551">F235/D235</f>
        <v>0</v>
      </c>
      <c r="Y235" s="1">
        <v>7</v>
      </c>
      <c r="Z235" s="2">
        <f t="shared" si="548"/>
        <v>-0.41666666666666669</v>
      </c>
      <c r="AA235" s="7">
        <f t="shared" si="549"/>
        <v>-5</v>
      </c>
    </row>
    <row r="236" spans="2:27" ht="16.5" thickBot="1" x14ac:dyDescent="0.3">
      <c r="B236">
        <f>B237+1</f>
        <v>2</v>
      </c>
      <c r="C236" s="5">
        <v>43892</v>
      </c>
      <c r="D236" s="3">
        <v>3</v>
      </c>
      <c r="E236" s="2"/>
      <c r="F236" s="1">
        <v>1</v>
      </c>
      <c r="H236" s="3">
        <f t="shared" si="540"/>
        <v>1</v>
      </c>
      <c r="I236" s="6">
        <v>0</v>
      </c>
      <c r="J236" s="1">
        <v>0</v>
      </c>
      <c r="N236" s="2"/>
      <c r="O236" s="2"/>
      <c r="Y236" s="1">
        <v>12</v>
      </c>
    </row>
    <row r="237" spans="2:27" ht="16.5" thickBot="1" x14ac:dyDescent="0.3">
      <c r="B237">
        <v>1</v>
      </c>
      <c r="C237" s="5">
        <v>43891</v>
      </c>
      <c r="E237" s="2"/>
      <c r="H237" s="17"/>
    </row>
    <row r="238" spans="2:27" ht="16.5" thickBot="1" x14ac:dyDescent="0.3">
      <c r="H238" s="19"/>
    </row>
    <row r="239" spans="2:27" ht="16.5" thickBot="1" x14ac:dyDescent="0.3">
      <c r="H239" s="17"/>
    </row>
    <row r="240" spans="2:27" ht="16.5" thickBot="1" x14ac:dyDescent="0.3">
      <c r="F240" s="3"/>
      <c r="G240" s="3"/>
      <c r="H240" s="19"/>
      <c r="J240" s="3"/>
      <c r="L240" s="3"/>
      <c r="M240" s="3"/>
      <c r="N240" s="3"/>
      <c r="O240" s="3"/>
      <c r="P240" s="3"/>
      <c r="R240" s="3"/>
    </row>
    <row r="241" spans="6:18" ht="16.5" thickBot="1" x14ac:dyDescent="0.3">
      <c r="F241" s="3"/>
      <c r="G241" s="3"/>
      <c r="H241" s="17"/>
      <c r="J241" s="3"/>
      <c r="L241" s="3"/>
      <c r="M241" s="3"/>
      <c r="N241" s="3"/>
      <c r="O241" s="3"/>
      <c r="P241" s="3"/>
      <c r="R241" s="3"/>
    </row>
    <row r="242" spans="6:18" x14ac:dyDescent="0.25">
      <c r="F242" s="3"/>
      <c r="G242" s="3"/>
      <c r="H242" s="3">
        <f>SUM(H215:H241)</f>
        <v>87</v>
      </c>
      <c r="J242" s="3"/>
      <c r="L242" s="3"/>
      <c r="M242" s="3"/>
      <c r="N242" s="3"/>
      <c r="O242" s="3"/>
      <c r="P242" s="3"/>
      <c r="R242" s="3"/>
    </row>
    <row r="243" spans="6:18" x14ac:dyDescent="0.25">
      <c r="F243" s="3"/>
      <c r="G243" s="3"/>
      <c r="H243" s="3"/>
      <c r="J243" s="3"/>
      <c r="L243" s="3"/>
      <c r="M243" s="3"/>
      <c r="N243" s="3"/>
      <c r="O243" s="3"/>
      <c r="P243" s="3"/>
      <c r="R243" s="3"/>
    </row>
    <row r="244" spans="6:18" x14ac:dyDescent="0.25">
      <c r="F244" s="3"/>
      <c r="G244" s="3"/>
      <c r="H244" s="3"/>
      <c r="J244" s="3"/>
      <c r="L244" s="3"/>
      <c r="M244" s="3"/>
      <c r="N244" s="3"/>
      <c r="O244" s="3"/>
      <c r="P244" s="3"/>
      <c r="R244" s="3"/>
    </row>
    <row r="245" spans="6:18" x14ac:dyDescent="0.25">
      <c r="F245" s="3"/>
      <c r="G245" s="3"/>
      <c r="H245" s="3"/>
      <c r="J245" s="3"/>
      <c r="R245" s="3"/>
    </row>
    <row r="246" spans="6:18" x14ac:dyDescent="0.25">
      <c r="F246" s="3"/>
      <c r="G246" s="3"/>
      <c r="H246" s="3"/>
      <c r="I246" s="3"/>
      <c r="J246" s="3"/>
      <c r="R246" s="3"/>
    </row>
    <row r="247" spans="6:18" x14ac:dyDescent="0.25">
      <c r="F247" s="3"/>
      <c r="G247" s="3"/>
      <c r="H247" s="3"/>
      <c r="I247" s="3"/>
      <c r="J247" s="3"/>
      <c r="R247" s="3"/>
    </row>
    <row r="248" spans="6:18" x14ac:dyDescent="0.25">
      <c r="F248" s="3"/>
      <c r="G248" s="3"/>
      <c r="H248" s="3"/>
      <c r="I248" s="3"/>
      <c r="J248" s="3"/>
      <c r="R248" s="3"/>
    </row>
    <row r="249" spans="6:18" x14ac:dyDescent="0.25">
      <c r="J249" s="3"/>
      <c r="R249" s="3"/>
    </row>
    <row r="250" spans="6:18" x14ac:dyDescent="0.25">
      <c r="J250" s="3"/>
      <c r="R250" s="3"/>
    </row>
    <row r="251" spans="6:18" x14ac:dyDescent="0.25">
      <c r="J251" s="3"/>
      <c r="R251" s="3"/>
    </row>
    <row r="252" spans="6:18" x14ac:dyDescent="0.25">
      <c r="J252" s="3"/>
      <c r="R252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023AC-04E6-4775-B7C0-E0D53709D38A}">
  <dimension ref="A1"/>
  <sheetViews>
    <sheetView workbookViewId="0"/>
  </sheetViews>
  <sheetFormatPr defaultRowHeight="15.75" x14ac:dyDescent="0.25"/>
  <cols>
    <col min="1" max="1" width="9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91185-4B88-416E-B70E-C5D1BBC33557}">
  <dimension ref="A1:H47"/>
  <sheetViews>
    <sheetView workbookViewId="0">
      <selection activeCell="H23" sqref="H23"/>
    </sheetView>
  </sheetViews>
  <sheetFormatPr defaultRowHeight="15.75" x14ac:dyDescent="0.25"/>
  <cols>
    <col min="1" max="2" width="51.5" customWidth="1"/>
    <col min="3" max="3" width="19.875" customWidth="1"/>
    <col min="4" max="4" width="14.875" customWidth="1"/>
    <col min="5" max="5" width="16.875" customWidth="1"/>
  </cols>
  <sheetData>
    <row r="1" spans="1:8" x14ac:dyDescent="0.25">
      <c r="A1" t="s">
        <v>0</v>
      </c>
      <c r="B1" t="s">
        <v>36</v>
      </c>
      <c r="C1" t="s">
        <v>2</v>
      </c>
      <c r="D1" t="s">
        <v>3</v>
      </c>
      <c r="E1" t="s">
        <v>5</v>
      </c>
      <c r="F1" t="s">
        <v>6</v>
      </c>
      <c r="G1" t="s">
        <v>48</v>
      </c>
      <c r="H1" t="s">
        <v>8</v>
      </c>
    </row>
    <row r="3" spans="1:8" x14ac:dyDescent="0.25">
      <c r="A3" t="s">
        <v>49</v>
      </c>
      <c r="B3" s="7">
        <v>18899</v>
      </c>
      <c r="C3" s="7">
        <v>295106</v>
      </c>
      <c r="D3" s="7">
        <v>549888</v>
      </c>
      <c r="E3" t="s">
        <v>50</v>
      </c>
      <c r="F3" s="7">
        <v>64318</v>
      </c>
      <c r="G3" s="7">
        <v>17638</v>
      </c>
      <c r="H3" s="7">
        <v>844994</v>
      </c>
    </row>
    <row r="4" spans="1:8" x14ac:dyDescent="0.25">
      <c r="A4" t="s">
        <v>51</v>
      </c>
      <c r="B4" s="7">
        <v>20745</v>
      </c>
      <c r="C4" s="7">
        <v>291996</v>
      </c>
      <c r="D4" s="7">
        <v>534099</v>
      </c>
      <c r="E4" t="s">
        <v>50</v>
      </c>
      <c r="F4" s="7">
        <v>63570</v>
      </c>
      <c r="G4" s="7">
        <v>17303</v>
      </c>
      <c r="H4" s="7">
        <v>826095</v>
      </c>
    </row>
    <row r="5" spans="1:8" x14ac:dyDescent="0.25">
      <c r="A5" t="s">
        <v>52</v>
      </c>
      <c r="B5" s="7">
        <v>27782</v>
      </c>
      <c r="C5" s="7">
        <v>288045</v>
      </c>
      <c r="D5" s="7">
        <v>517305</v>
      </c>
      <c r="E5" t="s">
        <v>50</v>
      </c>
      <c r="F5" s="7">
        <v>62526</v>
      </c>
      <c r="G5" s="7">
        <v>16966</v>
      </c>
      <c r="H5" s="7">
        <v>805350</v>
      </c>
    </row>
    <row r="6" spans="1:8" x14ac:dyDescent="0.25">
      <c r="A6" t="s">
        <v>53</v>
      </c>
      <c r="B6" s="7">
        <v>46912</v>
      </c>
      <c r="C6" s="7">
        <v>282143</v>
      </c>
      <c r="D6" s="7">
        <v>495425</v>
      </c>
      <c r="E6" t="s">
        <v>50</v>
      </c>
      <c r="F6" s="7">
        <v>61459</v>
      </c>
      <c r="G6" s="7">
        <v>16599</v>
      </c>
      <c r="H6" s="7">
        <v>777568</v>
      </c>
    </row>
    <row r="7" spans="1:8" x14ac:dyDescent="0.25">
      <c r="A7" t="s">
        <v>54</v>
      </c>
      <c r="B7" s="7">
        <v>34736</v>
      </c>
      <c r="C7" s="7">
        <v>271590</v>
      </c>
      <c r="D7" s="7">
        <v>459066</v>
      </c>
      <c r="E7" t="s">
        <v>50</v>
      </c>
      <c r="F7" s="7">
        <v>60414</v>
      </c>
      <c r="G7" s="7">
        <v>16162</v>
      </c>
      <c r="H7" s="7">
        <v>730656</v>
      </c>
    </row>
    <row r="8" spans="1:8" x14ac:dyDescent="0.25">
      <c r="A8" t="s">
        <v>55</v>
      </c>
      <c r="B8" s="7">
        <v>25938</v>
      </c>
      <c r="C8" s="7">
        <v>263460</v>
      </c>
      <c r="D8" s="7">
        <v>432460</v>
      </c>
      <c r="E8" t="s">
        <v>50</v>
      </c>
      <c r="F8" s="7">
        <v>59265</v>
      </c>
      <c r="G8" s="7">
        <v>15740</v>
      </c>
      <c r="H8" s="7">
        <v>695920</v>
      </c>
    </row>
    <row r="9" spans="1:8" x14ac:dyDescent="0.25">
      <c r="A9" t="s">
        <v>56</v>
      </c>
      <c r="B9" s="7">
        <v>20657</v>
      </c>
      <c r="C9" s="7">
        <v>257216</v>
      </c>
      <c r="D9" s="7">
        <v>412766</v>
      </c>
      <c r="E9" t="s">
        <v>50</v>
      </c>
      <c r="F9" s="7">
        <v>57907</v>
      </c>
      <c r="G9" s="7">
        <v>15302</v>
      </c>
      <c r="H9" s="7">
        <v>669982</v>
      </c>
    </row>
    <row r="10" spans="1:8" x14ac:dyDescent="0.25">
      <c r="A10" t="s">
        <v>57</v>
      </c>
      <c r="B10" s="7">
        <v>15464</v>
      </c>
      <c r="C10" s="7">
        <v>251690</v>
      </c>
      <c r="D10" s="7">
        <v>397635</v>
      </c>
      <c r="E10" t="s">
        <v>50</v>
      </c>
      <c r="F10" s="7">
        <v>56526</v>
      </c>
      <c r="G10" s="7">
        <v>14828</v>
      </c>
      <c r="H10" s="7">
        <v>649325</v>
      </c>
    </row>
    <row r="11" spans="1:8" x14ac:dyDescent="0.25">
      <c r="A11" t="s">
        <v>58</v>
      </c>
      <c r="B11" s="7">
        <v>16306</v>
      </c>
      <c r="C11" s="7">
        <v>247512</v>
      </c>
      <c r="D11" s="7">
        <v>386349</v>
      </c>
      <c r="E11" t="s">
        <v>50</v>
      </c>
      <c r="F11" s="7">
        <v>55188</v>
      </c>
      <c r="G11" s="7">
        <v>14347</v>
      </c>
      <c r="H11" s="7">
        <v>633861</v>
      </c>
    </row>
    <row r="12" spans="1:8" x14ac:dyDescent="0.25">
      <c r="A12" t="s">
        <v>59</v>
      </c>
      <c r="B12" s="7">
        <v>21023</v>
      </c>
      <c r="C12" s="7">
        <v>242786</v>
      </c>
      <c r="D12" s="7">
        <v>374769</v>
      </c>
      <c r="E12" t="s">
        <v>50</v>
      </c>
      <c r="F12" s="7">
        <v>53809</v>
      </c>
      <c r="G12" s="7">
        <v>13869</v>
      </c>
      <c r="H12" s="7">
        <v>617555</v>
      </c>
    </row>
    <row r="13" spans="1:8" x14ac:dyDescent="0.25">
      <c r="A13" t="s">
        <v>60</v>
      </c>
      <c r="B13" s="7">
        <v>23309</v>
      </c>
      <c r="C13" s="7">
        <v>236732</v>
      </c>
      <c r="D13" s="7">
        <v>359800</v>
      </c>
      <c r="E13" t="s">
        <v>50</v>
      </c>
      <c r="F13" s="7">
        <v>52425</v>
      </c>
      <c r="G13" s="7">
        <v>13362</v>
      </c>
      <c r="H13" s="7">
        <v>596532</v>
      </c>
    </row>
    <row r="14" spans="1:8" x14ac:dyDescent="0.25">
      <c r="A14" t="s">
        <v>61</v>
      </c>
      <c r="B14" s="7">
        <v>22644</v>
      </c>
      <c r="C14" s="7">
        <v>229642</v>
      </c>
      <c r="D14" s="7">
        <v>343581</v>
      </c>
      <c r="E14" t="s">
        <v>50</v>
      </c>
      <c r="F14" s="7">
        <v>50508</v>
      </c>
      <c r="G14" s="7">
        <v>12822</v>
      </c>
      <c r="H14" s="7">
        <v>573223</v>
      </c>
    </row>
    <row r="15" spans="1:8" x14ac:dyDescent="0.25">
      <c r="A15" t="s">
        <v>62</v>
      </c>
      <c r="B15" s="7">
        <v>24567</v>
      </c>
      <c r="C15" s="7">
        <v>222284</v>
      </c>
      <c r="D15" s="7">
        <v>328295</v>
      </c>
      <c r="E15" t="s">
        <v>50</v>
      </c>
      <c r="F15" s="7">
        <v>48535</v>
      </c>
      <c r="G15" s="7">
        <v>12192</v>
      </c>
      <c r="H15" s="7">
        <v>550579</v>
      </c>
    </row>
    <row r="16" spans="1:8" x14ac:dyDescent="0.25">
      <c r="A16" t="s">
        <v>63</v>
      </c>
      <c r="B16" s="7">
        <v>26869</v>
      </c>
      <c r="C16" s="7">
        <v>213779</v>
      </c>
      <c r="D16" s="7">
        <v>312233</v>
      </c>
      <c r="E16" t="s">
        <v>50</v>
      </c>
      <c r="F16" s="7">
        <v>46539</v>
      </c>
      <c r="G16" s="7">
        <v>11586</v>
      </c>
      <c r="H16" s="7">
        <v>526012</v>
      </c>
    </row>
    <row r="17" spans="1:8" x14ac:dyDescent="0.25">
      <c r="A17" t="s">
        <v>64</v>
      </c>
      <c r="B17" s="7">
        <v>20786</v>
      </c>
      <c r="C17" s="7">
        <v>202208</v>
      </c>
      <c r="D17" s="7">
        <v>296935</v>
      </c>
      <c r="E17" t="s">
        <v>50</v>
      </c>
      <c r="F17" s="7">
        <v>44286</v>
      </c>
      <c r="G17" s="7">
        <v>10834</v>
      </c>
      <c r="H17" s="7">
        <v>499143</v>
      </c>
    </row>
    <row r="18" spans="1:8" x14ac:dyDescent="0.25">
      <c r="A18" t="s">
        <v>65</v>
      </c>
      <c r="B18" s="7">
        <v>16756</v>
      </c>
      <c r="C18" s="7">
        <v>195031</v>
      </c>
      <c r="D18" s="7">
        <v>283326</v>
      </c>
      <c r="E18" t="s">
        <v>50</v>
      </c>
      <c r="F18" s="7">
        <v>42637</v>
      </c>
      <c r="G18" s="7">
        <v>10056</v>
      </c>
      <c r="H18" s="7">
        <v>478357</v>
      </c>
    </row>
    <row r="19" spans="1:8" x14ac:dyDescent="0.25">
      <c r="A19" t="s">
        <v>66</v>
      </c>
      <c r="B19" s="7">
        <v>20621</v>
      </c>
      <c r="C19" s="7">
        <v>188694</v>
      </c>
      <c r="D19" s="7">
        <v>272907</v>
      </c>
      <c r="E19" t="s">
        <v>50</v>
      </c>
      <c r="F19" s="7">
        <v>42594</v>
      </c>
      <c r="G19" s="7">
        <v>9385</v>
      </c>
      <c r="H19" s="7">
        <v>461601</v>
      </c>
    </row>
    <row r="20" spans="1:8" x14ac:dyDescent="0.25">
      <c r="A20" t="s">
        <v>67</v>
      </c>
      <c r="B20" s="7">
        <v>23095</v>
      </c>
      <c r="C20" s="7">
        <v>180458</v>
      </c>
      <c r="D20" s="7">
        <v>260522</v>
      </c>
      <c r="E20" t="s">
        <v>50</v>
      </c>
      <c r="F20" s="7">
        <v>40679</v>
      </c>
      <c r="G20" s="7">
        <v>8627</v>
      </c>
      <c r="H20" s="7">
        <v>440980</v>
      </c>
    </row>
    <row r="21" spans="1:8" x14ac:dyDescent="0.25">
      <c r="A21" t="s">
        <v>68</v>
      </c>
      <c r="B21" s="7">
        <v>26336</v>
      </c>
      <c r="C21" s="7">
        <v>170512</v>
      </c>
      <c r="D21" s="7">
        <v>247373</v>
      </c>
      <c r="E21" t="s">
        <v>50</v>
      </c>
      <c r="F21" s="7">
        <v>38818</v>
      </c>
      <c r="G21" s="7">
        <v>7844</v>
      </c>
      <c r="H21" s="7">
        <v>417885</v>
      </c>
    </row>
    <row r="22" spans="1:8" x14ac:dyDescent="0.25">
      <c r="A22" t="s">
        <v>69</v>
      </c>
      <c r="B22" s="7">
        <v>26396</v>
      </c>
      <c r="C22" s="7">
        <v>159937</v>
      </c>
      <c r="D22" s="7">
        <v>231612</v>
      </c>
      <c r="E22" t="s">
        <v>50</v>
      </c>
      <c r="F22" s="7">
        <v>36576</v>
      </c>
      <c r="G22" s="7">
        <v>7067</v>
      </c>
      <c r="H22" s="7">
        <v>391549</v>
      </c>
    </row>
    <row r="23" spans="1:8" x14ac:dyDescent="0.25">
      <c r="B23" s="7">
        <v>25095</v>
      </c>
      <c r="C23" s="7">
        <v>149316</v>
      </c>
      <c r="D23" s="7">
        <v>215837</v>
      </c>
      <c r="F23" s="7">
        <v>34432</v>
      </c>
      <c r="G23" s="7">
        <v>6268</v>
      </c>
      <c r="H23" s="7">
        <v>365153</v>
      </c>
    </row>
    <row r="24" spans="1:8" x14ac:dyDescent="0.25">
      <c r="A24" t="s">
        <v>94</v>
      </c>
      <c r="B24" s="7">
        <v>19247</v>
      </c>
      <c r="C24" s="7">
        <v>138863</v>
      </c>
      <c r="D24" s="7">
        <v>201195</v>
      </c>
      <c r="E24" t="s">
        <v>50</v>
      </c>
      <c r="F24" s="7">
        <v>32083</v>
      </c>
      <c r="G24" s="7">
        <v>5489</v>
      </c>
      <c r="H24" s="7">
        <v>340058</v>
      </c>
    </row>
    <row r="25" spans="1:8" x14ac:dyDescent="0.25">
      <c r="A25" t="s">
        <v>70</v>
      </c>
      <c r="B25" s="7">
        <v>18531</v>
      </c>
      <c r="C25" s="7">
        <v>130689</v>
      </c>
      <c r="D25" s="7">
        <v>190122</v>
      </c>
      <c r="E25" t="s">
        <v>50</v>
      </c>
      <c r="F25" s="7">
        <v>30203</v>
      </c>
      <c r="G25" s="7">
        <v>4758</v>
      </c>
      <c r="H25" s="7">
        <v>320811</v>
      </c>
    </row>
    <row r="26" spans="1:8" x14ac:dyDescent="0.25">
      <c r="A26" t="s">
        <v>71</v>
      </c>
      <c r="B26" s="7">
        <v>18659</v>
      </c>
      <c r="C26" s="7">
        <v>122031</v>
      </c>
      <c r="D26" s="7">
        <v>180249</v>
      </c>
      <c r="E26" t="s">
        <v>50</v>
      </c>
      <c r="F26" s="7">
        <v>28092</v>
      </c>
      <c r="G26" s="7">
        <v>4159</v>
      </c>
      <c r="H26" s="7">
        <v>302280</v>
      </c>
    </row>
    <row r="27" spans="1:8" x14ac:dyDescent="0.25">
      <c r="A27" t="s">
        <v>72</v>
      </c>
      <c r="B27" s="7">
        <v>23101</v>
      </c>
      <c r="C27" s="7">
        <v>113704</v>
      </c>
      <c r="D27" s="7">
        <v>169917</v>
      </c>
      <c r="E27" t="s">
        <v>50</v>
      </c>
      <c r="F27" s="7">
        <v>26383</v>
      </c>
      <c r="G27" s="7">
        <v>3565</v>
      </c>
      <c r="H27" s="7">
        <v>283621</v>
      </c>
    </row>
    <row r="28" spans="1:8" x14ac:dyDescent="0.25">
      <c r="A28" t="s">
        <v>73</v>
      </c>
      <c r="B28" s="7">
        <v>21555</v>
      </c>
      <c r="C28" s="7">
        <v>102863</v>
      </c>
      <c r="D28" s="7">
        <v>157657</v>
      </c>
      <c r="E28" t="s">
        <v>50</v>
      </c>
      <c r="F28" s="7">
        <v>23696</v>
      </c>
      <c r="G28" s="7">
        <v>2935</v>
      </c>
      <c r="H28" s="7">
        <v>260520</v>
      </c>
    </row>
    <row r="29" spans="1:8" x14ac:dyDescent="0.25">
      <c r="A29" t="s">
        <v>74</v>
      </c>
      <c r="B29" s="7">
        <v>18085</v>
      </c>
      <c r="C29" s="7">
        <v>92381</v>
      </c>
      <c r="D29" s="7">
        <v>146584</v>
      </c>
      <c r="E29" t="s">
        <v>50</v>
      </c>
      <c r="F29" s="7">
        <v>20817</v>
      </c>
      <c r="G29" s="7">
        <v>2373</v>
      </c>
      <c r="H29" s="7">
        <v>238965</v>
      </c>
    </row>
    <row r="30" spans="1:8" x14ac:dyDescent="0.25">
      <c r="A30" t="s">
        <v>75</v>
      </c>
      <c r="B30" s="7">
        <v>15694</v>
      </c>
      <c r="C30" s="7">
        <v>83712</v>
      </c>
      <c r="D30" s="7">
        <v>137168</v>
      </c>
      <c r="E30" t="s">
        <v>50</v>
      </c>
      <c r="F30" s="7">
        <v>18368</v>
      </c>
      <c r="G30" s="7">
        <v>1941</v>
      </c>
      <c r="H30" s="7">
        <v>220880</v>
      </c>
    </row>
    <row r="31" spans="1:8" x14ac:dyDescent="0.25">
      <c r="A31" t="s">
        <v>76</v>
      </c>
      <c r="B31" s="7">
        <v>18718</v>
      </c>
      <c r="C31" s="7">
        <v>75795</v>
      </c>
      <c r="D31" s="7">
        <v>129391</v>
      </c>
      <c r="E31" t="s">
        <v>50</v>
      </c>
      <c r="F31" s="7">
        <v>15904</v>
      </c>
      <c r="G31" s="7">
        <v>1550</v>
      </c>
      <c r="H31" s="7">
        <v>205186</v>
      </c>
    </row>
    <row r="32" spans="1:8" x14ac:dyDescent="0.25">
      <c r="A32" t="s">
        <v>77</v>
      </c>
      <c r="B32" s="7">
        <v>14108</v>
      </c>
      <c r="C32" s="7">
        <v>66497</v>
      </c>
      <c r="D32" s="7">
        <v>119971</v>
      </c>
      <c r="E32" t="s">
        <v>50</v>
      </c>
      <c r="F32" s="7">
        <v>13721</v>
      </c>
      <c r="G32" s="7">
        <v>1218</v>
      </c>
      <c r="H32" s="7">
        <v>186468</v>
      </c>
    </row>
    <row r="33" spans="1:8" x14ac:dyDescent="0.25">
      <c r="A33" t="s">
        <v>78</v>
      </c>
      <c r="B33" s="7">
        <v>16426</v>
      </c>
      <c r="C33" s="7">
        <v>59513</v>
      </c>
      <c r="D33" s="7">
        <v>112847</v>
      </c>
      <c r="E33" t="s">
        <v>50</v>
      </c>
      <c r="F33" s="7">
        <v>12075</v>
      </c>
      <c r="G33">
        <v>965</v>
      </c>
      <c r="H33" s="7">
        <v>172360</v>
      </c>
    </row>
    <row r="34" spans="1:8" x14ac:dyDescent="0.25">
      <c r="A34" t="s">
        <v>79</v>
      </c>
      <c r="B34" s="7">
        <v>10181</v>
      </c>
      <c r="C34" s="7">
        <v>52318</v>
      </c>
      <c r="D34" s="7">
        <v>103616</v>
      </c>
      <c r="E34" t="s">
        <v>50</v>
      </c>
      <c r="F34" s="7">
        <v>10054</v>
      </c>
      <c r="G34">
        <v>728</v>
      </c>
      <c r="H34" s="7">
        <v>155934</v>
      </c>
    </row>
    <row r="35" spans="1:8" x14ac:dyDescent="0.25">
      <c r="A35" t="s">
        <v>80</v>
      </c>
      <c r="B35" s="7">
        <v>23649</v>
      </c>
      <c r="C35" s="7">
        <v>44635</v>
      </c>
      <c r="D35" s="7">
        <v>101118</v>
      </c>
      <c r="E35" t="s">
        <v>50</v>
      </c>
      <c r="F35" s="7">
        <v>8526</v>
      </c>
      <c r="G35">
        <v>519</v>
      </c>
      <c r="H35" s="7">
        <v>145753</v>
      </c>
    </row>
    <row r="36" spans="1:8" x14ac:dyDescent="0.25">
      <c r="A36" t="s">
        <v>81</v>
      </c>
      <c r="B36" s="7">
        <v>18625</v>
      </c>
      <c r="C36" s="7">
        <v>37258</v>
      </c>
      <c r="D36" s="7">
        <v>84846</v>
      </c>
      <c r="E36" t="s">
        <v>50</v>
      </c>
      <c r="F36" s="7">
        <v>6844</v>
      </c>
      <c r="G36">
        <v>385</v>
      </c>
      <c r="H36" s="7">
        <v>122104</v>
      </c>
    </row>
    <row r="37" spans="1:8" x14ac:dyDescent="0.25">
      <c r="A37" t="s">
        <v>82</v>
      </c>
      <c r="B37" s="7">
        <v>12209</v>
      </c>
      <c r="C37" s="7">
        <v>30811</v>
      </c>
      <c r="D37" s="7">
        <v>72668</v>
      </c>
      <c r="E37" t="s">
        <v>50</v>
      </c>
      <c r="F37" s="7">
        <v>3805</v>
      </c>
      <c r="G37">
        <v>285</v>
      </c>
      <c r="H37" s="7">
        <v>103479</v>
      </c>
    </row>
    <row r="38" spans="1:8" x14ac:dyDescent="0.25">
      <c r="A38" t="s">
        <v>83</v>
      </c>
      <c r="B38" s="7">
        <v>12981</v>
      </c>
      <c r="C38" s="7">
        <v>25665</v>
      </c>
      <c r="D38" s="7">
        <v>65605</v>
      </c>
      <c r="E38" t="s">
        <v>50</v>
      </c>
      <c r="F38" s="7">
        <v>3234</v>
      </c>
      <c r="G38">
        <v>210</v>
      </c>
      <c r="H38" s="7">
        <v>91270</v>
      </c>
    </row>
    <row r="39" spans="1:8" x14ac:dyDescent="0.25">
      <c r="A39" t="s">
        <v>84</v>
      </c>
      <c r="B39" s="7">
        <v>16888</v>
      </c>
      <c r="C39" s="7">
        <v>20875</v>
      </c>
      <c r="D39" s="7">
        <v>57414</v>
      </c>
      <c r="E39" t="s">
        <v>50</v>
      </c>
      <c r="F39" s="7">
        <v>2635</v>
      </c>
      <c r="G39">
        <v>114</v>
      </c>
      <c r="H39" s="7">
        <v>78289</v>
      </c>
    </row>
    <row r="40" spans="1:8" x14ac:dyDescent="0.25">
      <c r="A40" t="s">
        <v>85</v>
      </c>
      <c r="B40" s="7">
        <v>15964</v>
      </c>
      <c r="C40" s="7">
        <v>15168</v>
      </c>
      <c r="D40" s="7">
        <v>46233</v>
      </c>
      <c r="E40" t="s">
        <v>50</v>
      </c>
      <c r="F40" s="7">
        <v>1974</v>
      </c>
      <c r="G40">
        <v>114</v>
      </c>
      <c r="H40" s="7">
        <v>61401</v>
      </c>
    </row>
    <row r="41" spans="1:8" x14ac:dyDescent="0.25">
      <c r="A41" t="s">
        <v>86</v>
      </c>
      <c r="B41" s="7">
        <v>13010</v>
      </c>
      <c r="C41" s="7">
        <v>10356</v>
      </c>
      <c r="D41" s="7">
        <v>35081</v>
      </c>
      <c r="E41" t="s">
        <v>50</v>
      </c>
      <c r="F41" s="7">
        <v>1603</v>
      </c>
      <c r="G41">
        <v>44</v>
      </c>
      <c r="H41" s="7">
        <v>45437</v>
      </c>
    </row>
    <row r="42" spans="1:8" x14ac:dyDescent="0.25">
      <c r="A42" t="s">
        <v>87</v>
      </c>
      <c r="B42" s="7">
        <v>10143</v>
      </c>
      <c r="C42" s="7">
        <v>7102</v>
      </c>
      <c r="D42" s="7">
        <v>25325</v>
      </c>
      <c r="E42" t="s">
        <v>50</v>
      </c>
      <c r="F42" t="s">
        <v>50</v>
      </c>
      <c r="G42">
        <v>35</v>
      </c>
      <c r="H42" s="7">
        <v>32427</v>
      </c>
    </row>
    <row r="43" spans="1:8" x14ac:dyDescent="0.25">
      <c r="A43" t="s">
        <v>88</v>
      </c>
      <c r="B43" s="7">
        <v>7687</v>
      </c>
      <c r="C43" s="7">
        <v>4152</v>
      </c>
      <c r="D43" s="7">
        <v>18132</v>
      </c>
      <c r="E43" t="s">
        <v>50</v>
      </c>
      <c r="F43" t="s">
        <v>50</v>
      </c>
      <c r="G43">
        <v>12</v>
      </c>
      <c r="H43" s="7">
        <v>22284</v>
      </c>
    </row>
    <row r="44" spans="1:8" x14ac:dyDescent="0.25">
      <c r="A44" t="s">
        <v>89</v>
      </c>
      <c r="B44" s="7">
        <v>7391</v>
      </c>
      <c r="C44" s="7">
        <v>2382</v>
      </c>
      <c r="D44" s="7">
        <v>12215</v>
      </c>
      <c r="E44" t="s">
        <v>50</v>
      </c>
      <c r="F44" t="s">
        <v>50</v>
      </c>
      <c r="G44">
        <v>12</v>
      </c>
      <c r="H44" s="7">
        <v>14597</v>
      </c>
    </row>
    <row r="45" spans="1:8" x14ac:dyDescent="0.25">
      <c r="A45" t="s">
        <v>90</v>
      </c>
      <c r="B45" s="7">
        <v>1713</v>
      </c>
      <c r="C45" s="7">
        <v>1700</v>
      </c>
      <c r="D45" s="7">
        <v>5506</v>
      </c>
      <c r="E45" t="s">
        <v>50</v>
      </c>
      <c r="F45" t="s">
        <v>50</v>
      </c>
      <c r="G45">
        <v>7</v>
      </c>
      <c r="H45" s="7">
        <v>7206</v>
      </c>
    </row>
    <row r="46" spans="1:8" x14ac:dyDescent="0.25">
      <c r="A46" t="s">
        <v>91</v>
      </c>
      <c r="B46" s="7">
        <v>221</v>
      </c>
      <c r="C46">
        <v>950</v>
      </c>
      <c r="D46" s="7">
        <v>4543</v>
      </c>
      <c r="E46" t="s">
        <v>50</v>
      </c>
      <c r="F46" t="s">
        <v>50</v>
      </c>
      <c r="G46">
        <v>7</v>
      </c>
      <c r="H46" s="7">
        <v>5493</v>
      </c>
    </row>
    <row r="47" spans="1:8" x14ac:dyDescent="0.25">
      <c r="A47" t="s">
        <v>92</v>
      </c>
      <c r="B47" s="7">
        <v>1969</v>
      </c>
      <c r="C47">
        <v>729</v>
      </c>
      <c r="D47" s="7">
        <v>4543</v>
      </c>
      <c r="E47" t="s">
        <v>50</v>
      </c>
      <c r="F47" t="s">
        <v>50</v>
      </c>
      <c r="G47">
        <v>3</v>
      </c>
      <c r="H47" s="7">
        <v>5272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20711-4F62-4F5E-85D2-F5BBD0627F3B}">
  <dimension ref="A1:E180"/>
  <sheetViews>
    <sheetView topLeftCell="A154" workbookViewId="0">
      <selection activeCell="D180" sqref="D180"/>
    </sheetView>
  </sheetViews>
  <sheetFormatPr defaultRowHeight="15.75" x14ac:dyDescent="0.25"/>
  <sheetData>
    <row r="1" spans="1:5" ht="16.5" thickBot="1" x14ac:dyDescent="0.3">
      <c r="A1" s="23" t="s">
        <v>19</v>
      </c>
      <c r="B1" s="23" t="s">
        <v>2</v>
      </c>
      <c r="C1" s="23" t="s">
        <v>8</v>
      </c>
      <c r="D1" s="23" t="s">
        <v>30</v>
      </c>
      <c r="E1" s="13"/>
    </row>
    <row r="2" spans="1:5" ht="16.5" thickBot="1" x14ac:dyDescent="0.3">
      <c r="A2" s="15"/>
      <c r="B2" s="24" t="s">
        <v>20</v>
      </c>
      <c r="C2" s="24">
        <v>4735</v>
      </c>
      <c r="D2" s="24">
        <v>4842</v>
      </c>
      <c r="E2" s="24">
        <v>97.79</v>
      </c>
    </row>
    <row r="3" spans="1:5" ht="16.5" thickBot="1" x14ac:dyDescent="0.3">
      <c r="A3" s="15"/>
      <c r="B3" s="25">
        <v>10001</v>
      </c>
      <c r="C3" s="25">
        <v>170</v>
      </c>
      <c r="D3" s="25">
        <v>364</v>
      </c>
      <c r="E3" s="25">
        <v>46.7</v>
      </c>
    </row>
    <row r="4" spans="1:5" ht="16.5" thickBot="1" x14ac:dyDescent="0.3">
      <c r="A4" s="15"/>
      <c r="B4" s="24">
        <v>10002</v>
      </c>
      <c r="C4" s="24">
        <v>405</v>
      </c>
      <c r="D4" s="24">
        <v>792</v>
      </c>
      <c r="E4" s="24">
        <v>51.14</v>
      </c>
    </row>
    <row r="5" spans="1:5" ht="16.5" thickBot="1" x14ac:dyDescent="0.3">
      <c r="A5" s="15"/>
      <c r="B5" s="25">
        <v>10003</v>
      </c>
      <c r="C5" s="25">
        <v>230</v>
      </c>
      <c r="D5" s="25">
        <v>543</v>
      </c>
      <c r="E5" s="25">
        <v>42.36</v>
      </c>
    </row>
    <row r="6" spans="1:5" ht="16.5" thickBot="1" x14ac:dyDescent="0.3">
      <c r="A6" s="15"/>
      <c r="B6" s="24">
        <v>10004</v>
      </c>
      <c r="C6" s="24">
        <v>20</v>
      </c>
      <c r="D6" s="24">
        <v>45</v>
      </c>
      <c r="E6" s="24">
        <v>44.44</v>
      </c>
    </row>
    <row r="7" spans="1:5" ht="16.5" thickBot="1" x14ac:dyDescent="0.3">
      <c r="A7" s="15"/>
      <c r="B7" s="25">
        <v>10005</v>
      </c>
      <c r="C7" s="25">
        <v>32</v>
      </c>
      <c r="D7" s="25">
        <v>103</v>
      </c>
      <c r="E7" s="25">
        <v>31.07</v>
      </c>
    </row>
    <row r="8" spans="1:5" ht="16.5" thickBot="1" x14ac:dyDescent="0.3">
      <c r="A8" s="15"/>
      <c r="B8" s="24">
        <v>10006</v>
      </c>
      <c r="C8" s="24">
        <v>8</v>
      </c>
      <c r="D8" s="24">
        <v>33</v>
      </c>
      <c r="E8" s="24">
        <v>24.24</v>
      </c>
    </row>
    <row r="9" spans="1:5" ht="16.5" thickBot="1" x14ac:dyDescent="0.3">
      <c r="A9" s="15"/>
      <c r="B9" s="25">
        <v>10007</v>
      </c>
      <c r="C9" s="25">
        <v>30</v>
      </c>
      <c r="D9" s="25">
        <v>86</v>
      </c>
      <c r="E9" s="25">
        <v>34.880000000000003</v>
      </c>
    </row>
    <row r="10" spans="1:5" ht="16.5" thickBot="1" x14ac:dyDescent="0.3">
      <c r="A10" s="15"/>
      <c r="B10" s="24">
        <v>10009</v>
      </c>
      <c r="C10" s="24">
        <v>298</v>
      </c>
      <c r="D10" s="24">
        <v>662</v>
      </c>
      <c r="E10" s="24">
        <v>45.02</v>
      </c>
    </row>
    <row r="11" spans="1:5" ht="16.5" thickBot="1" x14ac:dyDescent="0.3">
      <c r="A11" s="15"/>
      <c r="B11" s="25">
        <v>10010</v>
      </c>
      <c r="C11" s="25">
        <v>133</v>
      </c>
      <c r="D11" s="25">
        <v>377</v>
      </c>
      <c r="E11" s="25">
        <v>35.28</v>
      </c>
    </row>
    <row r="12" spans="1:5" ht="16.5" thickBot="1" x14ac:dyDescent="0.3">
      <c r="A12" s="15"/>
      <c r="B12" s="24">
        <v>10011</v>
      </c>
      <c r="C12" s="24">
        <v>308</v>
      </c>
      <c r="D12" s="24">
        <v>640</v>
      </c>
      <c r="E12" s="24">
        <v>48.12</v>
      </c>
    </row>
    <row r="13" spans="1:5" ht="16.5" thickBot="1" x14ac:dyDescent="0.3">
      <c r="A13" s="15"/>
      <c r="B13" s="25">
        <v>10012</v>
      </c>
      <c r="C13" s="25">
        <v>86</v>
      </c>
      <c r="D13" s="25">
        <v>241</v>
      </c>
      <c r="E13" s="25">
        <v>35.68</v>
      </c>
    </row>
    <row r="14" spans="1:5" ht="16.5" thickBot="1" x14ac:dyDescent="0.3">
      <c r="A14" s="15"/>
      <c r="B14" s="24">
        <v>10013</v>
      </c>
      <c r="C14" s="24">
        <v>131</v>
      </c>
      <c r="D14" s="24">
        <v>301</v>
      </c>
      <c r="E14" s="24">
        <v>43.52</v>
      </c>
    </row>
    <row r="15" spans="1:5" ht="16.5" thickBot="1" x14ac:dyDescent="0.3">
      <c r="A15" s="15"/>
      <c r="B15" s="25">
        <v>10014</v>
      </c>
      <c r="C15" s="25">
        <v>186</v>
      </c>
      <c r="D15" s="25">
        <v>391</v>
      </c>
      <c r="E15" s="25">
        <v>47.57</v>
      </c>
    </row>
    <row r="16" spans="1:5" ht="16.5" thickBot="1" x14ac:dyDescent="0.3">
      <c r="A16" s="15"/>
      <c r="B16" s="24">
        <v>10016</v>
      </c>
      <c r="C16" s="24">
        <v>344</v>
      </c>
      <c r="D16" s="24">
        <v>814</v>
      </c>
      <c r="E16" s="24">
        <v>42.26</v>
      </c>
    </row>
    <row r="17" spans="1:5" ht="16.5" thickBot="1" x14ac:dyDescent="0.3">
      <c r="A17" s="15"/>
      <c r="B17" s="25">
        <v>10017</v>
      </c>
      <c r="C17" s="25">
        <v>74</v>
      </c>
      <c r="D17" s="25">
        <v>212</v>
      </c>
      <c r="E17" s="25">
        <v>34.909999999999997</v>
      </c>
    </row>
    <row r="18" spans="1:5" ht="16.5" thickBot="1" x14ac:dyDescent="0.3">
      <c r="A18" s="15"/>
      <c r="B18" s="24">
        <v>10018</v>
      </c>
      <c r="C18" s="24">
        <v>116</v>
      </c>
      <c r="D18" s="24">
        <v>251</v>
      </c>
      <c r="E18" s="24">
        <v>46.22</v>
      </c>
    </row>
    <row r="19" spans="1:5" ht="16.5" thickBot="1" x14ac:dyDescent="0.3">
      <c r="A19" s="15"/>
      <c r="B19" s="25">
        <v>10019</v>
      </c>
      <c r="C19" s="25">
        <v>264</v>
      </c>
      <c r="D19" s="25">
        <v>616</v>
      </c>
      <c r="E19" s="25">
        <v>42.86</v>
      </c>
    </row>
    <row r="20" spans="1:5" ht="16.5" thickBot="1" x14ac:dyDescent="0.3">
      <c r="A20" s="15"/>
      <c r="B20" s="24">
        <v>10021</v>
      </c>
      <c r="C20" s="24">
        <v>295</v>
      </c>
      <c r="D20" s="24">
        <v>771</v>
      </c>
      <c r="E20" s="24">
        <v>38.26</v>
      </c>
    </row>
    <row r="21" spans="1:5" ht="16.5" thickBot="1" x14ac:dyDescent="0.3">
      <c r="A21" s="15"/>
      <c r="B21" s="25">
        <v>10022</v>
      </c>
      <c r="C21" s="25">
        <v>174</v>
      </c>
      <c r="D21" s="25">
        <v>461</v>
      </c>
      <c r="E21" s="25">
        <v>37.74</v>
      </c>
    </row>
    <row r="22" spans="1:5" ht="16.5" thickBot="1" x14ac:dyDescent="0.3">
      <c r="A22" s="15"/>
      <c r="B22" s="24">
        <v>10023</v>
      </c>
      <c r="C22" s="24">
        <v>269</v>
      </c>
      <c r="D22" s="24">
        <v>695</v>
      </c>
      <c r="E22" s="24">
        <v>38.71</v>
      </c>
    </row>
    <row r="23" spans="1:5" ht="16.5" thickBot="1" x14ac:dyDescent="0.3">
      <c r="A23" s="15"/>
      <c r="B23" s="25">
        <v>10024</v>
      </c>
      <c r="C23" s="25">
        <v>307</v>
      </c>
      <c r="D23" s="25">
        <v>841</v>
      </c>
      <c r="E23" s="25">
        <v>36.5</v>
      </c>
    </row>
    <row r="24" spans="1:5" ht="16.5" thickBot="1" x14ac:dyDescent="0.3">
      <c r="A24" s="15"/>
      <c r="B24" s="24">
        <v>10025</v>
      </c>
      <c r="C24" s="24">
        <v>433</v>
      </c>
      <c r="D24" s="24">
        <v>1084</v>
      </c>
      <c r="E24" s="24">
        <v>39.94</v>
      </c>
    </row>
    <row r="25" spans="1:5" ht="16.5" thickBot="1" x14ac:dyDescent="0.3">
      <c r="A25" s="15"/>
      <c r="B25" s="25">
        <v>10026</v>
      </c>
      <c r="C25" s="25">
        <v>220</v>
      </c>
      <c r="D25" s="25">
        <v>449</v>
      </c>
      <c r="E25" s="25">
        <v>49</v>
      </c>
    </row>
    <row r="26" spans="1:5" ht="16.5" thickBot="1" x14ac:dyDescent="0.3">
      <c r="A26" s="15"/>
      <c r="B26" s="24">
        <v>10027</v>
      </c>
      <c r="C26" s="24">
        <v>327</v>
      </c>
      <c r="D26" s="24">
        <v>657</v>
      </c>
      <c r="E26" s="24">
        <v>49.77</v>
      </c>
    </row>
    <row r="27" spans="1:5" ht="16.5" thickBot="1" x14ac:dyDescent="0.3">
      <c r="A27" s="15"/>
      <c r="B27" s="25">
        <v>10028</v>
      </c>
      <c r="C27" s="25">
        <v>257</v>
      </c>
      <c r="D27" s="25">
        <v>650</v>
      </c>
      <c r="E27" s="25">
        <v>39.54</v>
      </c>
    </row>
    <row r="28" spans="1:5" ht="16.5" thickBot="1" x14ac:dyDescent="0.3">
      <c r="A28" s="15"/>
      <c r="B28" s="24">
        <v>10029</v>
      </c>
      <c r="C28" s="24">
        <v>544</v>
      </c>
      <c r="D28" s="24">
        <v>1070</v>
      </c>
      <c r="E28" s="24">
        <v>50.84</v>
      </c>
    </row>
    <row r="29" spans="1:5" ht="16.5" thickBot="1" x14ac:dyDescent="0.3">
      <c r="A29" s="15"/>
      <c r="B29" s="25">
        <v>10030</v>
      </c>
      <c r="C29" s="25">
        <v>186</v>
      </c>
      <c r="D29" s="25">
        <v>329</v>
      </c>
      <c r="E29" s="25">
        <v>56.53</v>
      </c>
    </row>
    <row r="30" spans="1:5" ht="16.5" thickBot="1" x14ac:dyDescent="0.3">
      <c r="A30" s="15"/>
      <c r="B30" s="24">
        <v>10031</v>
      </c>
      <c r="C30" s="24">
        <v>407</v>
      </c>
      <c r="D30" s="24">
        <v>670</v>
      </c>
      <c r="E30" s="24">
        <v>60.75</v>
      </c>
    </row>
    <row r="31" spans="1:5" ht="16.5" thickBot="1" x14ac:dyDescent="0.3">
      <c r="A31" s="15"/>
      <c r="B31" s="25">
        <v>10032</v>
      </c>
      <c r="C31" s="25">
        <v>508</v>
      </c>
      <c r="D31" s="25">
        <v>857</v>
      </c>
      <c r="E31" s="25">
        <v>59.28</v>
      </c>
    </row>
    <row r="32" spans="1:5" ht="16.5" thickBot="1" x14ac:dyDescent="0.3">
      <c r="A32" s="15"/>
      <c r="B32" s="24">
        <v>10033</v>
      </c>
      <c r="C32" s="24">
        <v>439</v>
      </c>
      <c r="D32" s="24">
        <v>730</v>
      </c>
      <c r="E32" s="24">
        <v>60.14</v>
      </c>
    </row>
    <row r="33" spans="1:5" ht="16.5" thickBot="1" x14ac:dyDescent="0.3">
      <c r="A33" s="15"/>
      <c r="B33" s="25">
        <v>10034</v>
      </c>
      <c r="C33" s="25">
        <v>212</v>
      </c>
      <c r="D33" s="25">
        <v>416</v>
      </c>
      <c r="E33" s="25">
        <v>50.96</v>
      </c>
    </row>
    <row r="34" spans="1:5" ht="16.5" thickBot="1" x14ac:dyDescent="0.3">
      <c r="A34" s="15"/>
      <c r="B34" s="24">
        <v>10035</v>
      </c>
      <c r="C34" s="24">
        <v>301</v>
      </c>
      <c r="D34" s="24">
        <v>580</v>
      </c>
      <c r="E34" s="24">
        <v>51.9</v>
      </c>
    </row>
    <row r="35" spans="1:5" ht="16.5" thickBot="1" x14ac:dyDescent="0.3">
      <c r="A35" s="15"/>
      <c r="B35" s="25">
        <v>10036</v>
      </c>
      <c r="C35" s="25">
        <v>189</v>
      </c>
      <c r="D35" s="25">
        <v>404</v>
      </c>
      <c r="E35" s="25">
        <v>46.78</v>
      </c>
    </row>
    <row r="36" spans="1:5" ht="16.5" thickBot="1" x14ac:dyDescent="0.3">
      <c r="A36" s="15"/>
      <c r="B36" s="24">
        <v>10037</v>
      </c>
      <c r="C36" s="24">
        <v>146</v>
      </c>
      <c r="D36" s="24">
        <v>282</v>
      </c>
      <c r="E36" s="24">
        <v>51.77</v>
      </c>
    </row>
    <row r="37" spans="1:5" ht="16.5" thickBot="1" x14ac:dyDescent="0.3">
      <c r="A37" s="15"/>
      <c r="B37" s="25">
        <v>10038</v>
      </c>
      <c r="C37" s="25">
        <v>114</v>
      </c>
      <c r="D37" s="25">
        <v>238</v>
      </c>
      <c r="E37" s="25">
        <v>47.9</v>
      </c>
    </row>
    <row r="38" spans="1:5" ht="16.5" thickBot="1" x14ac:dyDescent="0.3">
      <c r="A38" s="15"/>
      <c r="B38" s="24">
        <v>10039</v>
      </c>
      <c r="C38" s="24">
        <v>178</v>
      </c>
      <c r="D38" s="24">
        <v>340</v>
      </c>
      <c r="E38" s="24">
        <v>52.35</v>
      </c>
    </row>
    <row r="39" spans="1:5" ht="16.5" thickBot="1" x14ac:dyDescent="0.3">
      <c r="A39" s="15"/>
      <c r="B39" s="25">
        <v>10040</v>
      </c>
      <c r="C39" s="25">
        <v>329</v>
      </c>
      <c r="D39" s="25">
        <v>543</v>
      </c>
      <c r="E39" s="25">
        <v>60.59</v>
      </c>
    </row>
    <row r="40" spans="1:5" ht="16.5" thickBot="1" x14ac:dyDescent="0.3">
      <c r="A40" s="15"/>
      <c r="B40" s="24">
        <v>10044</v>
      </c>
      <c r="C40" s="24">
        <v>68</v>
      </c>
      <c r="D40" s="24">
        <v>155</v>
      </c>
      <c r="E40" s="24">
        <v>43.87</v>
      </c>
    </row>
    <row r="41" spans="1:5" ht="16.5" thickBot="1" x14ac:dyDescent="0.3">
      <c r="A41" s="15"/>
      <c r="B41" s="25">
        <v>10065</v>
      </c>
      <c r="C41" s="25">
        <v>182</v>
      </c>
      <c r="D41" s="25">
        <v>520</v>
      </c>
      <c r="E41" s="25">
        <v>35</v>
      </c>
    </row>
    <row r="42" spans="1:5" ht="16.5" thickBot="1" x14ac:dyDescent="0.3">
      <c r="A42" s="15"/>
      <c r="B42" s="24">
        <v>10069</v>
      </c>
      <c r="C42" s="24">
        <v>32</v>
      </c>
      <c r="D42" s="24">
        <v>81</v>
      </c>
      <c r="E42" s="24">
        <v>39.51</v>
      </c>
    </row>
    <row r="43" spans="1:5" ht="16.5" thickBot="1" x14ac:dyDescent="0.3">
      <c r="A43" s="15"/>
      <c r="B43" s="25">
        <v>10075</v>
      </c>
      <c r="C43" s="25">
        <v>226</v>
      </c>
      <c r="D43" s="25">
        <v>488</v>
      </c>
      <c r="E43" s="25">
        <v>46.31</v>
      </c>
    </row>
    <row r="44" spans="1:5" ht="16.5" thickBot="1" x14ac:dyDescent="0.3">
      <c r="A44" s="15"/>
      <c r="B44" s="24">
        <v>10128</v>
      </c>
      <c r="C44" s="24">
        <v>306</v>
      </c>
      <c r="D44" s="24">
        <v>801</v>
      </c>
      <c r="E44" s="24">
        <v>38.200000000000003</v>
      </c>
    </row>
    <row r="45" spans="1:5" ht="16.5" thickBot="1" x14ac:dyDescent="0.3">
      <c r="A45" s="15"/>
      <c r="B45" s="25">
        <v>10280</v>
      </c>
      <c r="C45" s="25">
        <v>23</v>
      </c>
      <c r="D45" s="25">
        <v>66</v>
      </c>
      <c r="E45" s="25">
        <v>34.85</v>
      </c>
    </row>
    <row r="46" spans="1:5" ht="16.5" thickBot="1" x14ac:dyDescent="0.3">
      <c r="A46" s="15"/>
      <c r="B46" s="24">
        <v>10282</v>
      </c>
      <c r="C46" s="24">
        <v>36</v>
      </c>
      <c r="D46" s="24">
        <v>65</v>
      </c>
      <c r="E46" s="24">
        <v>55.38</v>
      </c>
    </row>
    <row r="47" spans="1:5" ht="16.5" thickBot="1" x14ac:dyDescent="0.3">
      <c r="A47" s="15"/>
      <c r="B47" s="25">
        <v>10301</v>
      </c>
      <c r="C47" s="25">
        <v>324</v>
      </c>
      <c r="D47" s="25">
        <v>592</v>
      </c>
      <c r="E47" s="25">
        <v>54.73</v>
      </c>
    </row>
    <row r="48" spans="1:5" ht="16.5" thickBot="1" x14ac:dyDescent="0.3">
      <c r="A48" s="15"/>
      <c r="B48" s="24">
        <v>10302</v>
      </c>
      <c r="C48" s="24">
        <v>156</v>
      </c>
      <c r="D48" s="24">
        <v>297</v>
      </c>
      <c r="E48" s="24">
        <v>52.53</v>
      </c>
    </row>
    <row r="49" spans="1:5" ht="16.5" thickBot="1" x14ac:dyDescent="0.3">
      <c r="A49" s="15"/>
      <c r="B49" s="25">
        <v>10303</v>
      </c>
      <c r="C49" s="25">
        <v>229</v>
      </c>
      <c r="D49" s="25">
        <v>448</v>
      </c>
      <c r="E49" s="25">
        <v>51.12</v>
      </c>
    </row>
    <row r="50" spans="1:5" ht="16.5" thickBot="1" x14ac:dyDescent="0.3">
      <c r="A50" s="15"/>
      <c r="B50" s="24">
        <v>10304</v>
      </c>
      <c r="C50" s="24">
        <v>482</v>
      </c>
      <c r="D50" s="24">
        <v>899</v>
      </c>
      <c r="E50" s="24">
        <v>53.62</v>
      </c>
    </row>
    <row r="51" spans="1:5" ht="16.5" thickBot="1" x14ac:dyDescent="0.3">
      <c r="A51" s="15"/>
      <c r="B51" s="25">
        <v>10305</v>
      </c>
      <c r="C51" s="25">
        <v>369</v>
      </c>
      <c r="D51" s="25">
        <v>798</v>
      </c>
      <c r="E51" s="25">
        <v>46.24</v>
      </c>
    </row>
    <row r="52" spans="1:5" ht="16.5" thickBot="1" x14ac:dyDescent="0.3">
      <c r="A52" s="15"/>
      <c r="B52" s="24">
        <v>10306</v>
      </c>
      <c r="C52" s="24">
        <v>479</v>
      </c>
      <c r="D52" s="24">
        <v>1069</v>
      </c>
      <c r="E52" s="24">
        <v>44.81</v>
      </c>
    </row>
    <row r="53" spans="1:5" ht="16.5" thickBot="1" x14ac:dyDescent="0.3">
      <c r="A53" s="15"/>
      <c r="B53" s="25">
        <v>10307</v>
      </c>
      <c r="C53" s="25">
        <v>133</v>
      </c>
      <c r="D53" s="25">
        <v>268</v>
      </c>
      <c r="E53" s="25">
        <v>49.63</v>
      </c>
    </row>
    <row r="54" spans="1:5" ht="16.5" thickBot="1" x14ac:dyDescent="0.3">
      <c r="A54" s="15"/>
      <c r="B54" s="24">
        <v>10308</v>
      </c>
      <c r="C54" s="24">
        <v>248</v>
      </c>
      <c r="D54" s="24">
        <v>556</v>
      </c>
      <c r="E54" s="24">
        <v>44.6</v>
      </c>
    </row>
    <row r="55" spans="1:5" ht="16.5" thickBot="1" x14ac:dyDescent="0.3">
      <c r="A55" s="15"/>
      <c r="B55" s="25">
        <v>10309</v>
      </c>
      <c r="C55" s="25">
        <v>298</v>
      </c>
      <c r="D55" s="25">
        <v>646</v>
      </c>
      <c r="E55" s="25">
        <v>46.13</v>
      </c>
    </row>
    <row r="56" spans="1:5" ht="16.5" thickBot="1" x14ac:dyDescent="0.3">
      <c r="A56" s="15"/>
      <c r="B56" s="24">
        <v>10310</v>
      </c>
      <c r="C56" s="24">
        <v>206</v>
      </c>
      <c r="D56" s="24">
        <v>429</v>
      </c>
      <c r="E56" s="24">
        <v>48.02</v>
      </c>
    </row>
    <row r="57" spans="1:5" ht="16.5" thickBot="1" x14ac:dyDescent="0.3">
      <c r="A57" s="15"/>
      <c r="B57" s="25">
        <v>10312</v>
      </c>
      <c r="C57" s="25">
        <v>558</v>
      </c>
      <c r="D57" s="25">
        <v>1104</v>
      </c>
      <c r="E57" s="25">
        <v>50.54</v>
      </c>
    </row>
    <row r="58" spans="1:5" ht="16.5" thickBot="1" x14ac:dyDescent="0.3">
      <c r="A58" s="15"/>
      <c r="B58" s="24">
        <v>10314</v>
      </c>
      <c r="C58" s="24">
        <v>839</v>
      </c>
      <c r="D58" s="24">
        <v>1690</v>
      </c>
      <c r="E58" s="24">
        <v>49.64</v>
      </c>
    </row>
    <row r="59" spans="1:5" ht="16.5" thickBot="1" x14ac:dyDescent="0.3">
      <c r="A59" s="15"/>
      <c r="B59" s="25">
        <v>10451</v>
      </c>
      <c r="C59" s="25">
        <v>476</v>
      </c>
      <c r="D59" s="25">
        <v>849</v>
      </c>
      <c r="E59" s="25">
        <v>56.07</v>
      </c>
    </row>
    <row r="60" spans="1:5" ht="16.5" thickBot="1" x14ac:dyDescent="0.3">
      <c r="A60" s="15"/>
      <c r="B60" s="24">
        <v>10452</v>
      </c>
      <c r="C60" s="24">
        <v>698</v>
      </c>
      <c r="D60" s="24">
        <v>1107</v>
      </c>
      <c r="E60" s="24">
        <v>63.05</v>
      </c>
    </row>
    <row r="61" spans="1:5" ht="16.5" thickBot="1" x14ac:dyDescent="0.3">
      <c r="A61" s="15"/>
      <c r="B61" s="25">
        <v>10453</v>
      </c>
      <c r="C61" s="25">
        <v>734</v>
      </c>
      <c r="D61" s="25">
        <v>1194</v>
      </c>
      <c r="E61" s="25">
        <v>61.47</v>
      </c>
    </row>
    <row r="62" spans="1:5" ht="16.5" thickBot="1" x14ac:dyDescent="0.3">
      <c r="A62" s="15"/>
      <c r="B62" s="24">
        <v>10454</v>
      </c>
      <c r="C62" s="24">
        <v>336</v>
      </c>
      <c r="D62" s="24">
        <v>571</v>
      </c>
      <c r="E62" s="24">
        <v>58.84</v>
      </c>
    </row>
    <row r="63" spans="1:5" ht="16.5" thickBot="1" x14ac:dyDescent="0.3">
      <c r="A63" s="15"/>
      <c r="B63" s="25">
        <v>10455</v>
      </c>
      <c r="C63" s="25">
        <v>326</v>
      </c>
      <c r="D63" s="25">
        <v>584</v>
      </c>
      <c r="E63" s="25">
        <v>55.82</v>
      </c>
    </row>
    <row r="64" spans="1:5" ht="16.5" thickBot="1" x14ac:dyDescent="0.3">
      <c r="A64" s="15"/>
      <c r="B64" s="24">
        <v>10456</v>
      </c>
      <c r="C64" s="24">
        <v>741</v>
      </c>
      <c r="D64" s="24">
        <v>1253</v>
      </c>
      <c r="E64" s="24">
        <v>59.14</v>
      </c>
    </row>
    <row r="65" spans="1:5" ht="16.5" thickBot="1" x14ac:dyDescent="0.3">
      <c r="A65" s="15"/>
      <c r="B65" s="25">
        <v>10457</v>
      </c>
      <c r="C65" s="25">
        <v>644</v>
      </c>
      <c r="D65" s="25">
        <v>1062</v>
      </c>
      <c r="E65" s="25">
        <v>60.64</v>
      </c>
    </row>
    <row r="66" spans="1:5" ht="16.5" thickBot="1" x14ac:dyDescent="0.3">
      <c r="A66" s="15"/>
      <c r="B66" s="24">
        <v>10458</v>
      </c>
      <c r="C66" s="24">
        <v>631</v>
      </c>
      <c r="D66" s="24">
        <v>1114</v>
      </c>
      <c r="E66" s="24">
        <v>56.64</v>
      </c>
    </row>
    <row r="67" spans="1:5" ht="16.5" thickBot="1" x14ac:dyDescent="0.3">
      <c r="A67" s="15"/>
      <c r="B67" s="25">
        <v>10459</v>
      </c>
      <c r="C67" s="25">
        <v>440</v>
      </c>
      <c r="D67" s="25">
        <v>764</v>
      </c>
      <c r="E67" s="25">
        <v>57.59</v>
      </c>
    </row>
    <row r="68" spans="1:5" ht="16.5" thickBot="1" x14ac:dyDescent="0.3">
      <c r="A68" s="15"/>
      <c r="B68" s="24">
        <v>10460</v>
      </c>
      <c r="C68" s="24">
        <v>467</v>
      </c>
      <c r="D68" s="24">
        <v>831</v>
      </c>
      <c r="E68" s="24">
        <v>56.2</v>
      </c>
    </row>
    <row r="69" spans="1:5" ht="16.5" thickBot="1" x14ac:dyDescent="0.3">
      <c r="A69" s="15"/>
      <c r="B69" s="25">
        <v>10461</v>
      </c>
      <c r="C69" s="25">
        <v>653</v>
      </c>
      <c r="D69" s="25">
        <v>1194</v>
      </c>
      <c r="E69" s="25">
        <v>54.69</v>
      </c>
    </row>
    <row r="70" spans="1:5" ht="16.5" thickBot="1" x14ac:dyDescent="0.3">
      <c r="A70" s="15"/>
      <c r="B70" s="24">
        <v>10462</v>
      </c>
      <c r="C70" s="24">
        <v>765</v>
      </c>
      <c r="D70" s="24">
        <v>1387</v>
      </c>
      <c r="E70" s="24">
        <v>55.16</v>
      </c>
    </row>
    <row r="71" spans="1:5" ht="16.5" thickBot="1" x14ac:dyDescent="0.3">
      <c r="A71" s="15"/>
      <c r="B71" s="25">
        <v>10463</v>
      </c>
      <c r="C71" s="25">
        <v>486</v>
      </c>
      <c r="D71" s="25">
        <v>1089</v>
      </c>
      <c r="E71" s="25">
        <v>44.63</v>
      </c>
    </row>
    <row r="72" spans="1:5" ht="16.5" thickBot="1" x14ac:dyDescent="0.3">
      <c r="A72" s="15"/>
      <c r="B72" s="24">
        <v>10464</v>
      </c>
      <c r="C72" s="24">
        <v>43</v>
      </c>
      <c r="D72" s="24">
        <v>107</v>
      </c>
      <c r="E72" s="24">
        <v>40.19</v>
      </c>
    </row>
    <row r="73" spans="1:5" ht="16.5" thickBot="1" x14ac:dyDescent="0.3">
      <c r="A73" s="15"/>
      <c r="B73" s="25">
        <v>10465</v>
      </c>
      <c r="C73" s="25">
        <v>552</v>
      </c>
      <c r="D73" s="25">
        <v>1129</v>
      </c>
      <c r="E73" s="25">
        <v>48.89</v>
      </c>
    </row>
    <row r="74" spans="1:5" ht="16.5" thickBot="1" x14ac:dyDescent="0.3">
      <c r="A74" s="15"/>
      <c r="B74" s="24">
        <v>10466</v>
      </c>
      <c r="C74" s="24">
        <v>737</v>
      </c>
      <c r="D74" s="24">
        <v>1265</v>
      </c>
      <c r="E74" s="24">
        <v>58.26</v>
      </c>
    </row>
    <row r="75" spans="1:5" ht="16.5" thickBot="1" x14ac:dyDescent="0.3">
      <c r="A75" s="15"/>
      <c r="B75" s="25">
        <v>10467</v>
      </c>
      <c r="C75" s="25">
        <v>1142</v>
      </c>
      <c r="D75" s="25">
        <v>1942</v>
      </c>
      <c r="E75" s="25">
        <v>58.81</v>
      </c>
    </row>
    <row r="76" spans="1:5" ht="16.5" thickBot="1" x14ac:dyDescent="0.3">
      <c r="A76" s="15"/>
      <c r="B76" s="24">
        <v>10468</v>
      </c>
      <c r="C76" s="24">
        <v>765</v>
      </c>
      <c r="D76" s="24">
        <v>1174</v>
      </c>
      <c r="E76" s="24">
        <v>65.16</v>
      </c>
    </row>
    <row r="77" spans="1:5" ht="16.5" thickBot="1" x14ac:dyDescent="0.3">
      <c r="A77" s="15"/>
      <c r="B77" s="25">
        <v>10469</v>
      </c>
      <c r="C77" s="25">
        <v>925</v>
      </c>
      <c r="D77" s="25">
        <v>1531</v>
      </c>
      <c r="E77" s="25">
        <v>60.42</v>
      </c>
    </row>
    <row r="78" spans="1:5" ht="16.5" thickBot="1" x14ac:dyDescent="0.3">
      <c r="A78" s="15"/>
      <c r="B78" s="24">
        <v>10470</v>
      </c>
      <c r="C78" s="24">
        <v>156</v>
      </c>
      <c r="D78" s="24">
        <v>286</v>
      </c>
      <c r="E78" s="24">
        <v>54.55</v>
      </c>
    </row>
    <row r="79" spans="1:5" ht="16.5" thickBot="1" x14ac:dyDescent="0.3">
      <c r="A79" s="15"/>
      <c r="B79" s="25">
        <v>10471</v>
      </c>
      <c r="C79" s="25">
        <v>183</v>
      </c>
      <c r="D79" s="25">
        <v>440</v>
      </c>
      <c r="E79" s="25">
        <v>41.59</v>
      </c>
    </row>
    <row r="80" spans="1:5" ht="16.5" thickBot="1" x14ac:dyDescent="0.3">
      <c r="A80" s="15"/>
      <c r="B80" s="24">
        <v>10472</v>
      </c>
      <c r="C80" s="24">
        <v>582</v>
      </c>
      <c r="D80" s="24">
        <v>926</v>
      </c>
      <c r="E80" s="24">
        <v>62.85</v>
      </c>
    </row>
    <row r="81" spans="1:5" ht="16.5" thickBot="1" x14ac:dyDescent="0.3">
      <c r="A81" s="15"/>
      <c r="B81" s="25">
        <v>10473</v>
      </c>
      <c r="C81" s="25">
        <v>638</v>
      </c>
      <c r="D81" s="25">
        <v>1101</v>
      </c>
      <c r="E81" s="25">
        <v>57.95</v>
      </c>
    </row>
    <row r="82" spans="1:5" ht="16.5" thickBot="1" x14ac:dyDescent="0.3">
      <c r="A82" s="15"/>
      <c r="B82" s="24">
        <v>10474</v>
      </c>
      <c r="C82" s="24">
        <v>97</v>
      </c>
      <c r="D82" s="24">
        <v>157</v>
      </c>
      <c r="E82" s="24">
        <v>61.78</v>
      </c>
    </row>
    <row r="83" spans="1:5" ht="16.5" thickBot="1" x14ac:dyDescent="0.3">
      <c r="A83" s="15"/>
      <c r="B83" s="25">
        <v>10475</v>
      </c>
      <c r="C83" s="25">
        <v>520</v>
      </c>
      <c r="D83" s="25">
        <v>887</v>
      </c>
      <c r="E83" s="25">
        <v>58.62</v>
      </c>
    </row>
    <row r="84" spans="1:5" ht="16.5" thickBot="1" x14ac:dyDescent="0.3">
      <c r="A84" s="15"/>
      <c r="B84" s="24">
        <v>11429</v>
      </c>
      <c r="C84" s="24">
        <v>381</v>
      </c>
      <c r="D84" s="24">
        <v>542</v>
      </c>
      <c r="E84" s="24">
        <v>70.3</v>
      </c>
    </row>
    <row r="85" spans="1:5" ht="16.5" thickBot="1" x14ac:dyDescent="0.3">
      <c r="A85" s="15"/>
      <c r="B85" s="25">
        <v>11004</v>
      </c>
      <c r="C85" s="25">
        <v>239</v>
      </c>
      <c r="D85" s="25">
        <v>367</v>
      </c>
      <c r="E85" s="25">
        <v>65.12</v>
      </c>
    </row>
    <row r="86" spans="1:5" ht="16.5" thickBot="1" x14ac:dyDescent="0.3">
      <c r="A86" s="15"/>
      <c r="B86" s="24">
        <v>11101</v>
      </c>
      <c r="C86" s="24">
        <v>258</v>
      </c>
      <c r="D86" s="24">
        <v>520</v>
      </c>
      <c r="E86" s="24">
        <v>49.62</v>
      </c>
    </row>
    <row r="87" spans="1:5" ht="16.5" thickBot="1" x14ac:dyDescent="0.3">
      <c r="A87" s="15"/>
      <c r="B87" s="25">
        <v>11102</v>
      </c>
      <c r="C87" s="25">
        <v>214</v>
      </c>
      <c r="D87" s="25">
        <v>404</v>
      </c>
      <c r="E87" s="25">
        <v>52.97</v>
      </c>
    </row>
    <row r="88" spans="1:5" ht="16.5" thickBot="1" x14ac:dyDescent="0.3">
      <c r="A88" s="15"/>
      <c r="B88" s="24">
        <v>11103</v>
      </c>
      <c r="C88" s="24">
        <v>190</v>
      </c>
      <c r="D88" s="24">
        <v>350</v>
      </c>
      <c r="E88" s="24">
        <v>54.29</v>
      </c>
    </row>
    <row r="89" spans="1:5" ht="16.5" thickBot="1" x14ac:dyDescent="0.3">
      <c r="A89" s="15"/>
      <c r="B89" s="25">
        <v>11104</v>
      </c>
      <c r="C89" s="25">
        <v>178</v>
      </c>
      <c r="D89" s="25">
        <v>308</v>
      </c>
      <c r="E89" s="25">
        <v>57.79</v>
      </c>
    </row>
    <row r="90" spans="1:5" ht="16.5" thickBot="1" x14ac:dyDescent="0.3">
      <c r="A90" s="15"/>
      <c r="B90" s="24">
        <v>11105</v>
      </c>
      <c r="C90" s="24">
        <v>186</v>
      </c>
      <c r="D90" s="24">
        <v>377</v>
      </c>
      <c r="E90" s="24">
        <v>49.34</v>
      </c>
    </row>
    <row r="91" spans="1:5" ht="16.5" thickBot="1" x14ac:dyDescent="0.3">
      <c r="A91" s="15"/>
      <c r="B91" s="25">
        <v>11106</v>
      </c>
      <c r="C91" s="25">
        <v>234</v>
      </c>
      <c r="D91" s="25">
        <v>457</v>
      </c>
      <c r="E91" s="25">
        <v>51.2</v>
      </c>
    </row>
    <row r="92" spans="1:5" ht="16.5" thickBot="1" x14ac:dyDescent="0.3">
      <c r="A92" s="15"/>
      <c r="B92" s="24">
        <v>11109</v>
      </c>
      <c r="C92" s="24">
        <v>29</v>
      </c>
      <c r="D92" s="24">
        <v>80</v>
      </c>
      <c r="E92" s="24">
        <v>36.25</v>
      </c>
    </row>
    <row r="93" spans="1:5" ht="16.5" thickBot="1" x14ac:dyDescent="0.3">
      <c r="A93" s="15"/>
      <c r="B93" s="25">
        <v>11201</v>
      </c>
      <c r="C93" s="25">
        <v>285</v>
      </c>
      <c r="D93" s="25">
        <v>700</v>
      </c>
      <c r="E93" s="25">
        <v>40.71</v>
      </c>
    </row>
    <row r="94" spans="1:5" ht="16.5" thickBot="1" x14ac:dyDescent="0.3">
      <c r="A94" s="15"/>
      <c r="B94" s="24">
        <v>11203</v>
      </c>
      <c r="C94" s="24">
        <v>642</v>
      </c>
      <c r="D94" s="24">
        <v>1017</v>
      </c>
      <c r="E94" s="24">
        <v>63.13</v>
      </c>
    </row>
    <row r="95" spans="1:5" ht="16.5" thickBot="1" x14ac:dyDescent="0.3">
      <c r="A95" s="15"/>
      <c r="B95" s="25">
        <v>11204</v>
      </c>
      <c r="C95" s="25">
        <v>908</v>
      </c>
      <c r="D95" s="25">
        <v>1456</v>
      </c>
      <c r="E95" s="25">
        <v>62.36</v>
      </c>
    </row>
    <row r="96" spans="1:5" ht="16.5" thickBot="1" x14ac:dyDescent="0.3">
      <c r="A96" s="15"/>
      <c r="B96" s="24">
        <v>11205</v>
      </c>
      <c r="C96" s="24">
        <v>317</v>
      </c>
      <c r="D96" s="24">
        <v>581</v>
      </c>
      <c r="E96" s="24">
        <v>54.56</v>
      </c>
    </row>
    <row r="97" spans="1:5" ht="16.5" thickBot="1" x14ac:dyDescent="0.3">
      <c r="A97" s="15"/>
      <c r="B97" s="25">
        <v>11206</v>
      </c>
      <c r="C97" s="25">
        <v>536</v>
      </c>
      <c r="D97" s="25">
        <v>945</v>
      </c>
      <c r="E97" s="25">
        <v>56.72</v>
      </c>
    </row>
    <row r="98" spans="1:5" ht="16.5" thickBot="1" x14ac:dyDescent="0.3">
      <c r="A98" s="15"/>
      <c r="B98" s="24">
        <v>11207</v>
      </c>
      <c r="C98" s="24">
        <v>658</v>
      </c>
      <c r="D98" s="24">
        <v>1087</v>
      </c>
      <c r="E98" s="24">
        <v>60.53</v>
      </c>
    </row>
    <row r="99" spans="1:5" ht="16.5" thickBot="1" x14ac:dyDescent="0.3">
      <c r="A99" s="15"/>
      <c r="B99" s="25">
        <v>11208</v>
      </c>
      <c r="C99" s="25">
        <v>713</v>
      </c>
      <c r="D99" s="25">
        <v>1100</v>
      </c>
      <c r="E99" s="25">
        <v>64.819999999999993</v>
      </c>
    </row>
    <row r="100" spans="1:5" ht="16.5" thickBot="1" x14ac:dyDescent="0.3">
      <c r="A100" s="15"/>
      <c r="B100" s="24">
        <v>11209</v>
      </c>
      <c r="C100" s="24">
        <v>419</v>
      </c>
      <c r="D100" s="24">
        <v>848</v>
      </c>
      <c r="E100" s="24">
        <v>49.41</v>
      </c>
    </row>
    <row r="101" spans="1:5" ht="16.5" thickBot="1" x14ac:dyDescent="0.3">
      <c r="A101" s="15"/>
      <c r="B101" s="25">
        <v>11210</v>
      </c>
      <c r="C101" s="25">
        <v>663</v>
      </c>
      <c r="D101" s="25">
        <v>1083</v>
      </c>
      <c r="E101" s="25">
        <v>61.22</v>
      </c>
    </row>
    <row r="102" spans="1:5" ht="16.5" thickBot="1" x14ac:dyDescent="0.3">
      <c r="A102" s="15"/>
      <c r="B102" s="24">
        <v>11211</v>
      </c>
      <c r="C102" s="24">
        <v>948</v>
      </c>
      <c r="D102" s="24">
        <v>1490</v>
      </c>
      <c r="E102" s="24">
        <v>63.62</v>
      </c>
    </row>
    <row r="103" spans="1:5" ht="16.5" thickBot="1" x14ac:dyDescent="0.3">
      <c r="A103" s="15"/>
      <c r="B103" s="25">
        <v>11212</v>
      </c>
      <c r="C103" s="25">
        <v>584</v>
      </c>
      <c r="D103" s="25">
        <v>920</v>
      </c>
      <c r="E103" s="25">
        <v>63.48</v>
      </c>
    </row>
    <row r="104" spans="1:5" ht="16.5" thickBot="1" x14ac:dyDescent="0.3">
      <c r="A104" s="15"/>
      <c r="B104" s="24">
        <v>11213</v>
      </c>
      <c r="C104" s="24">
        <v>615</v>
      </c>
      <c r="D104" s="24">
        <v>1002</v>
      </c>
      <c r="E104" s="24">
        <v>61.38</v>
      </c>
    </row>
    <row r="105" spans="1:5" ht="16.5" thickBot="1" x14ac:dyDescent="0.3">
      <c r="A105" s="15"/>
      <c r="B105" s="25">
        <v>11214</v>
      </c>
      <c r="C105" s="25">
        <v>493</v>
      </c>
      <c r="D105" s="25">
        <v>933</v>
      </c>
      <c r="E105" s="25">
        <v>52.84</v>
      </c>
    </row>
    <row r="106" spans="1:5" ht="16.5" thickBot="1" x14ac:dyDescent="0.3">
      <c r="A106" s="15"/>
      <c r="B106" s="24">
        <v>11215</v>
      </c>
      <c r="C106" s="24">
        <v>265</v>
      </c>
      <c r="D106" s="24">
        <v>619</v>
      </c>
      <c r="E106" s="24">
        <v>42.81</v>
      </c>
    </row>
    <row r="107" spans="1:5" ht="16.5" thickBot="1" x14ac:dyDescent="0.3">
      <c r="A107" s="15"/>
      <c r="B107" s="25">
        <v>11216</v>
      </c>
      <c r="C107" s="25">
        <v>278</v>
      </c>
      <c r="D107" s="25">
        <v>525</v>
      </c>
      <c r="E107" s="25">
        <v>52.95</v>
      </c>
    </row>
    <row r="108" spans="1:5" ht="16.5" thickBot="1" x14ac:dyDescent="0.3">
      <c r="A108" s="15"/>
      <c r="B108" s="24">
        <v>11217</v>
      </c>
      <c r="C108" s="24">
        <v>228</v>
      </c>
      <c r="D108" s="24">
        <v>447</v>
      </c>
      <c r="E108" s="24">
        <v>51.01</v>
      </c>
    </row>
    <row r="109" spans="1:5" ht="16.5" thickBot="1" x14ac:dyDescent="0.3">
      <c r="A109" s="15"/>
      <c r="B109" s="25">
        <v>11218</v>
      </c>
      <c r="C109" s="25">
        <v>703</v>
      </c>
      <c r="D109" s="25">
        <v>1186</v>
      </c>
      <c r="E109" s="25">
        <v>59.27</v>
      </c>
    </row>
    <row r="110" spans="1:5" ht="16.5" thickBot="1" x14ac:dyDescent="0.3">
      <c r="A110" s="15"/>
      <c r="B110" s="24">
        <v>11219</v>
      </c>
      <c r="C110" s="24">
        <v>1314</v>
      </c>
      <c r="D110" s="24">
        <v>1908</v>
      </c>
      <c r="E110" s="24">
        <v>68.87</v>
      </c>
    </row>
    <row r="111" spans="1:5" ht="16.5" thickBot="1" x14ac:dyDescent="0.3">
      <c r="A111" s="15"/>
      <c r="B111" s="25">
        <v>11220</v>
      </c>
      <c r="C111" s="25">
        <v>556</v>
      </c>
      <c r="D111" s="25">
        <v>893</v>
      </c>
      <c r="E111" s="25">
        <v>62.26</v>
      </c>
    </row>
    <row r="112" spans="1:5" ht="16.5" thickBot="1" x14ac:dyDescent="0.3">
      <c r="A112" s="15"/>
      <c r="B112" s="24">
        <v>11221</v>
      </c>
      <c r="C112" s="24">
        <v>462</v>
      </c>
      <c r="D112" s="24">
        <v>779</v>
      </c>
      <c r="E112" s="24">
        <v>59.31</v>
      </c>
    </row>
    <row r="113" spans="1:5" ht="16.5" thickBot="1" x14ac:dyDescent="0.3">
      <c r="A113" s="15"/>
      <c r="B113" s="25">
        <v>11222</v>
      </c>
      <c r="C113" s="25">
        <v>177</v>
      </c>
      <c r="D113" s="25">
        <v>392</v>
      </c>
      <c r="E113" s="25">
        <v>45.15</v>
      </c>
    </row>
    <row r="114" spans="1:5" ht="16.5" thickBot="1" x14ac:dyDescent="0.3">
      <c r="A114" s="15"/>
      <c r="B114" s="24">
        <v>11223</v>
      </c>
      <c r="C114" s="24">
        <v>618</v>
      </c>
      <c r="D114" s="24">
        <v>1118</v>
      </c>
      <c r="E114" s="24">
        <v>55.28</v>
      </c>
    </row>
    <row r="115" spans="1:5" ht="16.5" thickBot="1" x14ac:dyDescent="0.3">
      <c r="A115" s="15"/>
      <c r="B115" s="25">
        <v>11224</v>
      </c>
      <c r="C115" s="25">
        <v>296</v>
      </c>
      <c r="D115" s="25">
        <v>534</v>
      </c>
      <c r="E115" s="25">
        <v>55.43</v>
      </c>
    </row>
    <row r="116" spans="1:5" ht="16.5" thickBot="1" x14ac:dyDescent="0.3">
      <c r="A116" s="15"/>
      <c r="B116" s="24">
        <v>11225</v>
      </c>
      <c r="C116" s="24">
        <v>450</v>
      </c>
      <c r="D116" s="24">
        <v>716</v>
      </c>
      <c r="E116" s="24">
        <v>62.85</v>
      </c>
    </row>
    <row r="117" spans="1:5" ht="16.5" thickBot="1" x14ac:dyDescent="0.3">
      <c r="A117" s="15"/>
      <c r="B117" s="25">
        <v>11226</v>
      </c>
      <c r="C117" s="25">
        <v>639</v>
      </c>
      <c r="D117" s="25">
        <v>1032</v>
      </c>
      <c r="E117" s="25">
        <v>61.92</v>
      </c>
    </row>
    <row r="118" spans="1:5" ht="16.5" thickBot="1" x14ac:dyDescent="0.3">
      <c r="A118" s="15"/>
      <c r="B118" s="24">
        <v>11228</v>
      </c>
      <c r="C118" s="24">
        <v>229</v>
      </c>
      <c r="D118" s="24">
        <v>421</v>
      </c>
      <c r="E118" s="24">
        <v>54.39</v>
      </c>
    </row>
    <row r="119" spans="1:5" ht="16.5" thickBot="1" x14ac:dyDescent="0.3">
      <c r="A119" s="15"/>
      <c r="B119" s="25">
        <v>11229</v>
      </c>
      <c r="C119" s="25">
        <v>565</v>
      </c>
      <c r="D119" s="25">
        <v>1053</v>
      </c>
      <c r="E119" s="25">
        <v>53.66</v>
      </c>
    </row>
    <row r="120" spans="1:5" ht="16.5" thickBot="1" x14ac:dyDescent="0.3">
      <c r="A120" s="15"/>
      <c r="B120" s="24">
        <v>11230</v>
      </c>
      <c r="C120" s="24">
        <v>1054</v>
      </c>
      <c r="D120" s="24">
        <v>1670</v>
      </c>
      <c r="E120" s="24">
        <v>63.11</v>
      </c>
    </row>
    <row r="121" spans="1:5" ht="16.5" thickBot="1" x14ac:dyDescent="0.3">
      <c r="A121" s="15"/>
      <c r="B121" s="25">
        <v>11231</v>
      </c>
      <c r="C121" s="25">
        <v>191</v>
      </c>
      <c r="D121" s="25">
        <v>394</v>
      </c>
      <c r="E121" s="25">
        <v>48.48</v>
      </c>
    </row>
    <row r="122" spans="1:5" ht="16.5" thickBot="1" x14ac:dyDescent="0.3">
      <c r="A122" s="15"/>
      <c r="B122" s="24">
        <v>11232</v>
      </c>
      <c r="C122" s="24">
        <v>193</v>
      </c>
      <c r="D122" s="24">
        <v>304</v>
      </c>
      <c r="E122" s="24">
        <v>63.49</v>
      </c>
    </row>
    <row r="123" spans="1:5" ht="16.5" thickBot="1" x14ac:dyDescent="0.3">
      <c r="A123" s="15"/>
      <c r="B123" s="25">
        <v>11233</v>
      </c>
      <c r="C123" s="25">
        <v>412</v>
      </c>
      <c r="D123" s="25">
        <v>691</v>
      </c>
      <c r="E123" s="25">
        <v>59.62</v>
      </c>
    </row>
    <row r="124" spans="1:5" ht="16.5" thickBot="1" x14ac:dyDescent="0.3">
      <c r="A124" s="15"/>
      <c r="B124" s="24">
        <v>11234</v>
      </c>
      <c r="C124" s="24">
        <v>759</v>
      </c>
      <c r="D124" s="24">
        <v>1287</v>
      </c>
      <c r="E124" s="24">
        <v>58.97</v>
      </c>
    </row>
    <row r="125" spans="1:5" ht="16.5" thickBot="1" x14ac:dyDescent="0.3">
      <c r="A125" s="15"/>
      <c r="B125" s="25">
        <v>11235</v>
      </c>
      <c r="C125" s="25">
        <v>588</v>
      </c>
      <c r="D125" s="25">
        <v>1111</v>
      </c>
      <c r="E125" s="25">
        <v>52.93</v>
      </c>
    </row>
    <row r="126" spans="1:5" ht="16.5" thickBot="1" x14ac:dyDescent="0.3">
      <c r="A126" s="15"/>
      <c r="B126" s="24">
        <v>11236</v>
      </c>
      <c r="C126" s="24">
        <v>871</v>
      </c>
      <c r="D126" s="24">
        <v>1376</v>
      </c>
      <c r="E126" s="24">
        <v>63.3</v>
      </c>
    </row>
    <row r="127" spans="1:5" ht="16.5" thickBot="1" x14ac:dyDescent="0.3">
      <c r="A127" s="15"/>
      <c r="B127" s="25">
        <v>11237</v>
      </c>
      <c r="C127" s="25">
        <v>320</v>
      </c>
      <c r="D127" s="25">
        <v>485</v>
      </c>
      <c r="E127" s="25">
        <v>65.98</v>
      </c>
    </row>
    <row r="128" spans="1:5" ht="16.5" thickBot="1" x14ac:dyDescent="0.3">
      <c r="A128" s="15"/>
      <c r="B128" s="24">
        <v>11238</v>
      </c>
      <c r="C128" s="24">
        <v>339</v>
      </c>
      <c r="D128" s="24">
        <v>611</v>
      </c>
      <c r="E128" s="24">
        <v>55.48</v>
      </c>
    </row>
    <row r="129" spans="1:5" ht="16.5" thickBot="1" x14ac:dyDescent="0.3">
      <c r="A129" s="15"/>
      <c r="B129" s="25">
        <v>11239</v>
      </c>
      <c r="C129" s="25">
        <v>172</v>
      </c>
      <c r="D129" s="25">
        <v>267</v>
      </c>
      <c r="E129" s="25">
        <v>64.42</v>
      </c>
    </row>
    <row r="130" spans="1:5" ht="16.5" thickBot="1" x14ac:dyDescent="0.3">
      <c r="A130" s="15"/>
      <c r="B130" s="24">
        <v>11357</v>
      </c>
      <c r="C130" s="24">
        <v>323</v>
      </c>
      <c r="D130" s="24">
        <v>570</v>
      </c>
      <c r="E130" s="24">
        <v>56.67</v>
      </c>
    </row>
    <row r="131" spans="1:5" ht="16.5" thickBot="1" x14ac:dyDescent="0.3">
      <c r="A131" s="15"/>
      <c r="B131" s="25">
        <v>11355</v>
      </c>
      <c r="C131" s="25">
        <v>412</v>
      </c>
      <c r="D131" s="25">
        <v>653</v>
      </c>
      <c r="E131" s="25">
        <v>63.09</v>
      </c>
    </row>
    <row r="132" spans="1:5" ht="16.5" thickBot="1" x14ac:dyDescent="0.3">
      <c r="A132" s="15"/>
      <c r="B132" s="24">
        <v>11354</v>
      </c>
      <c r="C132" s="24">
        <v>297</v>
      </c>
      <c r="D132" s="24">
        <v>508</v>
      </c>
      <c r="E132" s="24">
        <v>58.46</v>
      </c>
    </row>
    <row r="133" spans="1:5" ht="16.5" thickBot="1" x14ac:dyDescent="0.3">
      <c r="A133" s="15"/>
      <c r="B133" s="25">
        <v>11356</v>
      </c>
      <c r="C133" s="25">
        <v>205</v>
      </c>
      <c r="D133" s="25">
        <v>378</v>
      </c>
      <c r="E133" s="25">
        <v>54.23</v>
      </c>
    </row>
    <row r="134" spans="1:5" ht="16.5" thickBot="1" x14ac:dyDescent="0.3">
      <c r="A134" s="15"/>
      <c r="B134" s="24">
        <v>11358</v>
      </c>
      <c r="C134" s="24">
        <v>205</v>
      </c>
      <c r="D134" s="24">
        <v>407</v>
      </c>
      <c r="E134" s="24">
        <v>50.37</v>
      </c>
    </row>
    <row r="135" spans="1:5" ht="16.5" thickBot="1" x14ac:dyDescent="0.3">
      <c r="A135" s="15"/>
      <c r="B135" s="25">
        <v>11360</v>
      </c>
      <c r="C135" s="25">
        <v>118</v>
      </c>
      <c r="D135" s="25">
        <v>265</v>
      </c>
      <c r="E135" s="25">
        <v>44.53</v>
      </c>
    </row>
    <row r="136" spans="1:5" ht="16.5" thickBot="1" x14ac:dyDescent="0.3">
      <c r="A136" s="15"/>
      <c r="B136" s="24">
        <v>11361</v>
      </c>
      <c r="C136" s="24">
        <v>178</v>
      </c>
      <c r="D136" s="24">
        <v>318</v>
      </c>
      <c r="E136" s="24">
        <v>55.97</v>
      </c>
    </row>
    <row r="137" spans="1:5" ht="16.5" thickBot="1" x14ac:dyDescent="0.3">
      <c r="A137" s="15"/>
      <c r="B137" s="25">
        <v>11362</v>
      </c>
      <c r="C137" s="25">
        <v>124</v>
      </c>
      <c r="D137" s="25">
        <v>257</v>
      </c>
      <c r="E137" s="25">
        <v>48.25</v>
      </c>
    </row>
    <row r="138" spans="1:5" ht="16.5" thickBot="1" x14ac:dyDescent="0.3">
      <c r="A138" s="15"/>
      <c r="B138" s="24">
        <v>11363</v>
      </c>
      <c r="C138" s="24">
        <v>52</v>
      </c>
      <c r="D138" s="24">
        <v>114</v>
      </c>
      <c r="E138" s="24">
        <v>45.61</v>
      </c>
    </row>
    <row r="139" spans="1:5" ht="16.5" thickBot="1" x14ac:dyDescent="0.3">
      <c r="A139" s="15"/>
      <c r="B139" s="25">
        <v>11364</v>
      </c>
      <c r="C139" s="25">
        <v>196</v>
      </c>
      <c r="D139" s="25">
        <v>360</v>
      </c>
      <c r="E139" s="25">
        <v>54.44</v>
      </c>
    </row>
    <row r="140" spans="1:5" ht="16.5" thickBot="1" x14ac:dyDescent="0.3">
      <c r="A140" s="15"/>
      <c r="B140" s="24">
        <v>11365</v>
      </c>
      <c r="C140" s="24">
        <v>313</v>
      </c>
      <c r="D140" s="24">
        <v>557</v>
      </c>
      <c r="E140" s="24">
        <v>56.19</v>
      </c>
    </row>
    <row r="141" spans="1:5" ht="16.5" thickBot="1" x14ac:dyDescent="0.3">
      <c r="A141" s="15"/>
      <c r="B141" s="25">
        <v>11366</v>
      </c>
      <c r="C141" s="25">
        <v>196</v>
      </c>
      <c r="D141" s="25">
        <v>314</v>
      </c>
      <c r="E141" s="25">
        <v>62.42</v>
      </c>
    </row>
    <row r="142" spans="1:5" ht="16.5" thickBot="1" x14ac:dyDescent="0.3">
      <c r="A142" s="15"/>
      <c r="B142" s="24">
        <v>11367</v>
      </c>
      <c r="C142" s="24">
        <v>485</v>
      </c>
      <c r="D142" s="24">
        <v>776</v>
      </c>
      <c r="E142" s="24">
        <v>62.5</v>
      </c>
    </row>
    <row r="143" spans="1:5" ht="16.5" thickBot="1" x14ac:dyDescent="0.3">
      <c r="A143" s="15"/>
      <c r="B143" s="25">
        <v>11368</v>
      </c>
      <c r="C143" s="25">
        <v>1659</v>
      </c>
      <c r="D143" s="25">
        <v>2132</v>
      </c>
      <c r="E143" s="25">
        <v>77.81</v>
      </c>
    </row>
    <row r="144" spans="1:5" ht="16.5" thickBot="1" x14ac:dyDescent="0.3">
      <c r="A144" s="15"/>
      <c r="B144" s="24">
        <v>11369</v>
      </c>
      <c r="C144" s="24">
        <v>608</v>
      </c>
      <c r="D144" s="24">
        <v>813</v>
      </c>
      <c r="E144" s="24">
        <v>74.78</v>
      </c>
    </row>
    <row r="145" spans="1:5" ht="16.5" thickBot="1" x14ac:dyDescent="0.3">
      <c r="A145" s="15"/>
      <c r="B145" s="25">
        <v>11370</v>
      </c>
      <c r="C145" s="25">
        <v>633</v>
      </c>
      <c r="D145" s="25">
        <v>1089</v>
      </c>
      <c r="E145" s="25">
        <v>58.13</v>
      </c>
    </row>
    <row r="146" spans="1:5" ht="16.5" thickBot="1" x14ac:dyDescent="0.3">
      <c r="A146" s="15"/>
      <c r="B146" s="24">
        <v>11372</v>
      </c>
      <c r="C146" s="24">
        <v>916</v>
      </c>
      <c r="D146" s="24">
        <v>1268</v>
      </c>
      <c r="E146" s="24">
        <v>72.239999999999995</v>
      </c>
    </row>
    <row r="147" spans="1:5" ht="16.5" thickBot="1" x14ac:dyDescent="0.3">
      <c r="A147" s="15"/>
      <c r="B147" s="25">
        <v>11373</v>
      </c>
      <c r="C147" s="25">
        <v>1142</v>
      </c>
      <c r="D147" s="25">
        <v>1663</v>
      </c>
      <c r="E147" s="25">
        <v>68.67</v>
      </c>
    </row>
    <row r="148" spans="1:5" ht="16.5" thickBot="1" x14ac:dyDescent="0.3">
      <c r="A148" s="15"/>
      <c r="B148" s="24">
        <v>11374</v>
      </c>
      <c r="C148" s="24">
        <v>523</v>
      </c>
      <c r="D148" s="24">
        <v>876</v>
      </c>
      <c r="E148" s="24">
        <v>59.7</v>
      </c>
    </row>
    <row r="149" spans="1:5" ht="16.5" thickBot="1" x14ac:dyDescent="0.3">
      <c r="A149" s="15"/>
      <c r="B149" s="25">
        <v>11375</v>
      </c>
      <c r="C149" s="25">
        <v>744</v>
      </c>
      <c r="D149" s="25">
        <v>1359</v>
      </c>
      <c r="E149" s="25">
        <v>54.75</v>
      </c>
    </row>
    <row r="150" spans="1:5" ht="16.5" thickBot="1" x14ac:dyDescent="0.3">
      <c r="A150" s="15"/>
      <c r="B150" s="24">
        <v>11377</v>
      </c>
      <c r="C150" s="24">
        <v>736</v>
      </c>
      <c r="D150" s="24">
        <v>1141</v>
      </c>
      <c r="E150" s="24">
        <v>64.5</v>
      </c>
    </row>
    <row r="151" spans="1:5" ht="16.5" thickBot="1" x14ac:dyDescent="0.3">
      <c r="A151" s="15"/>
      <c r="B151" s="25">
        <v>11378</v>
      </c>
      <c r="C151" s="25">
        <v>263</v>
      </c>
      <c r="D151" s="25">
        <v>463</v>
      </c>
      <c r="E151" s="25">
        <v>56.8</v>
      </c>
    </row>
    <row r="152" spans="1:5" ht="16.5" thickBot="1" x14ac:dyDescent="0.3">
      <c r="A152" s="15"/>
      <c r="B152" s="24">
        <v>11379</v>
      </c>
      <c r="C152" s="24">
        <v>317</v>
      </c>
      <c r="D152" s="24">
        <v>576</v>
      </c>
      <c r="E152" s="24">
        <v>55.03</v>
      </c>
    </row>
    <row r="153" spans="1:5" ht="16.5" thickBot="1" x14ac:dyDescent="0.3">
      <c r="A153" s="15"/>
      <c r="B153" s="25">
        <v>11385</v>
      </c>
      <c r="C153" s="25">
        <v>767</v>
      </c>
      <c r="D153" s="25">
        <v>1311</v>
      </c>
      <c r="E153" s="25">
        <v>58.5</v>
      </c>
    </row>
    <row r="154" spans="1:5" ht="16.5" thickBot="1" x14ac:dyDescent="0.3">
      <c r="A154" s="15"/>
      <c r="B154" s="24">
        <v>11411</v>
      </c>
      <c r="C154" s="24">
        <v>309</v>
      </c>
      <c r="D154" s="24">
        <v>424</v>
      </c>
      <c r="E154" s="24">
        <v>72.88</v>
      </c>
    </row>
    <row r="155" spans="1:5" ht="16.5" thickBot="1" x14ac:dyDescent="0.3">
      <c r="A155" s="15"/>
      <c r="B155" s="25">
        <v>11412</v>
      </c>
      <c r="C155" s="25">
        <v>496</v>
      </c>
      <c r="D155" s="25">
        <v>769</v>
      </c>
      <c r="E155" s="25">
        <v>64.5</v>
      </c>
    </row>
    <row r="156" spans="1:5" ht="16.5" thickBot="1" x14ac:dyDescent="0.3">
      <c r="A156" s="15"/>
      <c r="B156" s="24">
        <v>11413</v>
      </c>
      <c r="C156" s="24">
        <v>528</v>
      </c>
      <c r="D156" s="24">
        <v>815</v>
      </c>
      <c r="E156" s="24">
        <v>64.790000000000006</v>
      </c>
    </row>
    <row r="157" spans="1:5" ht="16.5" thickBot="1" x14ac:dyDescent="0.3">
      <c r="A157" s="15"/>
      <c r="B157" s="25">
        <v>11414</v>
      </c>
      <c r="C157" s="25">
        <v>341</v>
      </c>
      <c r="D157" s="25">
        <v>569</v>
      </c>
      <c r="E157" s="25">
        <v>59.93</v>
      </c>
    </row>
    <row r="158" spans="1:5" ht="16.5" thickBot="1" x14ac:dyDescent="0.3">
      <c r="A158" s="15"/>
      <c r="B158" s="24">
        <v>11415</v>
      </c>
      <c r="C158" s="24">
        <v>231</v>
      </c>
      <c r="D158" s="24">
        <v>389</v>
      </c>
      <c r="E158" s="24">
        <v>59.38</v>
      </c>
    </row>
    <row r="159" spans="1:5" ht="16.5" thickBot="1" x14ac:dyDescent="0.3">
      <c r="A159" s="15"/>
      <c r="B159" s="25">
        <v>11416</v>
      </c>
      <c r="C159" s="25">
        <v>233</v>
      </c>
      <c r="D159" s="25">
        <v>358</v>
      </c>
      <c r="E159" s="25">
        <v>65.08</v>
      </c>
    </row>
    <row r="160" spans="1:5" ht="16.5" thickBot="1" x14ac:dyDescent="0.3">
      <c r="A160" s="15"/>
      <c r="B160" s="24">
        <v>11417</v>
      </c>
      <c r="C160" s="24">
        <v>315</v>
      </c>
      <c r="D160" s="24">
        <v>502</v>
      </c>
      <c r="E160" s="24">
        <v>62.75</v>
      </c>
    </row>
    <row r="161" spans="1:5" ht="16.5" thickBot="1" x14ac:dyDescent="0.3">
      <c r="A161" s="15"/>
      <c r="B161" s="25">
        <v>11418</v>
      </c>
      <c r="C161" s="25">
        <v>386</v>
      </c>
      <c r="D161" s="25">
        <v>616</v>
      </c>
      <c r="E161" s="25">
        <v>62.66</v>
      </c>
    </row>
    <row r="162" spans="1:5" ht="16.5" thickBot="1" x14ac:dyDescent="0.3">
      <c r="A162" s="15"/>
      <c r="B162" s="24">
        <v>11419</v>
      </c>
      <c r="C162" s="24">
        <v>386</v>
      </c>
      <c r="D162" s="24">
        <v>615</v>
      </c>
      <c r="E162" s="24">
        <v>62.76</v>
      </c>
    </row>
    <row r="163" spans="1:5" ht="16.5" thickBot="1" x14ac:dyDescent="0.3">
      <c r="A163" s="15"/>
      <c r="B163" s="25">
        <v>11420</v>
      </c>
      <c r="C163" s="25">
        <v>473</v>
      </c>
      <c r="D163" s="25">
        <v>769</v>
      </c>
      <c r="E163" s="25">
        <v>61.51</v>
      </c>
    </row>
    <row r="164" spans="1:5" ht="16.5" thickBot="1" x14ac:dyDescent="0.3">
      <c r="A164" s="15"/>
      <c r="B164" s="24">
        <v>11421</v>
      </c>
      <c r="C164" s="24">
        <v>397</v>
      </c>
      <c r="D164" s="24">
        <v>604</v>
      </c>
      <c r="E164" s="24">
        <v>65.73</v>
      </c>
    </row>
    <row r="165" spans="1:5" ht="16.5" thickBot="1" x14ac:dyDescent="0.3">
      <c r="A165" s="15"/>
      <c r="B165" s="25">
        <v>11422</v>
      </c>
      <c r="C165" s="25">
        <v>417</v>
      </c>
      <c r="D165" s="25">
        <v>652</v>
      </c>
      <c r="E165" s="25">
        <v>63.96</v>
      </c>
    </row>
    <row r="166" spans="1:5" ht="16.5" thickBot="1" x14ac:dyDescent="0.3">
      <c r="A166" s="15"/>
      <c r="B166" s="24">
        <v>11423</v>
      </c>
      <c r="C166" s="24">
        <v>336</v>
      </c>
      <c r="D166" s="24">
        <v>511</v>
      </c>
      <c r="E166" s="24">
        <v>65.75</v>
      </c>
    </row>
    <row r="167" spans="1:5" ht="16.5" thickBot="1" x14ac:dyDescent="0.3">
      <c r="A167" s="15"/>
      <c r="B167" s="25">
        <v>11426</v>
      </c>
      <c r="C167" s="25">
        <v>214</v>
      </c>
      <c r="D167" s="25">
        <v>383</v>
      </c>
      <c r="E167" s="25">
        <v>55.87</v>
      </c>
    </row>
    <row r="168" spans="1:5" ht="16.5" thickBot="1" x14ac:dyDescent="0.3">
      <c r="A168" s="15"/>
      <c r="B168" s="24">
        <v>11427</v>
      </c>
      <c r="C168" s="24">
        <v>323</v>
      </c>
      <c r="D168" s="24">
        <v>529</v>
      </c>
      <c r="E168" s="24">
        <v>61.06</v>
      </c>
    </row>
    <row r="169" spans="1:5" ht="16.5" thickBot="1" x14ac:dyDescent="0.3">
      <c r="A169" s="15"/>
      <c r="B169" s="25">
        <v>11428</v>
      </c>
      <c r="C169" s="25">
        <v>241</v>
      </c>
      <c r="D169" s="25">
        <v>355</v>
      </c>
      <c r="E169" s="25">
        <v>67.89</v>
      </c>
    </row>
    <row r="170" spans="1:5" ht="16.5" thickBot="1" x14ac:dyDescent="0.3">
      <c r="A170" s="15"/>
      <c r="B170" s="24">
        <v>11434</v>
      </c>
      <c r="C170" s="24">
        <v>752</v>
      </c>
      <c r="D170" s="24">
        <v>1139</v>
      </c>
      <c r="E170" s="24">
        <v>66.02</v>
      </c>
    </row>
    <row r="171" spans="1:5" ht="16.5" thickBot="1" x14ac:dyDescent="0.3">
      <c r="A171" s="15"/>
      <c r="B171" s="25">
        <v>11432</v>
      </c>
      <c r="C171" s="25">
        <v>590</v>
      </c>
      <c r="D171" s="25">
        <v>911</v>
      </c>
      <c r="E171" s="25">
        <v>64.760000000000005</v>
      </c>
    </row>
    <row r="172" spans="1:5" ht="16.5" thickBot="1" x14ac:dyDescent="0.3">
      <c r="A172" s="15"/>
      <c r="B172" s="24">
        <v>11433</v>
      </c>
      <c r="C172" s="24">
        <v>308</v>
      </c>
      <c r="D172" s="24">
        <v>481</v>
      </c>
      <c r="E172" s="24">
        <v>64.03</v>
      </c>
    </row>
    <row r="173" spans="1:5" ht="16.5" thickBot="1" x14ac:dyDescent="0.3">
      <c r="A173" s="15"/>
      <c r="B173" s="25">
        <v>11435</v>
      </c>
      <c r="C173" s="25">
        <v>550</v>
      </c>
      <c r="D173" s="25">
        <v>917</v>
      </c>
      <c r="E173" s="25">
        <v>59.98</v>
      </c>
    </row>
    <row r="174" spans="1:5" ht="16.5" thickBot="1" x14ac:dyDescent="0.3">
      <c r="A174" s="15"/>
      <c r="B174" s="24">
        <v>11436</v>
      </c>
      <c r="C174" s="24">
        <v>186</v>
      </c>
      <c r="D174" s="24">
        <v>280</v>
      </c>
      <c r="E174" s="24">
        <v>66.430000000000007</v>
      </c>
    </row>
    <row r="175" spans="1:5" ht="16.5" thickBot="1" x14ac:dyDescent="0.3">
      <c r="A175" s="15"/>
      <c r="B175" s="25">
        <v>11691</v>
      </c>
      <c r="C175" s="25">
        <v>822</v>
      </c>
      <c r="D175" s="25">
        <v>1226</v>
      </c>
      <c r="E175" s="25">
        <v>67.05</v>
      </c>
    </row>
    <row r="176" spans="1:5" ht="16.5" thickBot="1" x14ac:dyDescent="0.3">
      <c r="A176" s="15"/>
      <c r="B176" s="24">
        <v>11692</v>
      </c>
      <c r="C176" s="24">
        <v>214</v>
      </c>
      <c r="D176" s="24">
        <v>332</v>
      </c>
      <c r="E176" s="24">
        <v>64.459999999999994</v>
      </c>
    </row>
    <row r="177" spans="1:5" ht="16.5" thickBot="1" x14ac:dyDescent="0.3">
      <c r="A177" s="15"/>
      <c r="B177" s="25">
        <v>11693</v>
      </c>
      <c r="C177" s="25">
        <v>147</v>
      </c>
      <c r="D177" s="25">
        <v>242</v>
      </c>
      <c r="E177" s="25">
        <v>60.74</v>
      </c>
    </row>
    <row r="178" spans="1:5" ht="16.5" thickBot="1" x14ac:dyDescent="0.3">
      <c r="A178" s="15"/>
      <c r="B178" s="24">
        <v>11694</v>
      </c>
      <c r="C178" s="24">
        <v>267</v>
      </c>
      <c r="D178" s="24">
        <v>457</v>
      </c>
      <c r="E178" s="24">
        <v>58.42</v>
      </c>
    </row>
    <row r="179" spans="1:5" ht="16.5" thickBot="1" x14ac:dyDescent="0.3">
      <c r="A179" s="15"/>
      <c r="B179" s="25">
        <v>11697</v>
      </c>
      <c r="C179" s="25">
        <v>44</v>
      </c>
      <c r="D179" s="25">
        <v>93</v>
      </c>
      <c r="E179" s="25">
        <v>47.31</v>
      </c>
    </row>
    <row r="180" spans="1:5" x14ac:dyDescent="0.25">
      <c r="C180">
        <f>SUM(C2:C179)</f>
        <v>74623</v>
      </c>
      <c r="D180">
        <f>SUM(D2:D179)</f>
        <v>127788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AD56B-F0CC-4C3F-BDEC-33F86A6CC55A}">
  <dimension ref="A1:L180"/>
  <sheetViews>
    <sheetView topLeftCell="A13" workbookViewId="0">
      <selection activeCell="J45" sqref="J45"/>
    </sheetView>
  </sheetViews>
  <sheetFormatPr defaultRowHeight="15.75" x14ac:dyDescent="0.25"/>
  <cols>
    <col min="7" max="7" width="26.125" customWidth="1"/>
    <col min="8" max="8" width="16" bestFit="1" customWidth="1"/>
    <col min="9" max="9" width="17.5" bestFit="1" customWidth="1"/>
    <col min="10" max="10" width="13.125" bestFit="1" customWidth="1"/>
    <col min="11" max="11" width="18" customWidth="1"/>
  </cols>
  <sheetData>
    <row r="1" spans="1:12" ht="16.5" thickBot="1" x14ac:dyDescent="0.3">
      <c r="A1" s="8" t="s">
        <v>19</v>
      </c>
      <c r="B1" s="8" t="s">
        <v>2</v>
      </c>
      <c r="C1" s="8" t="s">
        <v>8</v>
      </c>
    </row>
    <row r="2" spans="1:12" ht="16.5" thickBot="1" x14ac:dyDescent="0.3">
      <c r="A2" s="9"/>
      <c r="B2" s="10" t="s">
        <v>20</v>
      </c>
      <c r="C2" s="10">
        <v>32</v>
      </c>
      <c r="D2" s="10">
        <v>36</v>
      </c>
      <c r="E2" s="14" t="s">
        <v>22</v>
      </c>
      <c r="F2" s="14" t="s">
        <v>22</v>
      </c>
      <c r="G2" s="14" t="s">
        <v>23</v>
      </c>
      <c r="H2" s="14" t="s">
        <v>24</v>
      </c>
      <c r="I2" s="14" t="s">
        <v>25</v>
      </c>
      <c r="J2" s="14" t="s">
        <v>26</v>
      </c>
      <c r="K2" s="14" t="s">
        <v>27</v>
      </c>
    </row>
    <row r="3" spans="1:12" ht="16.5" thickBot="1" x14ac:dyDescent="0.3">
      <c r="A3" s="9"/>
      <c r="B3" s="11">
        <v>10001</v>
      </c>
      <c r="C3" s="11">
        <v>113</v>
      </c>
      <c r="D3" s="11">
        <v>265</v>
      </c>
      <c r="E3" s="15"/>
      <c r="F3" s="16">
        <v>43921</v>
      </c>
      <c r="G3" s="16">
        <v>43859</v>
      </c>
      <c r="H3" s="17">
        <v>1</v>
      </c>
      <c r="I3" s="17">
        <v>0</v>
      </c>
      <c r="J3" s="17">
        <v>0</v>
      </c>
      <c r="K3" s="17">
        <v>0</v>
      </c>
    </row>
    <row r="4" spans="1:12" ht="16.5" thickBot="1" x14ac:dyDescent="0.3">
      <c r="A4" s="9"/>
      <c r="B4" s="10">
        <v>10002</v>
      </c>
      <c r="C4" s="10">
        <v>250</v>
      </c>
      <c r="D4" s="10">
        <v>542</v>
      </c>
      <c r="E4" s="15"/>
      <c r="F4" s="18">
        <v>43921</v>
      </c>
      <c r="G4" s="18">
        <v>43863</v>
      </c>
      <c r="H4" s="19">
        <v>2</v>
      </c>
      <c r="I4" s="19">
        <v>0</v>
      </c>
      <c r="J4" s="19">
        <v>0</v>
      </c>
      <c r="K4" s="19">
        <v>0</v>
      </c>
    </row>
    <row r="5" spans="1:12" ht="16.5" thickBot="1" x14ac:dyDescent="0.3">
      <c r="A5" s="9"/>
      <c r="B5" s="11">
        <v>10003</v>
      </c>
      <c r="C5" s="11">
        <v>161</v>
      </c>
      <c r="D5" s="11">
        <v>379</v>
      </c>
      <c r="E5" s="15"/>
      <c r="F5" s="16">
        <v>43921</v>
      </c>
      <c r="G5" s="16">
        <v>43865</v>
      </c>
      <c r="H5" s="17">
        <v>1</v>
      </c>
      <c r="I5" s="17">
        <v>0</v>
      </c>
      <c r="J5" s="17">
        <v>0</v>
      </c>
      <c r="K5" s="17">
        <v>0</v>
      </c>
    </row>
    <row r="6" spans="1:12" ht="16.5" thickBot="1" x14ac:dyDescent="0.3">
      <c r="A6" s="9"/>
      <c r="B6" s="10">
        <v>10004</v>
      </c>
      <c r="C6" s="10">
        <v>16</v>
      </c>
      <c r="D6" s="10">
        <v>38</v>
      </c>
      <c r="E6" s="15"/>
      <c r="F6" s="18">
        <v>43921</v>
      </c>
      <c r="G6" s="18">
        <v>43866</v>
      </c>
      <c r="H6" s="19">
        <v>1</v>
      </c>
      <c r="I6" s="19">
        <v>0</v>
      </c>
      <c r="J6" s="19">
        <v>0</v>
      </c>
      <c r="K6" s="19">
        <v>0</v>
      </c>
    </row>
    <row r="7" spans="1:12" ht="16.5" thickBot="1" x14ac:dyDescent="0.3">
      <c r="A7" s="9"/>
      <c r="B7" s="11">
        <v>10005</v>
      </c>
      <c r="C7" s="11">
        <v>25</v>
      </c>
      <c r="D7" s="11">
        <v>81</v>
      </c>
      <c r="E7" s="15"/>
      <c r="F7" s="16">
        <v>43921</v>
      </c>
      <c r="G7" s="16">
        <v>43869</v>
      </c>
      <c r="H7" s="17">
        <v>1</v>
      </c>
      <c r="I7" s="17">
        <v>0</v>
      </c>
      <c r="J7" s="17">
        <v>0</v>
      </c>
      <c r="K7" s="17">
        <v>0</v>
      </c>
    </row>
    <row r="8" spans="1:12" ht="16.5" thickBot="1" x14ac:dyDescent="0.3">
      <c r="A8" s="9"/>
      <c r="B8" s="10">
        <v>10006</v>
      </c>
      <c r="C8" s="10">
        <v>6</v>
      </c>
      <c r="D8" s="10">
        <v>24</v>
      </c>
      <c r="E8" s="15"/>
      <c r="F8" s="18">
        <v>43921</v>
      </c>
      <c r="G8" s="18">
        <v>43884</v>
      </c>
      <c r="H8" s="19">
        <v>1</v>
      </c>
      <c r="I8" s="19">
        <v>1</v>
      </c>
      <c r="J8" s="19">
        <v>1</v>
      </c>
      <c r="K8" s="19">
        <v>0</v>
      </c>
    </row>
    <row r="9" spans="1:12" ht="16.5" thickBot="1" x14ac:dyDescent="0.3">
      <c r="A9" s="9"/>
      <c r="B9" s="11">
        <v>10007</v>
      </c>
      <c r="C9" s="11">
        <v>26</v>
      </c>
      <c r="D9" s="11">
        <v>67</v>
      </c>
      <c r="E9" s="15"/>
      <c r="F9" s="16">
        <v>43921</v>
      </c>
      <c r="G9" s="16">
        <v>43887</v>
      </c>
      <c r="H9" s="17">
        <v>1</v>
      </c>
      <c r="I9" s="17">
        <v>0</v>
      </c>
      <c r="J9" s="17">
        <v>0</v>
      </c>
      <c r="K9" s="17">
        <v>0</v>
      </c>
    </row>
    <row r="10" spans="1:12" ht="16.5" thickBot="1" x14ac:dyDescent="0.3">
      <c r="A10" s="9"/>
      <c r="B10" s="10">
        <v>10009</v>
      </c>
      <c r="C10" s="10">
        <v>181</v>
      </c>
      <c r="D10" s="10">
        <v>450</v>
      </c>
      <c r="E10" s="15"/>
      <c r="F10" s="18">
        <v>43921</v>
      </c>
      <c r="G10" s="18">
        <v>43888</v>
      </c>
      <c r="H10" s="19">
        <v>2</v>
      </c>
      <c r="I10" s="19">
        <v>0</v>
      </c>
      <c r="J10" s="19">
        <v>0</v>
      </c>
      <c r="K10" s="19">
        <v>1</v>
      </c>
    </row>
    <row r="11" spans="1:12" ht="16.5" thickBot="1" x14ac:dyDescent="0.3">
      <c r="A11" s="9"/>
      <c r="B11" s="11">
        <v>10010</v>
      </c>
      <c r="C11" s="11">
        <v>101</v>
      </c>
      <c r="D11" s="11">
        <v>282</v>
      </c>
      <c r="E11" s="15"/>
      <c r="F11" s="16">
        <v>43921</v>
      </c>
      <c r="G11" s="16">
        <v>43890</v>
      </c>
      <c r="H11" s="17">
        <v>3</v>
      </c>
      <c r="I11" s="17">
        <v>1</v>
      </c>
      <c r="J11" s="17">
        <v>0</v>
      </c>
      <c r="K11" s="17">
        <v>0</v>
      </c>
    </row>
    <row r="12" spans="1:12" ht="16.5" thickBot="1" x14ac:dyDescent="0.3">
      <c r="A12" s="9"/>
      <c r="B12" s="10">
        <v>10011</v>
      </c>
      <c r="C12" s="10">
        <v>222</v>
      </c>
      <c r="D12" s="10">
        <v>487</v>
      </c>
      <c r="E12" s="15"/>
      <c r="F12" s="18">
        <v>43921</v>
      </c>
      <c r="G12" s="18">
        <v>43891</v>
      </c>
      <c r="H12" s="19">
        <v>1</v>
      </c>
      <c r="I12" s="19">
        <v>0</v>
      </c>
      <c r="J12" s="19">
        <v>0</v>
      </c>
      <c r="K12" s="19">
        <v>0</v>
      </c>
    </row>
    <row r="13" spans="1:12" ht="16.5" thickBot="1" x14ac:dyDescent="0.3">
      <c r="A13" s="9"/>
      <c r="B13" s="11">
        <v>10012</v>
      </c>
      <c r="C13" s="11">
        <v>68</v>
      </c>
      <c r="D13" s="11">
        <v>183</v>
      </c>
      <c r="E13" s="15"/>
      <c r="F13" s="16">
        <v>43921</v>
      </c>
      <c r="G13" s="16">
        <v>43892</v>
      </c>
      <c r="H13" s="17">
        <v>3</v>
      </c>
      <c r="I13" s="17">
        <v>0</v>
      </c>
      <c r="J13" s="17">
        <v>0</v>
      </c>
      <c r="K13" s="17">
        <v>0</v>
      </c>
    </row>
    <row r="14" spans="1:12" ht="16.5" thickBot="1" x14ac:dyDescent="0.3">
      <c r="A14" s="9"/>
      <c r="B14" s="10">
        <v>10013</v>
      </c>
      <c r="C14" s="10">
        <v>122</v>
      </c>
      <c r="D14" s="10">
        <v>255</v>
      </c>
      <c r="E14" s="15"/>
      <c r="F14" s="18">
        <v>43921</v>
      </c>
      <c r="G14" s="18">
        <v>43893</v>
      </c>
      <c r="H14" s="19">
        <v>9</v>
      </c>
      <c r="I14" s="19">
        <v>0</v>
      </c>
      <c r="J14" s="19">
        <v>0</v>
      </c>
      <c r="K14" s="19">
        <v>0</v>
      </c>
    </row>
    <row r="15" spans="1:12" ht="16.5" thickBot="1" x14ac:dyDescent="0.3">
      <c r="A15" s="9"/>
      <c r="B15" s="11">
        <v>10014</v>
      </c>
      <c r="C15" s="11">
        <v>140</v>
      </c>
      <c r="D15" s="11">
        <v>305</v>
      </c>
      <c r="E15" s="15"/>
      <c r="F15" s="16">
        <v>43921</v>
      </c>
      <c r="G15" s="16">
        <v>43894</v>
      </c>
      <c r="H15" s="17">
        <v>36</v>
      </c>
      <c r="I15" s="17">
        <v>5</v>
      </c>
      <c r="J15" s="17">
        <v>4</v>
      </c>
      <c r="K15" s="17">
        <v>1</v>
      </c>
      <c r="L15" s="20">
        <f>I15/H15</f>
        <v>0.1388888888888889</v>
      </c>
    </row>
    <row r="16" spans="1:12" ht="16.5" thickBot="1" x14ac:dyDescent="0.3">
      <c r="A16" s="9"/>
      <c r="B16" s="10">
        <v>10016</v>
      </c>
      <c r="C16" s="10">
        <v>288</v>
      </c>
      <c r="D16" s="10">
        <v>581</v>
      </c>
      <c r="E16" s="15"/>
      <c r="F16" s="18">
        <v>43921</v>
      </c>
      <c r="G16" s="18">
        <v>43895</v>
      </c>
      <c r="H16" s="19">
        <v>54</v>
      </c>
      <c r="I16" s="19">
        <v>3</v>
      </c>
      <c r="J16" s="19">
        <v>1</v>
      </c>
      <c r="K16" s="19">
        <v>0</v>
      </c>
      <c r="L16" s="20">
        <f t="shared" ref="L16:L41" si="0">I16/H16</f>
        <v>5.5555555555555552E-2</v>
      </c>
    </row>
    <row r="17" spans="1:12" ht="16.5" thickBot="1" x14ac:dyDescent="0.3">
      <c r="A17" s="9"/>
      <c r="B17" s="11">
        <v>10017</v>
      </c>
      <c r="C17" s="11">
        <v>45</v>
      </c>
      <c r="D17" s="11">
        <v>138</v>
      </c>
      <c r="E17" s="15"/>
      <c r="F17" s="16">
        <v>43921</v>
      </c>
      <c r="G17" s="16">
        <v>43896</v>
      </c>
      <c r="H17" s="17">
        <v>39</v>
      </c>
      <c r="I17" s="17">
        <v>7</v>
      </c>
      <c r="J17" s="17">
        <v>2</v>
      </c>
      <c r="K17" s="17">
        <v>0</v>
      </c>
      <c r="L17" s="20">
        <f t="shared" si="0"/>
        <v>0.17948717948717949</v>
      </c>
    </row>
    <row r="18" spans="1:12" ht="16.5" thickBot="1" x14ac:dyDescent="0.3">
      <c r="A18" s="9"/>
      <c r="B18" s="10">
        <v>10018</v>
      </c>
      <c r="C18" s="10">
        <v>66</v>
      </c>
      <c r="D18" s="10">
        <v>151</v>
      </c>
      <c r="E18" s="15"/>
      <c r="F18" s="18">
        <v>43921</v>
      </c>
      <c r="G18" s="18">
        <v>43897</v>
      </c>
      <c r="H18" s="19">
        <v>43</v>
      </c>
      <c r="I18" s="19">
        <v>7</v>
      </c>
      <c r="J18" s="19">
        <v>5</v>
      </c>
      <c r="K18" s="19">
        <v>1</v>
      </c>
      <c r="L18" s="20">
        <f t="shared" si="0"/>
        <v>0.16279069767441862</v>
      </c>
    </row>
    <row r="19" spans="1:12" ht="16.5" thickBot="1" x14ac:dyDescent="0.3">
      <c r="A19" s="9"/>
      <c r="B19" s="11">
        <v>10019</v>
      </c>
      <c r="C19" s="11">
        <v>187</v>
      </c>
      <c r="D19" s="11">
        <v>451</v>
      </c>
      <c r="E19" s="15"/>
      <c r="F19" s="16">
        <v>43921</v>
      </c>
      <c r="G19" s="16">
        <v>43898</v>
      </c>
      <c r="H19" s="17">
        <v>95</v>
      </c>
      <c r="I19" s="17">
        <v>20</v>
      </c>
      <c r="J19" s="17">
        <v>13</v>
      </c>
      <c r="K19" s="17">
        <v>0</v>
      </c>
      <c r="L19" s="20">
        <f t="shared" si="0"/>
        <v>0.21052631578947367</v>
      </c>
    </row>
    <row r="20" spans="1:12" ht="16.5" thickBot="1" x14ac:dyDescent="0.3">
      <c r="A20" s="9"/>
      <c r="B20" s="10">
        <v>10021</v>
      </c>
      <c r="C20" s="10">
        <v>211</v>
      </c>
      <c r="D20" s="10">
        <v>562</v>
      </c>
      <c r="E20" s="15"/>
      <c r="F20" s="18">
        <v>43921</v>
      </c>
      <c r="G20" s="18">
        <v>43899</v>
      </c>
      <c r="H20" s="19">
        <v>264</v>
      </c>
      <c r="I20" s="19">
        <v>57</v>
      </c>
      <c r="J20" s="19">
        <v>22</v>
      </c>
      <c r="K20" s="19">
        <v>8</v>
      </c>
      <c r="L20" s="20">
        <f t="shared" si="0"/>
        <v>0.21590909090909091</v>
      </c>
    </row>
    <row r="21" spans="1:12" ht="16.5" thickBot="1" x14ac:dyDescent="0.3">
      <c r="A21" s="9"/>
      <c r="B21" s="11">
        <v>10022</v>
      </c>
      <c r="C21" s="11">
        <v>123</v>
      </c>
      <c r="D21" s="11">
        <v>339</v>
      </c>
      <c r="E21" s="15"/>
      <c r="F21" s="16">
        <v>43921</v>
      </c>
      <c r="G21" s="16">
        <v>43900</v>
      </c>
      <c r="H21" s="17">
        <v>388</v>
      </c>
      <c r="I21" s="17">
        <v>67</v>
      </c>
      <c r="J21" s="17">
        <v>29</v>
      </c>
      <c r="K21" s="17">
        <v>3</v>
      </c>
      <c r="L21" s="20">
        <f t="shared" si="0"/>
        <v>0.17268041237113402</v>
      </c>
    </row>
    <row r="22" spans="1:12" ht="16.5" thickBot="1" x14ac:dyDescent="0.3">
      <c r="A22" s="9"/>
      <c r="B22" s="10">
        <v>10023</v>
      </c>
      <c r="C22" s="10">
        <v>190</v>
      </c>
      <c r="D22" s="10">
        <v>503</v>
      </c>
      <c r="E22" s="15"/>
      <c r="F22" s="18">
        <v>43921</v>
      </c>
      <c r="G22" s="18">
        <v>43901</v>
      </c>
      <c r="H22" s="19">
        <v>706</v>
      </c>
      <c r="I22" s="19">
        <v>153</v>
      </c>
      <c r="J22" s="19">
        <v>42</v>
      </c>
      <c r="K22" s="19">
        <v>14</v>
      </c>
      <c r="L22" s="20">
        <f t="shared" si="0"/>
        <v>0.21671388101983002</v>
      </c>
    </row>
    <row r="23" spans="1:12" ht="16.5" thickBot="1" x14ac:dyDescent="0.3">
      <c r="A23" s="9"/>
      <c r="B23" s="11">
        <v>10024</v>
      </c>
      <c r="C23" s="11">
        <v>204</v>
      </c>
      <c r="D23" s="11">
        <v>641</v>
      </c>
      <c r="E23" s="15"/>
      <c r="F23" s="16">
        <v>43921</v>
      </c>
      <c r="G23" s="16">
        <v>43902</v>
      </c>
      <c r="H23" s="17">
        <v>1406</v>
      </c>
      <c r="I23" s="17">
        <v>351</v>
      </c>
      <c r="J23" s="17">
        <v>56</v>
      </c>
      <c r="K23" s="17">
        <v>9</v>
      </c>
      <c r="L23" s="20">
        <f t="shared" si="0"/>
        <v>0.2496443812233286</v>
      </c>
    </row>
    <row r="24" spans="1:12" ht="16.5" thickBot="1" x14ac:dyDescent="0.3">
      <c r="A24" s="9"/>
      <c r="B24" s="10">
        <v>10025</v>
      </c>
      <c r="C24" s="10">
        <v>252</v>
      </c>
      <c r="D24" s="10">
        <v>754</v>
      </c>
      <c r="E24" s="15"/>
      <c r="F24" s="18">
        <v>43921</v>
      </c>
      <c r="G24" s="18">
        <v>43903</v>
      </c>
      <c r="H24" s="19">
        <v>2068</v>
      </c>
      <c r="I24" s="19">
        <v>606</v>
      </c>
      <c r="J24" s="19">
        <v>133</v>
      </c>
      <c r="K24" s="19">
        <v>22</v>
      </c>
      <c r="L24" s="20">
        <f t="shared" si="0"/>
        <v>0.29303675048355898</v>
      </c>
    </row>
    <row r="25" spans="1:12" ht="16.5" thickBot="1" x14ac:dyDescent="0.3">
      <c r="A25" s="9"/>
      <c r="B25" s="11">
        <v>10026</v>
      </c>
      <c r="C25" s="11">
        <v>126</v>
      </c>
      <c r="D25" s="11">
        <v>300</v>
      </c>
      <c r="E25" s="15"/>
      <c r="F25" s="16">
        <v>43921</v>
      </c>
      <c r="G25" s="16">
        <v>43904</v>
      </c>
      <c r="H25" s="17">
        <v>1557</v>
      </c>
      <c r="I25" s="17">
        <v>622</v>
      </c>
      <c r="J25" s="17">
        <v>169</v>
      </c>
      <c r="K25" s="17">
        <v>28</v>
      </c>
      <c r="L25" s="20">
        <f t="shared" si="0"/>
        <v>0.39948619139370584</v>
      </c>
    </row>
    <row r="26" spans="1:12" ht="16.5" thickBot="1" x14ac:dyDescent="0.3">
      <c r="A26" s="9"/>
      <c r="B26" s="10">
        <v>10027</v>
      </c>
      <c r="C26" s="10">
        <v>170</v>
      </c>
      <c r="D26" s="10">
        <v>422</v>
      </c>
      <c r="E26" s="15"/>
      <c r="F26" s="18">
        <v>43921</v>
      </c>
      <c r="G26" s="18">
        <v>43905</v>
      </c>
      <c r="H26" s="19">
        <v>2251</v>
      </c>
      <c r="I26" s="19">
        <v>998</v>
      </c>
      <c r="J26" s="19">
        <v>205</v>
      </c>
      <c r="K26" s="19">
        <v>44</v>
      </c>
      <c r="L26" s="20">
        <f t="shared" si="0"/>
        <v>0.44335850733007554</v>
      </c>
    </row>
    <row r="27" spans="1:12" ht="16.5" thickBot="1" x14ac:dyDescent="0.3">
      <c r="A27" s="9"/>
      <c r="B27" s="11">
        <v>10028</v>
      </c>
      <c r="C27" s="11">
        <v>189</v>
      </c>
      <c r="D27" s="11">
        <v>476</v>
      </c>
      <c r="E27" s="15"/>
      <c r="F27" s="16">
        <v>43921</v>
      </c>
      <c r="G27" s="16">
        <v>43906</v>
      </c>
      <c r="H27" s="17">
        <v>4615</v>
      </c>
      <c r="I27" s="17">
        <v>2018</v>
      </c>
      <c r="J27" s="17">
        <v>311</v>
      </c>
      <c r="K27" s="17">
        <v>50</v>
      </c>
      <c r="L27" s="20">
        <f t="shared" si="0"/>
        <v>0.4372697724810401</v>
      </c>
    </row>
    <row r="28" spans="1:12" ht="16.5" thickBot="1" x14ac:dyDescent="0.3">
      <c r="A28" s="9"/>
      <c r="B28" s="10">
        <v>10029</v>
      </c>
      <c r="C28" s="10">
        <v>290</v>
      </c>
      <c r="D28" s="10">
        <v>668</v>
      </c>
      <c r="E28" s="15"/>
      <c r="F28" s="18">
        <v>43921</v>
      </c>
      <c r="G28" s="18">
        <v>43907</v>
      </c>
      <c r="H28" s="19">
        <v>5266</v>
      </c>
      <c r="I28" s="19">
        <v>2309</v>
      </c>
      <c r="J28" s="19">
        <v>343</v>
      </c>
      <c r="K28" s="19">
        <v>63</v>
      </c>
      <c r="L28" s="20">
        <f t="shared" si="0"/>
        <v>0.43847322445879228</v>
      </c>
    </row>
    <row r="29" spans="1:12" ht="16.5" thickBot="1" x14ac:dyDescent="0.3">
      <c r="A29" s="9"/>
      <c r="B29" s="11">
        <v>10030</v>
      </c>
      <c r="C29" s="11">
        <v>106</v>
      </c>
      <c r="D29" s="11">
        <v>204</v>
      </c>
      <c r="E29" s="15"/>
      <c r="F29" s="16">
        <v>43921</v>
      </c>
      <c r="G29" s="16">
        <v>43908</v>
      </c>
      <c r="H29" s="17">
        <v>5813</v>
      </c>
      <c r="I29" s="17">
        <v>2723</v>
      </c>
      <c r="J29" s="17">
        <v>417</v>
      </c>
      <c r="K29" s="17">
        <v>67</v>
      </c>
      <c r="L29" s="20">
        <f t="shared" si="0"/>
        <v>0.46843282298296923</v>
      </c>
    </row>
    <row r="30" spans="1:12" ht="16.5" thickBot="1" x14ac:dyDescent="0.3">
      <c r="A30" s="9"/>
      <c r="B30" s="10">
        <v>10031</v>
      </c>
      <c r="C30" s="10">
        <v>217</v>
      </c>
      <c r="D30" s="10">
        <v>405</v>
      </c>
      <c r="E30" s="15"/>
      <c r="F30" s="18">
        <v>43921</v>
      </c>
      <c r="G30" s="18">
        <v>43909</v>
      </c>
      <c r="H30" s="21">
        <v>7127</v>
      </c>
      <c r="I30" s="19">
        <v>3384</v>
      </c>
      <c r="J30" s="19">
        <v>509</v>
      </c>
      <c r="K30" s="19">
        <v>86</v>
      </c>
      <c r="L30" s="20">
        <f t="shared" si="0"/>
        <v>0.47481408727374774</v>
      </c>
    </row>
    <row r="31" spans="1:12" ht="16.5" thickBot="1" x14ac:dyDescent="0.3">
      <c r="A31" s="9"/>
      <c r="B31" s="11">
        <v>10032</v>
      </c>
      <c r="C31" s="11">
        <v>308</v>
      </c>
      <c r="D31" s="11">
        <v>548</v>
      </c>
      <c r="E31" s="15"/>
      <c r="F31" s="16">
        <v>43921</v>
      </c>
      <c r="G31" s="16">
        <v>43910</v>
      </c>
      <c r="H31" s="17">
        <v>6971</v>
      </c>
      <c r="I31" s="21">
        <v>3580</v>
      </c>
      <c r="J31" s="17">
        <v>588</v>
      </c>
      <c r="K31" s="21">
        <v>95</v>
      </c>
      <c r="L31" s="20">
        <f t="shared" si="0"/>
        <v>0.51355616123942049</v>
      </c>
    </row>
    <row r="32" spans="1:12" ht="16.5" thickBot="1" x14ac:dyDescent="0.3">
      <c r="A32" s="9"/>
      <c r="B32" s="10">
        <v>10033</v>
      </c>
      <c r="C32" s="10">
        <v>264</v>
      </c>
      <c r="D32" s="10">
        <v>495</v>
      </c>
      <c r="E32" s="15"/>
      <c r="F32" s="18">
        <v>43921</v>
      </c>
      <c r="G32" s="18">
        <v>43911</v>
      </c>
      <c r="H32" s="19">
        <v>3371</v>
      </c>
      <c r="I32" s="19">
        <v>2116</v>
      </c>
      <c r="J32" s="19">
        <v>512</v>
      </c>
      <c r="K32" s="19">
        <v>78</v>
      </c>
      <c r="L32" s="20">
        <f t="shared" si="0"/>
        <v>0.62770691189557992</v>
      </c>
    </row>
    <row r="33" spans="1:12" ht="16.5" thickBot="1" x14ac:dyDescent="0.3">
      <c r="A33" s="9"/>
      <c r="B33" s="11">
        <v>10034</v>
      </c>
      <c r="C33" s="11">
        <v>108</v>
      </c>
      <c r="D33" s="11">
        <v>262</v>
      </c>
      <c r="E33" s="15"/>
      <c r="F33" s="16">
        <v>43921</v>
      </c>
      <c r="G33" s="16">
        <v>43912</v>
      </c>
      <c r="H33" s="17">
        <v>3052</v>
      </c>
      <c r="I33" s="17">
        <v>1981</v>
      </c>
      <c r="J33" s="17">
        <v>525</v>
      </c>
      <c r="K33" s="17">
        <v>66</v>
      </c>
      <c r="L33" s="20">
        <f t="shared" si="0"/>
        <v>0.6490825688073395</v>
      </c>
    </row>
    <row r="34" spans="1:12" ht="16.5" thickBot="1" x14ac:dyDescent="0.3">
      <c r="A34" s="9"/>
      <c r="B34" s="10">
        <v>10035</v>
      </c>
      <c r="C34" s="10">
        <v>147</v>
      </c>
      <c r="D34" s="10">
        <v>345</v>
      </c>
      <c r="E34" s="15"/>
      <c r="F34" s="18">
        <v>43921</v>
      </c>
      <c r="G34" s="18">
        <v>43913</v>
      </c>
      <c r="H34" s="19">
        <v>4708</v>
      </c>
      <c r="I34" s="19">
        <v>2983</v>
      </c>
      <c r="J34" s="19">
        <v>656</v>
      </c>
      <c r="K34" s="19">
        <v>94</v>
      </c>
      <c r="L34" s="20">
        <f t="shared" si="0"/>
        <v>0.63360237892948168</v>
      </c>
    </row>
    <row r="35" spans="1:12" ht="16.5" thickBot="1" x14ac:dyDescent="0.3">
      <c r="A35" s="9"/>
      <c r="B35" s="11">
        <v>10036</v>
      </c>
      <c r="C35" s="11">
        <v>116</v>
      </c>
      <c r="D35" s="11">
        <v>275</v>
      </c>
      <c r="E35" s="15"/>
      <c r="F35" s="16">
        <v>43921</v>
      </c>
      <c r="G35" s="16">
        <v>43914</v>
      </c>
      <c r="H35" s="17">
        <v>4946</v>
      </c>
      <c r="I35" s="17">
        <v>3213</v>
      </c>
      <c r="J35" s="17">
        <v>638</v>
      </c>
      <c r="K35" s="17">
        <v>92</v>
      </c>
      <c r="L35" s="20">
        <f t="shared" si="0"/>
        <v>0.64961585119288312</v>
      </c>
    </row>
    <row r="36" spans="1:12" ht="16.5" thickBot="1" x14ac:dyDescent="0.3">
      <c r="A36" s="9"/>
      <c r="B36" s="10">
        <v>10037</v>
      </c>
      <c r="C36" s="10">
        <v>109</v>
      </c>
      <c r="D36" s="10">
        <v>204</v>
      </c>
      <c r="E36" s="15"/>
      <c r="F36" s="18">
        <v>43921</v>
      </c>
      <c r="G36" s="18">
        <v>43915</v>
      </c>
      <c r="H36" s="19">
        <v>4847</v>
      </c>
      <c r="I36" s="19">
        <v>3209</v>
      </c>
      <c r="J36" s="19">
        <v>658</v>
      </c>
      <c r="K36" s="19">
        <v>92</v>
      </c>
      <c r="L36" s="20">
        <f t="shared" si="0"/>
        <v>0.66205900557045594</v>
      </c>
    </row>
    <row r="37" spans="1:12" ht="16.5" thickBot="1" x14ac:dyDescent="0.3">
      <c r="A37" s="9"/>
      <c r="B37" s="11">
        <v>10038</v>
      </c>
      <c r="C37" s="11">
        <v>76</v>
      </c>
      <c r="D37" s="11">
        <v>167</v>
      </c>
      <c r="E37" s="15"/>
      <c r="F37" s="16">
        <v>43921</v>
      </c>
      <c r="G37" s="16">
        <v>43916</v>
      </c>
      <c r="H37" s="17">
        <v>4600</v>
      </c>
      <c r="I37" s="17">
        <v>3072</v>
      </c>
      <c r="J37" s="17">
        <v>693</v>
      </c>
      <c r="K37" s="17">
        <v>67</v>
      </c>
      <c r="L37" s="20">
        <f t="shared" si="0"/>
        <v>0.66782608695652179</v>
      </c>
    </row>
    <row r="38" spans="1:12" ht="16.5" thickBot="1" x14ac:dyDescent="0.3">
      <c r="A38" s="9"/>
      <c r="B38" s="10">
        <v>10039</v>
      </c>
      <c r="C38" s="10">
        <v>116</v>
      </c>
      <c r="D38" s="10">
        <v>226</v>
      </c>
      <c r="E38" s="15"/>
      <c r="F38" s="18">
        <v>43921</v>
      </c>
      <c r="G38" s="18">
        <v>43917</v>
      </c>
      <c r="H38" s="19">
        <v>4290</v>
      </c>
      <c r="I38" s="19">
        <v>2962</v>
      </c>
      <c r="J38" s="21">
        <v>720</v>
      </c>
      <c r="K38" s="19">
        <v>55</v>
      </c>
      <c r="L38" s="20">
        <f t="shared" si="0"/>
        <v>0.69044289044289042</v>
      </c>
    </row>
    <row r="39" spans="1:12" ht="16.5" thickBot="1" x14ac:dyDescent="0.3">
      <c r="A39" s="9"/>
      <c r="B39" s="11">
        <v>10040</v>
      </c>
      <c r="C39" s="11">
        <v>208</v>
      </c>
      <c r="D39" s="11">
        <v>356</v>
      </c>
      <c r="E39" s="15"/>
      <c r="F39" s="16">
        <v>43921</v>
      </c>
      <c r="G39" s="16">
        <v>43918</v>
      </c>
      <c r="H39" s="17">
        <v>2742</v>
      </c>
      <c r="I39" s="17">
        <v>2005</v>
      </c>
      <c r="J39" s="17">
        <v>608</v>
      </c>
      <c r="K39" s="17">
        <v>38</v>
      </c>
      <c r="L39" s="20">
        <f t="shared" si="0"/>
        <v>0.73121808898614149</v>
      </c>
    </row>
    <row r="40" spans="1:12" ht="16.5" thickBot="1" x14ac:dyDescent="0.3">
      <c r="A40" s="9"/>
      <c r="B40" s="10">
        <v>10044</v>
      </c>
      <c r="C40" s="10">
        <v>49</v>
      </c>
      <c r="D40" s="10">
        <v>116</v>
      </c>
      <c r="E40" s="15"/>
      <c r="F40" s="18">
        <v>43921</v>
      </c>
      <c r="G40" s="18">
        <v>43919</v>
      </c>
      <c r="H40" s="19">
        <v>2631</v>
      </c>
      <c r="I40" s="19">
        <v>1909</v>
      </c>
      <c r="J40" s="19">
        <v>545</v>
      </c>
      <c r="K40" s="19">
        <v>19</v>
      </c>
      <c r="L40" s="20">
        <f t="shared" si="0"/>
        <v>0.72557962751805394</v>
      </c>
    </row>
    <row r="41" spans="1:12" ht="16.5" thickBot="1" x14ac:dyDescent="0.3">
      <c r="A41" s="9"/>
      <c r="B41" s="11">
        <v>10065</v>
      </c>
      <c r="C41" s="11">
        <v>121</v>
      </c>
      <c r="D41" s="11">
        <v>385</v>
      </c>
      <c r="E41" s="15"/>
      <c r="F41" s="16">
        <v>43921</v>
      </c>
      <c r="G41" s="16">
        <v>43920</v>
      </c>
      <c r="H41" s="17">
        <v>1900</v>
      </c>
      <c r="I41" s="17">
        <v>1188</v>
      </c>
      <c r="J41" s="17">
        <v>129</v>
      </c>
      <c r="K41" s="17">
        <v>0</v>
      </c>
      <c r="L41" s="20">
        <f t="shared" si="0"/>
        <v>0.62526315789473685</v>
      </c>
    </row>
    <row r="42" spans="1:12" ht="16.5" thickBot="1" x14ac:dyDescent="0.3">
      <c r="A42" s="9"/>
      <c r="B42" s="10">
        <v>10069</v>
      </c>
      <c r="C42" s="10">
        <v>24</v>
      </c>
      <c r="D42" s="10">
        <v>57</v>
      </c>
      <c r="E42" s="15"/>
      <c r="F42" s="18">
        <v>43921</v>
      </c>
      <c r="G42" s="18">
        <v>43921</v>
      </c>
      <c r="H42" s="19">
        <v>44</v>
      </c>
      <c r="I42" s="19">
        <v>15</v>
      </c>
      <c r="J42" s="19">
        <v>0</v>
      </c>
      <c r="K42" s="13"/>
    </row>
    <row r="43" spans="1:12" ht="16.5" thickBot="1" x14ac:dyDescent="0.3">
      <c r="A43" s="9"/>
      <c r="B43" s="11">
        <v>10075</v>
      </c>
      <c r="C43" s="11">
        <v>160</v>
      </c>
      <c r="D43" s="11">
        <v>371</v>
      </c>
    </row>
    <row r="44" spans="1:12" ht="16.5" thickBot="1" x14ac:dyDescent="0.3">
      <c r="A44" s="9"/>
      <c r="B44" s="10">
        <v>10128</v>
      </c>
      <c r="C44" s="10">
        <v>212</v>
      </c>
      <c r="D44" s="10">
        <v>596</v>
      </c>
      <c r="H44">
        <f>SUM(H3:H41)</f>
        <v>75812</v>
      </c>
      <c r="I44">
        <f>SUM(I8:I41)</f>
        <v>41550</v>
      </c>
      <c r="J44">
        <f>SUM(J3:J41)</f>
        <v>8534</v>
      </c>
      <c r="K44">
        <f>SUM(K3:K41)</f>
        <v>1093</v>
      </c>
    </row>
    <row r="45" spans="1:12" ht="16.5" thickBot="1" x14ac:dyDescent="0.3">
      <c r="A45" s="9"/>
      <c r="B45" s="11">
        <v>10280</v>
      </c>
      <c r="C45" s="11">
        <v>17</v>
      </c>
      <c r="D45" s="11">
        <v>50</v>
      </c>
      <c r="I45">
        <f>I46-I44</f>
        <v>5889</v>
      </c>
      <c r="J45">
        <f>J46-J44</f>
        <v>1241</v>
      </c>
      <c r="K45">
        <f>K46-K44</f>
        <v>281</v>
      </c>
    </row>
    <row r="46" spans="1:12" ht="16.5" thickBot="1" x14ac:dyDescent="0.3">
      <c r="A46" s="9"/>
      <c r="B46" s="10">
        <v>10282</v>
      </c>
      <c r="C46" s="10">
        <v>21</v>
      </c>
      <c r="D46" s="10">
        <v>42</v>
      </c>
      <c r="I46">
        <v>47439</v>
      </c>
      <c r="J46">
        <v>9775</v>
      </c>
      <c r="K46">
        <v>1374</v>
      </c>
    </row>
    <row r="47" spans="1:12" ht="16.5" thickBot="1" x14ac:dyDescent="0.3">
      <c r="A47" s="9"/>
      <c r="B47" s="11">
        <v>10301</v>
      </c>
      <c r="C47" s="11">
        <v>175</v>
      </c>
      <c r="D47" s="11">
        <v>333</v>
      </c>
      <c r="H47">
        <f>MAX(H3:H41)</f>
        <v>7127</v>
      </c>
      <c r="I47">
        <f>MAX(I3:I41)</f>
        <v>3580</v>
      </c>
      <c r="J47">
        <f>MAX(J3:J41)</f>
        <v>720</v>
      </c>
      <c r="K47">
        <f>MAX(K3:K41)</f>
        <v>95</v>
      </c>
    </row>
    <row r="48" spans="1:12" ht="16.5" thickBot="1" x14ac:dyDescent="0.3">
      <c r="A48" s="9"/>
      <c r="B48" s="10">
        <v>10302</v>
      </c>
      <c r="C48" s="10">
        <v>61</v>
      </c>
      <c r="D48" s="10">
        <v>137</v>
      </c>
    </row>
    <row r="49" spans="1:4" ht="16.5" thickBot="1" x14ac:dyDescent="0.3">
      <c r="A49" s="9"/>
      <c r="B49" s="11">
        <v>10303</v>
      </c>
      <c r="C49" s="11">
        <v>106</v>
      </c>
      <c r="D49" s="11">
        <v>221</v>
      </c>
    </row>
    <row r="50" spans="1:4" ht="16.5" thickBot="1" x14ac:dyDescent="0.3">
      <c r="A50" s="9"/>
      <c r="B50" s="10">
        <v>10304</v>
      </c>
      <c r="C50" s="10">
        <v>289</v>
      </c>
      <c r="D50" s="10">
        <v>540</v>
      </c>
    </row>
    <row r="51" spans="1:4" ht="16.5" thickBot="1" x14ac:dyDescent="0.3">
      <c r="A51" s="9"/>
      <c r="B51" s="11">
        <v>10305</v>
      </c>
      <c r="C51" s="11">
        <v>178</v>
      </c>
      <c r="D51" s="11">
        <v>428</v>
      </c>
    </row>
    <row r="52" spans="1:4" ht="16.5" thickBot="1" x14ac:dyDescent="0.3">
      <c r="A52" s="9"/>
      <c r="B52" s="10">
        <v>10306</v>
      </c>
      <c r="C52" s="10">
        <v>278</v>
      </c>
      <c r="D52" s="10">
        <v>632</v>
      </c>
    </row>
    <row r="53" spans="1:4" ht="16.5" thickBot="1" x14ac:dyDescent="0.3">
      <c r="A53" s="9"/>
      <c r="B53" s="11">
        <v>10307</v>
      </c>
      <c r="C53" s="11">
        <v>67</v>
      </c>
      <c r="D53" s="11">
        <v>142</v>
      </c>
    </row>
    <row r="54" spans="1:4" ht="16.5" thickBot="1" x14ac:dyDescent="0.3">
      <c r="A54" s="9"/>
      <c r="B54" s="10">
        <v>10308</v>
      </c>
      <c r="C54" s="10">
        <v>146</v>
      </c>
      <c r="D54" s="10">
        <v>331</v>
      </c>
    </row>
    <row r="55" spans="1:4" ht="16.5" thickBot="1" x14ac:dyDescent="0.3">
      <c r="A55" s="9"/>
      <c r="B55" s="11">
        <v>10309</v>
      </c>
      <c r="C55" s="11">
        <v>170</v>
      </c>
      <c r="D55" s="11">
        <v>363</v>
      </c>
    </row>
    <row r="56" spans="1:4" ht="16.5" thickBot="1" x14ac:dyDescent="0.3">
      <c r="A56" s="9"/>
      <c r="B56" s="10">
        <v>10310</v>
      </c>
      <c r="C56" s="10">
        <v>97</v>
      </c>
      <c r="D56" s="10">
        <v>218</v>
      </c>
    </row>
    <row r="57" spans="1:4" ht="16.5" thickBot="1" x14ac:dyDescent="0.3">
      <c r="A57" s="9"/>
      <c r="B57" s="11">
        <v>10312</v>
      </c>
      <c r="C57" s="11">
        <v>336</v>
      </c>
      <c r="D57" s="11">
        <v>654</v>
      </c>
    </row>
    <row r="58" spans="1:4" ht="16.5" thickBot="1" x14ac:dyDescent="0.3">
      <c r="A58" s="9"/>
      <c r="B58" s="10">
        <v>10314</v>
      </c>
      <c r="C58" s="10">
        <v>452</v>
      </c>
      <c r="D58" s="10">
        <v>959</v>
      </c>
    </row>
    <row r="59" spans="1:4" ht="16.5" thickBot="1" x14ac:dyDescent="0.3">
      <c r="A59" s="9"/>
      <c r="B59" s="11">
        <v>10451</v>
      </c>
      <c r="C59" s="11">
        <v>337</v>
      </c>
      <c r="D59" s="11">
        <v>585</v>
      </c>
    </row>
    <row r="60" spans="1:4" ht="16.5" thickBot="1" x14ac:dyDescent="0.3">
      <c r="A60" s="9"/>
      <c r="B60" s="10">
        <v>10452</v>
      </c>
      <c r="C60" s="10">
        <v>367</v>
      </c>
      <c r="D60" s="10">
        <v>629</v>
      </c>
    </row>
    <row r="61" spans="1:4" ht="16.5" thickBot="1" x14ac:dyDescent="0.3">
      <c r="A61" s="9"/>
      <c r="B61" s="11">
        <v>10453</v>
      </c>
      <c r="C61" s="11">
        <v>386</v>
      </c>
      <c r="D61" s="11">
        <v>663</v>
      </c>
    </row>
    <row r="62" spans="1:4" ht="16.5" thickBot="1" x14ac:dyDescent="0.3">
      <c r="A62" s="9"/>
      <c r="B62" s="10">
        <v>10454</v>
      </c>
      <c r="C62" s="10">
        <v>174</v>
      </c>
      <c r="D62" s="10">
        <v>343</v>
      </c>
    </row>
    <row r="63" spans="1:4" ht="16.5" thickBot="1" x14ac:dyDescent="0.3">
      <c r="A63" s="9"/>
      <c r="B63" s="11">
        <v>10455</v>
      </c>
      <c r="C63" s="11">
        <v>176</v>
      </c>
      <c r="D63" s="11">
        <v>351</v>
      </c>
    </row>
    <row r="64" spans="1:4" ht="16.5" thickBot="1" x14ac:dyDescent="0.3">
      <c r="A64" s="9"/>
      <c r="B64" s="10">
        <v>10456</v>
      </c>
      <c r="C64" s="10">
        <v>355</v>
      </c>
      <c r="D64" s="10">
        <v>693</v>
      </c>
    </row>
    <row r="65" spans="1:4" ht="16.5" thickBot="1" x14ac:dyDescent="0.3">
      <c r="A65" s="9"/>
      <c r="B65" s="11">
        <v>10457</v>
      </c>
      <c r="C65" s="11">
        <v>306</v>
      </c>
      <c r="D65" s="11">
        <v>571</v>
      </c>
    </row>
    <row r="66" spans="1:4" ht="16.5" thickBot="1" x14ac:dyDescent="0.3">
      <c r="A66" s="9"/>
      <c r="B66" s="10">
        <v>10458</v>
      </c>
      <c r="C66" s="10">
        <v>332</v>
      </c>
      <c r="D66" s="10">
        <v>622</v>
      </c>
    </row>
    <row r="67" spans="1:4" ht="16.5" thickBot="1" x14ac:dyDescent="0.3">
      <c r="A67" s="9"/>
      <c r="B67" s="11">
        <v>10459</v>
      </c>
      <c r="C67" s="11">
        <v>227</v>
      </c>
      <c r="D67" s="11">
        <v>423</v>
      </c>
    </row>
    <row r="68" spans="1:4" ht="16.5" thickBot="1" x14ac:dyDescent="0.3">
      <c r="A68" s="9"/>
      <c r="B68" s="10">
        <v>10460</v>
      </c>
      <c r="C68" s="10">
        <v>255</v>
      </c>
      <c r="D68" s="10">
        <v>484</v>
      </c>
    </row>
    <row r="69" spans="1:4" ht="16.5" thickBot="1" x14ac:dyDescent="0.3">
      <c r="A69" s="9"/>
      <c r="B69" s="11">
        <v>10461</v>
      </c>
      <c r="C69" s="11">
        <v>376</v>
      </c>
      <c r="D69" s="11">
        <v>714</v>
      </c>
    </row>
    <row r="70" spans="1:4" ht="16.5" thickBot="1" x14ac:dyDescent="0.3">
      <c r="A70" s="9"/>
      <c r="B70" s="10">
        <v>10462</v>
      </c>
      <c r="C70" s="10">
        <v>377</v>
      </c>
      <c r="D70" s="10">
        <v>768</v>
      </c>
    </row>
    <row r="71" spans="1:4" ht="16.5" thickBot="1" x14ac:dyDescent="0.3">
      <c r="A71" s="9"/>
      <c r="B71" s="11">
        <v>10463</v>
      </c>
      <c r="C71" s="11">
        <v>253</v>
      </c>
      <c r="D71" s="11">
        <v>654</v>
      </c>
    </row>
    <row r="72" spans="1:4" ht="16.5" thickBot="1" x14ac:dyDescent="0.3">
      <c r="A72" s="9"/>
      <c r="B72" s="10">
        <v>10464</v>
      </c>
      <c r="C72" s="10">
        <v>25</v>
      </c>
      <c r="D72" s="10">
        <v>65</v>
      </c>
    </row>
    <row r="73" spans="1:4" ht="16.5" thickBot="1" x14ac:dyDescent="0.3">
      <c r="A73" s="9"/>
      <c r="B73" s="11">
        <v>10465</v>
      </c>
      <c r="C73" s="11">
        <v>267</v>
      </c>
      <c r="D73" s="11">
        <v>596</v>
      </c>
    </row>
    <row r="74" spans="1:4" ht="16.5" thickBot="1" x14ac:dyDescent="0.3">
      <c r="A74" s="9"/>
      <c r="B74" s="10">
        <v>10466</v>
      </c>
      <c r="C74" s="10">
        <v>362</v>
      </c>
      <c r="D74" s="10">
        <v>666</v>
      </c>
    </row>
    <row r="75" spans="1:4" ht="16.5" thickBot="1" x14ac:dyDescent="0.3">
      <c r="A75" s="9"/>
      <c r="B75" s="11">
        <v>10467</v>
      </c>
      <c r="C75" s="11">
        <v>638</v>
      </c>
      <c r="D75" s="11">
        <v>1134</v>
      </c>
    </row>
    <row r="76" spans="1:4" ht="16.5" thickBot="1" x14ac:dyDescent="0.3">
      <c r="A76" s="9"/>
      <c r="B76" s="10">
        <v>10468</v>
      </c>
      <c r="C76" s="10">
        <v>397</v>
      </c>
      <c r="D76" s="10">
        <v>624</v>
      </c>
    </row>
    <row r="77" spans="1:4" ht="16.5" thickBot="1" x14ac:dyDescent="0.3">
      <c r="A77" s="9"/>
      <c r="B77" s="11">
        <v>10469</v>
      </c>
      <c r="C77" s="11">
        <v>470</v>
      </c>
      <c r="D77" s="11">
        <v>815</v>
      </c>
    </row>
    <row r="78" spans="1:4" ht="16.5" thickBot="1" x14ac:dyDescent="0.3">
      <c r="A78" s="9"/>
      <c r="B78" s="10">
        <v>10470</v>
      </c>
      <c r="C78" s="10">
        <v>83</v>
      </c>
      <c r="D78" s="10">
        <v>157</v>
      </c>
    </row>
    <row r="79" spans="1:4" ht="16.5" thickBot="1" x14ac:dyDescent="0.3">
      <c r="A79" s="9"/>
      <c r="B79" s="11">
        <v>10471</v>
      </c>
      <c r="C79" s="11">
        <v>104</v>
      </c>
      <c r="D79" s="11">
        <v>297</v>
      </c>
    </row>
    <row r="80" spans="1:4" ht="16.5" thickBot="1" x14ac:dyDescent="0.3">
      <c r="A80" s="9"/>
      <c r="B80" s="10">
        <v>10472</v>
      </c>
      <c r="C80" s="10">
        <v>302</v>
      </c>
      <c r="D80" s="10">
        <v>528</v>
      </c>
    </row>
    <row r="81" spans="1:4" ht="16.5" thickBot="1" x14ac:dyDescent="0.3">
      <c r="A81" s="9"/>
      <c r="B81" s="11">
        <v>10473</v>
      </c>
      <c r="C81" s="11">
        <v>304</v>
      </c>
      <c r="D81" s="11">
        <v>556</v>
      </c>
    </row>
    <row r="82" spans="1:4" ht="16.5" thickBot="1" x14ac:dyDescent="0.3">
      <c r="A82" s="9"/>
      <c r="B82" s="10">
        <v>10474</v>
      </c>
      <c r="C82" s="10">
        <v>55</v>
      </c>
      <c r="D82" s="10">
        <v>97</v>
      </c>
    </row>
    <row r="83" spans="1:4" ht="16.5" thickBot="1" x14ac:dyDescent="0.3">
      <c r="A83" s="9"/>
      <c r="B83" s="11">
        <v>10475</v>
      </c>
      <c r="C83" s="11">
        <v>255</v>
      </c>
      <c r="D83" s="11">
        <v>446</v>
      </c>
    </row>
    <row r="84" spans="1:4" ht="16.5" thickBot="1" x14ac:dyDescent="0.3">
      <c r="A84" s="9"/>
      <c r="B84" s="10">
        <v>11429</v>
      </c>
      <c r="C84" s="10">
        <v>163</v>
      </c>
      <c r="D84" s="10">
        <v>265</v>
      </c>
    </row>
    <row r="85" spans="1:4" ht="16.5" thickBot="1" x14ac:dyDescent="0.3">
      <c r="A85" s="9"/>
      <c r="B85" s="11">
        <v>11004</v>
      </c>
      <c r="C85" s="11">
        <v>121</v>
      </c>
      <c r="D85" s="11">
        <v>204</v>
      </c>
    </row>
    <row r="86" spans="1:4" ht="16.5" thickBot="1" x14ac:dyDescent="0.3">
      <c r="A86" s="9"/>
      <c r="B86" s="10">
        <v>11101</v>
      </c>
      <c r="C86" s="10">
        <v>148</v>
      </c>
      <c r="D86" s="10">
        <v>320</v>
      </c>
    </row>
    <row r="87" spans="1:4" ht="16.5" thickBot="1" x14ac:dyDescent="0.3">
      <c r="A87" s="9"/>
      <c r="B87" s="11">
        <v>11102</v>
      </c>
      <c r="C87" s="11">
        <v>105</v>
      </c>
      <c r="D87" s="11">
        <v>231</v>
      </c>
    </row>
    <row r="88" spans="1:4" ht="16.5" thickBot="1" x14ac:dyDescent="0.3">
      <c r="A88" s="9"/>
      <c r="B88" s="10">
        <v>11103</v>
      </c>
      <c r="C88" s="10">
        <v>104</v>
      </c>
      <c r="D88" s="10">
        <v>203</v>
      </c>
    </row>
    <row r="89" spans="1:4" ht="16.5" thickBot="1" x14ac:dyDescent="0.3">
      <c r="A89" s="9"/>
      <c r="B89" s="11">
        <v>11104</v>
      </c>
      <c r="C89" s="11">
        <v>85</v>
      </c>
      <c r="D89" s="11">
        <v>155</v>
      </c>
    </row>
    <row r="90" spans="1:4" ht="16.5" thickBot="1" x14ac:dyDescent="0.3">
      <c r="A90" s="9"/>
      <c r="B90" s="10">
        <v>11105</v>
      </c>
      <c r="C90" s="10">
        <v>104</v>
      </c>
      <c r="D90" s="10">
        <v>242</v>
      </c>
    </row>
    <row r="91" spans="1:4" ht="16.5" thickBot="1" x14ac:dyDescent="0.3">
      <c r="A91" s="9"/>
      <c r="B91" s="11">
        <v>11106</v>
      </c>
      <c r="C91" s="11">
        <v>144</v>
      </c>
      <c r="D91" s="11">
        <v>290</v>
      </c>
    </row>
    <row r="92" spans="1:4" ht="16.5" thickBot="1" x14ac:dyDescent="0.3">
      <c r="A92" s="9"/>
      <c r="B92" s="10">
        <v>11109</v>
      </c>
      <c r="C92" s="10">
        <v>13</v>
      </c>
      <c r="D92" s="10">
        <v>45</v>
      </c>
    </row>
    <row r="93" spans="1:4" ht="16.5" thickBot="1" x14ac:dyDescent="0.3">
      <c r="A93" s="9"/>
      <c r="B93" s="11">
        <v>11201</v>
      </c>
      <c r="C93" s="11">
        <v>204</v>
      </c>
      <c r="D93" s="11">
        <v>479</v>
      </c>
    </row>
    <row r="94" spans="1:4" ht="16.5" thickBot="1" x14ac:dyDescent="0.3">
      <c r="A94" s="9"/>
      <c r="B94" s="10">
        <v>11203</v>
      </c>
      <c r="C94" s="10">
        <v>343</v>
      </c>
      <c r="D94" s="10">
        <v>546</v>
      </c>
    </row>
    <row r="95" spans="1:4" ht="16.5" thickBot="1" x14ac:dyDescent="0.3">
      <c r="A95" s="9"/>
      <c r="B95" s="11">
        <v>11204</v>
      </c>
      <c r="C95" s="11">
        <v>534</v>
      </c>
      <c r="D95" s="11">
        <v>932</v>
      </c>
    </row>
    <row r="96" spans="1:4" ht="16.5" thickBot="1" x14ac:dyDescent="0.3">
      <c r="A96" s="9"/>
      <c r="B96" s="10">
        <v>11205</v>
      </c>
      <c r="C96" s="10">
        <v>182</v>
      </c>
      <c r="D96" s="10">
        <v>319</v>
      </c>
    </row>
    <row r="97" spans="1:4" ht="16.5" thickBot="1" x14ac:dyDescent="0.3">
      <c r="A97" s="9"/>
      <c r="B97" s="11">
        <v>11206</v>
      </c>
      <c r="C97" s="11">
        <v>329</v>
      </c>
      <c r="D97" s="11">
        <v>572</v>
      </c>
    </row>
    <row r="98" spans="1:4" ht="16.5" thickBot="1" x14ac:dyDescent="0.3">
      <c r="A98" s="9"/>
      <c r="B98" s="10">
        <v>11207</v>
      </c>
      <c r="C98" s="10">
        <v>332</v>
      </c>
      <c r="D98" s="10">
        <v>587</v>
      </c>
    </row>
    <row r="99" spans="1:4" ht="16.5" thickBot="1" x14ac:dyDescent="0.3">
      <c r="A99" s="9"/>
      <c r="B99" s="11">
        <v>11208</v>
      </c>
      <c r="C99" s="11">
        <v>350</v>
      </c>
      <c r="D99" s="11">
        <v>561</v>
      </c>
    </row>
    <row r="100" spans="1:4" ht="16.5" thickBot="1" x14ac:dyDescent="0.3">
      <c r="A100" s="9"/>
      <c r="B100" s="10">
        <v>11209</v>
      </c>
      <c r="C100" s="10">
        <v>209</v>
      </c>
      <c r="D100" s="10">
        <v>452</v>
      </c>
    </row>
    <row r="101" spans="1:4" ht="16.5" thickBot="1" x14ac:dyDescent="0.3">
      <c r="A101" s="9"/>
      <c r="B101" s="11">
        <v>11210</v>
      </c>
      <c r="C101" s="11">
        <v>386</v>
      </c>
      <c r="D101" s="11">
        <v>671</v>
      </c>
    </row>
    <row r="102" spans="1:4" ht="16.5" thickBot="1" x14ac:dyDescent="0.3">
      <c r="A102" s="9"/>
      <c r="B102" s="10">
        <v>11211</v>
      </c>
      <c r="C102" s="10">
        <v>601</v>
      </c>
      <c r="D102" s="10">
        <v>961</v>
      </c>
    </row>
    <row r="103" spans="1:4" ht="16.5" thickBot="1" x14ac:dyDescent="0.3">
      <c r="A103" s="9"/>
      <c r="B103" s="11">
        <v>11212</v>
      </c>
      <c r="C103" s="11">
        <v>254</v>
      </c>
      <c r="D103" s="11">
        <v>445</v>
      </c>
    </row>
    <row r="104" spans="1:4" ht="16.5" thickBot="1" x14ac:dyDescent="0.3">
      <c r="A104" s="9"/>
      <c r="B104" s="10">
        <v>11213</v>
      </c>
      <c r="C104" s="10">
        <v>394</v>
      </c>
      <c r="D104" s="10">
        <v>621</v>
      </c>
    </row>
    <row r="105" spans="1:4" ht="16.5" thickBot="1" x14ac:dyDescent="0.3">
      <c r="A105" s="9"/>
      <c r="B105" s="11">
        <v>11214</v>
      </c>
      <c r="C105" s="11">
        <v>251</v>
      </c>
      <c r="D105" s="11">
        <v>544</v>
      </c>
    </row>
    <row r="106" spans="1:4" ht="16.5" thickBot="1" x14ac:dyDescent="0.3">
      <c r="A106" s="9"/>
      <c r="B106" s="10">
        <v>11215</v>
      </c>
      <c r="C106" s="10">
        <v>178</v>
      </c>
      <c r="D106" s="10">
        <v>437</v>
      </c>
    </row>
    <row r="107" spans="1:4" ht="16.5" thickBot="1" x14ac:dyDescent="0.3">
      <c r="A107" s="9"/>
      <c r="B107" s="11">
        <v>11216</v>
      </c>
      <c r="C107" s="11">
        <v>162</v>
      </c>
      <c r="D107" s="11">
        <v>316</v>
      </c>
    </row>
    <row r="108" spans="1:4" ht="16.5" thickBot="1" x14ac:dyDescent="0.3">
      <c r="A108" s="9"/>
      <c r="B108" s="10">
        <v>11217</v>
      </c>
      <c r="C108" s="10">
        <v>130</v>
      </c>
      <c r="D108" s="10">
        <v>269</v>
      </c>
    </row>
    <row r="109" spans="1:4" ht="16.5" thickBot="1" x14ac:dyDescent="0.3">
      <c r="A109" s="9"/>
      <c r="B109" s="11">
        <v>11218</v>
      </c>
      <c r="C109" s="11">
        <v>350</v>
      </c>
      <c r="D109" s="11">
        <v>613</v>
      </c>
    </row>
    <row r="110" spans="1:4" ht="16.5" thickBot="1" x14ac:dyDescent="0.3">
      <c r="A110" s="9"/>
      <c r="B110" s="10">
        <v>11219</v>
      </c>
      <c r="C110" s="10">
        <v>771</v>
      </c>
      <c r="D110" s="10">
        <v>1146</v>
      </c>
    </row>
    <row r="111" spans="1:4" ht="16.5" thickBot="1" x14ac:dyDescent="0.3">
      <c r="A111" s="9"/>
      <c r="B111" s="11">
        <v>11220</v>
      </c>
      <c r="C111" s="11">
        <v>264</v>
      </c>
      <c r="D111" s="11">
        <v>459</v>
      </c>
    </row>
    <row r="112" spans="1:4" ht="16.5" thickBot="1" x14ac:dyDescent="0.3">
      <c r="A112" s="9"/>
      <c r="B112" s="10">
        <v>11221</v>
      </c>
      <c r="C112" s="10">
        <v>260</v>
      </c>
      <c r="D112" s="10">
        <v>455</v>
      </c>
    </row>
    <row r="113" spans="1:4" ht="16.5" thickBot="1" x14ac:dyDescent="0.3">
      <c r="A113" s="9"/>
      <c r="B113" s="11">
        <v>11222</v>
      </c>
      <c r="C113" s="11">
        <v>96</v>
      </c>
      <c r="D113" s="11">
        <v>236</v>
      </c>
    </row>
    <row r="114" spans="1:4" ht="16.5" thickBot="1" x14ac:dyDescent="0.3">
      <c r="A114" s="9"/>
      <c r="B114" s="10">
        <v>11223</v>
      </c>
      <c r="C114" s="10">
        <v>346</v>
      </c>
      <c r="D114" s="10">
        <v>642</v>
      </c>
    </row>
    <row r="115" spans="1:4" ht="16.5" thickBot="1" x14ac:dyDescent="0.3">
      <c r="A115" s="9"/>
      <c r="B115" s="11">
        <v>11224</v>
      </c>
      <c r="C115" s="11">
        <v>133</v>
      </c>
      <c r="D115" s="11">
        <v>304</v>
      </c>
    </row>
    <row r="116" spans="1:4" ht="16.5" thickBot="1" x14ac:dyDescent="0.3">
      <c r="A116" s="9"/>
      <c r="B116" s="10">
        <v>11225</v>
      </c>
      <c r="C116" s="10">
        <v>267</v>
      </c>
      <c r="D116" s="10">
        <v>427</v>
      </c>
    </row>
    <row r="117" spans="1:4" ht="16.5" thickBot="1" x14ac:dyDescent="0.3">
      <c r="A117" s="9"/>
      <c r="B117" s="11">
        <v>11226</v>
      </c>
      <c r="C117" s="11">
        <v>344</v>
      </c>
      <c r="D117" s="11">
        <v>600</v>
      </c>
    </row>
    <row r="118" spans="1:4" ht="16.5" thickBot="1" x14ac:dyDescent="0.3">
      <c r="A118" s="9"/>
      <c r="B118" s="10">
        <v>11228</v>
      </c>
      <c r="C118" s="10">
        <v>101</v>
      </c>
      <c r="D118" s="10">
        <v>222</v>
      </c>
    </row>
    <row r="119" spans="1:4" ht="16.5" thickBot="1" x14ac:dyDescent="0.3">
      <c r="A119" s="9"/>
      <c r="B119" s="11">
        <v>11229</v>
      </c>
      <c r="C119" s="11">
        <v>316</v>
      </c>
      <c r="D119" s="11">
        <v>640</v>
      </c>
    </row>
    <row r="120" spans="1:4" ht="16.5" thickBot="1" x14ac:dyDescent="0.3">
      <c r="A120" s="9"/>
      <c r="B120" s="10">
        <v>11230</v>
      </c>
      <c r="C120" s="10">
        <v>631</v>
      </c>
      <c r="D120" s="10">
        <v>1046</v>
      </c>
    </row>
    <row r="121" spans="1:4" ht="16.5" thickBot="1" x14ac:dyDescent="0.3">
      <c r="A121" s="9"/>
      <c r="B121" s="11">
        <v>11231</v>
      </c>
      <c r="C121" s="11">
        <v>127</v>
      </c>
      <c r="D121" s="11">
        <v>271</v>
      </c>
    </row>
    <row r="122" spans="1:4" ht="16.5" thickBot="1" x14ac:dyDescent="0.3">
      <c r="A122" s="9"/>
      <c r="B122" s="10">
        <v>11232</v>
      </c>
      <c r="C122" s="10">
        <v>85</v>
      </c>
      <c r="D122" s="10">
        <v>150</v>
      </c>
    </row>
    <row r="123" spans="1:4" ht="16.5" thickBot="1" x14ac:dyDescent="0.3">
      <c r="A123" s="9"/>
      <c r="B123" s="11">
        <v>11233</v>
      </c>
      <c r="C123" s="11">
        <v>225</v>
      </c>
      <c r="D123" s="11">
        <v>383</v>
      </c>
    </row>
    <row r="124" spans="1:4" ht="16.5" thickBot="1" x14ac:dyDescent="0.3">
      <c r="A124" s="9"/>
      <c r="B124" s="10">
        <v>11234</v>
      </c>
      <c r="C124" s="10">
        <v>364</v>
      </c>
      <c r="D124" s="10">
        <v>713</v>
      </c>
    </row>
    <row r="125" spans="1:4" ht="16.5" thickBot="1" x14ac:dyDescent="0.3">
      <c r="A125" s="9"/>
      <c r="B125" s="11">
        <v>11235</v>
      </c>
      <c r="C125" s="11">
        <v>348</v>
      </c>
      <c r="D125" s="11">
        <v>684</v>
      </c>
    </row>
    <row r="126" spans="1:4" ht="16.5" thickBot="1" x14ac:dyDescent="0.3">
      <c r="A126" s="9"/>
      <c r="B126" s="10">
        <v>11236</v>
      </c>
      <c r="C126" s="10">
        <v>416</v>
      </c>
      <c r="D126" s="10">
        <v>701</v>
      </c>
    </row>
    <row r="127" spans="1:4" ht="16.5" thickBot="1" x14ac:dyDescent="0.3">
      <c r="A127" s="9"/>
      <c r="B127" s="11">
        <v>11237</v>
      </c>
      <c r="C127" s="11">
        <v>184</v>
      </c>
      <c r="D127" s="11">
        <v>288</v>
      </c>
    </row>
    <row r="128" spans="1:4" ht="16.5" thickBot="1" x14ac:dyDescent="0.3">
      <c r="A128" s="9"/>
      <c r="B128" s="10">
        <v>11238</v>
      </c>
      <c r="C128" s="10">
        <v>183</v>
      </c>
      <c r="D128" s="10">
        <v>350</v>
      </c>
    </row>
    <row r="129" spans="1:4" ht="16.5" thickBot="1" x14ac:dyDescent="0.3">
      <c r="A129" s="9"/>
      <c r="B129" s="11">
        <v>11239</v>
      </c>
      <c r="C129" s="11">
        <v>85</v>
      </c>
      <c r="D129" s="11">
        <v>129</v>
      </c>
    </row>
    <row r="130" spans="1:4" ht="16.5" thickBot="1" x14ac:dyDescent="0.3">
      <c r="A130" s="9"/>
      <c r="B130" s="10">
        <v>11357</v>
      </c>
      <c r="C130" s="10">
        <v>162</v>
      </c>
      <c r="D130" s="10">
        <v>320</v>
      </c>
    </row>
    <row r="131" spans="1:4" ht="16.5" thickBot="1" x14ac:dyDescent="0.3">
      <c r="A131" s="9"/>
      <c r="B131" s="11">
        <v>11354</v>
      </c>
      <c r="C131" s="11">
        <v>134</v>
      </c>
      <c r="D131" s="11">
        <v>272</v>
      </c>
    </row>
    <row r="132" spans="1:4" ht="16.5" thickBot="1" x14ac:dyDescent="0.3">
      <c r="A132" s="9"/>
      <c r="B132" s="10">
        <v>11355</v>
      </c>
      <c r="C132" s="10">
        <v>213</v>
      </c>
      <c r="D132" s="10">
        <v>364</v>
      </c>
    </row>
    <row r="133" spans="1:4" ht="16.5" thickBot="1" x14ac:dyDescent="0.3">
      <c r="A133" s="9"/>
      <c r="B133" s="11">
        <v>11356</v>
      </c>
      <c r="C133" s="11">
        <v>110</v>
      </c>
      <c r="D133" s="11">
        <v>226</v>
      </c>
    </row>
    <row r="134" spans="1:4" ht="16.5" thickBot="1" x14ac:dyDescent="0.3">
      <c r="A134" s="9"/>
      <c r="B134" s="10">
        <v>11358</v>
      </c>
      <c r="C134" s="10">
        <v>119</v>
      </c>
      <c r="D134" s="10">
        <v>248</v>
      </c>
    </row>
    <row r="135" spans="1:4" ht="16.5" thickBot="1" x14ac:dyDescent="0.3">
      <c r="A135" s="9"/>
      <c r="B135" s="11">
        <v>11360</v>
      </c>
      <c r="C135" s="11">
        <v>59</v>
      </c>
      <c r="D135" s="11">
        <v>153</v>
      </c>
    </row>
    <row r="136" spans="1:4" ht="16.5" thickBot="1" x14ac:dyDescent="0.3">
      <c r="A136" s="9"/>
      <c r="B136" s="10">
        <v>11361</v>
      </c>
      <c r="C136" s="10">
        <v>85</v>
      </c>
      <c r="D136" s="10">
        <v>188</v>
      </c>
    </row>
    <row r="137" spans="1:4" ht="16.5" thickBot="1" x14ac:dyDescent="0.3">
      <c r="A137" s="9"/>
      <c r="B137" s="11">
        <v>11362</v>
      </c>
      <c r="C137" s="11">
        <v>64</v>
      </c>
      <c r="D137" s="11">
        <v>143</v>
      </c>
    </row>
    <row r="138" spans="1:4" ht="16.5" thickBot="1" x14ac:dyDescent="0.3">
      <c r="A138" s="9"/>
      <c r="B138" s="10">
        <v>11363</v>
      </c>
      <c r="C138" s="10">
        <v>27</v>
      </c>
      <c r="D138" s="10">
        <v>65</v>
      </c>
    </row>
    <row r="139" spans="1:4" ht="16.5" thickBot="1" x14ac:dyDescent="0.3">
      <c r="A139" s="9"/>
      <c r="B139" s="11">
        <v>11364</v>
      </c>
      <c r="C139" s="11">
        <v>113</v>
      </c>
      <c r="D139" s="11">
        <v>220</v>
      </c>
    </row>
    <row r="140" spans="1:4" ht="16.5" thickBot="1" x14ac:dyDescent="0.3">
      <c r="A140" s="9"/>
      <c r="B140" s="10">
        <v>11365</v>
      </c>
      <c r="C140" s="10">
        <v>166</v>
      </c>
      <c r="D140" s="10">
        <v>312</v>
      </c>
    </row>
    <row r="141" spans="1:4" ht="16.5" thickBot="1" x14ac:dyDescent="0.3">
      <c r="A141" s="9"/>
      <c r="B141" s="11">
        <v>11366</v>
      </c>
      <c r="C141" s="11">
        <v>106</v>
      </c>
      <c r="D141" s="11">
        <v>183</v>
      </c>
    </row>
    <row r="142" spans="1:4" ht="16.5" thickBot="1" x14ac:dyDescent="0.3">
      <c r="A142" s="9"/>
      <c r="B142" s="10">
        <v>11367</v>
      </c>
      <c r="C142" s="10">
        <v>318</v>
      </c>
      <c r="D142" s="10">
        <v>511</v>
      </c>
    </row>
    <row r="143" spans="1:4" ht="16.5" thickBot="1" x14ac:dyDescent="0.3">
      <c r="A143" s="9"/>
      <c r="B143" s="11">
        <v>11368</v>
      </c>
      <c r="C143" s="11">
        <v>947</v>
      </c>
      <c r="D143" s="11">
        <v>1227</v>
      </c>
    </row>
    <row r="144" spans="1:4" ht="16.5" thickBot="1" x14ac:dyDescent="0.3">
      <c r="A144" s="9"/>
      <c r="B144" s="10">
        <v>11369</v>
      </c>
      <c r="C144" s="10">
        <v>331</v>
      </c>
      <c r="D144" s="10">
        <v>454</v>
      </c>
    </row>
    <row r="145" spans="1:4" ht="16.5" thickBot="1" x14ac:dyDescent="0.3">
      <c r="A145" s="9"/>
      <c r="B145" s="11">
        <v>11370</v>
      </c>
      <c r="C145" s="11">
        <v>378</v>
      </c>
      <c r="D145" s="11">
        <v>777</v>
      </c>
    </row>
    <row r="146" spans="1:4" ht="16.5" thickBot="1" x14ac:dyDescent="0.3">
      <c r="A146" s="9"/>
      <c r="B146" s="10">
        <v>11372</v>
      </c>
      <c r="C146" s="10">
        <v>492</v>
      </c>
      <c r="D146" s="10">
        <v>693</v>
      </c>
    </row>
    <row r="147" spans="1:4" ht="16.5" thickBot="1" x14ac:dyDescent="0.3">
      <c r="A147" s="9"/>
      <c r="B147" s="11">
        <v>11373</v>
      </c>
      <c r="C147" s="11">
        <v>831</v>
      </c>
      <c r="D147" s="11">
        <v>1148</v>
      </c>
    </row>
    <row r="148" spans="1:4" ht="16.5" thickBot="1" x14ac:dyDescent="0.3">
      <c r="A148" s="9"/>
      <c r="B148" s="10">
        <v>11374</v>
      </c>
      <c r="C148" s="10">
        <v>319</v>
      </c>
      <c r="D148" s="10">
        <v>535</v>
      </c>
    </row>
    <row r="149" spans="1:4" ht="16.5" thickBot="1" x14ac:dyDescent="0.3">
      <c r="A149" s="9"/>
      <c r="B149" s="11">
        <v>11375</v>
      </c>
      <c r="C149" s="11">
        <v>418</v>
      </c>
      <c r="D149" s="11">
        <v>838</v>
      </c>
    </row>
    <row r="150" spans="1:4" ht="16.5" thickBot="1" x14ac:dyDescent="0.3">
      <c r="A150" s="9"/>
      <c r="B150" s="10">
        <v>11377</v>
      </c>
      <c r="C150" s="10">
        <v>364</v>
      </c>
      <c r="D150" s="10">
        <v>628</v>
      </c>
    </row>
    <row r="151" spans="1:4" ht="16.5" thickBot="1" x14ac:dyDescent="0.3">
      <c r="A151" s="9"/>
      <c r="B151" s="11">
        <v>11378</v>
      </c>
      <c r="C151" s="11">
        <v>156</v>
      </c>
      <c r="D151" s="11">
        <v>285</v>
      </c>
    </row>
    <row r="152" spans="1:4" ht="16.5" thickBot="1" x14ac:dyDescent="0.3">
      <c r="A152" s="9"/>
      <c r="B152" s="10">
        <v>11379</v>
      </c>
      <c r="C152" s="10">
        <v>195</v>
      </c>
      <c r="D152" s="10">
        <v>360</v>
      </c>
    </row>
    <row r="153" spans="1:4" ht="16.5" thickBot="1" x14ac:dyDescent="0.3">
      <c r="A153" s="9"/>
      <c r="B153" s="11">
        <v>11385</v>
      </c>
      <c r="C153" s="11">
        <v>425</v>
      </c>
      <c r="D153" s="11">
        <v>759</v>
      </c>
    </row>
    <row r="154" spans="1:4" ht="16.5" thickBot="1" x14ac:dyDescent="0.3">
      <c r="A154" s="9"/>
      <c r="B154" s="10">
        <v>11411</v>
      </c>
      <c r="C154" s="10">
        <v>151</v>
      </c>
      <c r="D154" s="10">
        <v>221</v>
      </c>
    </row>
    <row r="155" spans="1:4" ht="16.5" thickBot="1" x14ac:dyDescent="0.3">
      <c r="A155" s="9"/>
      <c r="B155" s="11">
        <v>11412</v>
      </c>
      <c r="C155" s="11">
        <v>245</v>
      </c>
      <c r="D155" s="11">
        <v>410</v>
      </c>
    </row>
    <row r="156" spans="1:4" ht="16.5" thickBot="1" x14ac:dyDescent="0.3">
      <c r="A156" s="9"/>
      <c r="B156" s="10">
        <v>11413</v>
      </c>
      <c r="C156" s="10">
        <v>261</v>
      </c>
      <c r="D156" s="10">
        <v>432</v>
      </c>
    </row>
    <row r="157" spans="1:4" ht="16.5" thickBot="1" x14ac:dyDescent="0.3">
      <c r="A157" s="9"/>
      <c r="B157" s="11">
        <v>11414</v>
      </c>
      <c r="C157" s="11">
        <v>162</v>
      </c>
      <c r="D157" s="11">
        <v>321</v>
      </c>
    </row>
    <row r="158" spans="1:4" ht="16.5" thickBot="1" x14ac:dyDescent="0.3">
      <c r="A158" s="9"/>
      <c r="B158" s="10">
        <v>11415</v>
      </c>
      <c r="C158" s="10">
        <v>149</v>
      </c>
      <c r="D158" s="10">
        <v>243</v>
      </c>
    </row>
    <row r="159" spans="1:4" ht="16.5" thickBot="1" x14ac:dyDescent="0.3">
      <c r="A159" s="9"/>
      <c r="B159" s="11">
        <v>11416</v>
      </c>
      <c r="C159" s="11">
        <v>117</v>
      </c>
      <c r="D159" s="11">
        <v>185</v>
      </c>
    </row>
    <row r="160" spans="1:4" ht="16.5" thickBot="1" x14ac:dyDescent="0.3">
      <c r="A160" s="9"/>
      <c r="B160" s="10">
        <v>11417</v>
      </c>
      <c r="C160" s="10">
        <v>173</v>
      </c>
      <c r="D160" s="10">
        <v>291</v>
      </c>
    </row>
    <row r="161" spans="1:4" ht="16.5" thickBot="1" x14ac:dyDescent="0.3">
      <c r="A161" s="9"/>
      <c r="B161" s="11">
        <v>11418</v>
      </c>
      <c r="C161" s="11">
        <v>216</v>
      </c>
      <c r="D161" s="11">
        <v>363</v>
      </c>
    </row>
    <row r="162" spans="1:4" ht="16.5" thickBot="1" x14ac:dyDescent="0.3">
      <c r="A162" s="9"/>
      <c r="B162" s="10">
        <v>11419</v>
      </c>
      <c r="C162" s="10">
        <v>182</v>
      </c>
      <c r="D162" s="10">
        <v>334</v>
      </c>
    </row>
    <row r="163" spans="1:4" ht="16.5" thickBot="1" x14ac:dyDescent="0.3">
      <c r="A163" s="9"/>
      <c r="B163" s="11">
        <v>11420</v>
      </c>
      <c r="C163" s="11">
        <v>223</v>
      </c>
      <c r="D163" s="11">
        <v>390</v>
      </c>
    </row>
    <row r="164" spans="1:4" ht="16.5" thickBot="1" x14ac:dyDescent="0.3">
      <c r="A164" s="9"/>
      <c r="B164" s="10">
        <v>11421</v>
      </c>
      <c r="C164" s="10">
        <v>202</v>
      </c>
      <c r="D164" s="10">
        <v>352</v>
      </c>
    </row>
    <row r="165" spans="1:4" ht="16.5" thickBot="1" x14ac:dyDescent="0.3">
      <c r="A165" s="9"/>
      <c r="B165" s="11">
        <v>11422</v>
      </c>
      <c r="C165" s="11">
        <v>211</v>
      </c>
      <c r="D165" s="11">
        <v>341</v>
      </c>
    </row>
    <row r="166" spans="1:4" ht="16.5" thickBot="1" x14ac:dyDescent="0.3">
      <c r="A166" s="9"/>
      <c r="B166" s="10">
        <v>11423</v>
      </c>
      <c r="C166" s="10">
        <v>164</v>
      </c>
      <c r="D166" s="10">
        <v>270</v>
      </c>
    </row>
    <row r="167" spans="1:4" ht="16.5" thickBot="1" x14ac:dyDescent="0.3">
      <c r="A167" s="9"/>
      <c r="B167" s="11">
        <v>11426</v>
      </c>
      <c r="C167" s="11">
        <v>101</v>
      </c>
      <c r="D167" s="11">
        <v>202</v>
      </c>
    </row>
    <row r="168" spans="1:4" ht="16.5" thickBot="1" x14ac:dyDescent="0.3">
      <c r="A168" s="9"/>
      <c r="B168" s="10">
        <v>11427</v>
      </c>
      <c r="C168" s="10">
        <v>181</v>
      </c>
      <c r="D168" s="10">
        <v>323</v>
      </c>
    </row>
    <row r="169" spans="1:4" ht="16.5" thickBot="1" x14ac:dyDescent="0.3">
      <c r="A169" s="9"/>
      <c r="B169" s="11">
        <v>11428</v>
      </c>
      <c r="C169" s="11">
        <v>112</v>
      </c>
      <c r="D169" s="11">
        <v>171</v>
      </c>
    </row>
    <row r="170" spans="1:4" ht="16.5" thickBot="1" x14ac:dyDescent="0.3">
      <c r="A170" s="9"/>
      <c r="B170" s="10">
        <v>11434</v>
      </c>
      <c r="C170" s="10">
        <v>358</v>
      </c>
      <c r="D170" s="10">
        <v>555</v>
      </c>
    </row>
    <row r="171" spans="1:4" ht="16.5" thickBot="1" x14ac:dyDescent="0.3">
      <c r="A171" s="9"/>
      <c r="B171" s="11">
        <v>11432</v>
      </c>
      <c r="C171" s="11">
        <v>405</v>
      </c>
      <c r="D171" s="11">
        <v>613</v>
      </c>
    </row>
    <row r="172" spans="1:4" ht="16.5" thickBot="1" x14ac:dyDescent="0.3">
      <c r="A172" s="9"/>
      <c r="B172" s="10">
        <v>11433</v>
      </c>
      <c r="C172" s="10">
        <v>155</v>
      </c>
      <c r="D172" s="10">
        <v>250</v>
      </c>
    </row>
    <row r="173" spans="1:4" ht="16.5" thickBot="1" x14ac:dyDescent="0.3">
      <c r="A173" s="9"/>
      <c r="B173" s="11">
        <v>11435</v>
      </c>
      <c r="C173" s="11">
        <v>293</v>
      </c>
      <c r="D173" s="11">
        <v>517</v>
      </c>
    </row>
    <row r="174" spans="1:4" ht="16.5" thickBot="1" x14ac:dyDescent="0.3">
      <c r="A174" s="9"/>
      <c r="B174" s="10">
        <v>11436</v>
      </c>
      <c r="C174" s="10">
        <v>100</v>
      </c>
      <c r="D174" s="10">
        <v>155</v>
      </c>
    </row>
    <row r="175" spans="1:4" ht="16.5" thickBot="1" x14ac:dyDescent="0.3">
      <c r="A175" s="9"/>
      <c r="B175" s="11">
        <v>11691</v>
      </c>
      <c r="C175" s="11">
        <v>436</v>
      </c>
      <c r="D175" s="11">
        <v>694</v>
      </c>
    </row>
    <row r="176" spans="1:4" ht="16.5" thickBot="1" x14ac:dyDescent="0.3">
      <c r="A176" s="9"/>
      <c r="B176" s="10">
        <v>11692</v>
      </c>
      <c r="C176" s="10">
        <v>110</v>
      </c>
      <c r="D176" s="10">
        <v>184</v>
      </c>
    </row>
    <row r="177" spans="1:4" ht="16.5" thickBot="1" x14ac:dyDescent="0.3">
      <c r="A177" s="9"/>
      <c r="B177" s="11">
        <v>11693</v>
      </c>
      <c r="C177" s="11">
        <v>86</v>
      </c>
      <c r="D177" s="11">
        <v>144</v>
      </c>
    </row>
    <row r="178" spans="1:4" ht="16.5" thickBot="1" x14ac:dyDescent="0.3">
      <c r="A178" s="9"/>
      <c r="B178" s="10">
        <v>11694</v>
      </c>
      <c r="C178" s="10">
        <v>143</v>
      </c>
      <c r="D178" s="10">
        <v>270</v>
      </c>
    </row>
    <row r="179" spans="1:4" ht="16.5" thickBot="1" x14ac:dyDescent="0.3">
      <c r="A179" s="9"/>
      <c r="B179" s="11">
        <v>11697</v>
      </c>
      <c r="C179" s="11">
        <v>25</v>
      </c>
      <c r="D179" s="11">
        <v>62</v>
      </c>
    </row>
    <row r="180" spans="1:4" ht="36" x14ac:dyDescent="0.25">
      <c r="A180" s="12" t="s">
        <v>21</v>
      </c>
      <c r="D180">
        <f>SUM(D2:D179)</f>
        <v>73251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9906B-D35F-499C-BB46-0A4339D6D51A}">
  <dimension ref="A2:M100"/>
  <sheetViews>
    <sheetView topLeftCell="A13" workbookViewId="0">
      <selection activeCell="F3" sqref="F3:F41"/>
    </sheetView>
  </sheetViews>
  <sheetFormatPr defaultRowHeight="15.75" x14ac:dyDescent="0.25"/>
  <cols>
    <col min="1" max="1" width="15.875" customWidth="1"/>
    <col min="6" max="6" width="15.5" customWidth="1"/>
    <col min="7" max="7" width="16.5" customWidth="1"/>
  </cols>
  <sheetData>
    <row r="2" spans="1:13" x14ac:dyDescent="0.25">
      <c r="A2" t="s">
        <v>40</v>
      </c>
      <c r="B2" t="s">
        <v>1</v>
      </c>
      <c r="C2" t="s">
        <v>2</v>
      </c>
      <c r="D2" t="s">
        <v>3</v>
      </c>
      <c r="E2" t="s">
        <v>5</v>
      </c>
      <c r="F2" t="s">
        <v>41</v>
      </c>
      <c r="G2" t="s">
        <v>42</v>
      </c>
      <c r="H2" t="s">
        <v>43</v>
      </c>
      <c r="I2" t="s">
        <v>44</v>
      </c>
      <c r="J2" t="s">
        <v>45</v>
      </c>
      <c r="K2" t="s">
        <v>46</v>
      </c>
      <c r="L2" t="s">
        <v>47</v>
      </c>
      <c r="M2" t="s">
        <v>48</v>
      </c>
    </row>
    <row r="3" spans="1:13" x14ac:dyDescent="0.25">
      <c r="A3" s="7">
        <v>20200428</v>
      </c>
      <c r="B3">
        <v>56</v>
      </c>
      <c r="C3" s="7">
        <v>1005592</v>
      </c>
      <c r="D3" s="7">
        <v>4790136</v>
      </c>
      <c r="E3" s="7">
        <v>4206</v>
      </c>
      <c r="F3" s="7">
        <v>54940</v>
      </c>
      <c r="G3" s="7">
        <v>106308</v>
      </c>
      <c r="H3" s="7">
        <v>9491</v>
      </c>
      <c r="I3" s="7">
        <v>3798</v>
      </c>
      <c r="J3" s="7">
        <v>4760</v>
      </c>
      <c r="K3">
        <v>195</v>
      </c>
      <c r="L3" s="7">
        <v>139342</v>
      </c>
      <c r="M3" s="7">
        <v>52525</v>
      </c>
    </row>
    <row r="4" spans="1:13" x14ac:dyDescent="0.25">
      <c r="A4" s="7">
        <v>20200427</v>
      </c>
      <c r="B4">
        <v>56</v>
      </c>
      <c r="C4" s="7">
        <v>981134</v>
      </c>
      <c r="D4" s="7">
        <v>4612361</v>
      </c>
      <c r="E4" s="7">
        <v>4077</v>
      </c>
      <c r="F4" s="7">
        <v>54971</v>
      </c>
      <c r="G4" s="7">
        <v>104249</v>
      </c>
      <c r="H4" s="7">
        <v>9655</v>
      </c>
      <c r="I4" s="7">
        <v>3720</v>
      </c>
      <c r="J4" s="7">
        <v>4867</v>
      </c>
      <c r="K4">
        <v>195</v>
      </c>
      <c r="L4" s="7">
        <v>121609</v>
      </c>
      <c r="M4" s="7">
        <v>50327</v>
      </c>
    </row>
    <row r="5" spans="1:13" x14ac:dyDescent="0.25">
      <c r="A5" s="7">
        <v>20200426</v>
      </c>
      <c r="B5">
        <v>56</v>
      </c>
      <c r="C5" s="7">
        <v>959258</v>
      </c>
      <c r="D5" s="7">
        <v>4443794</v>
      </c>
      <c r="E5" s="7">
        <v>4445</v>
      </c>
      <c r="F5" s="7">
        <v>55050</v>
      </c>
      <c r="G5" s="7">
        <v>101233</v>
      </c>
      <c r="H5" s="7">
        <v>14831</v>
      </c>
      <c r="I5" s="7">
        <v>2571</v>
      </c>
      <c r="J5" s="7">
        <v>5121</v>
      </c>
      <c r="K5">
        <v>227</v>
      </c>
      <c r="L5" s="7">
        <v>116801</v>
      </c>
      <c r="M5" s="7">
        <v>49164</v>
      </c>
    </row>
    <row r="6" spans="1:13" x14ac:dyDescent="0.25">
      <c r="A6" s="7">
        <v>20200425</v>
      </c>
      <c r="B6">
        <v>56</v>
      </c>
      <c r="C6" s="7">
        <v>932242</v>
      </c>
      <c r="D6" s="7">
        <v>4264407</v>
      </c>
      <c r="E6" s="7">
        <v>5315</v>
      </c>
      <c r="F6" s="7">
        <v>56344</v>
      </c>
      <c r="G6" s="7">
        <v>99099</v>
      </c>
      <c r="H6" s="7">
        <v>15020</v>
      </c>
      <c r="I6" s="7">
        <v>2516</v>
      </c>
      <c r="J6" s="7">
        <v>5266</v>
      </c>
      <c r="K6">
        <v>227</v>
      </c>
      <c r="L6" s="7">
        <v>112783</v>
      </c>
      <c r="M6" s="7">
        <v>48069</v>
      </c>
    </row>
    <row r="7" spans="1:13" x14ac:dyDescent="0.25">
      <c r="A7" s="7">
        <v>20200424</v>
      </c>
      <c r="B7">
        <v>56</v>
      </c>
      <c r="C7" s="7">
        <v>896306</v>
      </c>
      <c r="D7" s="7">
        <v>4029087</v>
      </c>
      <c r="E7" s="7">
        <v>4396</v>
      </c>
      <c r="F7" s="7">
        <v>56075</v>
      </c>
      <c r="G7" s="7">
        <v>96677</v>
      </c>
      <c r="H7" s="7">
        <v>15078</v>
      </c>
      <c r="I7" s="7">
        <v>2468</v>
      </c>
      <c r="J7" s="7">
        <v>5187</v>
      </c>
      <c r="K7">
        <v>227</v>
      </c>
      <c r="L7" s="7">
        <v>101517</v>
      </c>
      <c r="M7" s="7">
        <v>46251</v>
      </c>
    </row>
    <row r="8" spans="1:13" x14ac:dyDescent="0.25">
      <c r="A8" s="7">
        <v>20200423</v>
      </c>
      <c r="B8">
        <v>56</v>
      </c>
      <c r="C8" s="7">
        <v>861788</v>
      </c>
      <c r="D8" s="7">
        <v>3831380</v>
      </c>
      <c r="E8" s="7">
        <v>4258</v>
      </c>
      <c r="F8" s="7">
        <v>57840</v>
      </c>
      <c r="G8" s="7">
        <v>93270</v>
      </c>
      <c r="H8" s="7">
        <v>15163</v>
      </c>
      <c r="I8" s="7">
        <v>2428</v>
      </c>
      <c r="J8" s="7">
        <v>5464</v>
      </c>
      <c r="K8">
        <v>227</v>
      </c>
      <c r="L8" s="7">
        <v>82194</v>
      </c>
      <c r="M8" s="7">
        <v>44385</v>
      </c>
    </row>
    <row r="9" spans="1:13" x14ac:dyDescent="0.25">
      <c r="A9" s="7">
        <v>20200422</v>
      </c>
      <c r="B9">
        <v>56</v>
      </c>
      <c r="C9" s="7">
        <v>830223</v>
      </c>
      <c r="D9" s="7">
        <v>3670933</v>
      </c>
      <c r="E9" s="7">
        <v>4191</v>
      </c>
      <c r="F9" s="7">
        <v>58086</v>
      </c>
      <c r="G9" s="7">
        <v>90603</v>
      </c>
      <c r="H9" s="7">
        <v>15341</v>
      </c>
      <c r="I9" s="7">
        <v>2370</v>
      </c>
      <c r="J9" s="7">
        <v>5474</v>
      </c>
      <c r="K9">
        <v>227</v>
      </c>
      <c r="L9" s="7">
        <v>78230</v>
      </c>
      <c r="M9" s="7">
        <v>42508</v>
      </c>
    </row>
    <row r="10" spans="1:13" x14ac:dyDescent="0.25">
      <c r="A10" s="7">
        <v>20200421</v>
      </c>
      <c r="B10">
        <v>56</v>
      </c>
      <c r="C10" s="7">
        <v>802330</v>
      </c>
      <c r="D10" s="7">
        <v>3384644</v>
      </c>
      <c r="E10" s="7">
        <v>3956</v>
      </c>
      <c r="F10" s="7">
        <v>58541</v>
      </c>
      <c r="G10" s="7">
        <v>87724</v>
      </c>
      <c r="H10" s="7">
        <v>15228</v>
      </c>
      <c r="I10" s="7">
        <v>2315</v>
      </c>
      <c r="J10" s="7">
        <v>5514</v>
      </c>
      <c r="K10">
        <v>214</v>
      </c>
      <c r="L10" s="7">
        <v>73002</v>
      </c>
      <c r="M10" s="7">
        <v>40471</v>
      </c>
    </row>
    <row r="11" spans="1:13" x14ac:dyDescent="0.25">
      <c r="A11" s="7">
        <v>20200420</v>
      </c>
      <c r="B11">
        <v>56</v>
      </c>
      <c r="C11" s="7">
        <v>776419</v>
      </c>
      <c r="D11" s="7">
        <v>3262476</v>
      </c>
      <c r="E11" s="7">
        <v>4037</v>
      </c>
      <c r="F11" s="7">
        <v>55652</v>
      </c>
      <c r="G11" s="7">
        <v>84836</v>
      </c>
      <c r="H11" s="7">
        <v>14691</v>
      </c>
      <c r="I11" s="7">
        <v>2193</v>
      </c>
      <c r="J11" s="7">
        <v>5567</v>
      </c>
      <c r="K11">
        <v>214</v>
      </c>
      <c r="L11" s="7">
        <v>69636</v>
      </c>
      <c r="M11" s="7">
        <v>37913</v>
      </c>
    </row>
    <row r="12" spans="1:13" x14ac:dyDescent="0.25">
      <c r="A12" s="7">
        <v>20200419</v>
      </c>
      <c r="B12">
        <v>56</v>
      </c>
      <c r="C12" s="7">
        <v>751287</v>
      </c>
      <c r="D12" s="7">
        <v>3140096</v>
      </c>
      <c r="E12" s="7">
        <v>11324</v>
      </c>
      <c r="F12" s="7">
        <v>55550</v>
      </c>
      <c r="G12" s="7">
        <v>82756</v>
      </c>
      <c r="H12" s="7">
        <v>14548</v>
      </c>
      <c r="I12" s="7">
        <v>2145</v>
      </c>
      <c r="J12" s="7">
        <v>5603</v>
      </c>
      <c r="K12">
        <v>214</v>
      </c>
      <c r="L12" s="7">
        <v>67339</v>
      </c>
      <c r="M12" s="7">
        <v>36224</v>
      </c>
    </row>
    <row r="13" spans="1:13" x14ac:dyDescent="0.25">
      <c r="A13" s="7">
        <v>20200418</v>
      </c>
      <c r="B13">
        <v>56</v>
      </c>
      <c r="C13" s="7">
        <v>723776</v>
      </c>
      <c r="D13" s="7">
        <v>3001149</v>
      </c>
      <c r="E13" s="7">
        <v>9906</v>
      </c>
      <c r="F13" s="7">
        <v>56553</v>
      </c>
      <c r="G13" s="7">
        <v>80653</v>
      </c>
      <c r="H13" s="7">
        <v>14788</v>
      </c>
      <c r="I13" s="7">
        <v>2096</v>
      </c>
      <c r="J13" s="7">
        <v>5729</v>
      </c>
      <c r="K13">
        <v>205</v>
      </c>
      <c r="L13" s="7">
        <v>62961</v>
      </c>
      <c r="M13" s="7">
        <v>34557</v>
      </c>
    </row>
    <row r="14" spans="1:13" x14ac:dyDescent="0.25">
      <c r="A14" s="7">
        <v>20200417</v>
      </c>
      <c r="B14">
        <v>56</v>
      </c>
      <c r="C14" s="7">
        <v>695761</v>
      </c>
      <c r="D14" s="7">
        <v>2886849</v>
      </c>
      <c r="E14" s="7">
        <v>10889</v>
      </c>
      <c r="F14" s="7">
        <v>57808</v>
      </c>
      <c r="G14" s="7">
        <v>77455</v>
      </c>
      <c r="H14" s="7">
        <v>14910</v>
      </c>
      <c r="I14" s="7">
        <v>2052</v>
      </c>
      <c r="J14" s="7">
        <v>6096</v>
      </c>
      <c r="K14">
        <v>148</v>
      </c>
      <c r="L14" s="7">
        <v>53644</v>
      </c>
      <c r="M14" s="7">
        <v>32785</v>
      </c>
    </row>
    <row r="15" spans="1:13" x14ac:dyDescent="0.25">
      <c r="A15" s="7">
        <v>20200416</v>
      </c>
      <c r="B15">
        <v>56</v>
      </c>
      <c r="C15" s="7">
        <v>664129</v>
      </c>
      <c r="D15" s="7">
        <v>2760561</v>
      </c>
      <c r="E15" s="7">
        <v>16927</v>
      </c>
      <c r="F15" s="7">
        <v>58625</v>
      </c>
      <c r="G15" s="7">
        <v>74176</v>
      </c>
      <c r="H15" s="7">
        <v>15150</v>
      </c>
      <c r="I15" s="7">
        <v>1834</v>
      </c>
      <c r="J15" s="7">
        <v>5940</v>
      </c>
      <c r="K15">
        <v>137</v>
      </c>
      <c r="L15" s="7">
        <v>48945</v>
      </c>
      <c r="M15" s="7">
        <v>30722</v>
      </c>
    </row>
    <row r="16" spans="1:13" x14ac:dyDescent="0.25">
      <c r="A16" s="7">
        <v>20200415</v>
      </c>
      <c r="B16">
        <v>56</v>
      </c>
      <c r="C16" s="7">
        <v>633112</v>
      </c>
      <c r="D16" s="7">
        <v>2629452</v>
      </c>
      <c r="E16" s="7">
        <v>16901</v>
      </c>
      <c r="F16" s="7">
        <v>59260</v>
      </c>
      <c r="G16" s="7">
        <v>71238</v>
      </c>
      <c r="H16" s="7">
        <v>14667</v>
      </c>
      <c r="I16" s="7">
        <v>1783</v>
      </c>
      <c r="J16" s="7">
        <v>6032</v>
      </c>
      <c r="K16">
        <v>223</v>
      </c>
      <c r="L16" s="7">
        <v>43522</v>
      </c>
      <c r="M16" s="7">
        <v>28564</v>
      </c>
    </row>
    <row r="17" spans="1:13" x14ac:dyDescent="0.25">
      <c r="A17" s="7">
        <v>20200414</v>
      </c>
      <c r="B17">
        <v>56</v>
      </c>
      <c r="C17" s="7">
        <v>602668</v>
      </c>
      <c r="D17" s="7">
        <v>2523063</v>
      </c>
      <c r="E17" s="7">
        <v>16615</v>
      </c>
      <c r="F17" s="7">
        <v>58719</v>
      </c>
      <c r="G17" s="7">
        <v>66908</v>
      </c>
      <c r="H17" s="7">
        <v>14039</v>
      </c>
      <c r="I17" s="7">
        <v>1715</v>
      </c>
      <c r="J17" s="7">
        <v>5975</v>
      </c>
      <c r="K17">
        <v>221</v>
      </c>
      <c r="L17" s="7">
        <v>39347</v>
      </c>
      <c r="M17" s="7">
        <v>26066</v>
      </c>
    </row>
    <row r="18" spans="1:13" x14ac:dyDescent="0.25">
      <c r="A18" s="7">
        <v>20200413</v>
      </c>
      <c r="B18">
        <v>56</v>
      </c>
      <c r="C18" s="7">
        <v>576875</v>
      </c>
      <c r="D18" s="7">
        <v>2398440</v>
      </c>
      <c r="E18" s="7">
        <v>17159</v>
      </c>
      <c r="F18" s="7">
        <v>55295</v>
      </c>
      <c r="G18" s="7">
        <v>63743</v>
      </c>
      <c r="H18" s="7">
        <v>13632</v>
      </c>
      <c r="I18" s="7">
        <v>1628</v>
      </c>
      <c r="J18" s="7">
        <v>6168</v>
      </c>
      <c r="K18">
        <v>210</v>
      </c>
      <c r="L18" s="7">
        <v>35442</v>
      </c>
      <c r="M18" s="7">
        <v>23754</v>
      </c>
    </row>
    <row r="19" spans="1:13" x14ac:dyDescent="0.25">
      <c r="A19" s="7">
        <v>20200412</v>
      </c>
      <c r="B19">
        <v>56</v>
      </c>
      <c r="C19" s="7">
        <v>551906</v>
      </c>
      <c r="D19" s="7">
        <v>2290416</v>
      </c>
      <c r="E19" s="7">
        <v>16419</v>
      </c>
      <c r="F19" s="7">
        <v>54749</v>
      </c>
      <c r="G19" s="7">
        <v>61480</v>
      </c>
      <c r="H19" s="7">
        <v>13917</v>
      </c>
      <c r="I19" s="7">
        <v>1455</v>
      </c>
      <c r="J19" s="7">
        <v>5986</v>
      </c>
      <c r="K19">
        <v>160</v>
      </c>
      <c r="L19" s="7">
        <v>34151</v>
      </c>
      <c r="M19" s="7">
        <v>22237</v>
      </c>
    </row>
    <row r="20" spans="1:13" x14ac:dyDescent="0.25">
      <c r="A20" s="7">
        <v>20200411</v>
      </c>
      <c r="B20">
        <v>56</v>
      </c>
      <c r="C20" s="7">
        <v>522687</v>
      </c>
      <c r="D20" s="7">
        <v>2177867</v>
      </c>
      <c r="E20" s="7">
        <v>16593</v>
      </c>
      <c r="F20" s="7">
        <v>54757</v>
      </c>
      <c r="G20" s="7">
        <v>58936</v>
      </c>
      <c r="H20" s="7">
        <v>13563</v>
      </c>
      <c r="I20" s="7">
        <v>1228</v>
      </c>
      <c r="J20" s="7">
        <v>5978</v>
      </c>
      <c r="K20">
        <v>41</v>
      </c>
      <c r="L20" s="7">
        <v>31631</v>
      </c>
      <c r="M20" s="7">
        <v>20686</v>
      </c>
    </row>
    <row r="21" spans="1:13" x14ac:dyDescent="0.25">
      <c r="A21" s="7">
        <v>20200410</v>
      </c>
      <c r="B21">
        <v>56</v>
      </c>
      <c r="C21" s="7">
        <v>492806</v>
      </c>
      <c r="D21" s="7">
        <v>2069201</v>
      </c>
      <c r="E21" s="7">
        <v>17435</v>
      </c>
      <c r="F21" s="7">
        <v>51745</v>
      </c>
      <c r="G21" s="7">
        <v>56821</v>
      </c>
      <c r="H21" s="7">
        <v>12698</v>
      </c>
      <c r="I21" s="7">
        <v>1185</v>
      </c>
      <c r="J21" s="7">
        <v>5937</v>
      </c>
      <c r="K21">
        <v>41</v>
      </c>
      <c r="L21" s="7">
        <v>29054</v>
      </c>
      <c r="M21" s="7">
        <v>18751</v>
      </c>
    </row>
    <row r="22" spans="1:13" x14ac:dyDescent="0.25">
      <c r="A22" s="7">
        <v>20200409</v>
      </c>
      <c r="B22">
        <v>56</v>
      </c>
      <c r="C22" s="7">
        <v>458260</v>
      </c>
      <c r="D22" s="7">
        <v>1946002</v>
      </c>
      <c r="E22" s="7">
        <v>17622</v>
      </c>
      <c r="F22" s="7">
        <v>49826</v>
      </c>
      <c r="G22" s="7">
        <v>52606</v>
      </c>
      <c r="H22" s="7">
        <v>12254</v>
      </c>
      <c r="I22">
        <v>924</v>
      </c>
      <c r="J22" s="7">
        <v>5794</v>
      </c>
      <c r="K22">
        <v>39</v>
      </c>
      <c r="L22" s="7">
        <v>24869</v>
      </c>
      <c r="M22" s="7">
        <v>16659</v>
      </c>
    </row>
    <row r="23" spans="1:13" x14ac:dyDescent="0.25">
      <c r="A23" s="7">
        <v>20200408</v>
      </c>
      <c r="B23">
        <v>56</v>
      </c>
      <c r="C23" s="7">
        <v>424045</v>
      </c>
      <c r="D23" s="7">
        <v>1814384</v>
      </c>
      <c r="E23" s="7">
        <v>17219</v>
      </c>
      <c r="F23" s="7">
        <v>44063</v>
      </c>
      <c r="G23" s="7">
        <v>49453</v>
      </c>
      <c r="H23" s="7">
        <v>9932</v>
      </c>
      <c r="I23" s="7">
        <v>1013</v>
      </c>
      <c r="J23" s="7">
        <v>4131</v>
      </c>
      <c r="K23">
        <v>216</v>
      </c>
      <c r="L23" s="7">
        <v>21141</v>
      </c>
      <c r="M23" s="7">
        <v>14737</v>
      </c>
    </row>
    <row r="24" spans="1:13" x14ac:dyDescent="0.25">
      <c r="A24" s="7">
        <v>20200407</v>
      </c>
      <c r="B24">
        <v>56</v>
      </c>
      <c r="C24" s="7">
        <v>393874</v>
      </c>
      <c r="D24" s="7">
        <v>1700122</v>
      </c>
      <c r="E24" s="7">
        <v>16548</v>
      </c>
      <c r="F24" s="7">
        <v>42294</v>
      </c>
      <c r="G24" s="7">
        <v>45896</v>
      </c>
      <c r="H24" s="7">
        <v>9875</v>
      </c>
      <c r="I24">
        <v>889</v>
      </c>
      <c r="J24" s="7">
        <v>4076</v>
      </c>
      <c r="K24">
        <v>151</v>
      </c>
      <c r="L24" s="7">
        <v>18477</v>
      </c>
      <c r="M24" s="7">
        <v>12841</v>
      </c>
    </row>
    <row r="25" spans="1:13" x14ac:dyDescent="0.25">
      <c r="A25" s="7">
        <v>20200406</v>
      </c>
      <c r="B25">
        <v>56</v>
      </c>
      <c r="C25" s="7">
        <v>363465</v>
      </c>
      <c r="D25" s="7">
        <v>1577786</v>
      </c>
      <c r="E25" s="7">
        <v>17283</v>
      </c>
      <c r="F25" s="7">
        <v>34663</v>
      </c>
      <c r="G25" s="7">
        <v>43624</v>
      </c>
      <c r="H25" s="7">
        <v>6943</v>
      </c>
      <c r="I25">
        <v>814</v>
      </c>
      <c r="J25" s="7">
        <v>2961</v>
      </c>
      <c r="K25">
        <v>147</v>
      </c>
      <c r="L25" s="7">
        <v>16584</v>
      </c>
      <c r="M25" s="7">
        <v>10937</v>
      </c>
    </row>
    <row r="26" spans="1:13" x14ac:dyDescent="0.25">
      <c r="A26" s="7">
        <v>20200405</v>
      </c>
      <c r="B26">
        <v>56</v>
      </c>
      <c r="C26" s="7">
        <v>334718</v>
      </c>
      <c r="D26" s="7">
        <v>1455803</v>
      </c>
      <c r="E26" s="7">
        <v>17303</v>
      </c>
      <c r="F26" s="7">
        <v>30905</v>
      </c>
      <c r="G26" s="7">
        <v>40710</v>
      </c>
      <c r="H26" s="7">
        <v>5677</v>
      </c>
      <c r="I26">
        <v>760</v>
      </c>
      <c r="J26">
        <v>652</v>
      </c>
      <c r="K26">
        <v>147</v>
      </c>
      <c r="L26" s="7">
        <v>14542</v>
      </c>
      <c r="M26" s="7">
        <v>9714</v>
      </c>
    </row>
    <row r="27" spans="1:13" x14ac:dyDescent="0.25">
      <c r="A27" s="7">
        <v>20200404</v>
      </c>
      <c r="B27">
        <v>56</v>
      </c>
      <c r="C27" s="7">
        <v>308752</v>
      </c>
      <c r="D27" s="7">
        <v>1362110</v>
      </c>
      <c r="E27" s="7">
        <v>15569</v>
      </c>
      <c r="F27" s="7">
        <v>29095</v>
      </c>
      <c r="G27" s="7">
        <v>37969</v>
      </c>
      <c r="H27" s="7">
        <v>5383</v>
      </c>
      <c r="I27">
        <v>554</v>
      </c>
      <c r="J27">
        <v>656</v>
      </c>
      <c r="K27">
        <v>147</v>
      </c>
      <c r="L27" s="7">
        <v>12840</v>
      </c>
      <c r="M27" s="7">
        <v>8487</v>
      </c>
    </row>
    <row r="28" spans="1:13" x14ac:dyDescent="0.25">
      <c r="A28" s="7">
        <v>20200403</v>
      </c>
      <c r="B28">
        <v>56</v>
      </c>
      <c r="C28" s="7">
        <v>275234</v>
      </c>
      <c r="D28" s="7">
        <v>1166831</v>
      </c>
      <c r="E28" s="7">
        <v>61976</v>
      </c>
      <c r="F28" s="7">
        <v>24564</v>
      </c>
      <c r="G28" s="7">
        <v>33501</v>
      </c>
      <c r="H28" s="7">
        <v>4811</v>
      </c>
      <c r="I28">
        <v>486</v>
      </c>
      <c r="J28">
        <v>605</v>
      </c>
      <c r="K28">
        <v>147</v>
      </c>
      <c r="L28" s="7">
        <v>10861</v>
      </c>
      <c r="M28" s="7">
        <v>7112</v>
      </c>
    </row>
    <row r="29" spans="1:13" x14ac:dyDescent="0.25">
      <c r="A29" s="7">
        <v>20200402</v>
      </c>
      <c r="B29">
        <v>56</v>
      </c>
      <c r="C29" s="7">
        <v>243235</v>
      </c>
      <c r="D29" s="7">
        <v>1066598</v>
      </c>
      <c r="E29" s="7">
        <v>62097</v>
      </c>
      <c r="F29" s="7">
        <v>21833</v>
      </c>
      <c r="G29" s="7">
        <v>30198</v>
      </c>
      <c r="H29" s="7">
        <v>4410</v>
      </c>
      <c r="I29">
        <v>456</v>
      </c>
      <c r="J29">
        <v>574</v>
      </c>
      <c r="K29">
        <v>140</v>
      </c>
      <c r="L29" s="7">
        <v>8586</v>
      </c>
      <c r="M29" s="7">
        <v>5924</v>
      </c>
    </row>
    <row r="30" spans="1:13" x14ac:dyDescent="0.25">
      <c r="A30" s="7">
        <v>20200401</v>
      </c>
      <c r="B30">
        <v>56</v>
      </c>
      <c r="C30" s="7">
        <v>215177</v>
      </c>
      <c r="D30" s="7">
        <v>976633</v>
      </c>
      <c r="E30" s="7">
        <v>59665</v>
      </c>
      <c r="F30" s="7">
        <v>19982</v>
      </c>
      <c r="G30" s="7">
        <v>26057</v>
      </c>
      <c r="H30" s="7">
        <v>3937</v>
      </c>
      <c r="I30">
        <v>407</v>
      </c>
      <c r="J30">
        <v>561</v>
      </c>
      <c r="K30">
        <v>140</v>
      </c>
      <c r="L30" s="7">
        <v>7084</v>
      </c>
      <c r="M30" s="7">
        <v>4823</v>
      </c>
    </row>
    <row r="31" spans="1:13" x14ac:dyDescent="0.25">
      <c r="A31" s="7">
        <v>20200331</v>
      </c>
      <c r="B31">
        <v>56</v>
      </c>
      <c r="C31" s="7">
        <v>189998</v>
      </c>
      <c r="D31" s="7">
        <v>894230</v>
      </c>
      <c r="E31" s="7">
        <v>59518</v>
      </c>
      <c r="F31" s="7">
        <v>17856</v>
      </c>
      <c r="G31" s="7">
        <v>22167</v>
      </c>
      <c r="H31" s="7">
        <v>3487</v>
      </c>
      <c r="I31">
        <v>236</v>
      </c>
      <c r="J31">
        <v>507</v>
      </c>
      <c r="L31" s="7">
        <v>5666</v>
      </c>
      <c r="M31" s="7">
        <v>3877</v>
      </c>
    </row>
    <row r="32" spans="1:13" x14ac:dyDescent="0.25">
      <c r="A32" s="7">
        <v>20200330</v>
      </c>
      <c r="B32">
        <v>56</v>
      </c>
      <c r="C32" s="7">
        <v>165521</v>
      </c>
      <c r="D32" s="7">
        <v>807613</v>
      </c>
      <c r="E32" s="7">
        <v>65369</v>
      </c>
      <c r="F32" s="7">
        <v>15574</v>
      </c>
      <c r="G32" s="7">
        <v>18511</v>
      </c>
      <c r="H32" s="7">
        <v>3087</v>
      </c>
      <c r="I32">
        <v>187</v>
      </c>
      <c r="J32">
        <v>451</v>
      </c>
      <c r="L32" s="7">
        <v>4560</v>
      </c>
      <c r="M32" s="7">
        <v>3060</v>
      </c>
    </row>
    <row r="33" spans="1:13" x14ac:dyDescent="0.25">
      <c r="A33" s="7">
        <v>20200329</v>
      </c>
      <c r="B33">
        <v>56</v>
      </c>
      <c r="C33" s="7">
        <v>144297</v>
      </c>
      <c r="D33" s="7">
        <v>711387</v>
      </c>
      <c r="E33" s="7">
        <v>65545</v>
      </c>
      <c r="F33" s="7">
        <v>13833</v>
      </c>
      <c r="G33" s="7">
        <v>16263</v>
      </c>
      <c r="H33" s="7">
        <v>2456</v>
      </c>
      <c r="I33">
        <v>156</v>
      </c>
      <c r="J33">
        <v>439</v>
      </c>
      <c r="L33" s="7">
        <v>4061</v>
      </c>
      <c r="M33" s="7">
        <v>2527</v>
      </c>
    </row>
    <row r="34" spans="1:13" x14ac:dyDescent="0.25">
      <c r="A34" s="7">
        <v>20200328</v>
      </c>
      <c r="B34">
        <v>56</v>
      </c>
      <c r="C34" s="7">
        <v>124815</v>
      </c>
      <c r="D34" s="7">
        <v>642089</v>
      </c>
      <c r="E34" s="7">
        <v>65709</v>
      </c>
      <c r="F34" s="7">
        <v>12179</v>
      </c>
      <c r="G34" s="7">
        <v>13749</v>
      </c>
      <c r="H34" s="7">
        <v>2174</v>
      </c>
      <c r="I34">
        <v>140</v>
      </c>
      <c r="J34">
        <v>390</v>
      </c>
      <c r="L34" s="7">
        <v>3148</v>
      </c>
      <c r="M34" s="7">
        <v>2038</v>
      </c>
    </row>
    <row r="35" spans="1:13" x14ac:dyDescent="0.25">
      <c r="A35" s="7">
        <v>20200327</v>
      </c>
      <c r="B35">
        <v>56</v>
      </c>
      <c r="C35" s="7">
        <v>105462</v>
      </c>
      <c r="D35" s="7">
        <v>557076</v>
      </c>
      <c r="E35" s="7">
        <v>60091</v>
      </c>
      <c r="F35" s="7">
        <v>10789</v>
      </c>
      <c r="G35" s="7">
        <v>11541</v>
      </c>
      <c r="H35" s="7">
        <v>1792</v>
      </c>
      <c r="I35">
        <v>124</v>
      </c>
      <c r="J35">
        <v>324</v>
      </c>
      <c r="L35" s="7">
        <v>2422</v>
      </c>
      <c r="M35" s="7">
        <v>1604</v>
      </c>
    </row>
    <row r="36" spans="1:13" x14ac:dyDescent="0.25">
      <c r="A36" s="7">
        <v>20200326</v>
      </c>
      <c r="B36">
        <v>56</v>
      </c>
      <c r="C36" s="7">
        <v>86789</v>
      </c>
      <c r="D36" s="7">
        <v>472679</v>
      </c>
      <c r="E36" s="7">
        <v>60251</v>
      </c>
      <c r="F36" s="7">
        <v>7617</v>
      </c>
      <c r="G36" s="7">
        <v>9147</v>
      </c>
      <c r="H36" s="7">
        <v>1299</v>
      </c>
      <c r="I36">
        <v>91</v>
      </c>
      <c r="J36">
        <v>258</v>
      </c>
      <c r="L36">
        <v>97</v>
      </c>
      <c r="M36" s="7">
        <v>1231</v>
      </c>
    </row>
    <row r="37" spans="1:13" x14ac:dyDescent="0.25">
      <c r="A37" s="7">
        <v>20200325</v>
      </c>
      <c r="B37">
        <v>56</v>
      </c>
      <c r="C37" s="7">
        <v>69473</v>
      </c>
      <c r="D37" s="7">
        <v>389531</v>
      </c>
      <c r="E37" s="7">
        <v>51235</v>
      </c>
      <c r="F37" s="7">
        <v>4971</v>
      </c>
      <c r="G37" s="7">
        <v>5436</v>
      </c>
      <c r="I37">
        <v>74</v>
      </c>
      <c r="J37">
        <v>167</v>
      </c>
      <c r="L37">
        <v>147</v>
      </c>
      <c r="M37">
        <v>953</v>
      </c>
    </row>
    <row r="38" spans="1:13" x14ac:dyDescent="0.25">
      <c r="A38" s="7">
        <v>20200324</v>
      </c>
      <c r="B38">
        <v>56</v>
      </c>
      <c r="C38" s="7">
        <v>57179</v>
      </c>
      <c r="D38" s="7">
        <v>318338</v>
      </c>
      <c r="E38" s="7">
        <v>14433</v>
      </c>
      <c r="F38" s="7">
        <v>3828</v>
      </c>
      <c r="G38" s="7">
        <v>4091</v>
      </c>
      <c r="M38">
        <v>725</v>
      </c>
    </row>
    <row r="39" spans="1:13" x14ac:dyDescent="0.25">
      <c r="A39" s="7">
        <v>20200323</v>
      </c>
      <c r="B39">
        <v>56</v>
      </c>
      <c r="C39" s="7">
        <v>47013</v>
      </c>
      <c r="D39" s="7">
        <v>259891</v>
      </c>
      <c r="E39" s="7">
        <v>14571</v>
      </c>
      <c r="F39" s="7">
        <v>2770</v>
      </c>
      <c r="G39" s="7">
        <v>3258</v>
      </c>
      <c r="M39">
        <v>521</v>
      </c>
    </row>
    <row r="40" spans="1:13" x14ac:dyDescent="0.25">
      <c r="A40" s="7">
        <v>20200322</v>
      </c>
      <c r="B40">
        <v>56</v>
      </c>
      <c r="C40" s="7">
        <v>36334</v>
      </c>
      <c r="D40" s="7">
        <v>213435</v>
      </c>
      <c r="E40" s="7">
        <v>2842</v>
      </c>
      <c r="F40" s="7">
        <v>2155</v>
      </c>
      <c r="G40" s="7">
        <v>2498</v>
      </c>
      <c r="M40">
        <v>436</v>
      </c>
    </row>
    <row r="41" spans="1:13" x14ac:dyDescent="0.25">
      <c r="A41" s="7">
        <v>20200321</v>
      </c>
      <c r="B41">
        <v>56</v>
      </c>
      <c r="C41" s="7">
        <v>27372</v>
      </c>
      <c r="D41" s="7">
        <v>177800</v>
      </c>
      <c r="E41" s="7">
        <v>3468</v>
      </c>
      <c r="F41" s="7">
        <v>1436</v>
      </c>
      <c r="G41" s="7">
        <v>1964</v>
      </c>
      <c r="M41">
        <v>306</v>
      </c>
    </row>
    <row r="42" spans="1:13" x14ac:dyDescent="0.25">
      <c r="A42" s="7">
        <v>20200320</v>
      </c>
      <c r="B42">
        <v>56</v>
      </c>
      <c r="C42" s="7">
        <v>20840</v>
      </c>
      <c r="D42" s="7">
        <v>139579</v>
      </c>
      <c r="E42" s="7">
        <v>3330</v>
      </c>
      <c r="F42" s="7">
        <v>1042</v>
      </c>
      <c r="M42">
        <v>253</v>
      </c>
    </row>
    <row r="43" spans="1:13" x14ac:dyDescent="0.25">
      <c r="A43" s="7">
        <v>20200319</v>
      </c>
      <c r="B43">
        <v>56</v>
      </c>
      <c r="C43" s="7">
        <v>15063</v>
      </c>
      <c r="D43" s="7">
        <v>109195</v>
      </c>
      <c r="E43" s="7">
        <v>3016</v>
      </c>
      <c r="F43">
        <v>617</v>
      </c>
      <c r="M43">
        <v>189</v>
      </c>
    </row>
    <row r="44" spans="1:13" x14ac:dyDescent="0.25">
      <c r="A44" s="7">
        <v>20200318</v>
      </c>
      <c r="B44">
        <v>56</v>
      </c>
      <c r="C44" s="7">
        <v>10865</v>
      </c>
      <c r="D44" s="7">
        <v>85993</v>
      </c>
      <c r="E44" s="7">
        <v>2526</v>
      </c>
      <c r="F44">
        <v>416</v>
      </c>
      <c r="M44">
        <v>145</v>
      </c>
    </row>
    <row r="45" spans="1:13" x14ac:dyDescent="0.25">
      <c r="A45" s="7">
        <v>20200317</v>
      </c>
      <c r="B45">
        <v>56</v>
      </c>
      <c r="C45" s="7">
        <v>8288</v>
      </c>
      <c r="D45" s="7">
        <v>63931</v>
      </c>
      <c r="E45" s="7">
        <v>1687</v>
      </c>
      <c r="F45">
        <v>325</v>
      </c>
      <c r="M45">
        <v>120</v>
      </c>
    </row>
    <row r="46" spans="1:13" x14ac:dyDescent="0.25">
      <c r="A46" s="7">
        <v>20200316</v>
      </c>
      <c r="B46">
        <v>56</v>
      </c>
      <c r="C46" s="7">
        <v>6130</v>
      </c>
      <c r="D46" s="7">
        <v>50480</v>
      </c>
      <c r="E46" s="7">
        <v>1691</v>
      </c>
      <c r="M46">
        <v>98</v>
      </c>
    </row>
    <row r="47" spans="1:13" x14ac:dyDescent="0.25">
      <c r="A47" s="7">
        <v>20200315</v>
      </c>
      <c r="B47">
        <v>51</v>
      </c>
      <c r="C47" s="7">
        <v>4843</v>
      </c>
      <c r="D47" s="7">
        <v>34106</v>
      </c>
      <c r="E47" s="7">
        <v>2242</v>
      </c>
      <c r="M47">
        <v>77</v>
      </c>
    </row>
    <row r="48" spans="1:13" x14ac:dyDescent="0.25">
      <c r="A48" s="7">
        <v>20200314</v>
      </c>
      <c r="B48">
        <v>51</v>
      </c>
      <c r="C48" s="7">
        <v>3759</v>
      </c>
      <c r="D48" s="7">
        <v>27532</v>
      </c>
      <c r="E48" s="7">
        <v>1236</v>
      </c>
      <c r="M48">
        <v>63</v>
      </c>
    </row>
    <row r="49" spans="1:13" x14ac:dyDescent="0.25">
      <c r="A49" s="7">
        <v>20200313</v>
      </c>
      <c r="B49">
        <v>51</v>
      </c>
      <c r="C49" s="7">
        <v>3004</v>
      </c>
      <c r="D49" s="7">
        <v>23769</v>
      </c>
      <c r="E49" s="7">
        <v>1130</v>
      </c>
      <c r="M49">
        <v>55</v>
      </c>
    </row>
    <row r="50" spans="1:13" x14ac:dyDescent="0.25">
      <c r="A50" s="7">
        <v>20200312</v>
      </c>
      <c r="B50">
        <v>51</v>
      </c>
      <c r="C50" s="7">
        <v>2142</v>
      </c>
      <c r="D50" s="7">
        <v>15575</v>
      </c>
      <c r="E50">
        <v>673</v>
      </c>
      <c r="M50">
        <v>51</v>
      </c>
    </row>
    <row r="51" spans="1:13" x14ac:dyDescent="0.25">
      <c r="A51" s="7">
        <v>20200311</v>
      </c>
      <c r="B51">
        <v>50</v>
      </c>
      <c r="C51" s="7">
        <v>1672</v>
      </c>
      <c r="D51" s="7">
        <v>10908</v>
      </c>
      <c r="E51">
        <v>563</v>
      </c>
      <c r="M51">
        <v>43</v>
      </c>
    </row>
    <row r="52" spans="1:13" x14ac:dyDescent="0.25">
      <c r="A52" s="7">
        <v>20200310</v>
      </c>
      <c r="B52">
        <v>50</v>
      </c>
      <c r="C52" s="7">
        <v>1280</v>
      </c>
      <c r="D52" s="7">
        <v>7552</v>
      </c>
      <c r="E52">
        <v>469</v>
      </c>
      <c r="M52">
        <v>37</v>
      </c>
    </row>
    <row r="53" spans="1:13" x14ac:dyDescent="0.25">
      <c r="A53" s="7">
        <v>20200309</v>
      </c>
      <c r="B53">
        <v>50</v>
      </c>
      <c r="C53" s="7">
        <v>1013</v>
      </c>
      <c r="D53" s="7">
        <v>5407</v>
      </c>
      <c r="E53">
        <v>313</v>
      </c>
      <c r="M53">
        <v>35</v>
      </c>
    </row>
    <row r="54" spans="1:13" x14ac:dyDescent="0.25">
      <c r="A54" s="7">
        <v>20200308</v>
      </c>
      <c r="B54">
        <v>50</v>
      </c>
      <c r="C54">
        <v>721</v>
      </c>
      <c r="D54" s="7">
        <v>3903</v>
      </c>
      <c r="E54">
        <v>347</v>
      </c>
      <c r="M54">
        <v>31</v>
      </c>
    </row>
    <row r="55" spans="1:13" x14ac:dyDescent="0.25">
      <c r="A55" s="7">
        <v>20200307</v>
      </c>
      <c r="B55">
        <v>50</v>
      </c>
      <c r="C55">
        <v>538</v>
      </c>
      <c r="D55" s="7">
        <v>3215</v>
      </c>
      <c r="E55">
        <v>602</v>
      </c>
      <c r="M55">
        <v>27</v>
      </c>
    </row>
    <row r="56" spans="1:13" x14ac:dyDescent="0.25">
      <c r="A56" s="7">
        <v>20200306</v>
      </c>
      <c r="B56">
        <v>36</v>
      </c>
      <c r="C56">
        <v>387</v>
      </c>
      <c r="D56" s="7">
        <v>2596</v>
      </c>
      <c r="E56">
        <v>458</v>
      </c>
      <c r="M56">
        <v>26</v>
      </c>
    </row>
    <row r="57" spans="1:13" x14ac:dyDescent="0.25">
      <c r="A57" s="7">
        <v>20200305</v>
      </c>
      <c r="B57">
        <v>24</v>
      </c>
      <c r="C57">
        <v>275</v>
      </c>
      <c r="D57" s="7">
        <v>1913</v>
      </c>
      <c r="E57">
        <v>197</v>
      </c>
      <c r="M57">
        <v>20</v>
      </c>
    </row>
    <row r="58" spans="1:13" x14ac:dyDescent="0.25">
      <c r="A58" s="7">
        <v>20200304</v>
      </c>
      <c r="B58">
        <v>15</v>
      </c>
      <c r="C58">
        <v>207</v>
      </c>
      <c r="D58" s="7">
        <v>1390</v>
      </c>
      <c r="E58">
        <v>103</v>
      </c>
      <c r="M58">
        <v>16</v>
      </c>
    </row>
    <row r="59" spans="1:13" x14ac:dyDescent="0.25">
      <c r="A59">
        <v>20200303</v>
      </c>
      <c r="B59">
        <v>3</v>
      </c>
      <c r="C59">
        <v>94</v>
      </c>
      <c r="D59">
        <v>433</v>
      </c>
      <c r="M59">
        <v>14</v>
      </c>
    </row>
    <row r="60" spans="1:13" x14ac:dyDescent="0.25">
      <c r="A60">
        <v>20200302</v>
      </c>
      <c r="B60">
        <v>3</v>
      </c>
      <c r="C60">
        <v>53</v>
      </c>
      <c r="D60">
        <v>229</v>
      </c>
      <c r="M60">
        <v>11</v>
      </c>
    </row>
    <row r="61" spans="1:13" x14ac:dyDescent="0.25">
      <c r="A61">
        <v>20200301</v>
      </c>
      <c r="B61">
        <v>3</v>
      </c>
      <c r="C61">
        <v>40</v>
      </c>
      <c r="D61">
        <v>81</v>
      </c>
      <c r="M61">
        <v>8</v>
      </c>
    </row>
    <row r="62" spans="1:13" x14ac:dyDescent="0.25">
      <c r="A62">
        <v>20200229</v>
      </c>
      <c r="B62">
        <v>1</v>
      </c>
      <c r="C62">
        <v>18</v>
      </c>
      <c r="D62">
        <v>23</v>
      </c>
      <c r="M62">
        <v>5</v>
      </c>
    </row>
    <row r="63" spans="1:13" x14ac:dyDescent="0.25">
      <c r="A63">
        <v>20200228</v>
      </c>
      <c r="B63">
        <v>1</v>
      </c>
      <c r="C63">
        <v>9</v>
      </c>
      <c r="M63">
        <v>4</v>
      </c>
    </row>
    <row r="64" spans="1:13" x14ac:dyDescent="0.25">
      <c r="A64">
        <v>20200227</v>
      </c>
      <c r="B64">
        <v>1</v>
      </c>
      <c r="C64">
        <v>2</v>
      </c>
      <c r="M64">
        <v>2</v>
      </c>
    </row>
    <row r="65" spans="1:13" x14ac:dyDescent="0.25">
      <c r="A65">
        <v>20200226</v>
      </c>
      <c r="B65">
        <v>1</v>
      </c>
      <c r="C65">
        <v>2</v>
      </c>
      <c r="M65">
        <v>2</v>
      </c>
    </row>
    <row r="66" spans="1:13" x14ac:dyDescent="0.25">
      <c r="A66">
        <v>2020022512</v>
      </c>
    </row>
    <row r="67" spans="1:13" x14ac:dyDescent="0.25">
      <c r="A67">
        <v>2020022412</v>
      </c>
    </row>
    <row r="68" spans="1:13" x14ac:dyDescent="0.25">
      <c r="A68">
        <v>2020022312</v>
      </c>
    </row>
    <row r="69" spans="1:13" x14ac:dyDescent="0.25">
      <c r="A69">
        <v>2020022212</v>
      </c>
    </row>
    <row r="70" spans="1:13" x14ac:dyDescent="0.25">
      <c r="A70">
        <v>2020022112</v>
      </c>
    </row>
    <row r="71" spans="1:13" x14ac:dyDescent="0.25">
      <c r="A71">
        <v>2020022012</v>
      </c>
    </row>
    <row r="72" spans="1:13" x14ac:dyDescent="0.25">
      <c r="A72">
        <v>2020021912</v>
      </c>
    </row>
    <row r="73" spans="1:13" x14ac:dyDescent="0.25">
      <c r="A73">
        <v>2020021812</v>
      </c>
    </row>
    <row r="74" spans="1:13" x14ac:dyDescent="0.25">
      <c r="A74">
        <v>2020021712</v>
      </c>
    </row>
    <row r="75" spans="1:13" x14ac:dyDescent="0.25">
      <c r="A75">
        <v>2020021612</v>
      </c>
    </row>
    <row r="76" spans="1:13" x14ac:dyDescent="0.25">
      <c r="A76">
        <v>2020021512</v>
      </c>
    </row>
    <row r="77" spans="1:13" x14ac:dyDescent="0.25">
      <c r="A77">
        <v>2020021412</v>
      </c>
    </row>
    <row r="78" spans="1:13" x14ac:dyDescent="0.25">
      <c r="A78">
        <v>2020021312</v>
      </c>
    </row>
    <row r="79" spans="1:13" x14ac:dyDescent="0.25">
      <c r="A79">
        <v>2020021212</v>
      </c>
    </row>
    <row r="80" spans="1:13" x14ac:dyDescent="0.25">
      <c r="A80">
        <v>2020021112</v>
      </c>
    </row>
    <row r="81" spans="1:1" x14ac:dyDescent="0.25">
      <c r="A81">
        <v>2020021012</v>
      </c>
    </row>
    <row r="82" spans="1:1" x14ac:dyDescent="0.25">
      <c r="A82">
        <v>2020020912</v>
      </c>
    </row>
    <row r="83" spans="1:1" x14ac:dyDescent="0.25">
      <c r="A83">
        <v>2020020812</v>
      </c>
    </row>
    <row r="84" spans="1:1" x14ac:dyDescent="0.25">
      <c r="A84">
        <v>2020020712</v>
      </c>
    </row>
    <row r="85" spans="1:1" x14ac:dyDescent="0.25">
      <c r="A85">
        <v>2020020611</v>
      </c>
    </row>
    <row r="86" spans="1:1" x14ac:dyDescent="0.25">
      <c r="A86">
        <v>2020020511</v>
      </c>
    </row>
    <row r="87" spans="1:1" x14ac:dyDescent="0.25">
      <c r="A87">
        <v>2020020411</v>
      </c>
    </row>
    <row r="88" spans="1:1" x14ac:dyDescent="0.25">
      <c r="A88">
        <v>2020020311</v>
      </c>
    </row>
    <row r="89" spans="1:1" x14ac:dyDescent="0.25">
      <c r="A89">
        <v>2020020211</v>
      </c>
    </row>
    <row r="90" spans="1:1" x14ac:dyDescent="0.25">
      <c r="A90">
        <v>2020020111</v>
      </c>
    </row>
    <row r="91" spans="1:1" x14ac:dyDescent="0.25">
      <c r="A91">
        <v>2020013111</v>
      </c>
    </row>
    <row r="92" spans="1:1" x14ac:dyDescent="0.25">
      <c r="A92">
        <v>2020013011</v>
      </c>
    </row>
    <row r="93" spans="1:1" x14ac:dyDescent="0.25">
      <c r="A93">
        <v>2020012911</v>
      </c>
    </row>
    <row r="94" spans="1:1" x14ac:dyDescent="0.25">
      <c r="A94">
        <v>2020012811</v>
      </c>
    </row>
    <row r="95" spans="1:1" x14ac:dyDescent="0.25">
      <c r="A95">
        <v>2020012711</v>
      </c>
    </row>
    <row r="96" spans="1:1" x14ac:dyDescent="0.25">
      <c r="A96">
        <v>2020012611</v>
      </c>
    </row>
    <row r="97" spans="1:1" x14ac:dyDescent="0.25">
      <c r="A97">
        <v>2020012511</v>
      </c>
    </row>
    <row r="98" spans="1:1" x14ac:dyDescent="0.25">
      <c r="A98">
        <v>2020012411</v>
      </c>
    </row>
    <row r="99" spans="1:1" x14ac:dyDescent="0.25">
      <c r="A99">
        <v>2020012311</v>
      </c>
    </row>
    <row r="100" spans="1:1" x14ac:dyDescent="0.25">
      <c r="A100">
        <v>2020012211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us-ny-nyc</vt:lpstr>
      <vt:lpstr>Sheet1</vt:lpstr>
      <vt:lpstr>nys</vt:lpstr>
      <vt:lpstr>nyc zip codes</vt:lpstr>
      <vt:lpstr>nyc data base removed</vt:lpstr>
      <vt:lpstr>us 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2020-03-24T22:32:46Z</dcterms:created>
  <dcterms:modified xsi:type="dcterms:W3CDTF">2020-05-11T15:10:05Z</dcterms:modified>
</cp:coreProperties>
</file>