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c-my.sharepoint.com/personal/chloe_trottier_ucalgary_ca/Documents/Winter 2024/KNES 381/"/>
    </mc:Choice>
  </mc:AlternateContent>
  <xr:revisionPtr revIDLastSave="1037" documentId="8_{FFAD0402-A5B7-4A81-AE8C-3B89929E9C41}" xr6:coauthVersionLast="47" xr6:coauthVersionMax="47" xr10:uidLastSave="{45097915-1E7C-41AA-A065-7D99BA78980F}"/>
  <bookViews>
    <workbookView xWindow="-110" yWindow="-110" windowWidth="22780" windowHeight="14540" xr2:uid="{D6281E2E-D806-43BA-B399-91D03C82311B}"/>
  </bookViews>
  <sheets>
    <sheet name="VO2" sheetId="2" r:id="rId1"/>
    <sheet name="Height_Weight" sheetId="4" r:id="rId2"/>
  </sheets>
  <definedNames>
    <definedName name="_xlchart.v1.0" hidden="1">Height_Weight!$A$1</definedName>
    <definedName name="_xlchart.v1.1" hidden="1">Height_Weight!$A$2:$A$51</definedName>
    <definedName name="_xlchart.v1.2" hidden="1">Height_Weight!$B$2:$B$51</definedName>
    <definedName name="_xlchart.v1.3" hidden="1">Height_Weight!$C$2:$C$51</definedName>
    <definedName name="ExternalData_1" localSheetId="0" hidden="1">'VO2'!$A$1:$Q$58</definedName>
    <definedName name="ExternalData_2" localSheetId="1" hidden="1">Height_Weight!$A$1:$A$51</definedName>
    <definedName name="ExternalData_3" localSheetId="1" hidden="1">Height_Weight!$B$1:$B$51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W13" i="2"/>
  <c r="X13" i="2"/>
  <c r="C37" i="4"/>
  <c r="C2" i="4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W15" i="2"/>
  <c r="W14" i="2"/>
  <c r="W12" i="2"/>
  <c r="W11" i="2"/>
  <c r="W10" i="2"/>
  <c r="X9" i="2" l="1"/>
  <c r="X11" i="2"/>
  <c r="X12" i="2"/>
  <c r="X14" i="2"/>
  <c r="X15" i="2"/>
  <c r="X10" i="2" l="1"/>
  <c r="W9" i="2"/>
  <c r="W16" i="2" s="1"/>
  <c r="X5" i="2" s="1"/>
  <c r="Y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FB717F-CEF8-4BA3-B7DC-A97B2595DBC7}" keepAlive="1" name="Query - group_height" description="Connection to the 'group_height' query in the workbook." type="5" refreshedVersion="8" background="1" saveData="1">
    <dbPr connection="Provider=Microsoft.Mashup.OleDb.1;Data Source=$Workbook$;Location=group_height;Extended Properties=&quot;&quot;" command="SELECT * FROM [group_height]"/>
  </connection>
  <connection id="2" xr16:uid="{5E1EDFAB-FE19-47A6-BAD3-B55E004D524A}" keepAlive="1" name="Query - group_weight" description="Connection to the 'group_weight' query in the workbook." type="5" refreshedVersion="8" background="1" saveData="1">
    <dbPr connection="Provider=Microsoft.Mashup.OleDb.1;Data Source=$Workbook$;Location=group_weight;Extended Properties=&quot;&quot;" command="SELECT * FROM [group_weight]"/>
  </connection>
  <connection id="3" xr16:uid="{445AC484-A1E5-49B8-A8DC-4DC585C36AE2}" keepAlive="1" name="Query - VO2" description="Connection to the 'VO2' query in the workbook." type="5" refreshedVersion="8" background="1" saveData="1">
    <dbPr connection="Provider=Microsoft.Mashup.OleDb.1;Data Source=$Workbook$;Location=VO2;Extended Properties=&quot;&quot;" command="SELECT * FROM [VO2]"/>
  </connection>
</connections>
</file>

<file path=xl/sharedStrings.xml><?xml version="1.0" encoding="utf-8"?>
<sst xmlns="http://schemas.openxmlformats.org/spreadsheetml/2006/main" count="91" uniqueCount="79">
  <si>
    <t xml:space="preserve">TIME </t>
  </si>
  <si>
    <t xml:space="preserve"> "VO2   "</t>
  </si>
  <si>
    <t xml:space="preserve"> "VO2/kg  "</t>
  </si>
  <si>
    <t xml:space="preserve"> "METS "</t>
  </si>
  <si>
    <t xml:space="preserve"> "VCO2  "</t>
  </si>
  <si>
    <t xml:space="preserve"> "VE     "</t>
  </si>
  <si>
    <t xml:space="preserve"> "RER  "</t>
  </si>
  <si>
    <t xml:space="preserve"> "RR  "</t>
  </si>
  <si>
    <t xml:space="preserve"> "Vt    "</t>
  </si>
  <si>
    <t xml:space="preserve"> "FEO2  "</t>
  </si>
  <si>
    <t xml:space="preserve"> "FECO2 "</t>
  </si>
  <si>
    <t xml:space="preserve"> "HR  "</t>
  </si>
  <si>
    <t xml:space="preserve"> "VE/   "</t>
  </si>
  <si>
    <t xml:space="preserve"> "VE/   "_1</t>
  </si>
  <si>
    <t xml:space="preserve"> "PetCO2 "</t>
  </si>
  <si>
    <t>Power</t>
  </si>
  <si>
    <t>Lactate</t>
  </si>
  <si>
    <t xml:space="preserve">     </t>
  </si>
  <si>
    <t xml:space="preserve"> "STPD  "</t>
  </si>
  <si>
    <t xml:space="preserve"> "STPD    "</t>
  </si>
  <si>
    <t xml:space="preserve"> "     "</t>
  </si>
  <si>
    <t xml:space="preserve"> "BTPS   "</t>
  </si>
  <si>
    <t xml:space="preserve"> "    "</t>
  </si>
  <si>
    <t xml:space="preserve"> "BTPS  "</t>
  </si>
  <si>
    <t xml:space="preserve"> "      "</t>
  </si>
  <si>
    <t xml:space="preserve"> "       "</t>
  </si>
  <si>
    <t xml:space="preserve">min  </t>
  </si>
  <si>
    <t xml:space="preserve"> "L/min "</t>
  </si>
  <si>
    <t xml:space="preserve"> "ml/kg/m "</t>
  </si>
  <si>
    <t xml:space="preserve"> "L/min  "</t>
  </si>
  <si>
    <t xml:space="preserve"> "BPM "</t>
  </si>
  <si>
    <t xml:space="preserve"> "L     "</t>
  </si>
  <si>
    <t xml:space="preserve"> "%     "</t>
  </si>
  <si>
    <t xml:space="preserve"> "bpm "</t>
  </si>
  <si>
    <t xml:space="preserve"> "BT/ST "</t>
  </si>
  <si>
    <t xml:space="preserve"> "mmHg   "</t>
  </si>
  <si>
    <t>W</t>
  </si>
  <si>
    <t>mmol/L</t>
  </si>
  <si>
    <t>----------</t>
  </si>
  <si>
    <t>&gt;0.7</t>
  </si>
  <si>
    <t>Subject name</t>
  </si>
  <si>
    <t>Age</t>
  </si>
  <si>
    <t>Height</t>
  </si>
  <si>
    <t>Sex</t>
  </si>
  <si>
    <t>Female</t>
  </si>
  <si>
    <t>Skinfold site</t>
  </si>
  <si>
    <t>Measure1</t>
  </si>
  <si>
    <t>Measure2</t>
  </si>
  <si>
    <t>Average</t>
  </si>
  <si>
    <t>Difference</t>
  </si>
  <si>
    <t>Chest</t>
  </si>
  <si>
    <t>Midaxilar</t>
  </si>
  <si>
    <t>Triceps</t>
  </si>
  <si>
    <t>Subscapular</t>
  </si>
  <si>
    <t>Abdominal</t>
  </si>
  <si>
    <t>Suprailliac</t>
  </si>
  <si>
    <t>Thigh</t>
  </si>
  <si>
    <t>Male</t>
  </si>
  <si>
    <t>Abby Robinson</t>
  </si>
  <si>
    <t>Body density = 1.112 – (0.00043499 x sum of all the skinfolds) + (0.00000055 x sum of all of skinfolds squared) – (0.00028826 x age)</t>
  </si>
  <si>
    <t>Body density= 1.097 – (0.00046971 x sum of all of skinfolds) + (0.00000056 x sum of all of skinfolds squared) – (0.00012828 x age)</t>
  </si>
  <si>
    <t>Siri Equation:</t>
  </si>
  <si>
    <t>Body Fat Percentage (%) = [(495 / Body Density) – 450]</t>
  </si>
  <si>
    <t>Males</t>
  </si>
  <si>
    <t>Females</t>
  </si>
  <si>
    <t>Rating</t>
  </si>
  <si>
    <t>Athletic</t>
  </si>
  <si>
    <t>Good</t>
  </si>
  <si>
    <t>Acceptable</t>
  </si>
  <si>
    <t>Overweight</t>
  </si>
  <si>
    <t>&gt;24</t>
  </si>
  <si>
    <t>&gt;37</t>
  </si>
  <si>
    <t>Obese</t>
  </si>
  <si>
    <t>SUM</t>
  </si>
  <si>
    <t>Body Density</t>
  </si>
  <si>
    <t>Body  Fat %</t>
  </si>
  <si>
    <t>Height (cm)</t>
  </si>
  <si>
    <t>BMI (kg/m2)</t>
  </si>
  <si>
    <t>Weight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</si>
</sst>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4472C4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70AD47"/>
      <name val="Calibri"/>
      <family val="2"/>
    </font>
    <font>
      <b/>
      <sz val="11"/>
      <color rgb="FFFFC000"/>
      <name val="Calibri"/>
      <family val="2"/>
    </font>
    <font>
      <b/>
      <sz val="11"/>
      <color rgb="FFA5A5A5"/>
      <name val="Calibri"/>
      <family val="2"/>
    </font>
    <font>
      <b/>
      <sz val="11"/>
      <color rgb="FFED7D31"/>
      <name val="Calibri"/>
      <family val="2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0" fontId="0" fillId="0" borderId="0" xfId="0" applyAlignment="1" applyProtection="1">
      <alignment horizontal="right"/>
      <protection locked="0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38">
    <dxf>
      <font>
        <color rgb="FFA5A5A5"/>
      </font>
    </dxf>
    <dxf>
      <font>
        <color rgb="FFFFC000"/>
      </font>
    </dxf>
    <dxf>
      <font>
        <color rgb="FF4472C4"/>
      </font>
    </dxf>
    <dxf>
      <font>
        <color rgb="FF70AD47"/>
      </font>
    </dxf>
    <dxf>
      <font>
        <color rgb="FFED7D31"/>
      </font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numFmt numFmtId="2" formatCode="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center" textRotation="0" wrapText="1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1CA7B6"/>
      <color rgb="FFA5A5A5"/>
      <color rgb="FFFFC000"/>
      <color rgb="FF4472C4"/>
      <color rgb="FF70AD47"/>
      <color rgb="FFED7D31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1100" b="0" i="0" u="none" strike="noStrike" baseline="0">
                <a:effectLst/>
              </a:rPr>
              <a:t>V̇O</a:t>
            </a:r>
            <a:r>
              <a:rPr lang="en-CA" sz="1100" b="0" i="0" u="none" strike="noStrike" baseline="-25000">
                <a:effectLst/>
              </a:rPr>
              <a:t>2</a:t>
            </a:r>
            <a:r>
              <a:rPr lang="en-US" sz="1100">
                <a:solidFill>
                  <a:sysClr val="windowText" lastClr="000000"/>
                </a:solidFill>
              </a:rPr>
              <a:t> and Ve over Time for Subject 1321</a:t>
            </a:r>
          </a:p>
        </c:rich>
      </c:tx>
      <c:layout>
        <c:manualLayout>
          <c:xMode val="edge"/>
          <c:yMode val="edge"/>
          <c:x val="0.286518883415435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V̇O2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'VO2'!$A$5:$A$58</c:f>
              <c:numCache>
                <c:formatCode>General</c:formatCode>
                <c:ptCount val="54"/>
                <c:pt idx="0">
                  <c:v>0.54849999999999999</c:v>
                </c:pt>
                <c:pt idx="1">
                  <c:v>1.0485</c:v>
                </c:pt>
                <c:pt idx="2">
                  <c:v>1.532667</c:v>
                </c:pt>
                <c:pt idx="3">
                  <c:v>2.0261670000000001</c:v>
                </c:pt>
                <c:pt idx="4">
                  <c:v>2.5114999999999998</c:v>
                </c:pt>
                <c:pt idx="5">
                  <c:v>3.056</c:v>
                </c:pt>
                <c:pt idx="6">
                  <c:v>3.5363329999999999</c:v>
                </c:pt>
                <c:pt idx="7">
                  <c:v>4.0333329999999998</c:v>
                </c:pt>
                <c:pt idx="8">
                  <c:v>4.5465</c:v>
                </c:pt>
                <c:pt idx="9">
                  <c:v>5.0389999999999997</c:v>
                </c:pt>
                <c:pt idx="10">
                  <c:v>5.5051670000000001</c:v>
                </c:pt>
                <c:pt idx="11">
                  <c:v>6.0416670000000003</c:v>
                </c:pt>
                <c:pt idx="12">
                  <c:v>6.5083339999999996</c:v>
                </c:pt>
                <c:pt idx="13">
                  <c:v>7.0155010000000004</c:v>
                </c:pt>
                <c:pt idx="14">
                  <c:v>7.5271679999999996</c:v>
                </c:pt>
                <c:pt idx="15">
                  <c:v>8.0068350000000006</c:v>
                </c:pt>
                <c:pt idx="16">
                  <c:v>8.5265039999999992</c:v>
                </c:pt>
                <c:pt idx="17">
                  <c:v>9.0451700000000006</c:v>
                </c:pt>
                <c:pt idx="18">
                  <c:v>9.5233349999999994</c:v>
                </c:pt>
                <c:pt idx="19">
                  <c:v>10.026168</c:v>
                </c:pt>
                <c:pt idx="20">
                  <c:v>10.505668</c:v>
                </c:pt>
                <c:pt idx="21">
                  <c:v>11.025333</c:v>
                </c:pt>
                <c:pt idx="22">
                  <c:v>11.530332</c:v>
                </c:pt>
                <c:pt idx="23">
                  <c:v>12.025331</c:v>
                </c:pt>
                <c:pt idx="24">
                  <c:v>12.534665</c:v>
                </c:pt>
                <c:pt idx="25">
                  <c:v>13.035997999999999</c:v>
                </c:pt>
                <c:pt idx="26">
                  <c:v>13.504498</c:v>
                </c:pt>
                <c:pt idx="27">
                  <c:v>14.023830999999999</c:v>
                </c:pt>
                <c:pt idx="28">
                  <c:v>14.516</c:v>
                </c:pt>
                <c:pt idx="29">
                  <c:v>15.030499000000001</c:v>
                </c:pt>
                <c:pt idx="30">
                  <c:v>15.513500000000001</c:v>
                </c:pt>
                <c:pt idx="31">
                  <c:v>16.012333000000002</c:v>
                </c:pt>
                <c:pt idx="32">
                  <c:v>16.523669999999999</c:v>
                </c:pt>
                <c:pt idx="33">
                  <c:v>17.028670999999999</c:v>
                </c:pt>
                <c:pt idx="34">
                  <c:v>17.530840000000001</c:v>
                </c:pt>
                <c:pt idx="35">
                  <c:v>18.025507000000001</c:v>
                </c:pt>
                <c:pt idx="36">
                  <c:v>18.504175</c:v>
                </c:pt>
                <c:pt idx="37">
                  <c:v>19.000506999999999</c:v>
                </c:pt>
                <c:pt idx="38">
                  <c:v>19.517175999999999</c:v>
                </c:pt>
                <c:pt idx="39">
                  <c:v>20.013508000000002</c:v>
                </c:pt>
                <c:pt idx="40">
                  <c:v>20.502506</c:v>
                </c:pt>
                <c:pt idx="41">
                  <c:v>21.004339000000002</c:v>
                </c:pt>
                <c:pt idx="42">
                  <c:v>21.500672999999999</c:v>
                </c:pt>
                <c:pt idx="43">
                  <c:v>22.006340000000002</c:v>
                </c:pt>
                <c:pt idx="44">
                  <c:v>22.518671000000001</c:v>
                </c:pt>
                <c:pt idx="45">
                  <c:v>23.023002999999999</c:v>
                </c:pt>
                <c:pt idx="46">
                  <c:v>23.50967</c:v>
                </c:pt>
                <c:pt idx="47">
                  <c:v>24.018339000000001</c:v>
                </c:pt>
                <c:pt idx="48">
                  <c:v>24.519506</c:v>
                </c:pt>
                <c:pt idx="49">
                  <c:v>25.002171000000001</c:v>
                </c:pt>
                <c:pt idx="50">
                  <c:v>25.511838999999998</c:v>
                </c:pt>
                <c:pt idx="51">
                  <c:v>26.020005999999999</c:v>
                </c:pt>
                <c:pt idx="52">
                  <c:v>26.509342</c:v>
                </c:pt>
                <c:pt idx="53">
                  <c:v>26.862507000000001</c:v>
                </c:pt>
              </c:numCache>
            </c:numRef>
          </c:xVal>
          <c:yVal>
            <c:numRef>
              <c:f>'VO2'!$B$5:$B$58</c:f>
              <c:numCache>
                <c:formatCode>General</c:formatCode>
                <c:ptCount val="54"/>
                <c:pt idx="0">
                  <c:v>0.28608699999999998</c:v>
                </c:pt>
                <c:pt idx="1">
                  <c:v>0.32301200000000002</c:v>
                </c:pt>
                <c:pt idx="2">
                  <c:v>0.29465400000000003</c:v>
                </c:pt>
                <c:pt idx="3">
                  <c:v>0.28252899999999997</c:v>
                </c:pt>
                <c:pt idx="4">
                  <c:v>0.49031799999999998</c:v>
                </c:pt>
                <c:pt idx="5">
                  <c:v>0.70935099999999995</c:v>
                </c:pt>
                <c:pt idx="6">
                  <c:v>0.91103100000000004</c:v>
                </c:pt>
                <c:pt idx="7">
                  <c:v>0.88167399999999996</c:v>
                </c:pt>
                <c:pt idx="8">
                  <c:v>0.99270199999999997</c:v>
                </c:pt>
                <c:pt idx="9">
                  <c:v>1.1235660000000001</c:v>
                </c:pt>
                <c:pt idx="10">
                  <c:v>1.01939</c:v>
                </c:pt>
                <c:pt idx="11">
                  <c:v>1.111423</c:v>
                </c:pt>
                <c:pt idx="12">
                  <c:v>0.99344500000000002</c:v>
                </c:pt>
                <c:pt idx="13">
                  <c:v>1.0972249999999999</c:v>
                </c:pt>
                <c:pt idx="14">
                  <c:v>1.188002</c:v>
                </c:pt>
                <c:pt idx="15">
                  <c:v>1.312014</c:v>
                </c:pt>
                <c:pt idx="16">
                  <c:v>1.3949990000000001</c:v>
                </c:pt>
                <c:pt idx="17">
                  <c:v>1.4268639999999999</c:v>
                </c:pt>
                <c:pt idx="18">
                  <c:v>1.6174189999999999</c:v>
                </c:pt>
                <c:pt idx="19">
                  <c:v>1.3533759999999999</c:v>
                </c:pt>
                <c:pt idx="20">
                  <c:v>1.5600529999999999</c:v>
                </c:pt>
                <c:pt idx="21">
                  <c:v>1.5462910000000001</c:v>
                </c:pt>
                <c:pt idx="22">
                  <c:v>1.5673060000000001</c:v>
                </c:pt>
                <c:pt idx="23">
                  <c:v>1.7353590000000001</c:v>
                </c:pt>
                <c:pt idx="24">
                  <c:v>1.6585620000000001</c:v>
                </c:pt>
                <c:pt idx="25">
                  <c:v>1.680218</c:v>
                </c:pt>
                <c:pt idx="26">
                  <c:v>1.7505729999999999</c:v>
                </c:pt>
                <c:pt idx="27">
                  <c:v>1.9402809999999999</c:v>
                </c:pt>
                <c:pt idx="28">
                  <c:v>1.849737</c:v>
                </c:pt>
                <c:pt idx="29">
                  <c:v>1.8555969999999999</c:v>
                </c:pt>
                <c:pt idx="30">
                  <c:v>1.9842679999999999</c:v>
                </c:pt>
                <c:pt idx="31">
                  <c:v>1.8021609999999999</c:v>
                </c:pt>
                <c:pt idx="32">
                  <c:v>1.9480090000000001</c:v>
                </c:pt>
                <c:pt idx="33">
                  <c:v>2.0243069999999999</c:v>
                </c:pt>
                <c:pt idx="34">
                  <c:v>2.0092789999999998</c:v>
                </c:pt>
                <c:pt idx="35">
                  <c:v>2.1611410000000002</c:v>
                </c:pt>
                <c:pt idx="36">
                  <c:v>2.1506530000000001</c:v>
                </c:pt>
                <c:pt idx="37">
                  <c:v>2.1018460000000001</c:v>
                </c:pt>
                <c:pt idx="38">
                  <c:v>2.080959</c:v>
                </c:pt>
                <c:pt idx="39">
                  <c:v>2.201953</c:v>
                </c:pt>
                <c:pt idx="40">
                  <c:v>2.1915659999999999</c:v>
                </c:pt>
                <c:pt idx="41">
                  <c:v>2.2438579999999999</c:v>
                </c:pt>
                <c:pt idx="42">
                  <c:v>2.428153</c:v>
                </c:pt>
                <c:pt idx="43">
                  <c:v>2.2642419999999999</c:v>
                </c:pt>
                <c:pt idx="44">
                  <c:v>2.4121549999999998</c:v>
                </c:pt>
                <c:pt idx="45">
                  <c:v>2.4670209999999999</c:v>
                </c:pt>
                <c:pt idx="46">
                  <c:v>2.5076640000000001</c:v>
                </c:pt>
                <c:pt idx="47">
                  <c:v>2.4689679999999998</c:v>
                </c:pt>
                <c:pt idx="48">
                  <c:v>2.4523350000000002</c:v>
                </c:pt>
                <c:pt idx="49">
                  <c:v>2.3924180000000002</c:v>
                </c:pt>
                <c:pt idx="50">
                  <c:v>2.6795650000000002</c:v>
                </c:pt>
                <c:pt idx="51">
                  <c:v>2.6192980000000001</c:v>
                </c:pt>
                <c:pt idx="52">
                  <c:v>2.5149499999999998</c:v>
                </c:pt>
                <c:pt idx="53">
                  <c:v>2.7780849999999999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6-4BC4-B926-ED6783FB5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44735"/>
        <c:axId val="611547135"/>
      </c:scatterChart>
      <c:valAx>
        <c:axId val="611544735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1547135"/>
        <c:crosses val="autoZero"/>
        <c:crossBetween val="midCat"/>
      </c:valAx>
      <c:valAx>
        <c:axId val="611547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4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643065456795595"/>
          <c:y val="9.6702315505515196E-2"/>
          <c:w val="0.13860180595568705"/>
          <c:h val="7.85359193159356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'VO2'!$A$5:$A$58</c:f>
              <c:numCache>
                <c:formatCode>General</c:formatCode>
                <c:ptCount val="54"/>
                <c:pt idx="0">
                  <c:v>0.54849999999999999</c:v>
                </c:pt>
                <c:pt idx="1">
                  <c:v>1.0485</c:v>
                </c:pt>
                <c:pt idx="2">
                  <c:v>1.532667</c:v>
                </c:pt>
                <c:pt idx="3">
                  <c:v>2.0261670000000001</c:v>
                </c:pt>
                <c:pt idx="4">
                  <c:v>2.5114999999999998</c:v>
                </c:pt>
                <c:pt idx="5">
                  <c:v>3.056</c:v>
                </c:pt>
                <c:pt idx="6">
                  <c:v>3.5363329999999999</c:v>
                </c:pt>
                <c:pt idx="7">
                  <c:v>4.0333329999999998</c:v>
                </c:pt>
                <c:pt idx="8">
                  <c:v>4.5465</c:v>
                </c:pt>
                <c:pt idx="9">
                  <c:v>5.0389999999999997</c:v>
                </c:pt>
                <c:pt idx="10">
                  <c:v>5.5051670000000001</c:v>
                </c:pt>
                <c:pt idx="11">
                  <c:v>6.0416670000000003</c:v>
                </c:pt>
                <c:pt idx="12">
                  <c:v>6.5083339999999996</c:v>
                </c:pt>
                <c:pt idx="13">
                  <c:v>7.0155010000000004</c:v>
                </c:pt>
                <c:pt idx="14">
                  <c:v>7.5271679999999996</c:v>
                </c:pt>
                <c:pt idx="15">
                  <c:v>8.0068350000000006</c:v>
                </c:pt>
                <c:pt idx="16">
                  <c:v>8.5265039999999992</c:v>
                </c:pt>
                <c:pt idx="17">
                  <c:v>9.0451700000000006</c:v>
                </c:pt>
                <c:pt idx="18">
                  <c:v>9.5233349999999994</c:v>
                </c:pt>
                <c:pt idx="19">
                  <c:v>10.026168</c:v>
                </c:pt>
                <c:pt idx="20">
                  <c:v>10.505668</c:v>
                </c:pt>
                <c:pt idx="21">
                  <c:v>11.025333</c:v>
                </c:pt>
                <c:pt idx="22">
                  <c:v>11.530332</c:v>
                </c:pt>
                <c:pt idx="23">
                  <c:v>12.025331</c:v>
                </c:pt>
                <c:pt idx="24">
                  <c:v>12.534665</c:v>
                </c:pt>
                <c:pt idx="25">
                  <c:v>13.035997999999999</c:v>
                </c:pt>
                <c:pt idx="26">
                  <c:v>13.504498</c:v>
                </c:pt>
                <c:pt idx="27">
                  <c:v>14.023830999999999</c:v>
                </c:pt>
                <c:pt idx="28">
                  <c:v>14.516</c:v>
                </c:pt>
                <c:pt idx="29">
                  <c:v>15.030499000000001</c:v>
                </c:pt>
                <c:pt idx="30">
                  <c:v>15.513500000000001</c:v>
                </c:pt>
                <c:pt idx="31">
                  <c:v>16.012333000000002</c:v>
                </c:pt>
                <c:pt idx="32">
                  <c:v>16.523669999999999</c:v>
                </c:pt>
                <c:pt idx="33">
                  <c:v>17.028670999999999</c:v>
                </c:pt>
                <c:pt idx="34">
                  <c:v>17.530840000000001</c:v>
                </c:pt>
                <c:pt idx="35">
                  <c:v>18.025507000000001</c:v>
                </c:pt>
                <c:pt idx="36">
                  <c:v>18.504175</c:v>
                </c:pt>
                <c:pt idx="37">
                  <c:v>19.000506999999999</c:v>
                </c:pt>
                <c:pt idx="38">
                  <c:v>19.517175999999999</c:v>
                </c:pt>
                <c:pt idx="39">
                  <c:v>20.013508000000002</c:v>
                </c:pt>
                <c:pt idx="40">
                  <c:v>20.502506</c:v>
                </c:pt>
                <c:pt idx="41">
                  <c:v>21.004339000000002</c:v>
                </c:pt>
                <c:pt idx="42">
                  <c:v>21.500672999999999</c:v>
                </c:pt>
                <c:pt idx="43">
                  <c:v>22.006340000000002</c:v>
                </c:pt>
                <c:pt idx="44">
                  <c:v>22.518671000000001</c:v>
                </c:pt>
                <c:pt idx="45">
                  <c:v>23.023002999999999</c:v>
                </c:pt>
                <c:pt idx="46">
                  <c:v>23.50967</c:v>
                </c:pt>
                <c:pt idx="47">
                  <c:v>24.018339000000001</c:v>
                </c:pt>
                <c:pt idx="48">
                  <c:v>24.519506</c:v>
                </c:pt>
                <c:pt idx="49">
                  <c:v>25.002171000000001</c:v>
                </c:pt>
                <c:pt idx="50">
                  <c:v>25.511838999999998</c:v>
                </c:pt>
                <c:pt idx="51">
                  <c:v>26.020005999999999</c:v>
                </c:pt>
                <c:pt idx="52">
                  <c:v>26.509342</c:v>
                </c:pt>
                <c:pt idx="53">
                  <c:v>26.862507000000001</c:v>
                </c:pt>
              </c:numCache>
            </c:numRef>
          </c:xVal>
          <c:yVal>
            <c:numRef>
              <c:f>'VO2'!$F$5:$F$58</c:f>
              <c:numCache>
                <c:formatCode>General</c:formatCode>
                <c:ptCount val="54"/>
                <c:pt idx="0">
                  <c:v>10.016462000000001</c:v>
                </c:pt>
                <c:pt idx="1">
                  <c:v>11.156643000000001</c:v>
                </c:pt>
                <c:pt idx="2">
                  <c:v>10.376404000000001</c:v>
                </c:pt>
                <c:pt idx="3">
                  <c:v>10.325383</c:v>
                </c:pt>
                <c:pt idx="4">
                  <c:v>16.674282000000002</c:v>
                </c:pt>
                <c:pt idx="5">
                  <c:v>20.107137999999999</c:v>
                </c:pt>
                <c:pt idx="6">
                  <c:v>22.291449</c:v>
                </c:pt>
                <c:pt idx="7">
                  <c:v>20.901125</c:v>
                </c:pt>
                <c:pt idx="8">
                  <c:v>21.198523999999999</c:v>
                </c:pt>
                <c:pt idx="9">
                  <c:v>24.82864</c:v>
                </c:pt>
                <c:pt idx="10">
                  <c:v>24.674364000000001</c:v>
                </c:pt>
                <c:pt idx="11">
                  <c:v>27.708130000000001</c:v>
                </c:pt>
                <c:pt idx="12">
                  <c:v>25.459022999999998</c:v>
                </c:pt>
                <c:pt idx="13">
                  <c:v>27.731331000000001</c:v>
                </c:pt>
                <c:pt idx="14">
                  <c:v>31.268916999999998</c:v>
                </c:pt>
                <c:pt idx="15">
                  <c:v>33.655109000000003</c:v>
                </c:pt>
                <c:pt idx="16">
                  <c:v>34.440345999999998</c:v>
                </c:pt>
                <c:pt idx="17">
                  <c:v>32.246628000000001</c:v>
                </c:pt>
                <c:pt idx="18">
                  <c:v>37.981597999999998</c:v>
                </c:pt>
                <c:pt idx="19">
                  <c:v>35.894894000000001</c:v>
                </c:pt>
                <c:pt idx="20">
                  <c:v>37.643070000000002</c:v>
                </c:pt>
                <c:pt idx="21">
                  <c:v>37.376021999999999</c:v>
                </c:pt>
                <c:pt idx="22">
                  <c:v>37.329445</c:v>
                </c:pt>
                <c:pt idx="23">
                  <c:v>41.542175</c:v>
                </c:pt>
                <c:pt idx="24">
                  <c:v>40.947678000000003</c:v>
                </c:pt>
                <c:pt idx="25">
                  <c:v>41.110458000000001</c:v>
                </c:pt>
                <c:pt idx="26">
                  <c:v>41.079360999999999</c:v>
                </c:pt>
                <c:pt idx="27">
                  <c:v>47.461486999999998</c:v>
                </c:pt>
                <c:pt idx="28">
                  <c:v>48.511100999999996</c:v>
                </c:pt>
                <c:pt idx="29">
                  <c:v>49.327216999999997</c:v>
                </c:pt>
                <c:pt idx="30">
                  <c:v>51.540947000000003</c:v>
                </c:pt>
                <c:pt idx="31">
                  <c:v>49.154319999999998</c:v>
                </c:pt>
                <c:pt idx="32">
                  <c:v>50.428367999999999</c:v>
                </c:pt>
                <c:pt idx="33">
                  <c:v>50.346271999999999</c:v>
                </c:pt>
                <c:pt idx="34">
                  <c:v>49.615935999999998</c:v>
                </c:pt>
                <c:pt idx="35">
                  <c:v>53.563727999999998</c:v>
                </c:pt>
                <c:pt idx="36">
                  <c:v>59.765739000000004</c:v>
                </c:pt>
                <c:pt idx="37">
                  <c:v>61.580612000000002</c:v>
                </c:pt>
                <c:pt idx="38">
                  <c:v>57.180728999999999</c:v>
                </c:pt>
                <c:pt idx="39">
                  <c:v>60.045090000000002</c:v>
                </c:pt>
                <c:pt idx="40">
                  <c:v>57.249099999999999</c:v>
                </c:pt>
                <c:pt idx="41">
                  <c:v>56.977142000000001</c:v>
                </c:pt>
                <c:pt idx="42">
                  <c:v>67.370361000000003</c:v>
                </c:pt>
                <c:pt idx="43">
                  <c:v>64.432884000000001</c:v>
                </c:pt>
                <c:pt idx="44">
                  <c:v>69.964827999999997</c:v>
                </c:pt>
                <c:pt idx="45">
                  <c:v>75.701599000000002</c:v>
                </c:pt>
                <c:pt idx="46">
                  <c:v>79.515129000000002</c:v>
                </c:pt>
                <c:pt idx="47">
                  <c:v>76.619217000000006</c:v>
                </c:pt>
                <c:pt idx="48">
                  <c:v>80.194687000000002</c:v>
                </c:pt>
                <c:pt idx="49">
                  <c:v>75.905128000000005</c:v>
                </c:pt>
                <c:pt idx="50">
                  <c:v>84.703704999999999</c:v>
                </c:pt>
                <c:pt idx="51">
                  <c:v>87.765441999999993</c:v>
                </c:pt>
                <c:pt idx="52">
                  <c:v>87.095284000000007</c:v>
                </c:pt>
                <c:pt idx="53">
                  <c:v>93.605864999999994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6DF-82BB-F3D7B0B8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44735"/>
        <c:axId val="611547135"/>
      </c:scatterChart>
      <c:valAx>
        <c:axId val="6115447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47135"/>
        <c:crosses val="autoZero"/>
        <c:crossBetween val="midCat"/>
      </c:valAx>
      <c:valAx>
        <c:axId val="611547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Breaths/min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44735"/>
        <c:crosses val="autoZero"/>
        <c:crossBetween val="midCat"/>
        <c:majorUnit val="20"/>
        <c:min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51182901016187"/>
          <c:y val="8.2828327041272271E-2"/>
          <c:w val="0.13066206612914413"/>
          <c:h val="7.83872376503360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FECO2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'VO2'!$B$5:$B$58</c:f>
              <c:numCache>
                <c:formatCode>General</c:formatCode>
                <c:ptCount val="54"/>
                <c:pt idx="0">
                  <c:v>0.28608699999999998</c:v>
                </c:pt>
                <c:pt idx="1">
                  <c:v>0.32301200000000002</c:v>
                </c:pt>
                <c:pt idx="2">
                  <c:v>0.29465400000000003</c:v>
                </c:pt>
                <c:pt idx="3">
                  <c:v>0.28252899999999997</c:v>
                </c:pt>
                <c:pt idx="4">
                  <c:v>0.49031799999999998</c:v>
                </c:pt>
                <c:pt idx="5">
                  <c:v>0.70935099999999995</c:v>
                </c:pt>
                <c:pt idx="6">
                  <c:v>0.91103100000000004</c:v>
                </c:pt>
                <c:pt idx="7">
                  <c:v>0.88167399999999996</c:v>
                </c:pt>
                <c:pt idx="8">
                  <c:v>0.99270199999999997</c:v>
                </c:pt>
                <c:pt idx="9">
                  <c:v>1.1235660000000001</c:v>
                </c:pt>
                <c:pt idx="10">
                  <c:v>1.01939</c:v>
                </c:pt>
                <c:pt idx="11">
                  <c:v>1.111423</c:v>
                </c:pt>
                <c:pt idx="12">
                  <c:v>0.99344500000000002</c:v>
                </c:pt>
                <c:pt idx="13">
                  <c:v>1.0972249999999999</c:v>
                </c:pt>
                <c:pt idx="14">
                  <c:v>1.188002</c:v>
                </c:pt>
                <c:pt idx="15">
                  <c:v>1.312014</c:v>
                </c:pt>
                <c:pt idx="16">
                  <c:v>1.3949990000000001</c:v>
                </c:pt>
                <c:pt idx="17">
                  <c:v>1.4268639999999999</c:v>
                </c:pt>
                <c:pt idx="18">
                  <c:v>1.6174189999999999</c:v>
                </c:pt>
                <c:pt idx="19">
                  <c:v>1.3533759999999999</c:v>
                </c:pt>
                <c:pt idx="20">
                  <c:v>1.5600529999999999</c:v>
                </c:pt>
                <c:pt idx="21">
                  <c:v>1.5462910000000001</c:v>
                </c:pt>
                <c:pt idx="22">
                  <c:v>1.5673060000000001</c:v>
                </c:pt>
                <c:pt idx="23">
                  <c:v>1.7353590000000001</c:v>
                </c:pt>
                <c:pt idx="24">
                  <c:v>1.6585620000000001</c:v>
                </c:pt>
                <c:pt idx="25">
                  <c:v>1.680218</c:v>
                </c:pt>
                <c:pt idx="26">
                  <c:v>1.7505729999999999</c:v>
                </c:pt>
                <c:pt idx="27">
                  <c:v>1.9402809999999999</c:v>
                </c:pt>
                <c:pt idx="28">
                  <c:v>1.849737</c:v>
                </c:pt>
                <c:pt idx="29">
                  <c:v>1.8555969999999999</c:v>
                </c:pt>
                <c:pt idx="30">
                  <c:v>1.9842679999999999</c:v>
                </c:pt>
                <c:pt idx="31">
                  <c:v>1.8021609999999999</c:v>
                </c:pt>
                <c:pt idx="32">
                  <c:v>1.9480090000000001</c:v>
                </c:pt>
                <c:pt idx="33">
                  <c:v>2.0243069999999999</c:v>
                </c:pt>
                <c:pt idx="34">
                  <c:v>2.0092789999999998</c:v>
                </c:pt>
                <c:pt idx="35">
                  <c:v>2.1611410000000002</c:v>
                </c:pt>
                <c:pt idx="36">
                  <c:v>2.1506530000000001</c:v>
                </c:pt>
                <c:pt idx="37">
                  <c:v>2.1018460000000001</c:v>
                </c:pt>
                <c:pt idx="38">
                  <c:v>2.080959</c:v>
                </c:pt>
                <c:pt idx="39">
                  <c:v>2.201953</c:v>
                </c:pt>
                <c:pt idx="40">
                  <c:v>2.1915659999999999</c:v>
                </c:pt>
                <c:pt idx="41">
                  <c:v>2.2438579999999999</c:v>
                </c:pt>
                <c:pt idx="42">
                  <c:v>2.428153</c:v>
                </c:pt>
                <c:pt idx="43">
                  <c:v>2.2642419999999999</c:v>
                </c:pt>
                <c:pt idx="44">
                  <c:v>2.4121549999999998</c:v>
                </c:pt>
                <c:pt idx="45">
                  <c:v>2.4670209999999999</c:v>
                </c:pt>
                <c:pt idx="46">
                  <c:v>2.5076640000000001</c:v>
                </c:pt>
                <c:pt idx="47">
                  <c:v>2.4689679999999998</c:v>
                </c:pt>
                <c:pt idx="48">
                  <c:v>2.4523350000000002</c:v>
                </c:pt>
                <c:pt idx="49">
                  <c:v>2.3924180000000002</c:v>
                </c:pt>
                <c:pt idx="50">
                  <c:v>2.6795650000000002</c:v>
                </c:pt>
                <c:pt idx="51">
                  <c:v>2.6192980000000001</c:v>
                </c:pt>
                <c:pt idx="52">
                  <c:v>2.5149499999999998</c:v>
                </c:pt>
                <c:pt idx="53">
                  <c:v>2.7780849999999999</c:v>
                </c:pt>
              </c:numCache>
            </c:numRef>
          </c:xVal>
          <c:yVal>
            <c:numRef>
              <c:f>'VO2'!$K$5:$K$58</c:f>
              <c:numCache>
                <c:formatCode>General</c:formatCode>
                <c:ptCount val="54"/>
                <c:pt idx="0">
                  <c:v>2.9519950000000001</c:v>
                </c:pt>
                <c:pt idx="1">
                  <c:v>2.969106</c:v>
                </c:pt>
                <c:pt idx="2">
                  <c:v>2.9824929999999998</c:v>
                </c:pt>
                <c:pt idx="3">
                  <c:v>2.850333</c:v>
                </c:pt>
                <c:pt idx="4">
                  <c:v>3.0621649999999998</c:v>
                </c:pt>
                <c:pt idx="5">
                  <c:v>3.6277529999999998</c:v>
                </c:pt>
                <c:pt idx="6">
                  <c:v>3.9773800000000001</c:v>
                </c:pt>
                <c:pt idx="7">
                  <c:v>4.0751169999999997</c:v>
                </c:pt>
                <c:pt idx="8">
                  <c:v>4.5241870000000004</c:v>
                </c:pt>
                <c:pt idx="9">
                  <c:v>4.4822819999999997</c:v>
                </c:pt>
                <c:pt idx="10">
                  <c:v>4.2964500000000001</c:v>
                </c:pt>
                <c:pt idx="11">
                  <c:v>4.2774539999999996</c:v>
                </c:pt>
                <c:pt idx="12">
                  <c:v>4.26776</c:v>
                </c:pt>
                <c:pt idx="13">
                  <c:v>4.2609409999999999</c:v>
                </c:pt>
                <c:pt idx="14">
                  <c:v>4.1435620000000002</c:v>
                </c:pt>
                <c:pt idx="15">
                  <c:v>4.2494500000000004</c:v>
                </c:pt>
                <c:pt idx="16">
                  <c:v>4.4267269999999996</c:v>
                </c:pt>
                <c:pt idx="17">
                  <c:v>4.8351059999999997</c:v>
                </c:pt>
                <c:pt idx="18">
                  <c:v>4.7540779999999998</c:v>
                </c:pt>
                <c:pt idx="19">
                  <c:v>4.4521459999999999</c:v>
                </c:pt>
                <c:pt idx="20">
                  <c:v>4.716507</c:v>
                </c:pt>
                <c:pt idx="21">
                  <c:v>4.7401850000000003</c:v>
                </c:pt>
                <c:pt idx="22">
                  <c:v>4.8893589999999998</c:v>
                </c:pt>
                <c:pt idx="23">
                  <c:v>4.8405019999999999</c:v>
                </c:pt>
                <c:pt idx="24">
                  <c:v>4.8023410000000002</c:v>
                </c:pt>
                <c:pt idx="25">
                  <c:v>4.8376979999999996</c:v>
                </c:pt>
                <c:pt idx="26">
                  <c:v>4.9597340000000001</c:v>
                </c:pt>
                <c:pt idx="27">
                  <c:v>4.8666239999999998</c:v>
                </c:pt>
                <c:pt idx="28">
                  <c:v>4.774629</c:v>
                </c:pt>
                <c:pt idx="29">
                  <c:v>4.7621070000000003</c:v>
                </c:pt>
                <c:pt idx="30">
                  <c:v>4.7400320000000002</c:v>
                </c:pt>
                <c:pt idx="31">
                  <c:v>4.62873</c:v>
                </c:pt>
                <c:pt idx="32">
                  <c:v>4.7746740000000001</c:v>
                </c:pt>
                <c:pt idx="33">
                  <c:v>4.9369459999999998</c:v>
                </c:pt>
                <c:pt idx="34">
                  <c:v>5.0244840000000002</c:v>
                </c:pt>
                <c:pt idx="35">
                  <c:v>4.9825629999999999</c:v>
                </c:pt>
                <c:pt idx="36">
                  <c:v>4.6362399999999999</c:v>
                </c:pt>
                <c:pt idx="37">
                  <c:v>4.5183619999999998</c:v>
                </c:pt>
                <c:pt idx="38">
                  <c:v>4.6367070000000004</c:v>
                </c:pt>
                <c:pt idx="39">
                  <c:v>4.594659</c:v>
                </c:pt>
                <c:pt idx="40">
                  <c:v>4.8397990000000002</c:v>
                </c:pt>
                <c:pt idx="41">
                  <c:v>4.9508570000000001</c:v>
                </c:pt>
                <c:pt idx="42">
                  <c:v>4.7040790000000001</c:v>
                </c:pt>
                <c:pt idx="43">
                  <c:v>4.5871639999999996</c:v>
                </c:pt>
                <c:pt idx="44">
                  <c:v>4.5366499999999998</c:v>
                </c:pt>
                <c:pt idx="45">
                  <c:v>4.4428910000000004</c:v>
                </c:pt>
                <c:pt idx="46">
                  <c:v>4.3217059999999998</c:v>
                </c:pt>
                <c:pt idx="47">
                  <c:v>4.3574799999999998</c:v>
                </c:pt>
                <c:pt idx="48">
                  <c:v>4.2342700000000004</c:v>
                </c:pt>
                <c:pt idx="49">
                  <c:v>4.252561</c:v>
                </c:pt>
                <c:pt idx="50">
                  <c:v>4.2816700000000001</c:v>
                </c:pt>
                <c:pt idx="51">
                  <c:v>4.2039920000000004</c:v>
                </c:pt>
                <c:pt idx="52">
                  <c:v>4.0877689999999998</c:v>
                </c:pt>
                <c:pt idx="53">
                  <c:v>4.1660349999999999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2-439D-A680-6EEF3A3E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44735"/>
        <c:axId val="611547135"/>
      </c:scatterChart>
      <c:valAx>
        <c:axId val="611544735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11547135"/>
        <c:crosses val="autoZero"/>
        <c:crossBetween val="midCat"/>
      </c:valAx>
      <c:valAx>
        <c:axId val="611547135"/>
        <c:scaling>
          <c:orientation val="minMax"/>
          <c:max val="5.5"/>
          <c:min val="2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44735"/>
        <c:crosses val="autoZero"/>
        <c:crossBetween val="midCat"/>
        <c:majorUnit val="0.5"/>
        <c:min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643065456795595"/>
          <c:y val="9.6702315505515196E-2"/>
          <c:w val="0.14395177469381515"/>
          <c:h val="7.85359193159356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V̇CO2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'VO2'!$B$5:$B$58</c:f>
              <c:numCache>
                <c:formatCode>General</c:formatCode>
                <c:ptCount val="54"/>
                <c:pt idx="0">
                  <c:v>0.28608699999999998</c:v>
                </c:pt>
                <c:pt idx="1">
                  <c:v>0.32301200000000002</c:v>
                </c:pt>
                <c:pt idx="2">
                  <c:v>0.29465400000000003</c:v>
                </c:pt>
                <c:pt idx="3">
                  <c:v>0.28252899999999997</c:v>
                </c:pt>
                <c:pt idx="4">
                  <c:v>0.49031799999999998</c:v>
                </c:pt>
                <c:pt idx="5">
                  <c:v>0.70935099999999995</c:v>
                </c:pt>
                <c:pt idx="6">
                  <c:v>0.91103100000000004</c:v>
                </c:pt>
                <c:pt idx="7">
                  <c:v>0.88167399999999996</c:v>
                </c:pt>
                <c:pt idx="8">
                  <c:v>0.99270199999999997</c:v>
                </c:pt>
                <c:pt idx="9">
                  <c:v>1.1235660000000001</c:v>
                </c:pt>
                <c:pt idx="10">
                  <c:v>1.01939</c:v>
                </c:pt>
                <c:pt idx="11">
                  <c:v>1.111423</c:v>
                </c:pt>
                <c:pt idx="12">
                  <c:v>0.99344500000000002</c:v>
                </c:pt>
                <c:pt idx="13">
                  <c:v>1.0972249999999999</c:v>
                </c:pt>
                <c:pt idx="14">
                  <c:v>1.188002</c:v>
                </c:pt>
                <c:pt idx="15">
                  <c:v>1.312014</c:v>
                </c:pt>
                <c:pt idx="16">
                  <c:v>1.3949990000000001</c:v>
                </c:pt>
                <c:pt idx="17">
                  <c:v>1.4268639999999999</c:v>
                </c:pt>
                <c:pt idx="18">
                  <c:v>1.6174189999999999</c:v>
                </c:pt>
                <c:pt idx="19">
                  <c:v>1.3533759999999999</c:v>
                </c:pt>
                <c:pt idx="20">
                  <c:v>1.5600529999999999</c:v>
                </c:pt>
                <c:pt idx="21">
                  <c:v>1.5462910000000001</c:v>
                </c:pt>
                <c:pt idx="22">
                  <c:v>1.5673060000000001</c:v>
                </c:pt>
                <c:pt idx="23">
                  <c:v>1.7353590000000001</c:v>
                </c:pt>
                <c:pt idx="24">
                  <c:v>1.6585620000000001</c:v>
                </c:pt>
                <c:pt idx="25">
                  <c:v>1.680218</c:v>
                </c:pt>
                <c:pt idx="26">
                  <c:v>1.7505729999999999</c:v>
                </c:pt>
                <c:pt idx="27">
                  <c:v>1.9402809999999999</c:v>
                </c:pt>
                <c:pt idx="28">
                  <c:v>1.849737</c:v>
                </c:pt>
                <c:pt idx="29">
                  <c:v>1.8555969999999999</c:v>
                </c:pt>
                <c:pt idx="30">
                  <c:v>1.9842679999999999</c:v>
                </c:pt>
                <c:pt idx="31">
                  <c:v>1.8021609999999999</c:v>
                </c:pt>
                <c:pt idx="32">
                  <c:v>1.9480090000000001</c:v>
                </c:pt>
                <c:pt idx="33">
                  <c:v>2.0243069999999999</c:v>
                </c:pt>
                <c:pt idx="34">
                  <c:v>2.0092789999999998</c:v>
                </c:pt>
                <c:pt idx="35">
                  <c:v>2.1611410000000002</c:v>
                </c:pt>
                <c:pt idx="36">
                  <c:v>2.1506530000000001</c:v>
                </c:pt>
                <c:pt idx="37">
                  <c:v>2.1018460000000001</c:v>
                </c:pt>
                <c:pt idx="38">
                  <c:v>2.080959</c:v>
                </c:pt>
                <c:pt idx="39">
                  <c:v>2.201953</c:v>
                </c:pt>
                <c:pt idx="40">
                  <c:v>2.1915659999999999</c:v>
                </c:pt>
                <c:pt idx="41">
                  <c:v>2.2438579999999999</c:v>
                </c:pt>
                <c:pt idx="42">
                  <c:v>2.428153</c:v>
                </c:pt>
                <c:pt idx="43">
                  <c:v>2.2642419999999999</c:v>
                </c:pt>
                <c:pt idx="44">
                  <c:v>2.4121549999999998</c:v>
                </c:pt>
                <c:pt idx="45">
                  <c:v>2.4670209999999999</c:v>
                </c:pt>
                <c:pt idx="46">
                  <c:v>2.5076640000000001</c:v>
                </c:pt>
                <c:pt idx="47">
                  <c:v>2.4689679999999998</c:v>
                </c:pt>
                <c:pt idx="48">
                  <c:v>2.4523350000000002</c:v>
                </c:pt>
                <c:pt idx="49">
                  <c:v>2.3924180000000002</c:v>
                </c:pt>
                <c:pt idx="50">
                  <c:v>2.6795650000000002</c:v>
                </c:pt>
                <c:pt idx="51">
                  <c:v>2.6192980000000001</c:v>
                </c:pt>
                <c:pt idx="52">
                  <c:v>2.5149499999999998</c:v>
                </c:pt>
                <c:pt idx="53">
                  <c:v>2.7780849999999999</c:v>
                </c:pt>
              </c:numCache>
            </c:numRef>
          </c:xVal>
          <c:yVal>
            <c:numRef>
              <c:f>'VO2'!$E$5:$E$58</c:f>
              <c:numCache>
                <c:formatCode>General</c:formatCode>
                <c:ptCount val="54"/>
                <c:pt idx="0">
                  <c:v>0.207759</c:v>
                </c:pt>
                <c:pt idx="1">
                  <c:v>0.232768</c:v>
                </c:pt>
                <c:pt idx="2">
                  <c:v>0.21748100000000001</c:v>
                </c:pt>
                <c:pt idx="3">
                  <c:v>0.20669100000000001</c:v>
                </c:pt>
                <c:pt idx="4">
                  <c:v>0.35894100000000001</c:v>
                </c:pt>
                <c:pt idx="5">
                  <c:v>0.51383999999999996</c:v>
                </c:pt>
                <c:pt idx="6">
                  <c:v>0.62515500000000002</c:v>
                </c:pt>
                <c:pt idx="7">
                  <c:v>0.60071099999999999</c:v>
                </c:pt>
                <c:pt idx="8">
                  <c:v>0.677064</c:v>
                </c:pt>
                <c:pt idx="9">
                  <c:v>0.78560700000000006</c:v>
                </c:pt>
                <c:pt idx="10">
                  <c:v>0.74808600000000003</c:v>
                </c:pt>
                <c:pt idx="11">
                  <c:v>0.83632700000000004</c:v>
                </c:pt>
                <c:pt idx="12">
                  <c:v>0.76669399999999999</c:v>
                </c:pt>
                <c:pt idx="13">
                  <c:v>0.83377000000000001</c:v>
                </c:pt>
                <c:pt idx="14">
                  <c:v>0.91399300000000006</c:v>
                </c:pt>
                <c:pt idx="15">
                  <c:v>1.009126</c:v>
                </c:pt>
                <c:pt idx="16">
                  <c:v>1.076163</c:v>
                </c:pt>
                <c:pt idx="17">
                  <c:v>1.1014189999999999</c:v>
                </c:pt>
                <c:pt idx="18">
                  <c:v>1.2753950000000001</c:v>
                </c:pt>
                <c:pt idx="19">
                  <c:v>1.1281559999999999</c:v>
                </c:pt>
                <c:pt idx="20">
                  <c:v>1.253965</c:v>
                </c:pt>
                <c:pt idx="21">
                  <c:v>1.251377</c:v>
                </c:pt>
                <c:pt idx="22">
                  <c:v>1.2894950000000001</c:v>
                </c:pt>
                <c:pt idx="23">
                  <c:v>1.4205570000000001</c:v>
                </c:pt>
                <c:pt idx="24">
                  <c:v>1.3891119999999999</c:v>
                </c:pt>
                <c:pt idx="25">
                  <c:v>1.404987</c:v>
                </c:pt>
                <c:pt idx="26">
                  <c:v>1.439624</c:v>
                </c:pt>
                <c:pt idx="27">
                  <c:v>1.631823</c:v>
                </c:pt>
                <c:pt idx="28">
                  <c:v>1.6361600000000001</c:v>
                </c:pt>
                <c:pt idx="29">
                  <c:v>1.6592929999999999</c:v>
                </c:pt>
                <c:pt idx="30">
                  <c:v>1.725633</c:v>
                </c:pt>
                <c:pt idx="31">
                  <c:v>1.6067720000000001</c:v>
                </c:pt>
                <c:pt idx="32">
                  <c:v>1.7008300000000001</c:v>
                </c:pt>
                <c:pt idx="33">
                  <c:v>1.756254</c:v>
                </c:pt>
                <c:pt idx="34">
                  <c:v>1.761725</c:v>
                </c:pt>
                <c:pt idx="35">
                  <c:v>1.885901</c:v>
                </c:pt>
                <c:pt idx="36">
                  <c:v>1.9568559999999999</c:v>
                </c:pt>
                <c:pt idx="37">
                  <c:v>1.9645919999999999</c:v>
                </c:pt>
                <c:pt idx="38">
                  <c:v>1.8723989999999999</c:v>
                </c:pt>
                <c:pt idx="39">
                  <c:v>1.9481930000000001</c:v>
                </c:pt>
                <c:pt idx="40">
                  <c:v>1.957457</c:v>
                </c:pt>
                <c:pt idx="41">
                  <c:v>1.9932289999999999</c:v>
                </c:pt>
                <c:pt idx="42">
                  <c:v>2.2384179999999998</c:v>
                </c:pt>
                <c:pt idx="43">
                  <c:v>2.0871550000000001</c:v>
                </c:pt>
                <c:pt idx="44">
                  <c:v>2.2411799999999999</c:v>
                </c:pt>
                <c:pt idx="45">
                  <c:v>2.3744190000000001</c:v>
                </c:pt>
                <c:pt idx="46">
                  <c:v>2.425392</c:v>
                </c:pt>
                <c:pt idx="47">
                  <c:v>2.356573</c:v>
                </c:pt>
                <c:pt idx="48">
                  <c:v>2.3961779999999999</c:v>
                </c:pt>
                <c:pt idx="49">
                  <c:v>2.2778740000000002</c:v>
                </c:pt>
                <c:pt idx="50">
                  <c:v>2.5594830000000002</c:v>
                </c:pt>
                <c:pt idx="51">
                  <c:v>2.6034760000000001</c:v>
                </c:pt>
                <c:pt idx="52">
                  <c:v>2.5114890000000001</c:v>
                </c:pt>
                <c:pt idx="53">
                  <c:v>2.7514110000000001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8-4EC5-82F3-BB62CA4C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44735"/>
        <c:axId val="611547135"/>
      </c:scatterChart>
      <c:valAx>
        <c:axId val="6115447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V̇O</a:t>
                </a:r>
                <a:r>
                  <a:rPr lang="en-CA" sz="1000" b="0" i="0" u="none" strike="noStrike" kern="1200" baseline="-25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CA">
                    <a:solidFill>
                      <a:sysClr val="windowText" lastClr="000000"/>
                    </a:solidFill>
                  </a:rPr>
                  <a:t>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47135"/>
        <c:crosses val="autoZero"/>
        <c:crossBetween val="midCat"/>
      </c:valAx>
      <c:valAx>
        <c:axId val="611547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</a:rPr>
                  <a:t>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44735"/>
        <c:crosses val="autoZero"/>
        <c:crossBetween val="midCat"/>
        <c:majorUnit val="0.5"/>
        <c:min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51182901016187"/>
          <c:y val="8.2828327041272271E-2"/>
          <c:w val="0.17057993074883396"/>
          <c:h val="7.83872376503360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Histogram Height</cx:v>
        </cx:txData>
      </cx:tx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Frequency Histogram Height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clusteredColumn" uniqueId="{C9633EE1-199F-4C1C-904A-078B80AFCCD2}">
          <cx:tx>
            <cx:txData>
              <cx:f>_xlchart.v1.0</cx:f>
              <cx:v>Height (cm)</cx:v>
            </cx:txData>
          </cx:tx>
          <cx:dataId val="0"/>
          <cx:layoutPr>
            <cx:binning intervalClosed="r">
              <cx:binSize val="6.751999999999998"/>
            </cx:binning>
          </cx:layoutPr>
        </cx:series>
      </cx:plotAreaRegion>
      <cx:axis id="0">
        <cx:catScaling gapWidth="0"/>
        <cx:title>
          <cx:tx>
            <cx:txData>
              <cx:v>Height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rPr>
                <a:t>Height (cm)</a:t>
              </a:r>
            </a:p>
          </cx:txPr>
        </cx:title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>
          <cx:spPr>
            <a:ln>
              <a:noFill/>
            </a:ln>
          </cx:spPr>
        </cx:majorGridlines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Histogram Weight</cx:v>
        </cx:txData>
      </cx:tx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Frequency Histogram Weight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clusteredColumn" uniqueId="{C9633EE1-199F-4C1C-904A-078B80AFCCD2}">
          <cx:tx>
            <cx:txData>
              <cx:f/>
              <cx:v>Weight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Weight (kg)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rPr>
                <a:t>Weight (kg)</a:t>
              </a:r>
            </a:p>
          </cx:txPr>
        </cx:title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>
          <cx:spPr>
            <a:ln>
              <a:noFill/>
            </a:ln>
          </cx:spPr>
        </cx:majorGridlines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Histogram BMI</cx:v>
        </cx:txData>
      </cx:tx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Frequency Histogram BMI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clusteredColumn" uniqueId="{C9633EE1-199F-4C1C-904A-078B80AFCCD2}">
          <cx:tx>
            <cx:txData>
              <cx:f/>
              <cx:v>BMI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tle>
          <cx:tx>
            <cx:txData>
              <cx:v>BMI (kg/m2)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rPr>
                <a:t>BMI (kg/m2)</a:t>
              </a:r>
            </a:p>
          </cx:txPr>
        </cx:title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>
          <cx:spPr>
            <a:ln>
              <a:noFill/>
            </a:ln>
          </cx:spPr>
        </cx:majorGridlines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298265</xdr:colOff>
      <xdr:row>17</xdr:row>
      <xdr:rowOff>125678</xdr:rowOff>
    </xdr:from>
    <xdr:to>
      <xdr:col>24</xdr:col>
      <xdr:colOff>119976</xdr:colOff>
      <xdr:row>33</xdr:row>
      <xdr:rowOff>41461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02CF6-094B-F313-3CBF-495D3D01D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298265</xdr:colOff>
      <xdr:row>33</xdr:row>
      <xdr:rowOff>3490</xdr:rowOff>
    </xdr:from>
    <xdr:to>
      <xdr:col>24</xdr:col>
      <xdr:colOff>119976</xdr:colOff>
      <xdr:row>47</xdr:row>
      <xdr:rowOff>181766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10515-CC15-40F0-9472-E4C44ACA6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449800</xdr:colOff>
      <xdr:row>18</xdr:row>
      <xdr:rowOff>44294</xdr:rowOff>
    </xdr:from>
    <xdr:to>
      <xdr:col>29</xdr:col>
      <xdr:colOff>271135</xdr:colOff>
      <xdr:row>33</xdr:row>
      <xdr:rowOff>46248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D9ED0B-4CD4-485C-8A58-C79BB2A59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449800</xdr:colOff>
      <xdr:row>33</xdr:row>
      <xdr:rowOff>10678</xdr:rowOff>
    </xdr:from>
    <xdr:to>
      <xdr:col>29</xdr:col>
      <xdr:colOff>271135</xdr:colOff>
      <xdr:row>48</xdr:row>
      <xdr:rowOff>806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89BF93-B973-42E3-982A-5BB0D771A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792242</xdr:colOff>
      <xdr:row>19</xdr:row>
      <xdr:rowOff>176799</xdr:rowOff>
    </xdr:from>
    <xdr:to>
      <xdr:col>26</xdr:col>
      <xdr:colOff>812726</xdr:colOff>
      <xdr:row>44</xdr:row>
      <xdr:rowOff>176799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45AD1FA-0806-7DF7-8E93-B24B938CC018}"/>
            </a:ext>
          </a:extLst>
        </xdr:cNvPr>
        <xdr:cNvCxnSpPr/>
      </xdr:nvCxnSpPr>
      <xdr:spPr>
        <a:xfrm flipV="1">
          <a:off x="19127341" y="3692428"/>
          <a:ext cx="20484" cy="4625828"/>
        </a:xfrm>
        <a:prstGeom prst="line">
          <a:avLst/>
        </a:prstGeom>
        <a:ln>
          <a:solidFill>
            <a:srgbClr val="1CA7B6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1050969</xdr:colOff>
      <xdr:row>19</xdr:row>
      <xdr:rowOff>173391</xdr:rowOff>
    </xdr:from>
    <xdr:to>
      <xdr:col>27</xdr:col>
      <xdr:colOff>1071453</xdr:colOff>
      <xdr:row>44</xdr:row>
      <xdr:rowOff>173392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CD90F4D-DD9F-4235-B23D-1ABA963354C2}"/>
            </a:ext>
          </a:extLst>
        </xdr:cNvPr>
        <xdr:cNvCxnSpPr/>
      </xdr:nvCxnSpPr>
      <xdr:spPr>
        <a:xfrm flipV="1">
          <a:off x="20433188" y="3689020"/>
          <a:ext cx="20484" cy="4625829"/>
        </a:xfrm>
        <a:prstGeom prst="line">
          <a:avLst/>
        </a:prstGeom>
        <a:ln>
          <a:solidFill>
            <a:srgbClr val="1CA7B6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280865</xdr:colOff>
      <xdr:row>19</xdr:row>
      <xdr:rowOff>116010</xdr:rowOff>
    </xdr:from>
    <xdr:to>
      <xdr:col>27</xdr:col>
      <xdr:colOff>757115</xdr:colOff>
      <xdr:row>21</xdr:row>
      <xdr:rowOff>24423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C2FC7E-E960-7391-2AED-8637F2BDE36C}"/>
            </a:ext>
          </a:extLst>
        </xdr:cNvPr>
        <xdr:cNvSpPr txBox="1"/>
      </xdr:nvSpPr>
      <xdr:spPr>
        <a:xfrm>
          <a:off x="19166009" y="3596298"/>
          <a:ext cx="476250" cy="274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GET</a:t>
          </a:r>
        </a:p>
      </xdr:txBody>
    </xdr:sp>
    <xdr:clientData/>
  </xdr:twoCellAnchor>
  <xdr:twoCellAnchor>
    <xdr:from>
      <xdr:col>23</xdr:col>
      <xdr:colOff>542002</xdr:colOff>
      <xdr:row>19</xdr:row>
      <xdr:rowOff>83367</xdr:rowOff>
    </xdr:from>
    <xdr:to>
      <xdr:col>23</xdr:col>
      <xdr:colOff>605550</xdr:colOff>
      <xdr:row>20</xdr:row>
      <xdr:rowOff>112153</xdr:rowOff>
    </xdr:to>
    <xdr:sp macro="" textlink="">
      <xdr:nvSpPr>
        <xdr:cNvPr id="12" name="Arrow: Down 11">
          <a:extLst>
            <a:ext uri="{FF2B5EF4-FFF2-40B4-BE49-F238E27FC236}">
              <a16:creationId xmlns:a16="http://schemas.microsoft.com/office/drawing/2014/main" id="{6AC5F97C-01F4-5AFB-F342-E9EAA02BF7F6}"/>
            </a:ext>
          </a:extLst>
        </xdr:cNvPr>
        <xdr:cNvSpPr/>
      </xdr:nvSpPr>
      <xdr:spPr>
        <a:xfrm>
          <a:off x="16259290" y="3553040"/>
          <a:ext cx="63548" cy="211401"/>
        </a:xfrm>
        <a:prstGeom prst="downArrow">
          <a:avLst>
            <a:gd name="adj1" fmla="val 37106"/>
            <a:gd name="adj2" fmla="val 50000"/>
          </a:avLst>
        </a:prstGeom>
        <a:solidFill>
          <a:srgbClr val="FF0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0.76362</cdr:x>
      <cdr:y>0.04675</cdr:y>
    </cdr:from>
    <cdr:to>
      <cdr:x>1</cdr:x>
      <cdr:y>0.14723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B5C2FC7E-E960-7391-2AED-8637F2BDE36C}"/>
            </a:ext>
          </a:extLst>
        </cdr:cNvPr>
        <cdr:cNvSpPr txBox="1"/>
      </cdr:nvSpPr>
      <cdr:spPr>
        <a:xfrm xmlns:a="http://schemas.openxmlformats.org/drawingml/2006/main">
          <a:off x="3589175" y="133217"/>
          <a:ext cx="1110490" cy="286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 b="0" i="0" baseline="0">
              <a:effectLst/>
            </a:rPr>
            <a:t>V̇O</a:t>
          </a:r>
          <a:r>
            <a:rPr lang="en-CA" sz="800" b="0" i="0" baseline="-25000">
              <a:effectLst/>
            </a:rPr>
            <a:t>2</a:t>
          </a:r>
          <a:r>
            <a:rPr lang="en-US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 = (2.78) L/min</a:t>
          </a:r>
          <a:endParaRPr lang="en-CA" sz="8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0.7963</cdr:x>
      <cdr:y>0.09398</cdr:y>
    </cdr:from>
    <cdr:to>
      <cdr:x>0.89742</cdr:x>
      <cdr:y>0.19391</cdr:y>
    </cdr:to>
    <cdr:sp macro="" textlink="">
      <cdr:nvSpPr>
        <cdr:cNvPr id="3" name="TextBox 10">
          <a:extLst xmlns:a="http://schemas.openxmlformats.org/drawingml/2006/main">
            <a:ext uri="{FF2B5EF4-FFF2-40B4-BE49-F238E27FC236}">
              <a16:creationId xmlns:a16="http://schemas.microsoft.com/office/drawing/2014/main" id="{B5C2FC7E-E960-7391-2AED-8637F2BDE36C}"/>
            </a:ext>
          </a:extLst>
        </cdr:cNvPr>
        <cdr:cNvSpPr txBox="1"/>
      </cdr:nvSpPr>
      <cdr:spPr>
        <a:xfrm xmlns:a="http://schemas.openxmlformats.org/drawingml/2006/main">
          <a:off x="3739344" y="263461"/>
          <a:ext cx="474862" cy="2801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100" b="1"/>
            <a:t>RCP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216673</xdr:colOff>
      <xdr:row>1</xdr:row>
      <xdr:rowOff>31618</xdr:rowOff>
    </xdr:from>
    <xdr:to>
      <xdr:col>11</xdr:col>
      <xdr:colOff>162952</xdr:colOff>
      <xdr:row>15</xdr:row>
      <xdr:rowOff>148967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EE2A1FD-E159-183C-11C3-ED5E4B3D6B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8423" y="215768"/>
              <a:ext cx="4823079" cy="2695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216673</xdr:colOff>
      <xdr:row>16</xdr:row>
      <xdr:rowOff>63499</xdr:rowOff>
    </xdr:from>
    <xdr:to>
      <xdr:col>11</xdr:col>
      <xdr:colOff>162952</xdr:colOff>
      <xdr:row>30</xdr:row>
      <xdr:rowOff>180848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A8D2D5F-7198-4DDB-836F-EC691FFFF9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8423" y="3009899"/>
              <a:ext cx="4823079" cy="2695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216673</xdr:colOff>
      <xdr:row>31</xdr:row>
      <xdr:rowOff>136071</xdr:rowOff>
    </xdr:from>
    <xdr:to>
      <xdr:col>11</xdr:col>
      <xdr:colOff>162952</xdr:colOff>
      <xdr:row>46</xdr:row>
      <xdr:rowOff>71992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142DC0A-BC39-470A-B568-C0F84BCEA7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8423" y="5844721"/>
              <a:ext cx="4823079" cy="2698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000931-EFC3-40D0-9DBC-4BC9FC420016}" autoFormatId="16" applyNumberFormats="0" applyBorderFormats="0" applyFontFormats="0" applyPatternFormats="0" applyAlignmentFormats="0" applyWidthHeightFormats="0">
  <queryTableRefresh nextId="18">
    <queryTableFields count="17">
      <queryTableField id="1" name="TIME " tableColumnId="1"/>
      <queryTableField id="2" name=" &quot;VO2   &quot;" tableColumnId="2"/>
      <queryTableField id="3" name=" &quot;VO2/kg  &quot;" tableColumnId="3"/>
      <queryTableField id="4" name=" &quot;METS &quot;" tableColumnId="4"/>
      <queryTableField id="5" name=" &quot;VCO2  &quot;" tableColumnId="5"/>
      <queryTableField id="6" name=" &quot;VE     &quot;" tableColumnId="6"/>
      <queryTableField id="7" name=" &quot;RER  &quot;" tableColumnId="7"/>
      <queryTableField id="8" name=" &quot;RR  &quot;" tableColumnId="8"/>
      <queryTableField id="9" name=" &quot;Vt    &quot;" tableColumnId="9"/>
      <queryTableField id="10" name=" &quot;FEO2  &quot;" tableColumnId="10"/>
      <queryTableField id="11" name=" &quot;FECO2 &quot;" tableColumnId="11"/>
      <queryTableField id="12" name=" &quot;HR  &quot;" tableColumnId="12"/>
      <queryTableField id="13" name=" &quot;VE/   &quot;" tableColumnId="13"/>
      <queryTableField id="14" name=" &quot;VE/   &quot;_1" tableColumnId="14"/>
      <queryTableField id="15" name=" &quot;PetCO2 &quot;" tableColumnId="15"/>
      <queryTableField id="16" name="Power" tableColumnId="16"/>
      <queryTableField id="17" name="Lactate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80A8CAB-AB3B-4EA0-AE27-24C14FA6D17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D1C57BC-F571-4CFC-AE84-DF0977A4DA21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C70E8-9C0E-406D-B38A-6873355CDE0F}" name="_VO2" displayName="_VO2" ref="A1:Q58" tableType="queryTable" totalsRowShown="0" headerRowDxfId="37" dataDxfId="36">
  <autoFilter ref="A1:Q58" xr:uid="{9A3C70E8-9C0E-406D-B38A-6873355CDE0F}"/>
  <tableColumns count="17">
    <tableColumn id="1" xr3:uid="{40ACDBE3-6BA3-4C0B-A378-01423587F487}" uniqueName="1" name="TIME " queryTableFieldId="1" dataDxfId="35"/>
    <tableColumn id="2" xr3:uid="{1A421725-4801-4126-A76E-23F3229819DA}" uniqueName="2" name=" &quot;VO2   &quot;" queryTableFieldId="2" dataDxfId="34"/>
    <tableColumn id="3" xr3:uid="{0A66FFC0-07CE-4F9F-9BA6-747314A5EBD8}" uniqueName="3" name=" &quot;VO2/kg  &quot;" queryTableFieldId="3" dataDxfId="33"/>
    <tableColumn id="4" xr3:uid="{5C8F039D-48E4-44E2-AC62-CA2E30ADDCAE}" uniqueName="4" name=" &quot;METS &quot;" queryTableFieldId="4" dataDxfId="32"/>
    <tableColumn id="5" xr3:uid="{9A8CB5A9-41AF-40A8-97B7-373878657344}" uniqueName="5" name=" &quot;VCO2  &quot;" queryTableFieldId="5" dataDxfId="31"/>
    <tableColumn id="6" xr3:uid="{3B7914A9-B554-4CF2-B79B-FB2E27CD1C1A}" uniqueName="6" name=" &quot;VE     &quot;" queryTableFieldId="6" dataDxfId="30"/>
    <tableColumn id="7" xr3:uid="{1F375885-4B2C-4C91-A371-76F00D7B18A9}" uniqueName="7" name=" &quot;RER  &quot;" queryTableFieldId="7" dataDxfId="29"/>
    <tableColumn id="8" xr3:uid="{E4F0EFE9-AD52-4805-BAC0-DE3E5BCFEFDA}" uniqueName="8" name=" &quot;RR  &quot;" queryTableFieldId="8" dataDxfId="28"/>
    <tableColumn id="9" xr3:uid="{D8F9004B-AEB7-4F9F-A018-BA2E42B93350}" uniqueName="9" name=" &quot;Vt    &quot;" queryTableFieldId="9" dataDxfId="27"/>
    <tableColumn id="10" xr3:uid="{DD2500FD-5E00-4557-880A-540D4583A00D}" uniqueName="10" name=" &quot;FEO2  &quot;" queryTableFieldId="10" dataDxfId="26"/>
    <tableColumn id="11" xr3:uid="{74A76B26-28E8-45D2-9357-D80D05CC4C07}" uniqueName="11" name=" &quot;FECO2 &quot;" queryTableFieldId="11" dataDxfId="25"/>
    <tableColumn id="12" xr3:uid="{E6F85365-1C01-4018-8C41-4EB8317DACB8}" uniqueName="12" name=" &quot;HR  &quot;" queryTableFieldId="12" dataDxfId="24"/>
    <tableColumn id="13" xr3:uid="{B17B2BD7-32BA-4B47-9EBA-CBCE6D1A2D81}" uniqueName="13" name=" &quot;VE/   &quot;" queryTableFieldId="13" dataDxfId="23"/>
    <tableColumn id="14" xr3:uid="{9BF24CFD-8C67-43DD-849E-E0F8DC37A851}" uniqueName="14" name=" &quot;VE/   &quot;_1" queryTableFieldId="14" dataDxfId="22"/>
    <tableColumn id="15" xr3:uid="{056D48E5-F992-451F-922A-7FD1CD91AE4E}" uniqueName="15" name=" &quot;PetCO2 &quot;" queryTableFieldId="15" dataDxfId="21"/>
    <tableColumn id="16" xr3:uid="{92524658-05BA-4347-9597-E74F26F8ACFF}" uniqueName="16" name="Power" queryTableFieldId="16" dataDxfId="20"/>
    <tableColumn id="17" xr3:uid="{299FA7F9-0A16-49C6-82EA-EA99E346F6D6}" uniqueName="17" name="Lactate" queryTableFieldId="17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2F6BD-DFB9-406D-938A-D0B3DDAEAA0E}" name="Table4" displayName="Table4" ref="AA4:AC9" totalsRowShown="0" headerRowDxfId="18" dataDxfId="17">
  <autoFilter ref="AA4:AC9" xr:uid="{BF82F6BD-DFB9-406D-938A-D0B3DDAEAA0E}"/>
  <tableColumns count="3">
    <tableColumn id="1" xr3:uid="{587C2CF7-7BA5-4BA3-B660-27D7A96608FA}" name="Males" dataDxfId="16"/>
    <tableColumn id="2" xr3:uid="{3A2D35BC-B609-4EC1-AE70-562B6E884918}" name="Females" dataDxfId="15"/>
    <tableColumn id="3" xr3:uid="{DBA5057D-6CB3-4C7A-95A0-5564594E08CF}" name="Rating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E36EAD-052F-4B4A-BE6C-84CC67B75814}" name="group_height" displayName="group_height" ref="A1:A51" tableType="queryTable" totalsRowShown="0" headerRowDxfId="13" dataDxfId="12">
  <autoFilter ref="A1:A51" xr:uid="{65E36EAD-052F-4B4A-BE6C-84CC67B75814}"/>
  <tableColumns count="1">
    <tableColumn id="1" xr3:uid="{92A981BA-6A60-4C8D-A549-25D8F18D3A91}" uniqueName="1" name="Height (cm)" queryTableFieldId="1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950A14-B904-4FDF-B7C5-2EC936D7396F}" name="group_weight" displayName="group_weight" ref="B1:C51" tableType="queryTable" totalsRowShown="0" headerRowDxfId="10" dataDxfId="9">
  <autoFilter ref="B1:C51" xr:uid="{F8950A14-B904-4FDF-B7C5-2EC936D7396F}"/>
  <tableColumns count="2">
    <tableColumn id="1" xr3:uid="{8C415A58-6CB5-47DB-A135-66281CF15880}" uniqueName="1" name="Weight (cm)" queryTableFieldId="1" dataDxfId="8"/>
    <tableColumn id="2" xr3:uid="{E72F4837-B68B-4C8A-9CA1-B97AAB71892D}" uniqueName="2" name="BMI (kg/m2)" queryTableFieldId="2" dataDxfId="7">
      <calculatedColumnFormula>group_weight[[#This Row],[Weight (cm)]]/(group_height[[#This Row],[Height (cm)]]/100)^2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BBB4-87A7-4590-98B7-E2D7D6841B23}">
  <dimension ref="A1:AH58"/>
  <sheetViews>
    <sheetView tabSelected="1" zoomScale="73" zoomScaleNormal="161" workbookViewId="0">
      <selection activeCell="Y11" sqref="Y11"/>
    </sheetView>
  </sheetViews>
  <sheetFormatPr defaultRowHeight="14.5" x14ac:dyDescent="0.35"/>
  <cols>
    <col min="1" max="1" width="9.81640625" bestFit="1" customWidth="1"/>
    <col min="2" max="2" width="9.36328125" bestFit="1" customWidth="1"/>
    <col min="3" max="3" width="11.6328125" bestFit="1" customWidth="1"/>
    <col min="4" max="4" width="9.81640625" bestFit="1" customWidth="1"/>
    <col min="5" max="5" width="10.26953125" bestFit="1" customWidth="1"/>
    <col min="6" max="6" width="9.81640625" bestFit="1" customWidth="1"/>
    <col min="7" max="7" width="9" bestFit="1" customWidth="1"/>
    <col min="8" max="8" width="9.81640625" bestFit="1" customWidth="1"/>
    <col min="9" max="9" width="8.81640625" bestFit="1" customWidth="1"/>
    <col min="10" max="10" width="9.90625" bestFit="1" customWidth="1"/>
    <col min="11" max="11" width="10.81640625" bestFit="1" customWidth="1"/>
    <col min="12" max="12" width="8.08984375" bestFit="1" customWidth="1"/>
    <col min="13" max="13" width="9.81640625" bestFit="1" customWidth="1"/>
    <col min="14" max="14" width="10.6328125" bestFit="1" customWidth="1"/>
    <col min="15" max="15" width="11.54296875" bestFit="1" customWidth="1"/>
    <col min="16" max="16" width="8.1796875" bestFit="1" customWidth="1"/>
    <col min="17" max="17" width="9.26953125" bestFit="1" customWidth="1"/>
    <col min="21" max="21" width="10.36328125" customWidth="1"/>
    <col min="22" max="22" width="10.26953125" customWidth="1"/>
    <col min="23" max="23" width="11.6328125" customWidth="1"/>
    <col min="24" max="24" width="14.90625" customWidth="1"/>
    <col min="25" max="25" width="13.7265625" customWidth="1"/>
    <col min="27" max="27" width="15" customWidth="1"/>
    <col min="28" max="28" width="17.453125" customWidth="1"/>
    <col min="29" max="29" width="14.90625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34" x14ac:dyDescent="0.35">
      <c r="A2" s="1" t="s">
        <v>17</v>
      </c>
      <c r="B2" s="1" t="s">
        <v>18</v>
      </c>
      <c r="C2" s="1" t="s">
        <v>19</v>
      </c>
      <c r="D2" s="1" t="s">
        <v>20</v>
      </c>
      <c r="E2" s="1" t="s">
        <v>18</v>
      </c>
      <c r="F2" s="1" t="s">
        <v>21</v>
      </c>
      <c r="G2" s="1" t="s">
        <v>20</v>
      </c>
      <c r="H2" s="1" t="s">
        <v>22</v>
      </c>
      <c r="I2" s="1" t="s">
        <v>23</v>
      </c>
      <c r="J2" s="1" t="s">
        <v>24</v>
      </c>
      <c r="K2" s="1" t="s">
        <v>24</v>
      </c>
      <c r="L2" s="1" t="s">
        <v>22</v>
      </c>
      <c r="M2" s="1" t="s">
        <v>1</v>
      </c>
      <c r="N2" s="1" t="s">
        <v>4</v>
      </c>
      <c r="O2" s="1" t="s">
        <v>25</v>
      </c>
      <c r="P2" s="1"/>
      <c r="Q2" s="1"/>
    </row>
    <row r="3" spans="1:34" x14ac:dyDescent="0.35">
      <c r="A3" s="1" t="s">
        <v>26</v>
      </c>
      <c r="B3" s="1" t="s">
        <v>27</v>
      </c>
      <c r="C3" s="1" t="s">
        <v>28</v>
      </c>
      <c r="D3" s="1" t="s">
        <v>20</v>
      </c>
      <c r="E3" s="1" t="s">
        <v>27</v>
      </c>
      <c r="F3" s="1" t="s">
        <v>29</v>
      </c>
      <c r="G3" s="1" t="s">
        <v>20</v>
      </c>
      <c r="H3" s="1" t="s">
        <v>30</v>
      </c>
      <c r="I3" s="1" t="s">
        <v>31</v>
      </c>
      <c r="J3" s="1" t="s">
        <v>32</v>
      </c>
      <c r="K3" s="1" t="s">
        <v>32</v>
      </c>
      <c r="L3" s="1" t="s">
        <v>33</v>
      </c>
      <c r="M3" s="1" t="s">
        <v>34</v>
      </c>
      <c r="N3" s="1" t="s">
        <v>34</v>
      </c>
      <c r="O3" s="1" t="s">
        <v>35</v>
      </c>
      <c r="P3" s="1" t="s">
        <v>36</v>
      </c>
      <c r="Q3" s="1" t="s">
        <v>37</v>
      </c>
    </row>
    <row r="4" spans="1:34" x14ac:dyDescent="0.35">
      <c r="A4" s="1" t="s">
        <v>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s="22" t="s">
        <v>40</v>
      </c>
      <c r="T4" s="22"/>
      <c r="U4" s="19" t="s">
        <v>41</v>
      </c>
      <c r="V4" s="19" t="s">
        <v>42</v>
      </c>
      <c r="W4" s="19" t="s">
        <v>43</v>
      </c>
      <c r="X4" s="19" t="s">
        <v>74</v>
      </c>
      <c r="Y4" s="19" t="s">
        <v>75</v>
      </c>
      <c r="AA4" s="11" t="s">
        <v>63</v>
      </c>
      <c r="AB4" s="11" t="s">
        <v>64</v>
      </c>
      <c r="AC4" s="11" t="s">
        <v>65</v>
      </c>
      <c r="AD4" s="3"/>
      <c r="AE4" s="3"/>
      <c r="AF4" s="3"/>
    </row>
    <row r="5" spans="1:34" x14ac:dyDescent="0.35">
      <c r="A5" s="1">
        <v>0.54849999999999999</v>
      </c>
      <c r="B5" s="1">
        <v>0.28608699999999998</v>
      </c>
      <c r="C5" s="1">
        <v>4.4982179999999996</v>
      </c>
      <c r="D5" s="1">
        <v>1.2852049999999999</v>
      </c>
      <c r="E5" s="1">
        <v>0.207759</v>
      </c>
      <c r="F5" s="1">
        <v>10.016462000000001</v>
      </c>
      <c r="G5" s="1">
        <v>0.72621199999999997</v>
      </c>
      <c r="H5" s="1">
        <v>16.408386</v>
      </c>
      <c r="I5" s="1">
        <v>0.61044799999999999</v>
      </c>
      <c r="J5" s="1">
        <v>17.150507000000001</v>
      </c>
      <c r="K5" s="1">
        <v>2.9519950000000001</v>
      </c>
      <c r="L5" s="1">
        <v>74</v>
      </c>
      <c r="M5" s="1">
        <v>35.011989999999997</v>
      </c>
      <c r="N5" s="1">
        <v>48.211826000000002</v>
      </c>
      <c r="O5" s="1">
        <v>19.651297</v>
      </c>
      <c r="P5" s="1"/>
      <c r="Q5" s="1"/>
      <c r="S5" s="23" t="s">
        <v>58</v>
      </c>
      <c r="T5" s="23"/>
      <c r="U5" s="2">
        <v>22</v>
      </c>
      <c r="V5" s="2">
        <v>167</v>
      </c>
      <c r="W5" s="2" t="s">
        <v>57</v>
      </c>
      <c r="X5" s="7">
        <f>IF(W5="Male",(1.112-(0.00043499*W16)+(0.00000055*W16^2)-(0.00028826*U5)))+(IF(W5="Female",(1.097-(0.00046971*W16)+(0.00000056*W16^2)-(0.00012828*U5))))</f>
        <v>1.0450972008750001</v>
      </c>
      <c r="Y5" s="9">
        <f>((495/X5)-450)</f>
        <v>23.640154796668469</v>
      </c>
      <c r="AA5" s="12">
        <v>5</v>
      </c>
      <c r="AB5" s="12">
        <v>8</v>
      </c>
      <c r="AC5" s="13" t="s">
        <v>66</v>
      </c>
      <c r="AD5" s="3"/>
      <c r="AE5" s="3"/>
      <c r="AF5" s="3"/>
    </row>
    <row r="6" spans="1:34" x14ac:dyDescent="0.35">
      <c r="A6" s="1">
        <v>1.0485</v>
      </c>
      <c r="B6" s="1">
        <v>0.32301200000000002</v>
      </c>
      <c r="C6" s="1">
        <v>5.078805</v>
      </c>
      <c r="D6" s="1">
        <v>1.451087</v>
      </c>
      <c r="E6" s="1">
        <v>0.232768</v>
      </c>
      <c r="F6" s="1">
        <v>11.156643000000001</v>
      </c>
      <c r="G6" s="1">
        <v>0.72061600000000003</v>
      </c>
      <c r="H6" s="1">
        <v>18</v>
      </c>
      <c r="I6" s="1">
        <v>0.61981399999999998</v>
      </c>
      <c r="J6" s="1">
        <v>17.103549999999998</v>
      </c>
      <c r="K6" s="1">
        <v>2.969106</v>
      </c>
      <c r="L6" s="1">
        <v>76</v>
      </c>
      <c r="M6" s="1">
        <v>34.539406</v>
      </c>
      <c r="N6" s="1">
        <v>47.930396999999999</v>
      </c>
      <c r="O6" s="1">
        <v>19.818874000000001</v>
      </c>
      <c r="P6" s="1"/>
      <c r="Q6" s="1"/>
      <c r="AA6" s="12">
        <v>11</v>
      </c>
      <c r="AB6" s="12">
        <v>16</v>
      </c>
      <c r="AC6" s="14" t="s">
        <v>67</v>
      </c>
      <c r="AD6" s="3"/>
      <c r="AE6" s="3"/>
      <c r="AF6" s="3"/>
      <c r="AG6" s="3"/>
      <c r="AH6" s="3"/>
    </row>
    <row r="7" spans="1:34" x14ac:dyDescent="0.35">
      <c r="A7" s="1">
        <v>1.532667</v>
      </c>
      <c r="B7" s="1">
        <v>0.29465400000000003</v>
      </c>
      <c r="C7" s="1">
        <v>4.6329250000000002</v>
      </c>
      <c r="D7" s="1">
        <v>1.323693</v>
      </c>
      <c r="E7" s="1">
        <v>0.21748100000000001</v>
      </c>
      <c r="F7" s="1">
        <v>10.376404000000001</v>
      </c>
      <c r="G7" s="1">
        <v>0.73809000000000002</v>
      </c>
      <c r="H7" s="1">
        <v>18.588640000000002</v>
      </c>
      <c r="I7" s="1">
        <v>0.55821200000000004</v>
      </c>
      <c r="J7" s="1">
        <v>17.162443</v>
      </c>
      <c r="K7" s="1">
        <v>2.9824929999999998</v>
      </c>
      <c r="L7" s="1">
        <v>74</v>
      </c>
      <c r="M7" s="1">
        <v>35.215556999999997</v>
      </c>
      <c r="N7" s="1">
        <v>47.711711999999999</v>
      </c>
      <c r="O7" s="1">
        <v>19.880137999999999</v>
      </c>
      <c r="P7" s="1"/>
      <c r="Q7" s="1"/>
      <c r="AA7" s="12">
        <v>15</v>
      </c>
      <c r="AB7" s="12">
        <v>24</v>
      </c>
      <c r="AC7" s="15" t="s">
        <v>68</v>
      </c>
      <c r="AD7" s="3"/>
      <c r="AE7" s="3"/>
      <c r="AF7" s="3"/>
      <c r="AG7" s="3"/>
      <c r="AH7" s="3"/>
    </row>
    <row r="8" spans="1:34" x14ac:dyDescent="0.35">
      <c r="A8" s="1">
        <v>2.0261670000000001</v>
      </c>
      <c r="B8" s="1">
        <v>0.28252899999999997</v>
      </c>
      <c r="C8" s="1">
        <v>4.4422790000000001</v>
      </c>
      <c r="D8" s="1">
        <v>1.2692220000000001</v>
      </c>
      <c r="E8" s="1">
        <v>0.20669100000000001</v>
      </c>
      <c r="F8" s="1">
        <v>10.325383</v>
      </c>
      <c r="G8" s="1">
        <v>0.73157399999999995</v>
      </c>
      <c r="H8" s="1">
        <v>18.237082000000001</v>
      </c>
      <c r="I8" s="1">
        <v>0.56617499999999998</v>
      </c>
      <c r="J8" s="1">
        <v>17.304867000000002</v>
      </c>
      <c r="K8" s="1">
        <v>2.850333</v>
      </c>
      <c r="L8" s="1">
        <v>74</v>
      </c>
      <c r="M8" s="1">
        <v>36.546284</v>
      </c>
      <c r="N8" s="1">
        <v>49.955666000000001</v>
      </c>
      <c r="O8" s="1">
        <v>18.997364000000001</v>
      </c>
      <c r="P8" s="1">
        <v>50</v>
      </c>
      <c r="Q8" s="1"/>
      <c r="S8" s="22" t="s">
        <v>45</v>
      </c>
      <c r="T8" s="22"/>
      <c r="U8" s="19" t="s">
        <v>46</v>
      </c>
      <c r="V8" s="19" t="s">
        <v>47</v>
      </c>
      <c r="W8" s="19" t="s">
        <v>48</v>
      </c>
      <c r="X8" s="19" t="s">
        <v>49</v>
      </c>
      <c r="AA8" s="12">
        <v>21</v>
      </c>
      <c r="AB8" s="12">
        <v>31</v>
      </c>
      <c r="AC8" s="16" t="s">
        <v>69</v>
      </c>
      <c r="AG8" s="3"/>
      <c r="AH8" s="3"/>
    </row>
    <row r="9" spans="1:34" x14ac:dyDescent="0.35">
      <c r="A9" s="1">
        <v>2.5114999999999998</v>
      </c>
      <c r="B9" s="1">
        <v>0.49031799999999998</v>
      </c>
      <c r="C9" s="1">
        <v>7.7093970000000001</v>
      </c>
      <c r="D9" s="1">
        <v>2.2026849999999998</v>
      </c>
      <c r="E9" s="1">
        <v>0.35894100000000001</v>
      </c>
      <c r="F9" s="1">
        <v>16.674282000000002</v>
      </c>
      <c r="G9" s="1">
        <v>0.73205799999999999</v>
      </c>
      <c r="H9" s="1">
        <v>24.725275</v>
      </c>
      <c r="I9" s="1">
        <v>0.67438200000000004</v>
      </c>
      <c r="J9" s="1">
        <v>17.033770000000001</v>
      </c>
      <c r="K9" s="1">
        <v>3.0621649999999998</v>
      </c>
      <c r="L9" s="1">
        <v>86</v>
      </c>
      <c r="M9" s="1">
        <v>34.007103000000001</v>
      </c>
      <c r="N9" s="1">
        <v>46.454113</v>
      </c>
      <c r="O9" s="1">
        <v>20.526415</v>
      </c>
      <c r="P9" s="1">
        <v>50</v>
      </c>
      <c r="Q9" s="1"/>
      <c r="S9" s="20" t="s">
        <v>50</v>
      </c>
      <c r="T9" s="20"/>
      <c r="U9" s="2">
        <v>28.82</v>
      </c>
      <c r="V9" s="6">
        <v>22</v>
      </c>
      <c r="W9" s="7">
        <f>AVERAGE(U9:V9)</f>
        <v>25.41</v>
      </c>
      <c r="X9" s="5">
        <f>ABS(U9-V9)</f>
        <v>6.82</v>
      </c>
      <c r="AA9" s="11" t="s">
        <v>70</v>
      </c>
      <c r="AB9" s="11" t="s">
        <v>71</v>
      </c>
      <c r="AC9" s="17" t="s">
        <v>72</v>
      </c>
      <c r="AH9" s="3"/>
    </row>
    <row r="10" spans="1:34" x14ac:dyDescent="0.35">
      <c r="A10" s="1">
        <v>3.056</v>
      </c>
      <c r="B10" s="1">
        <v>0.70935099999999995</v>
      </c>
      <c r="C10" s="1">
        <v>11.153312</v>
      </c>
      <c r="D10" s="1">
        <v>3.186661</v>
      </c>
      <c r="E10" s="1">
        <v>0.51383999999999996</v>
      </c>
      <c r="F10" s="1">
        <v>20.107137999999999</v>
      </c>
      <c r="G10" s="1">
        <v>0.72438100000000005</v>
      </c>
      <c r="H10" s="1">
        <v>20.202020999999998</v>
      </c>
      <c r="I10" s="1">
        <v>0.99530300000000005</v>
      </c>
      <c r="J10" s="1">
        <v>16.263573000000001</v>
      </c>
      <c r="K10" s="1">
        <v>3.6277529999999998</v>
      </c>
      <c r="L10" s="1">
        <v>94</v>
      </c>
      <c r="M10" s="1">
        <v>28.345839000000002</v>
      </c>
      <c r="N10" s="1">
        <v>39.131129999999999</v>
      </c>
      <c r="O10" s="1">
        <v>24.280504000000001</v>
      </c>
      <c r="P10" s="1">
        <v>50</v>
      </c>
      <c r="Q10" s="1"/>
      <c r="S10" s="20" t="s">
        <v>51</v>
      </c>
      <c r="T10" s="20"/>
      <c r="U10" s="2">
        <v>21.91</v>
      </c>
      <c r="V10" s="2">
        <v>26.96</v>
      </c>
      <c r="W10" s="7">
        <f>AVERAGE(U10:V10)</f>
        <v>24.435000000000002</v>
      </c>
      <c r="X10" s="5">
        <f>ABS(U10-V10)</f>
        <v>5.0500000000000007</v>
      </c>
      <c r="AH10" s="3"/>
    </row>
    <row r="11" spans="1:34" x14ac:dyDescent="0.35">
      <c r="A11" s="1">
        <v>3.5363329999999999</v>
      </c>
      <c r="B11" s="1">
        <v>0.91103100000000004</v>
      </c>
      <c r="C11" s="1">
        <v>14.324382999999999</v>
      </c>
      <c r="D11" s="1">
        <v>4.0926809999999998</v>
      </c>
      <c r="E11" s="1">
        <v>0.62515500000000002</v>
      </c>
      <c r="F11" s="1">
        <v>22.291449</v>
      </c>
      <c r="G11" s="1">
        <v>0.68620599999999998</v>
      </c>
      <c r="H11" s="1">
        <v>20.818874000000001</v>
      </c>
      <c r="I11" s="1">
        <v>1.0707329999999999</v>
      </c>
      <c r="J11" s="1">
        <v>15.569928000000001</v>
      </c>
      <c r="K11" s="1">
        <v>3.9773800000000001</v>
      </c>
      <c r="L11" s="1">
        <v>100</v>
      </c>
      <c r="M11" s="1">
        <v>24.468384</v>
      </c>
      <c r="N11" s="1">
        <v>35.657496999999999</v>
      </c>
      <c r="O11" s="1">
        <v>26.606255000000001</v>
      </c>
      <c r="P11" s="1">
        <v>50</v>
      </c>
      <c r="Q11" s="1"/>
      <c r="S11" s="20" t="s">
        <v>52</v>
      </c>
      <c r="T11" s="20"/>
      <c r="U11" s="2">
        <v>36.21</v>
      </c>
      <c r="V11" s="2">
        <v>19.14</v>
      </c>
      <c r="W11" s="7">
        <f>AVERAGE(U11:V11)</f>
        <v>27.675000000000001</v>
      </c>
      <c r="X11" s="5">
        <f>ABS(U11-V11)</f>
        <v>17.07</v>
      </c>
      <c r="AA11" s="18" t="s">
        <v>57</v>
      </c>
      <c r="AB11" s="4" t="s">
        <v>59</v>
      </c>
    </row>
    <row r="12" spans="1:34" x14ac:dyDescent="0.35">
      <c r="A12" s="1">
        <v>4.0333329999999998</v>
      </c>
      <c r="B12" s="1">
        <v>0.88167399999999996</v>
      </c>
      <c r="C12" s="1">
        <v>13.862803</v>
      </c>
      <c r="D12" s="1">
        <v>3.960801</v>
      </c>
      <c r="E12" s="1">
        <v>0.60071099999999999</v>
      </c>
      <c r="F12" s="1">
        <v>20.901125</v>
      </c>
      <c r="G12" s="1">
        <v>0.68132999999999999</v>
      </c>
      <c r="H12" s="1">
        <v>16.096581</v>
      </c>
      <c r="I12" s="1">
        <v>1.2984819999999999</v>
      </c>
      <c r="J12" s="1">
        <v>15.40363</v>
      </c>
      <c r="K12" s="1">
        <v>4.0751169999999997</v>
      </c>
      <c r="L12" s="1">
        <v>102</v>
      </c>
      <c r="M12" s="1">
        <v>23.706175000000002</v>
      </c>
      <c r="N12" s="1">
        <v>34.793968</v>
      </c>
      <c r="O12" s="1">
        <v>27.262512000000001</v>
      </c>
      <c r="P12" s="1">
        <v>50</v>
      </c>
      <c r="Q12" s="1"/>
      <c r="S12" s="20" t="s">
        <v>53</v>
      </c>
      <c r="T12" s="20"/>
      <c r="U12" s="2">
        <v>27.75</v>
      </c>
      <c r="V12" s="2">
        <v>22.24</v>
      </c>
      <c r="W12" s="7">
        <f t="shared" ref="W12:W15" si="0">AVERAGE(U12:V12)</f>
        <v>24.994999999999997</v>
      </c>
      <c r="X12" s="5">
        <f>ABS(U12-V12)</f>
        <v>5.5100000000000016</v>
      </c>
      <c r="AA12" s="18" t="s">
        <v>44</v>
      </c>
      <c r="AB12" s="4" t="s">
        <v>60</v>
      </c>
    </row>
    <row r="13" spans="1:34" x14ac:dyDescent="0.35">
      <c r="A13" s="1">
        <v>4.5465</v>
      </c>
      <c r="B13" s="1">
        <v>0.99270199999999997</v>
      </c>
      <c r="C13" s="1">
        <v>15.608528</v>
      </c>
      <c r="D13" s="1">
        <v>4.4595789999999997</v>
      </c>
      <c r="E13" s="1">
        <v>0.677064</v>
      </c>
      <c r="F13" s="1">
        <v>21.198523999999999</v>
      </c>
      <c r="G13" s="1">
        <v>0.68204100000000001</v>
      </c>
      <c r="H13" s="1">
        <v>15.589478</v>
      </c>
      <c r="I13" s="1">
        <v>1.3597969999999999</v>
      </c>
      <c r="J13" s="1">
        <v>14.794022999999999</v>
      </c>
      <c r="K13" s="1">
        <v>4.5241870000000004</v>
      </c>
      <c r="L13" s="1">
        <v>102</v>
      </c>
      <c r="M13" s="1">
        <v>21.354361000000001</v>
      </c>
      <c r="N13" s="1">
        <v>31.309498000000001</v>
      </c>
      <c r="O13" s="1">
        <v>30.104628000000002</v>
      </c>
      <c r="P13" s="1">
        <v>50</v>
      </c>
      <c r="Q13" s="1"/>
      <c r="S13" s="20" t="s">
        <v>54</v>
      </c>
      <c r="T13" s="20"/>
      <c r="U13" s="2">
        <v>29.28</v>
      </c>
      <c r="V13" s="2">
        <v>32.869999999999997</v>
      </c>
      <c r="W13" s="7">
        <f t="shared" si="0"/>
        <v>31.074999999999999</v>
      </c>
      <c r="X13" s="5">
        <f t="shared" ref="X13:X15" si="1">ABS(U13-V13)</f>
        <v>3.5899999999999963</v>
      </c>
      <c r="AA13" s="18"/>
      <c r="AB13" s="3"/>
    </row>
    <row r="14" spans="1:34" x14ac:dyDescent="0.35">
      <c r="A14" s="1">
        <v>5.0389999999999997</v>
      </c>
      <c r="B14" s="1">
        <v>1.1235660000000001</v>
      </c>
      <c r="C14" s="1">
        <v>17.666128</v>
      </c>
      <c r="D14" s="1">
        <v>5.0474649999999999</v>
      </c>
      <c r="E14" s="1">
        <v>0.78560700000000006</v>
      </c>
      <c r="F14" s="1">
        <v>24.82864</v>
      </c>
      <c r="G14" s="1">
        <v>0.69920899999999997</v>
      </c>
      <c r="H14" s="1">
        <v>20.304566999999999</v>
      </c>
      <c r="I14" s="1">
        <v>1.2228110000000001</v>
      </c>
      <c r="J14" s="1">
        <v>14.977702000000001</v>
      </c>
      <c r="K14" s="1">
        <v>4.4822819999999997</v>
      </c>
      <c r="L14" s="1">
        <v>103</v>
      </c>
      <c r="M14" s="1">
        <v>22.098075999999999</v>
      </c>
      <c r="N14" s="1">
        <v>31.604389000000001</v>
      </c>
      <c r="O14" s="1">
        <v>29.902391000000001</v>
      </c>
      <c r="P14" s="1">
        <v>50</v>
      </c>
      <c r="Q14" s="1"/>
      <c r="S14" s="20" t="s">
        <v>55</v>
      </c>
      <c r="T14" s="20"/>
      <c r="U14" s="2">
        <v>22.72</v>
      </c>
      <c r="V14" s="2">
        <v>29.27</v>
      </c>
      <c r="W14" s="7">
        <f t="shared" si="0"/>
        <v>25.994999999999997</v>
      </c>
      <c r="X14" s="5">
        <f t="shared" si="1"/>
        <v>6.5500000000000007</v>
      </c>
      <c r="AA14" s="18" t="s">
        <v>61</v>
      </c>
      <c r="AB14" s="4" t="s">
        <v>62</v>
      </c>
    </row>
    <row r="15" spans="1:34" x14ac:dyDescent="0.35">
      <c r="A15" s="1">
        <v>5.5051670000000001</v>
      </c>
      <c r="B15" s="1">
        <v>1.01939</v>
      </c>
      <c r="C15" s="1">
        <v>16.028147000000001</v>
      </c>
      <c r="D15" s="1">
        <v>4.5794709999999998</v>
      </c>
      <c r="E15" s="1">
        <v>0.74808600000000003</v>
      </c>
      <c r="F15" s="1">
        <v>24.674364000000001</v>
      </c>
      <c r="G15" s="1">
        <v>0.73385699999999998</v>
      </c>
      <c r="H15" s="1">
        <v>19.3064</v>
      </c>
      <c r="I15" s="1">
        <v>1.278041</v>
      </c>
      <c r="J15" s="1">
        <v>15.453773</v>
      </c>
      <c r="K15" s="1">
        <v>4.2964500000000001</v>
      </c>
      <c r="L15" s="1">
        <v>104</v>
      </c>
      <c r="M15" s="1">
        <v>24.205027000000001</v>
      </c>
      <c r="N15" s="1">
        <v>32.983311</v>
      </c>
      <c r="O15" s="1">
        <v>28.732838000000001</v>
      </c>
      <c r="P15" s="1">
        <v>50</v>
      </c>
      <c r="Q15" s="8" t="s">
        <v>39</v>
      </c>
      <c r="S15" s="20" t="s">
        <v>56</v>
      </c>
      <c r="T15" s="20"/>
      <c r="U15" s="2">
        <v>22.04</v>
      </c>
      <c r="V15" s="2">
        <v>19.489999999999998</v>
      </c>
      <c r="W15" s="7">
        <f t="shared" si="0"/>
        <v>20.765000000000001</v>
      </c>
      <c r="X15" s="5">
        <f t="shared" si="1"/>
        <v>2.5500000000000007</v>
      </c>
    </row>
    <row r="16" spans="1:34" x14ac:dyDescent="0.35">
      <c r="A16" s="1">
        <v>6.0416670000000003</v>
      </c>
      <c r="B16" s="1">
        <v>1.111423</v>
      </c>
      <c r="C16" s="1">
        <v>17.475204000000002</v>
      </c>
      <c r="D16" s="1">
        <v>4.9929160000000001</v>
      </c>
      <c r="E16" s="1">
        <v>0.83632700000000004</v>
      </c>
      <c r="F16" s="1">
        <v>27.708130000000001</v>
      </c>
      <c r="G16" s="1">
        <v>0.75248300000000001</v>
      </c>
      <c r="H16" s="1">
        <v>22.367194999999999</v>
      </c>
      <c r="I16" s="1">
        <v>1.2387840000000001</v>
      </c>
      <c r="J16" s="1">
        <v>15.591139</v>
      </c>
      <c r="K16" s="1">
        <v>4.2774539999999996</v>
      </c>
      <c r="L16" s="1">
        <v>103</v>
      </c>
      <c r="M16" s="1">
        <v>24.930319000000001</v>
      </c>
      <c r="N16" s="1">
        <v>33.130721999999999</v>
      </c>
      <c r="O16" s="1">
        <v>28.589614999999998</v>
      </c>
      <c r="P16" s="1">
        <v>90</v>
      </c>
      <c r="Q16" s="1"/>
      <c r="S16" s="21" t="s">
        <v>73</v>
      </c>
      <c r="T16" s="21"/>
      <c r="U16" s="5"/>
      <c r="V16" s="5"/>
      <c r="W16" s="10">
        <f>SUM(W9:W15)</f>
        <v>180.34999999999997</v>
      </c>
      <c r="X16" s="5"/>
    </row>
    <row r="17" spans="1:17" x14ac:dyDescent="0.35">
      <c r="A17" s="1">
        <v>6.5083339999999996</v>
      </c>
      <c r="B17" s="1">
        <v>0.99344500000000002</v>
      </c>
      <c r="C17" s="1">
        <v>15.62021</v>
      </c>
      <c r="D17" s="1">
        <v>4.462917</v>
      </c>
      <c r="E17" s="1">
        <v>0.76669399999999999</v>
      </c>
      <c r="F17" s="1">
        <v>25.459022999999998</v>
      </c>
      <c r="G17" s="1">
        <v>0.77175199999999999</v>
      </c>
      <c r="H17" s="1">
        <v>19.285715</v>
      </c>
      <c r="I17" s="1">
        <v>1.3200970000000001</v>
      </c>
      <c r="J17" s="1">
        <v>15.714186</v>
      </c>
      <c r="K17" s="1">
        <v>4.26776</v>
      </c>
      <c r="L17" s="1">
        <v>105</v>
      </c>
      <c r="M17" s="1">
        <v>25.626999000000001</v>
      </c>
      <c r="N17" s="1">
        <v>33.206252999999997</v>
      </c>
      <c r="O17" s="1">
        <v>28.474481999999998</v>
      </c>
      <c r="P17" s="1">
        <v>90</v>
      </c>
      <c r="Q17" s="1"/>
    </row>
    <row r="18" spans="1:17" x14ac:dyDescent="0.35">
      <c r="A18" s="1">
        <v>7.0155010000000004</v>
      </c>
      <c r="B18" s="1">
        <v>1.0972249999999999</v>
      </c>
      <c r="C18" s="1">
        <v>17.251961000000001</v>
      </c>
      <c r="D18" s="1">
        <v>4.9291320000000001</v>
      </c>
      <c r="E18" s="1">
        <v>0.83377000000000001</v>
      </c>
      <c r="F18" s="1">
        <v>27.731331000000001</v>
      </c>
      <c r="G18" s="1">
        <v>0.75988999999999995</v>
      </c>
      <c r="H18" s="1">
        <v>23.66086</v>
      </c>
      <c r="I18" s="1">
        <v>1.172034</v>
      </c>
      <c r="J18" s="1">
        <v>15.655138000000001</v>
      </c>
      <c r="K18" s="1">
        <v>4.2609409999999999</v>
      </c>
      <c r="L18" s="1">
        <v>104</v>
      </c>
      <c r="M18" s="1">
        <v>25.274066999999999</v>
      </c>
      <c r="N18" s="1">
        <v>33.260165999999998</v>
      </c>
      <c r="O18" s="1">
        <v>28.263839999999998</v>
      </c>
      <c r="P18" s="1">
        <v>90</v>
      </c>
      <c r="Q18" s="1"/>
    </row>
    <row r="19" spans="1:17" x14ac:dyDescent="0.35">
      <c r="A19" s="1">
        <v>7.5271679999999996</v>
      </c>
      <c r="B19" s="1">
        <v>1.188002</v>
      </c>
      <c r="C19" s="1">
        <v>18.679276999999999</v>
      </c>
      <c r="D19" s="1">
        <v>5.3369359999999997</v>
      </c>
      <c r="E19" s="1">
        <v>0.91399300000000006</v>
      </c>
      <c r="F19" s="1">
        <v>31.268916999999998</v>
      </c>
      <c r="G19" s="1">
        <v>0.76935299999999995</v>
      </c>
      <c r="H19" s="1">
        <v>29.315961999999999</v>
      </c>
      <c r="I19" s="1">
        <v>1.0666169999999999</v>
      </c>
      <c r="J19" s="1">
        <v>15.854315</v>
      </c>
      <c r="K19" s="1">
        <v>4.1435620000000002</v>
      </c>
      <c r="L19" s="1">
        <v>110</v>
      </c>
      <c r="M19" s="1">
        <v>26.320592999999999</v>
      </c>
      <c r="N19" s="1">
        <v>34.211323</v>
      </c>
      <c r="O19" s="1">
        <v>27.579719999999998</v>
      </c>
      <c r="P19" s="1">
        <v>90</v>
      </c>
      <c r="Q19" s="1"/>
    </row>
    <row r="20" spans="1:17" x14ac:dyDescent="0.35">
      <c r="A20" s="1">
        <v>8.0068350000000006</v>
      </c>
      <c r="B20" s="1">
        <v>1.312014</v>
      </c>
      <c r="C20" s="1">
        <v>20.629154</v>
      </c>
      <c r="D20" s="1">
        <v>5.8940440000000001</v>
      </c>
      <c r="E20" s="1">
        <v>1.009126</v>
      </c>
      <c r="F20" s="1">
        <v>33.655109000000003</v>
      </c>
      <c r="G20" s="1">
        <v>0.76914300000000002</v>
      </c>
      <c r="H20" s="1">
        <v>27.102157999999999</v>
      </c>
      <c r="I20" s="1">
        <v>1.241787</v>
      </c>
      <c r="J20" s="1">
        <v>15.722156999999999</v>
      </c>
      <c r="K20" s="1">
        <v>4.2494500000000004</v>
      </c>
      <c r="L20" s="1">
        <v>116</v>
      </c>
      <c r="M20" s="1">
        <v>25.651482000000001</v>
      </c>
      <c r="N20" s="1">
        <v>33.350754000000002</v>
      </c>
      <c r="O20" s="1">
        <v>28.274654000000002</v>
      </c>
      <c r="P20" s="1">
        <v>90</v>
      </c>
      <c r="Q20" s="1"/>
    </row>
    <row r="21" spans="1:17" x14ac:dyDescent="0.35">
      <c r="A21" s="1">
        <v>8.5265039999999992</v>
      </c>
      <c r="B21" s="1">
        <v>1.3949990000000001</v>
      </c>
      <c r="C21" s="1">
        <v>21.933949999999999</v>
      </c>
      <c r="D21" s="1">
        <v>6.2668429999999997</v>
      </c>
      <c r="E21" s="1">
        <v>1.076163</v>
      </c>
      <c r="F21" s="1">
        <v>34.440345999999998</v>
      </c>
      <c r="G21" s="1">
        <v>0.77144299999999999</v>
      </c>
      <c r="H21" s="1">
        <v>25.016034999999999</v>
      </c>
      <c r="I21" s="1">
        <v>1.3767309999999999</v>
      </c>
      <c r="J21" s="1">
        <v>15.516273</v>
      </c>
      <c r="K21" s="1">
        <v>4.4267269999999996</v>
      </c>
      <c r="L21" s="1">
        <v>118</v>
      </c>
      <c r="M21" s="1">
        <v>24.688433</v>
      </c>
      <c r="N21" s="1">
        <v>32.002921999999998</v>
      </c>
      <c r="O21" s="1">
        <v>29.491333000000001</v>
      </c>
      <c r="P21" s="1">
        <v>90</v>
      </c>
      <c r="Q21" s="1">
        <v>1.3</v>
      </c>
    </row>
    <row r="22" spans="1:17" x14ac:dyDescent="0.35">
      <c r="A22" s="1">
        <v>9.0451700000000006</v>
      </c>
      <c r="B22" s="1">
        <v>1.4268639999999999</v>
      </c>
      <c r="C22" s="1">
        <v>22.434964999999998</v>
      </c>
      <c r="D22" s="1">
        <v>6.4099899999999996</v>
      </c>
      <c r="E22" s="1">
        <v>1.1014189999999999</v>
      </c>
      <c r="F22" s="1">
        <v>32.246628000000001</v>
      </c>
      <c r="G22" s="1">
        <v>0.77191600000000005</v>
      </c>
      <c r="H22" s="1">
        <v>19.280204999999999</v>
      </c>
      <c r="I22" s="1">
        <v>1.672525</v>
      </c>
      <c r="J22" s="1">
        <v>15.01529</v>
      </c>
      <c r="K22" s="1">
        <v>4.8351059999999997</v>
      </c>
      <c r="L22" s="1">
        <v>120.5</v>
      </c>
      <c r="M22" s="1">
        <v>22.599653</v>
      </c>
      <c r="N22" s="1">
        <v>29.277359000000001</v>
      </c>
      <c r="O22" s="1">
        <v>32.362465</v>
      </c>
      <c r="P22" s="1">
        <v>110</v>
      </c>
      <c r="Q22" s="1"/>
    </row>
    <row r="23" spans="1:17" x14ac:dyDescent="0.35">
      <c r="A23" s="1">
        <v>9.5233349999999994</v>
      </c>
      <c r="B23" s="1">
        <v>1.6174189999999999</v>
      </c>
      <c r="C23" s="1">
        <v>25.431115999999999</v>
      </c>
      <c r="D23" s="1">
        <v>7.2660330000000002</v>
      </c>
      <c r="E23" s="1">
        <v>1.2753950000000001</v>
      </c>
      <c r="F23" s="1">
        <v>37.981597999999998</v>
      </c>
      <c r="G23" s="1">
        <v>0.78853700000000004</v>
      </c>
      <c r="H23" s="1">
        <v>25.095849999999999</v>
      </c>
      <c r="I23" s="1">
        <v>1.5134609999999999</v>
      </c>
      <c r="J23" s="1">
        <v>15.216948</v>
      </c>
      <c r="K23" s="1">
        <v>4.7540779999999998</v>
      </c>
      <c r="L23" s="1">
        <v>121</v>
      </c>
      <c r="M23" s="1">
        <v>23.482842999999999</v>
      </c>
      <c r="N23" s="1">
        <v>29.780268</v>
      </c>
      <c r="O23" s="1">
        <v>31.603843999999999</v>
      </c>
      <c r="P23" s="1">
        <v>110</v>
      </c>
      <c r="Q23" s="1"/>
    </row>
    <row r="24" spans="1:17" x14ac:dyDescent="0.35">
      <c r="A24" s="1">
        <v>10.026168</v>
      </c>
      <c r="B24" s="1">
        <v>1.3533759999999999</v>
      </c>
      <c r="C24" s="1">
        <v>21.279502999999998</v>
      </c>
      <c r="D24" s="1">
        <v>6.0798579999999998</v>
      </c>
      <c r="E24" s="1">
        <v>1.1281559999999999</v>
      </c>
      <c r="F24" s="1">
        <v>35.894894000000001</v>
      </c>
      <c r="G24" s="1">
        <v>0.83358600000000005</v>
      </c>
      <c r="H24" s="1">
        <v>23.864767000000001</v>
      </c>
      <c r="I24" s="1">
        <v>1.5040960000000001</v>
      </c>
      <c r="J24" s="1">
        <v>15.821792</v>
      </c>
      <c r="K24" s="1">
        <v>4.4521459999999999</v>
      </c>
      <c r="L24" s="1">
        <v>120</v>
      </c>
      <c r="M24" s="1">
        <v>26.522476000000001</v>
      </c>
      <c r="N24" s="1">
        <v>31.817322000000001</v>
      </c>
      <c r="O24" s="1">
        <v>29.632207999999999</v>
      </c>
      <c r="P24" s="1">
        <v>110</v>
      </c>
      <c r="Q24" s="1"/>
    </row>
    <row r="25" spans="1:17" x14ac:dyDescent="0.35">
      <c r="A25" s="1">
        <v>10.505668</v>
      </c>
      <c r="B25" s="1">
        <v>1.5600529999999999</v>
      </c>
      <c r="C25" s="1">
        <v>24.529140000000002</v>
      </c>
      <c r="D25" s="1">
        <v>7.0083260000000003</v>
      </c>
      <c r="E25" s="1">
        <v>1.253965</v>
      </c>
      <c r="F25" s="1">
        <v>37.643070000000002</v>
      </c>
      <c r="G25" s="1">
        <v>0.80379599999999995</v>
      </c>
      <c r="H25" s="1">
        <v>22.940564999999999</v>
      </c>
      <c r="I25" s="1">
        <v>1.640895</v>
      </c>
      <c r="J25" s="1">
        <v>15.351438999999999</v>
      </c>
      <c r="K25" s="1">
        <v>4.716507</v>
      </c>
      <c r="L25" s="1">
        <v>124</v>
      </c>
      <c r="M25" s="1">
        <v>24.129349000000001</v>
      </c>
      <c r="N25" s="1">
        <v>30.019235999999999</v>
      </c>
      <c r="O25" s="1">
        <v>31.349772999999999</v>
      </c>
      <c r="P25" s="1">
        <v>110</v>
      </c>
      <c r="Q25" s="1"/>
    </row>
    <row r="26" spans="1:17" x14ac:dyDescent="0.35">
      <c r="A26" s="1">
        <v>11.025333</v>
      </c>
      <c r="B26" s="1">
        <v>1.5462910000000001</v>
      </c>
      <c r="C26" s="1">
        <v>24.312746000000001</v>
      </c>
      <c r="D26" s="1">
        <v>6.9464990000000002</v>
      </c>
      <c r="E26" s="1">
        <v>1.251377</v>
      </c>
      <c r="F26" s="1">
        <v>37.376021999999999</v>
      </c>
      <c r="G26" s="1">
        <v>0.80927700000000002</v>
      </c>
      <c r="H26" s="1">
        <v>23.091723999999999</v>
      </c>
      <c r="I26" s="1">
        <v>1.61859</v>
      </c>
      <c r="J26" s="1">
        <v>15.354486</v>
      </c>
      <c r="K26" s="1">
        <v>4.7401850000000003</v>
      </c>
      <c r="L26" s="1">
        <v>125.5</v>
      </c>
      <c r="M26" s="1">
        <v>24.171408</v>
      </c>
      <c r="N26" s="1">
        <v>29.867905</v>
      </c>
      <c r="O26" s="1">
        <v>31.611395000000002</v>
      </c>
      <c r="P26" s="1">
        <v>110</v>
      </c>
      <c r="Q26" s="1"/>
    </row>
    <row r="27" spans="1:17" x14ac:dyDescent="0.35">
      <c r="A27" s="1">
        <v>11.530332</v>
      </c>
      <c r="B27" s="1">
        <v>1.5673060000000001</v>
      </c>
      <c r="C27" s="1">
        <v>24.643169</v>
      </c>
      <c r="D27" s="1">
        <v>7.0409050000000004</v>
      </c>
      <c r="E27" s="1">
        <v>1.2894950000000001</v>
      </c>
      <c r="F27" s="1">
        <v>37.329445</v>
      </c>
      <c r="G27" s="1">
        <v>0.82274599999999998</v>
      </c>
      <c r="H27" s="1">
        <v>21.782178999999999</v>
      </c>
      <c r="I27" s="1">
        <v>1.7137610000000001</v>
      </c>
      <c r="J27" s="1">
        <v>15.255046</v>
      </c>
      <c r="K27" s="1">
        <v>4.8893589999999998</v>
      </c>
      <c r="L27" s="1">
        <v>129</v>
      </c>
      <c r="M27" s="1">
        <v>23.817592999999999</v>
      </c>
      <c r="N27" s="1">
        <v>28.948886999999999</v>
      </c>
      <c r="O27" s="1">
        <v>32.624034999999999</v>
      </c>
      <c r="P27" s="1">
        <v>110</v>
      </c>
      <c r="Q27" s="1">
        <v>1.3</v>
      </c>
    </row>
    <row r="28" spans="1:17" x14ac:dyDescent="0.35">
      <c r="A28" s="1">
        <v>12.025331</v>
      </c>
      <c r="B28" s="1">
        <v>1.7353590000000001</v>
      </c>
      <c r="C28" s="1">
        <v>27.285522</v>
      </c>
      <c r="D28" s="1">
        <v>7.7958639999999999</v>
      </c>
      <c r="E28" s="1">
        <v>1.4205570000000001</v>
      </c>
      <c r="F28" s="1">
        <v>41.542175</v>
      </c>
      <c r="G28" s="1">
        <v>0.81859499999999996</v>
      </c>
      <c r="H28" s="1">
        <v>24.242424</v>
      </c>
      <c r="I28" s="1">
        <v>1.7136150000000001</v>
      </c>
      <c r="J28" s="1">
        <v>15.288838999999999</v>
      </c>
      <c r="K28" s="1">
        <v>4.8405019999999999</v>
      </c>
      <c r="L28" s="1">
        <v>130</v>
      </c>
      <c r="M28" s="1">
        <v>23.938662000000001</v>
      </c>
      <c r="N28" s="1">
        <v>29.243589</v>
      </c>
      <c r="O28" s="1">
        <v>32.377777000000002</v>
      </c>
      <c r="P28" s="1">
        <v>130</v>
      </c>
      <c r="Q28" s="1"/>
    </row>
    <row r="29" spans="1:17" x14ac:dyDescent="0.35">
      <c r="A29" s="1">
        <v>12.534665</v>
      </c>
      <c r="B29" s="1">
        <v>1.6585620000000001</v>
      </c>
      <c r="C29" s="1">
        <v>26.078012000000001</v>
      </c>
      <c r="D29" s="1">
        <v>7.4508609999999997</v>
      </c>
      <c r="E29" s="1">
        <v>1.3891119999999999</v>
      </c>
      <c r="F29" s="1">
        <v>40.947678000000003</v>
      </c>
      <c r="G29" s="1">
        <v>0.83753999999999995</v>
      </c>
      <c r="H29" s="1">
        <v>25.523558000000001</v>
      </c>
      <c r="I29" s="1">
        <v>1.604309</v>
      </c>
      <c r="J29" s="1">
        <v>15.437662</v>
      </c>
      <c r="K29" s="1">
        <v>4.8023410000000002</v>
      </c>
      <c r="L29" s="1">
        <v>131</v>
      </c>
      <c r="M29" s="1">
        <v>24.688669000000001</v>
      </c>
      <c r="N29" s="1">
        <v>29.477594</v>
      </c>
      <c r="O29" s="1">
        <v>31.941880999999999</v>
      </c>
      <c r="P29" s="1">
        <v>130</v>
      </c>
      <c r="Q29" s="1"/>
    </row>
    <row r="30" spans="1:17" x14ac:dyDescent="0.35">
      <c r="A30" s="1">
        <v>13.035997999999999</v>
      </c>
      <c r="B30" s="1">
        <v>1.680218</v>
      </c>
      <c r="C30" s="1">
        <v>26.418517999999999</v>
      </c>
      <c r="D30" s="1">
        <v>7.5481480000000003</v>
      </c>
      <c r="E30" s="1">
        <v>1.404987</v>
      </c>
      <c r="F30" s="1">
        <v>41.110458000000001</v>
      </c>
      <c r="G30" s="1">
        <v>0.83619399999999999</v>
      </c>
      <c r="H30" s="1">
        <v>23.936169</v>
      </c>
      <c r="I30" s="1">
        <v>1.7175039999999999</v>
      </c>
      <c r="J30" s="1">
        <v>15.389602</v>
      </c>
      <c r="K30" s="1">
        <v>4.8376979999999996</v>
      </c>
      <c r="L30" s="1">
        <v>132</v>
      </c>
      <c r="M30" s="1">
        <v>24.46734</v>
      </c>
      <c r="N30" s="1">
        <v>29.260380000000001</v>
      </c>
      <c r="O30" s="1">
        <v>32.266747000000002</v>
      </c>
      <c r="P30" s="1">
        <v>130</v>
      </c>
      <c r="Q30" s="1"/>
    </row>
    <row r="31" spans="1:17" x14ac:dyDescent="0.35">
      <c r="A31" s="1">
        <v>13.504498</v>
      </c>
      <c r="B31" s="1">
        <v>1.7505729999999999</v>
      </c>
      <c r="C31" s="1">
        <v>27.524729000000001</v>
      </c>
      <c r="D31" s="1">
        <v>7.8642079999999996</v>
      </c>
      <c r="E31" s="1">
        <v>1.439624</v>
      </c>
      <c r="F31" s="1">
        <v>41.079360999999999</v>
      </c>
      <c r="G31" s="1">
        <v>0.82237300000000002</v>
      </c>
      <c r="H31" s="1">
        <v>23.479191</v>
      </c>
      <c r="I31" s="1">
        <v>1.7496069999999999</v>
      </c>
      <c r="J31" s="1">
        <v>15.170543</v>
      </c>
      <c r="K31" s="1">
        <v>4.9597340000000001</v>
      </c>
      <c r="L31" s="1">
        <v>136</v>
      </c>
      <c r="M31" s="1">
        <v>23.466242000000001</v>
      </c>
      <c r="N31" s="1">
        <v>28.534791999999999</v>
      </c>
      <c r="O31" s="1">
        <v>33.027050000000003</v>
      </c>
      <c r="P31" s="1">
        <v>130</v>
      </c>
      <c r="Q31" s="1"/>
    </row>
    <row r="32" spans="1:17" x14ac:dyDescent="0.35">
      <c r="A32" s="1">
        <v>14.023830999999999</v>
      </c>
      <c r="B32" s="1">
        <v>1.9402809999999999</v>
      </c>
      <c r="C32" s="1">
        <v>30.507563000000001</v>
      </c>
      <c r="D32" s="1">
        <v>8.7164470000000005</v>
      </c>
      <c r="E32" s="1">
        <v>1.631823</v>
      </c>
      <c r="F32" s="1">
        <v>47.461486999999998</v>
      </c>
      <c r="G32" s="1">
        <v>0.84102399999999999</v>
      </c>
      <c r="H32" s="1">
        <v>28.883184</v>
      </c>
      <c r="I32" s="1">
        <v>1.643222</v>
      </c>
      <c r="J32" s="1">
        <v>15.382393</v>
      </c>
      <c r="K32" s="1">
        <v>4.8666239999999998</v>
      </c>
      <c r="L32" s="1">
        <v>137</v>
      </c>
      <c r="M32" s="1">
        <v>24.461141999999999</v>
      </c>
      <c r="N32" s="1">
        <v>29.08494</v>
      </c>
      <c r="O32" s="1">
        <v>32.434738000000003</v>
      </c>
      <c r="P32" s="1">
        <v>130</v>
      </c>
      <c r="Q32" s="1"/>
    </row>
    <row r="33" spans="1:17" x14ac:dyDescent="0.35">
      <c r="A33" s="1">
        <v>14.516</v>
      </c>
      <c r="B33" s="1">
        <v>1.849737</v>
      </c>
      <c r="C33" s="1">
        <v>29.083918000000001</v>
      </c>
      <c r="D33" s="1">
        <v>8.3096899999999998</v>
      </c>
      <c r="E33" s="1">
        <v>1.6361600000000001</v>
      </c>
      <c r="F33" s="1">
        <v>48.511100999999996</v>
      </c>
      <c r="G33" s="1">
        <v>0.88453599999999999</v>
      </c>
      <c r="H33" s="1">
        <v>26.413817999999999</v>
      </c>
      <c r="I33" s="1">
        <v>1.8365800000000001</v>
      </c>
      <c r="J33" s="1">
        <v>15.706958999999999</v>
      </c>
      <c r="K33" s="1">
        <v>4.774629</v>
      </c>
      <c r="L33" s="1">
        <v>140</v>
      </c>
      <c r="M33" s="1">
        <v>26.225943000000001</v>
      </c>
      <c r="N33" s="1">
        <v>29.649370000000001</v>
      </c>
      <c r="O33" s="1">
        <v>31.885424</v>
      </c>
      <c r="P33" s="1">
        <v>130</v>
      </c>
      <c r="Q33" s="1">
        <v>2.2000000000000002</v>
      </c>
    </row>
    <row r="34" spans="1:17" x14ac:dyDescent="0.35">
      <c r="A34" s="1">
        <v>15.030499000000001</v>
      </c>
      <c r="B34" s="1">
        <v>1.8555969999999999</v>
      </c>
      <c r="C34" s="1">
        <v>29.17605</v>
      </c>
      <c r="D34" s="1">
        <v>8.3360149999999997</v>
      </c>
      <c r="E34" s="1">
        <v>1.6592929999999999</v>
      </c>
      <c r="F34" s="1">
        <v>49.327216999999997</v>
      </c>
      <c r="G34" s="1">
        <v>0.89420999999999995</v>
      </c>
      <c r="H34" s="1">
        <v>27.210885999999999</v>
      </c>
      <c r="I34" s="1">
        <v>1.812775</v>
      </c>
      <c r="J34" s="1">
        <v>15.766412000000001</v>
      </c>
      <c r="K34" s="1">
        <v>4.7621070000000003</v>
      </c>
      <c r="L34" s="1">
        <v>142</v>
      </c>
      <c r="M34" s="1">
        <v>26.582939</v>
      </c>
      <c r="N34" s="1">
        <v>29.727851999999999</v>
      </c>
      <c r="O34" s="1">
        <v>31.700695</v>
      </c>
      <c r="P34" s="1">
        <v>150</v>
      </c>
      <c r="Q34" s="1"/>
    </row>
    <row r="35" spans="1:17" x14ac:dyDescent="0.35">
      <c r="A35" s="1">
        <v>15.513500000000001</v>
      </c>
      <c r="B35" s="1">
        <v>1.9842679999999999</v>
      </c>
      <c r="C35" s="1">
        <v>31.199186000000001</v>
      </c>
      <c r="D35" s="1">
        <v>8.9140529999999991</v>
      </c>
      <c r="E35" s="1">
        <v>1.725633</v>
      </c>
      <c r="F35" s="1">
        <v>51.540947000000003</v>
      </c>
      <c r="G35" s="1">
        <v>0.86965700000000001</v>
      </c>
      <c r="H35" s="1">
        <v>28.985503999999999</v>
      </c>
      <c r="I35" s="1">
        <v>1.7781629999999999</v>
      </c>
      <c r="J35" s="1">
        <v>15.673285</v>
      </c>
      <c r="K35" s="1">
        <v>4.7400320000000002</v>
      </c>
      <c r="L35" s="1">
        <v>141.5</v>
      </c>
      <c r="M35" s="1">
        <v>25.974789000000001</v>
      </c>
      <c r="N35" s="1">
        <v>29.867854999999999</v>
      </c>
      <c r="O35" s="1">
        <v>31.668386000000002</v>
      </c>
      <c r="P35" s="1">
        <v>150</v>
      </c>
      <c r="Q35" s="1"/>
    </row>
    <row r="36" spans="1:17" x14ac:dyDescent="0.35">
      <c r="A36" s="1">
        <v>16.012333000000002</v>
      </c>
      <c r="B36" s="1">
        <v>1.8021609999999999</v>
      </c>
      <c r="C36" s="1">
        <v>28.335872999999999</v>
      </c>
      <c r="D36" s="1">
        <v>8.0959629999999994</v>
      </c>
      <c r="E36" s="1">
        <v>1.6067720000000001</v>
      </c>
      <c r="F36" s="1">
        <v>49.154319999999998</v>
      </c>
      <c r="G36" s="1">
        <v>0.89158099999999996</v>
      </c>
      <c r="H36" s="1">
        <v>28.065483</v>
      </c>
      <c r="I36" s="1">
        <v>1.7514149999999999</v>
      </c>
      <c r="J36" s="1">
        <v>15.9003</v>
      </c>
      <c r="K36" s="1">
        <v>4.62873</v>
      </c>
      <c r="L36" s="1">
        <v>142</v>
      </c>
      <c r="M36" s="1">
        <v>27.275203999999999</v>
      </c>
      <c r="N36" s="1">
        <v>30.591968999999999</v>
      </c>
      <c r="O36" s="1">
        <v>30.863617000000001</v>
      </c>
      <c r="P36" s="1">
        <v>150</v>
      </c>
      <c r="Q36" s="1"/>
    </row>
    <row r="37" spans="1:17" x14ac:dyDescent="0.35">
      <c r="A37" s="1">
        <v>16.523669999999999</v>
      </c>
      <c r="B37" s="1">
        <v>1.9480090000000001</v>
      </c>
      <c r="C37" s="1">
        <v>30.629073999999999</v>
      </c>
      <c r="D37" s="1">
        <v>8.7511639999999993</v>
      </c>
      <c r="E37" s="1">
        <v>1.7008300000000001</v>
      </c>
      <c r="F37" s="1">
        <v>50.428367999999999</v>
      </c>
      <c r="G37" s="1">
        <v>0.873112</v>
      </c>
      <c r="H37" s="1">
        <v>27.379401999999999</v>
      </c>
      <c r="I37" s="1">
        <v>1.841836</v>
      </c>
      <c r="J37" s="1">
        <v>15.651569</v>
      </c>
      <c r="K37" s="1">
        <v>4.7746740000000001</v>
      </c>
      <c r="L37" s="1">
        <v>143</v>
      </c>
      <c r="M37" s="1">
        <v>25.887132999999999</v>
      </c>
      <c r="N37" s="1">
        <v>29.649266999999998</v>
      </c>
      <c r="O37" s="1">
        <v>31.919664000000001</v>
      </c>
      <c r="P37" s="1">
        <v>150</v>
      </c>
      <c r="Q37" s="1"/>
    </row>
    <row r="38" spans="1:17" x14ac:dyDescent="0.35">
      <c r="A38" s="1">
        <v>17.028670999999999</v>
      </c>
      <c r="B38" s="1">
        <v>2.0243069999999999</v>
      </c>
      <c r="C38" s="1">
        <v>31.828720000000001</v>
      </c>
      <c r="D38" s="1">
        <v>9.0939200000000007</v>
      </c>
      <c r="E38" s="1">
        <v>1.756254</v>
      </c>
      <c r="F38" s="1">
        <v>50.346271999999999</v>
      </c>
      <c r="G38" s="1">
        <v>0.86758299999999999</v>
      </c>
      <c r="H38" s="1">
        <v>25.742574999999999</v>
      </c>
      <c r="I38" s="1">
        <v>1.955759</v>
      </c>
      <c r="J38" s="1">
        <v>15.442416</v>
      </c>
      <c r="K38" s="1">
        <v>4.9369459999999998</v>
      </c>
      <c r="L38" s="1">
        <v>147</v>
      </c>
      <c r="M38" s="1">
        <v>24.870871999999999</v>
      </c>
      <c r="N38" s="1">
        <v>28.666853</v>
      </c>
      <c r="O38" s="1">
        <v>32.882938000000003</v>
      </c>
      <c r="P38" s="1">
        <v>150</v>
      </c>
      <c r="Q38" s="1"/>
    </row>
    <row r="39" spans="1:17" x14ac:dyDescent="0.35">
      <c r="A39" s="1">
        <v>17.530840000000001</v>
      </c>
      <c r="B39" s="1">
        <v>2.0092789999999998</v>
      </c>
      <c r="C39" s="1">
        <v>31.592434000000001</v>
      </c>
      <c r="D39" s="1">
        <v>9.0264100000000003</v>
      </c>
      <c r="E39" s="1">
        <v>1.761725</v>
      </c>
      <c r="F39" s="1">
        <v>49.615935999999998</v>
      </c>
      <c r="G39" s="1">
        <v>0.87679499999999999</v>
      </c>
      <c r="H39" s="1">
        <v>25.887816999999998</v>
      </c>
      <c r="I39" s="1">
        <v>1.9165749999999999</v>
      </c>
      <c r="J39" s="1">
        <v>15.392013</v>
      </c>
      <c r="K39" s="1">
        <v>5.0244840000000002</v>
      </c>
      <c r="L39" s="1">
        <v>150</v>
      </c>
      <c r="M39" s="1">
        <v>24.693404999999998</v>
      </c>
      <c r="N39" s="1">
        <v>28.163267000000001</v>
      </c>
      <c r="O39" s="1">
        <v>33.468654999999998</v>
      </c>
      <c r="P39" s="1">
        <v>150</v>
      </c>
      <c r="Q39" s="1">
        <v>3.1</v>
      </c>
    </row>
    <row r="40" spans="1:17" x14ac:dyDescent="0.35">
      <c r="A40" s="1">
        <v>18.025507000000001</v>
      </c>
      <c r="B40" s="1">
        <v>2.1611410000000002</v>
      </c>
      <c r="C40" s="1">
        <v>33.980201999999998</v>
      </c>
      <c r="D40" s="1">
        <v>9.7086290000000002</v>
      </c>
      <c r="E40" s="1">
        <v>1.885901</v>
      </c>
      <c r="F40" s="1">
        <v>53.563727999999998</v>
      </c>
      <c r="G40" s="1">
        <v>0.872641</v>
      </c>
      <c r="H40" s="1">
        <v>30.323450000000001</v>
      </c>
      <c r="I40" s="1">
        <v>1.766413</v>
      </c>
      <c r="J40" s="1">
        <v>15.417389999999999</v>
      </c>
      <c r="K40" s="1">
        <v>4.9825629999999999</v>
      </c>
      <c r="L40" s="1">
        <v>150</v>
      </c>
      <c r="M40" s="1">
        <v>24.784932999999999</v>
      </c>
      <c r="N40" s="1">
        <v>28.402197000000001</v>
      </c>
      <c r="O40" s="1">
        <v>33.249569000000001</v>
      </c>
      <c r="P40" s="1">
        <v>170</v>
      </c>
      <c r="Q40" s="1"/>
    </row>
    <row r="41" spans="1:17" x14ac:dyDescent="0.35">
      <c r="A41" s="1">
        <v>18.504175</v>
      </c>
      <c r="B41" s="1">
        <v>2.1506530000000001</v>
      </c>
      <c r="C41" s="1">
        <v>33.815295999999996</v>
      </c>
      <c r="D41" s="1">
        <v>9.6615129999999994</v>
      </c>
      <c r="E41" s="1">
        <v>1.9568559999999999</v>
      </c>
      <c r="F41" s="1">
        <v>59.765739000000004</v>
      </c>
      <c r="G41" s="1">
        <v>0.90988899999999995</v>
      </c>
      <c r="H41" s="1">
        <v>31.337049</v>
      </c>
      <c r="I41" s="1">
        <v>1.9071910000000001</v>
      </c>
      <c r="J41" s="1">
        <v>15.974036999999999</v>
      </c>
      <c r="K41" s="1">
        <v>4.6362399999999999</v>
      </c>
      <c r="L41" s="1">
        <v>151</v>
      </c>
      <c r="M41" s="1">
        <v>27.789579</v>
      </c>
      <c r="N41" s="1">
        <v>30.541709999999998</v>
      </c>
      <c r="O41" s="1">
        <v>30.905757999999999</v>
      </c>
      <c r="P41" s="1">
        <v>170</v>
      </c>
      <c r="Q41" s="1"/>
    </row>
    <row r="42" spans="1:17" x14ac:dyDescent="0.35">
      <c r="A42" s="1">
        <v>19.000506999999999</v>
      </c>
      <c r="B42" s="1">
        <v>2.1018460000000001</v>
      </c>
      <c r="C42" s="1">
        <v>33.047896999999999</v>
      </c>
      <c r="D42" s="1">
        <v>9.4422560000000004</v>
      </c>
      <c r="E42" s="1">
        <v>1.9645919999999999</v>
      </c>
      <c r="F42" s="1">
        <v>61.580612000000002</v>
      </c>
      <c r="G42" s="1">
        <v>0.93469800000000003</v>
      </c>
      <c r="H42" s="1">
        <v>32.236396999999997</v>
      </c>
      <c r="I42" s="1">
        <v>1.910282</v>
      </c>
      <c r="J42" s="1">
        <v>16.20438</v>
      </c>
      <c r="K42" s="1">
        <v>4.5183619999999998</v>
      </c>
      <c r="L42" s="1">
        <v>152</v>
      </c>
      <c r="M42" s="1">
        <v>29.298344</v>
      </c>
      <c r="N42" s="1">
        <v>31.345248999999999</v>
      </c>
      <c r="O42" s="1">
        <v>30.085875000000001</v>
      </c>
      <c r="P42" s="1">
        <v>170</v>
      </c>
      <c r="Q42" s="1"/>
    </row>
    <row r="43" spans="1:17" x14ac:dyDescent="0.35">
      <c r="A43" s="1">
        <v>19.517175999999999</v>
      </c>
      <c r="B43" s="1">
        <v>2.080959</v>
      </c>
      <c r="C43" s="1">
        <v>32.719486000000003</v>
      </c>
      <c r="D43" s="1">
        <v>9.3484250000000007</v>
      </c>
      <c r="E43" s="1">
        <v>1.8723989999999999</v>
      </c>
      <c r="F43" s="1">
        <v>57.180728999999999</v>
      </c>
      <c r="G43" s="1">
        <v>0.89977700000000005</v>
      </c>
      <c r="H43" s="1">
        <v>30.967742999999999</v>
      </c>
      <c r="I43" s="1">
        <v>1.8464609999999999</v>
      </c>
      <c r="J43" s="1">
        <v>15.928666</v>
      </c>
      <c r="K43" s="1">
        <v>4.6367070000000004</v>
      </c>
      <c r="L43" s="1">
        <v>153.5</v>
      </c>
      <c r="M43" s="1">
        <v>27.478062000000001</v>
      </c>
      <c r="N43" s="1">
        <v>30.538754999999998</v>
      </c>
      <c r="O43" s="1">
        <v>31.018954999999998</v>
      </c>
      <c r="P43" s="1">
        <v>170</v>
      </c>
      <c r="Q43" s="1"/>
    </row>
    <row r="44" spans="1:17" x14ac:dyDescent="0.35">
      <c r="A44" s="1">
        <v>20.013508000000002</v>
      </c>
      <c r="B44" s="1">
        <v>2.201953</v>
      </c>
      <c r="C44" s="1">
        <v>34.621906000000003</v>
      </c>
      <c r="D44" s="1">
        <v>9.8919730000000001</v>
      </c>
      <c r="E44" s="1">
        <v>1.9481930000000001</v>
      </c>
      <c r="F44" s="1">
        <v>60.045090000000002</v>
      </c>
      <c r="G44" s="1">
        <v>0.88475700000000002</v>
      </c>
      <c r="H44" s="1">
        <v>32.236396999999997</v>
      </c>
      <c r="I44" s="1">
        <v>1.862649</v>
      </c>
      <c r="J44" s="1">
        <v>15.906507</v>
      </c>
      <c r="K44" s="1">
        <v>4.594659</v>
      </c>
      <c r="L44" s="1">
        <v>155</v>
      </c>
      <c r="M44" s="1">
        <v>27.269012</v>
      </c>
      <c r="N44" s="1">
        <v>30.820917000000001</v>
      </c>
      <c r="O44" s="1">
        <v>30.669471999999999</v>
      </c>
      <c r="P44" s="1">
        <v>170</v>
      </c>
      <c r="Q44" s="1"/>
    </row>
    <row r="45" spans="1:17" x14ac:dyDescent="0.35">
      <c r="A45" s="1">
        <v>20.502506</v>
      </c>
      <c r="B45" s="1">
        <v>2.1915659999999999</v>
      </c>
      <c r="C45" s="1">
        <v>34.458590999999998</v>
      </c>
      <c r="D45" s="1">
        <v>9.8453119999999998</v>
      </c>
      <c r="E45" s="1">
        <v>1.957457</v>
      </c>
      <c r="F45" s="1">
        <v>57.249099999999999</v>
      </c>
      <c r="G45" s="1">
        <v>0.893177</v>
      </c>
      <c r="H45" s="1">
        <v>28.629856</v>
      </c>
      <c r="I45" s="1">
        <v>1.9996290000000001</v>
      </c>
      <c r="J45" s="1">
        <v>15.676551</v>
      </c>
      <c r="K45" s="1">
        <v>4.8397990000000002</v>
      </c>
      <c r="L45" s="1">
        <v>157</v>
      </c>
      <c r="M45" s="1">
        <v>26.122456</v>
      </c>
      <c r="N45" s="1">
        <v>29.246675</v>
      </c>
      <c r="O45" s="1">
        <v>32.290596000000001</v>
      </c>
      <c r="P45" s="1">
        <v>170</v>
      </c>
      <c r="Q45" s="1">
        <v>4.5999999999999996</v>
      </c>
    </row>
    <row r="46" spans="1:17" x14ac:dyDescent="0.35">
      <c r="A46" s="1">
        <v>21.004339000000002</v>
      </c>
      <c r="B46" s="1">
        <v>2.2438579999999999</v>
      </c>
      <c r="C46" s="1">
        <v>35.280791999999998</v>
      </c>
      <c r="D46" s="1">
        <v>10.080226</v>
      </c>
      <c r="E46" s="1">
        <v>1.9932289999999999</v>
      </c>
      <c r="F46" s="1">
        <v>56.977142000000001</v>
      </c>
      <c r="G46" s="1">
        <v>0.88830399999999998</v>
      </c>
      <c r="H46" s="1">
        <v>27.897708999999999</v>
      </c>
      <c r="I46" s="1">
        <v>2.0423589999999998</v>
      </c>
      <c r="J46" s="1">
        <v>15.531167999999999</v>
      </c>
      <c r="K46" s="1">
        <v>4.9508570000000001</v>
      </c>
      <c r="L46" s="1">
        <v>159.5</v>
      </c>
      <c r="M46" s="1">
        <v>25.392486999999999</v>
      </c>
      <c r="N46" s="1">
        <v>28.585339999999999</v>
      </c>
      <c r="O46" s="1">
        <v>32.945866000000002</v>
      </c>
      <c r="P46" s="1">
        <v>190</v>
      </c>
      <c r="Q46" s="1"/>
    </row>
    <row r="47" spans="1:17" x14ac:dyDescent="0.35">
      <c r="A47" s="1">
        <v>21.500672999999999</v>
      </c>
      <c r="B47" s="1">
        <v>2.428153</v>
      </c>
      <c r="C47" s="1">
        <v>38.178500999999997</v>
      </c>
      <c r="D47" s="1">
        <v>10.908143000000001</v>
      </c>
      <c r="E47" s="1">
        <v>2.2384179999999998</v>
      </c>
      <c r="F47" s="1">
        <v>67.370361000000003</v>
      </c>
      <c r="G47" s="1">
        <v>0.92186100000000004</v>
      </c>
      <c r="H47" s="1">
        <v>34.251175000000003</v>
      </c>
      <c r="I47" s="1">
        <v>1.96695</v>
      </c>
      <c r="J47" s="1">
        <v>15.953493</v>
      </c>
      <c r="K47" s="1">
        <v>4.7040790000000001</v>
      </c>
      <c r="L47" s="1">
        <v>161</v>
      </c>
      <c r="M47" s="1">
        <v>27.745522000000001</v>
      </c>
      <c r="N47" s="1">
        <v>30.097308999999999</v>
      </c>
      <c r="O47" s="1">
        <v>31.443657000000002</v>
      </c>
      <c r="P47" s="1">
        <v>190</v>
      </c>
      <c r="Q47" s="1"/>
    </row>
    <row r="48" spans="1:17" x14ac:dyDescent="0.35">
      <c r="A48" s="1">
        <v>22.006340000000002</v>
      </c>
      <c r="B48" s="1">
        <v>2.2642419999999999</v>
      </c>
      <c r="C48" s="1">
        <v>35.601284</v>
      </c>
      <c r="D48" s="1">
        <v>10.171796000000001</v>
      </c>
      <c r="E48" s="1">
        <v>2.0871550000000001</v>
      </c>
      <c r="F48" s="1">
        <v>64.432884000000001</v>
      </c>
      <c r="G48" s="1">
        <v>0.92179</v>
      </c>
      <c r="H48" s="1">
        <v>35.596577000000003</v>
      </c>
      <c r="I48" s="1">
        <v>1.8100860000000001</v>
      </c>
      <c r="J48" s="1">
        <v>16.077940000000002</v>
      </c>
      <c r="K48" s="1">
        <v>4.5871639999999996</v>
      </c>
      <c r="L48" s="1">
        <v>162</v>
      </c>
      <c r="M48" s="1">
        <v>28.456717000000001</v>
      </c>
      <c r="N48" s="1">
        <v>30.871157</v>
      </c>
      <c r="O48" s="1">
        <v>30.679914</v>
      </c>
      <c r="P48" s="1">
        <v>190</v>
      </c>
      <c r="Q48" s="1"/>
    </row>
    <row r="49" spans="1:17" x14ac:dyDescent="0.35">
      <c r="A49" s="1">
        <v>22.518671000000001</v>
      </c>
      <c r="B49" s="1">
        <v>2.4121549999999998</v>
      </c>
      <c r="C49" s="1">
        <v>37.926960000000001</v>
      </c>
      <c r="D49" s="1">
        <v>10.836274</v>
      </c>
      <c r="E49" s="1">
        <v>2.2411799999999999</v>
      </c>
      <c r="F49" s="1">
        <v>69.964827999999997</v>
      </c>
      <c r="G49" s="1">
        <v>0.92911999999999995</v>
      </c>
      <c r="H49" s="1">
        <v>35.133381</v>
      </c>
      <c r="I49" s="1">
        <v>1.991406</v>
      </c>
      <c r="J49" s="1">
        <v>16.162255999999999</v>
      </c>
      <c r="K49" s="1">
        <v>4.5366499999999998</v>
      </c>
      <c r="L49" s="1">
        <v>163</v>
      </c>
      <c r="M49" s="1">
        <v>29.005116999999998</v>
      </c>
      <c r="N49" s="1">
        <v>31.217848</v>
      </c>
      <c r="O49" s="1">
        <v>30.213477999999999</v>
      </c>
      <c r="P49" s="1">
        <v>190</v>
      </c>
      <c r="Q49" s="1"/>
    </row>
    <row r="50" spans="1:17" x14ac:dyDescent="0.35">
      <c r="A50" s="1">
        <v>23.023002999999999</v>
      </c>
      <c r="B50" s="1">
        <v>2.4670209999999999</v>
      </c>
      <c r="C50" s="1">
        <v>38.789634999999997</v>
      </c>
      <c r="D50" s="1">
        <v>11.082753</v>
      </c>
      <c r="E50" s="1">
        <v>2.3744190000000001</v>
      </c>
      <c r="F50" s="1">
        <v>75.701599000000002</v>
      </c>
      <c r="G50" s="1">
        <v>0.96246399999999999</v>
      </c>
      <c r="H50" s="1">
        <v>37.673496</v>
      </c>
      <c r="I50" s="1">
        <v>2.0094129999999999</v>
      </c>
      <c r="J50" s="1">
        <v>16.391407000000001</v>
      </c>
      <c r="K50" s="1">
        <v>4.4428910000000004</v>
      </c>
      <c r="L50" s="1">
        <v>165</v>
      </c>
      <c r="M50" s="1">
        <v>30.685431999999999</v>
      </c>
      <c r="N50" s="1">
        <v>31.882155999999998</v>
      </c>
      <c r="O50" s="1">
        <v>29.596512000000001</v>
      </c>
      <c r="P50" s="1">
        <v>190</v>
      </c>
      <c r="Q50" s="1"/>
    </row>
    <row r="51" spans="1:17" x14ac:dyDescent="0.35">
      <c r="A51" s="1">
        <v>23.50967</v>
      </c>
      <c r="B51" s="1">
        <v>2.5076640000000001</v>
      </c>
      <c r="C51" s="1">
        <v>39.428688000000001</v>
      </c>
      <c r="D51" s="1">
        <v>11.26534</v>
      </c>
      <c r="E51" s="1">
        <v>2.425392</v>
      </c>
      <c r="F51" s="1">
        <v>79.515129000000002</v>
      </c>
      <c r="G51" s="1">
        <v>0.96719200000000005</v>
      </c>
      <c r="H51" s="1">
        <v>39.041096000000003</v>
      </c>
      <c r="I51" s="1">
        <v>2.0367030000000002</v>
      </c>
      <c r="J51" s="1">
        <v>16.53351</v>
      </c>
      <c r="K51" s="1">
        <v>4.3217059999999998</v>
      </c>
      <c r="L51" s="1">
        <v>167</v>
      </c>
      <c r="M51" s="1">
        <v>31.708839000000001</v>
      </c>
      <c r="N51" s="1">
        <v>32.784447</v>
      </c>
      <c r="O51" s="1">
        <v>28.849354000000002</v>
      </c>
      <c r="P51" s="1">
        <v>190</v>
      </c>
      <c r="Q51" s="1">
        <v>6.4</v>
      </c>
    </row>
    <row r="52" spans="1:17" x14ac:dyDescent="0.35">
      <c r="A52" s="1">
        <v>24.018339000000001</v>
      </c>
      <c r="B52" s="1">
        <v>2.4689679999999998</v>
      </c>
      <c r="C52" s="1">
        <v>38.820259</v>
      </c>
      <c r="D52" s="1">
        <v>11.091502</v>
      </c>
      <c r="E52" s="1">
        <v>2.356573</v>
      </c>
      <c r="F52" s="1">
        <v>76.619217000000006</v>
      </c>
      <c r="G52" s="1">
        <v>0.95447700000000002</v>
      </c>
      <c r="H52" s="1">
        <v>39.318480999999998</v>
      </c>
      <c r="I52" s="1">
        <v>1.948682</v>
      </c>
      <c r="J52" s="1">
        <v>16.449783</v>
      </c>
      <c r="K52" s="1">
        <v>4.3574799999999998</v>
      </c>
      <c r="L52" s="1">
        <v>167.5</v>
      </c>
      <c r="M52" s="1">
        <v>31.032886999999999</v>
      </c>
      <c r="N52" s="1">
        <v>32.512977999999997</v>
      </c>
      <c r="O52" s="1">
        <v>29.148824999999999</v>
      </c>
      <c r="P52" s="1">
        <v>210</v>
      </c>
      <c r="Q52" s="1"/>
    </row>
    <row r="53" spans="1:17" x14ac:dyDescent="0.35">
      <c r="A53" s="1">
        <v>24.519506</v>
      </c>
      <c r="B53" s="1">
        <v>2.4523350000000002</v>
      </c>
      <c r="C53" s="1">
        <v>38.558723000000001</v>
      </c>
      <c r="D53" s="1">
        <v>11.016778</v>
      </c>
      <c r="E53" s="1">
        <v>2.3961779999999999</v>
      </c>
      <c r="F53" s="1">
        <v>80.194687000000002</v>
      </c>
      <c r="G53" s="1">
        <v>0.977101</v>
      </c>
      <c r="H53" s="1">
        <v>39.906886999999998</v>
      </c>
      <c r="I53" s="1">
        <v>2.0095450000000001</v>
      </c>
      <c r="J53" s="1">
        <v>16.658045000000001</v>
      </c>
      <c r="K53" s="1">
        <v>4.2342700000000004</v>
      </c>
      <c r="L53" s="1">
        <v>168</v>
      </c>
      <c r="M53" s="1">
        <v>32.701363000000001</v>
      </c>
      <c r="N53" s="1">
        <v>33.467747000000003</v>
      </c>
      <c r="O53" s="1">
        <v>28.173169999999999</v>
      </c>
      <c r="P53" s="1">
        <v>210</v>
      </c>
      <c r="Q53" s="1"/>
    </row>
    <row r="54" spans="1:17" x14ac:dyDescent="0.35">
      <c r="A54" s="1">
        <v>25.002171000000001</v>
      </c>
      <c r="B54" s="1">
        <v>2.3924180000000002</v>
      </c>
      <c r="C54" s="1">
        <v>37.616638000000002</v>
      </c>
      <c r="D54" s="1">
        <v>10.747610999999999</v>
      </c>
      <c r="E54" s="1">
        <v>2.2778740000000002</v>
      </c>
      <c r="F54" s="1">
        <v>75.905128000000005</v>
      </c>
      <c r="G54" s="1">
        <v>0.95212200000000002</v>
      </c>
      <c r="H54" s="1">
        <v>39.364638999999997</v>
      </c>
      <c r="I54" s="1">
        <v>1.9282570000000001</v>
      </c>
      <c r="J54" s="1">
        <v>16.550035000000001</v>
      </c>
      <c r="K54" s="1">
        <v>4.252561</v>
      </c>
      <c r="L54" s="1">
        <v>168</v>
      </c>
      <c r="M54" s="1">
        <v>31.727367000000001</v>
      </c>
      <c r="N54" s="1">
        <v>33.322792</v>
      </c>
      <c r="O54" s="1">
        <v>28.277197000000001</v>
      </c>
      <c r="P54" s="1">
        <v>210</v>
      </c>
      <c r="Q54" s="1"/>
    </row>
    <row r="55" spans="1:17" x14ac:dyDescent="0.35">
      <c r="A55" s="1">
        <v>25.511838999999998</v>
      </c>
      <c r="B55" s="1">
        <v>2.6795650000000002</v>
      </c>
      <c r="C55" s="1">
        <v>42.131526999999998</v>
      </c>
      <c r="D55" s="1">
        <v>12.03758</v>
      </c>
      <c r="E55" s="1">
        <v>2.5594830000000002</v>
      </c>
      <c r="F55" s="1">
        <v>84.703704999999999</v>
      </c>
      <c r="G55" s="1">
        <v>0.95518599999999998</v>
      </c>
      <c r="H55" s="1">
        <v>41.203400000000002</v>
      </c>
      <c r="I55" s="1">
        <v>2.0557460000000001</v>
      </c>
      <c r="J55" s="1">
        <v>16.531061000000001</v>
      </c>
      <c r="K55" s="1">
        <v>4.2816700000000001</v>
      </c>
      <c r="L55" s="1">
        <v>169</v>
      </c>
      <c r="M55" s="1">
        <v>31.610990999999999</v>
      </c>
      <c r="N55" s="1">
        <v>33.094062999999998</v>
      </c>
      <c r="O55" s="1">
        <v>28.570132999999998</v>
      </c>
      <c r="P55" s="1">
        <v>210</v>
      </c>
      <c r="Q55" s="1"/>
    </row>
    <row r="56" spans="1:17" x14ac:dyDescent="0.35">
      <c r="A56" s="1">
        <v>26.020005999999999</v>
      </c>
      <c r="B56" s="1">
        <v>2.6192980000000001</v>
      </c>
      <c r="C56" s="1">
        <v>41.183940999999997</v>
      </c>
      <c r="D56" s="1">
        <v>11.76684</v>
      </c>
      <c r="E56" s="1">
        <v>2.6034760000000001</v>
      </c>
      <c r="F56" s="1">
        <v>87.765441999999993</v>
      </c>
      <c r="G56" s="1">
        <v>0.99395900000000004</v>
      </c>
      <c r="H56" s="1">
        <v>41.325023999999999</v>
      </c>
      <c r="I56" s="1">
        <v>2.1237849999999998</v>
      </c>
      <c r="J56" s="1">
        <v>16.746006000000001</v>
      </c>
      <c r="K56" s="1">
        <v>4.2039920000000004</v>
      </c>
      <c r="L56" s="1">
        <v>171</v>
      </c>
      <c r="M56" s="1">
        <v>33.507232999999999</v>
      </c>
      <c r="N56" s="1">
        <v>33.710869000000002</v>
      </c>
      <c r="O56" s="1">
        <v>27.937861999999999</v>
      </c>
      <c r="P56" s="1">
        <v>210</v>
      </c>
      <c r="Q56" s="1"/>
    </row>
    <row r="57" spans="1:17" x14ac:dyDescent="0.35">
      <c r="A57" s="1">
        <v>26.509342</v>
      </c>
      <c r="B57" s="1">
        <v>2.5149499999999998</v>
      </c>
      <c r="C57" s="1">
        <v>39.543236</v>
      </c>
      <c r="D57" s="1">
        <v>11.298067</v>
      </c>
      <c r="E57" s="1">
        <v>2.5114890000000001</v>
      </c>
      <c r="F57" s="1">
        <v>87.095284000000007</v>
      </c>
      <c r="G57" s="1">
        <v>0.99862399999999996</v>
      </c>
      <c r="H57" s="1">
        <v>42.915534999999998</v>
      </c>
      <c r="I57" s="1">
        <v>2.029458</v>
      </c>
      <c r="J57" s="1">
        <v>16.877821000000001</v>
      </c>
      <c r="K57" s="1">
        <v>4.0877689999999998</v>
      </c>
      <c r="L57" s="1">
        <v>172</v>
      </c>
      <c r="M57" s="1">
        <v>34.631022999999999</v>
      </c>
      <c r="N57" s="1">
        <v>34.678738000000003</v>
      </c>
      <c r="O57" s="1">
        <v>27.155241</v>
      </c>
      <c r="P57" s="1">
        <v>210</v>
      </c>
      <c r="Q57" s="1">
        <v>9.6999999999999993</v>
      </c>
    </row>
    <row r="58" spans="1:17" x14ac:dyDescent="0.35">
      <c r="A58" s="1">
        <v>26.862507000000001</v>
      </c>
      <c r="B58" s="1">
        <v>2.7780849999999999</v>
      </c>
      <c r="C58" s="1">
        <v>43.680576000000002</v>
      </c>
      <c r="D58" s="1">
        <v>12.480165</v>
      </c>
      <c r="E58" s="1">
        <v>2.7514110000000001</v>
      </c>
      <c r="F58" s="1">
        <v>93.605864999999994</v>
      </c>
      <c r="G58" s="1">
        <v>0.99039900000000003</v>
      </c>
      <c r="H58" s="1">
        <v>45.304389999999998</v>
      </c>
      <c r="I58" s="1">
        <v>2.066154</v>
      </c>
      <c r="J58" s="1">
        <v>16.772352000000001</v>
      </c>
      <c r="K58" s="1">
        <v>4.1660349999999999</v>
      </c>
      <c r="L58" s="1">
        <v>172</v>
      </c>
      <c r="M58" s="1">
        <v>33.694389000000001</v>
      </c>
      <c r="N58" s="1">
        <v>34.021037999999997</v>
      </c>
      <c r="O58" s="1">
        <v>27.855091000000002</v>
      </c>
      <c r="P58" s="1">
        <v>230</v>
      </c>
      <c r="Q58" s="1"/>
    </row>
  </sheetData>
  <sheetProtection algorithmName="SHA-512" hashValue="YP4jbtustzRTQQvOdF5tBck52nQXrRUcKtukkVptETz5SKQUn94iBE2r4C/kZKX5GOC4xaK8cVbpfLyahcHB9w==" saltValue="zWxNo1tEAfHib7sG+rIAow==" spinCount="100000" sheet="1" objects="1" scenarios="1"/>
  <mergeCells count="11">
    <mergeCell ref="S11:T11"/>
    <mergeCell ref="S4:T4"/>
    <mergeCell ref="S5:T5"/>
    <mergeCell ref="S8:T8"/>
    <mergeCell ref="S9:T9"/>
    <mergeCell ref="S10:T10"/>
    <mergeCell ref="S12:T12"/>
    <mergeCell ref="S13:T13"/>
    <mergeCell ref="S14:T14"/>
    <mergeCell ref="S15:T15"/>
    <mergeCell ref="S16:T16"/>
  </mergeCells>
  <conditionalFormatting sqref="X9:X15">
    <cfRule type="expression" dxfId="6" priority="18">
      <formula>X9:X16&lt;=3</formula>
    </cfRule>
    <cfRule type="expression" dxfId="5" priority="19">
      <formula>X9:X16&gt;3</formula>
    </cfRule>
  </conditionalFormatting>
  <conditionalFormatting sqref="Y5">
    <cfRule type="expression" dxfId="4" priority="1">
      <formula>AND($W$5="Male", Y5&gt;24)+(AND($W$5="Female", Y5&gt;37))</formula>
    </cfRule>
    <cfRule type="expression" dxfId="3" priority="2">
      <formula>AND($W$5="Male", Y5&lt;11, Y5&gt;=5)+(AND($W$5="Female", Y5&lt;16, Y5&gt;=8))</formula>
    </cfRule>
    <cfRule type="expression" dxfId="2" priority="3">
      <formula>AND($W$5="Male", Y5&lt;15, Y5&gt;=11)+(AND($W$5="Female", Y5&lt;24, Y5&gt;=16))</formula>
    </cfRule>
    <cfRule type="expression" dxfId="1" priority="4">
      <formula>AND($W$5="Male", Y5&lt;21, Y5&gt;=15)+(AND($W$5="Female", Y5&lt;31, Y5&gt;=24))</formula>
    </cfRule>
    <cfRule type="expression" dxfId="0" priority="5">
      <formula>AND($W$5="Male", Y5&lt;=24, Y5&gt;=21)+(AND($W$5="Female", Y5&lt;=37, Y5&gt;=31))</formula>
    </cfRule>
  </conditionalFormatting>
  <dataValidations count="1">
    <dataValidation type="list" allowBlank="1" showInputMessage="1" showErrorMessage="1" promptTitle="Please select sex" prompt="Select the sex from drop down" sqref="W5" xr:uid="{FB0352DE-0235-4134-B4CF-6E65095B8E2B}">
      <formula1>"Male, Female"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BD4B-DC4D-4F52-BEE2-A195075C5AAA}">
  <dimension ref="A1:C51"/>
  <sheetViews>
    <sheetView zoomScale="70" zoomScaleNormal="70" workbookViewId="0">
      <selection activeCell="P11" sqref="P11"/>
    </sheetView>
  </sheetViews>
  <sheetFormatPr defaultRowHeight="14.5" x14ac:dyDescent="0.35"/>
  <cols>
    <col min="1" max="2" width="11.54296875" bestFit="1" customWidth="1"/>
    <col min="3" max="3" width="13.7265625" bestFit="1" customWidth="1"/>
  </cols>
  <sheetData>
    <row r="1" spans="1:3" x14ac:dyDescent="0.35">
      <c r="A1" s="2" t="s">
        <v>76</v>
      </c>
      <c r="B1" s="2" t="s">
        <v>78</v>
      </c>
      <c r="C1" s="5" t="s">
        <v>77</v>
      </c>
    </row>
    <row r="2" spans="1:3" x14ac:dyDescent="0.35">
      <c r="A2" s="6">
        <v>181.35</v>
      </c>
      <c r="B2" s="6">
        <v>66.959999999999994</v>
      </c>
      <c r="C2" s="7">
        <f>group_weight[[#This Row],[Weight (cm)]]/(group_height[[#This Row],[Height (cm)]]/100)^2</f>
        <v>20.360119615702743</v>
      </c>
    </row>
    <row r="3" spans="1:3" x14ac:dyDescent="0.35">
      <c r="A3" s="6">
        <v>171.8</v>
      </c>
      <c r="B3" s="6">
        <v>72.62</v>
      </c>
      <c r="C3" s="7">
        <f>group_weight[[#This Row],[Weight (cm)]]/(group_height[[#This Row],[Height (cm)]]/100)^2</f>
        <v>24.604238352796724</v>
      </c>
    </row>
    <row r="4" spans="1:3" x14ac:dyDescent="0.35">
      <c r="A4" s="6">
        <v>175.85</v>
      </c>
      <c r="B4" s="6">
        <v>39.96</v>
      </c>
      <c r="C4" s="7">
        <f>group_weight[[#This Row],[Weight (cm)]]/(group_height[[#This Row],[Height (cm)]]/100)^2</f>
        <v>12.922327225113747</v>
      </c>
    </row>
    <row r="5" spans="1:3" x14ac:dyDescent="0.35">
      <c r="A5" s="6">
        <v>184.69</v>
      </c>
      <c r="B5" s="6">
        <v>99.25</v>
      </c>
      <c r="C5" s="7">
        <f>group_weight[[#This Row],[Weight (cm)]]/(group_height[[#This Row],[Height (cm)]]/100)^2</f>
        <v>29.096701108082414</v>
      </c>
    </row>
    <row r="6" spans="1:3" x14ac:dyDescent="0.35">
      <c r="A6" s="6">
        <v>182.07</v>
      </c>
      <c r="B6" s="6">
        <v>45.34</v>
      </c>
      <c r="C6" s="7">
        <f>group_weight[[#This Row],[Weight (cm)]]/(group_height[[#This Row],[Height (cm)]]/100)^2</f>
        <v>13.677437262381114</v>
      </c>
    </row>
    <row r="7" spans="1:3" x14ac:dyDescent="0.35">
      <c r="A7" s="6">
        <v>162.16</v>
      </c>
      <c r="B7" s="6">
        <v>60.28</v>
      </c>
      <c r="C7" s="7">
        <f>group_weight[[#This Row],[Weight (cm)]]/(group_height[[#This Row],[Height (cm)]]/100)^2</f>
        <v>22.923755740522193</v>
      </c>
    </row>
    <row r="8" spans="1:3" x14ac:dyDescent="0.35">
      <c r="A8" s="6">
        <v>175.65</v>
      </c>
      <c r="B8" s="6">
        <v>81.400000000000006</v>
      </c>
      <c r="C8" s="7">
        <f>group_weight[[#This Row],[Weight (cm)]]/(group_height[[#This Row],[Height (cm)]]/100)^2</f>
        <v>26.383238087088838</v>
      </c>
    </row>
    <row r="9" spans="1:3" x14ac:dyDescent="0.35">
      <c r="A9" s="6">
        <v>167.94</v>
      </c>
      <c r="B9" s="6">
        <v>53.95</v>
      </c>
      <c r="C9" s="7">
        <f>group_weight[[#This Row],[Weight (cm)]]/(group_height[[#This Row],[Height (cm)]]/100)^2</f>
        <v>19.128598486484304</v>
      </c>
    </row>
    <row r="10" spans="1:3" x14ac:dyDescent="0.35">
      <c r="A10" s="6">
        <v>168.28</v>
      </c>
      <c r="B10" s="6">
        <v>56.89</v>
      </c>
      <c r="C10" s="7">
        <f>group_weight[[#This Row],[Weight (cm)]]/(group_height[[#This Row],[Height (cm)]]/100)^2</f>
        <v>20.089583226570266</v>
      </c>
    </row>
    <row r="11" spans="1:3" x14ac:dyDescent="0.35">
      <c r="A11" s="6">
        <v>171.87</v>
      </c>
      <c r="B11" s="6">
        <v>59.23</v>
      </c>
      <c r="C11" s="7">
        <f>group_weight[[#This Row],[Weight (cm)]]/(group_height[[#This Row],[Height (cm)]]/100)^2</f>
        <v>20.051255857751979</v>
      </c>
    </row>
    <row r="12" spans="1:3" x14ac:dyDescent="0.35">
      <c r="A12" s="6">
        <v>170.01</v>
      </c>
      <c r="B12" s="6">
        <v>82.16</v>
      </c>
      <c r="C12" s="7">
        <f>group_weight[[#This Row],[Weight (cm)]]/(group_height[[#This Row],[Height (cm)]]/100)^2</f>
        <v>28.425721443063029</v>
      </c>
    </row>
    <row r="13" spans="1:3" x14ac:dyDescent="0.35">
      <c r="A13" s="6">
        <v>179.18</v>
      </c>
      <c r="B13" s="6">
        <v>109.49</v>
      </c>
      <c r="C13" s="7">
        <f>group_weight[[#This Row],[Weight (cm)]]/(group_height[[#This Row],[Height (cm)]]/100)^2</f>
        <v>34.103220359405142</v>
      </c>
    </row>
    <row r="14" spans="1:3" x14ac:dyDescent="0.35">
      <c r="A14" s="6">
        <v>174.33</v>
      </c>
      <c r="B14" s="6">
        <v>74.150000000000006</v>
      </c>
      <c r="C14" s="7">
        <f>group_weight[[#This Row],[Weight (cm)]]/(group_height[[#This Row],[Height (cm)]]/100)^2</f>
        <v>24.398711683530223</v>
      </c>
    </row>
    <row r="15" spans="1:3" x14ac:dyDescent="0.35">
      <c r="A15" s="6">
        <v>169.85</v>
      </c>
      <c r="B15" s="6">
        <v>55.95</v>
      </c>
      <c r="C15" s="7">
        <f>group_weight[[#This Row],[Weight (cm)]]/(group_height[[#This Row],[Height (cm)]]/100)^2</f>
        <v>19.394071324253712</v>
      </c>
    </row>
    <row r="16" spans="1:3" x14ac:dyDescent="0.35">
      <c r="A16" s="6">
        <v>172.11</v>
      </c>
      <c r="B16" s="6">
        <v>81.96</v>
      </c>
      <c r="C16" s="7">
        <f>group_weight[[#This Row],[Weight (cm)]]/(group_height[[#This Row],[Height (cm)]]/100)^2</f>
        <v>27.668762818513965</v>
      </c>
    </row>
    <row r="17" spans="1:3" x14ac:dyDescent="0.35">
      <c r="A17" s="6">
        <v>171.34</v>
      </c>
      <c r="B17" s="6">
        <v>64.14</v>
      </c>
      <c r="C17" s="7">
        <f>group_weight[[#This Row],[Weight (cm)]]/(group_height[[#This Row],[Height (cm)]]/100)^2</f>
        <v>21.847987087791942</v>
      </c>
    </row>
    <row r="18" spans="1:3" x14ac:dyDescent="0.35">
      <c r="A18" s="6">
        <v>179.46</v>
      </c>
      <c r="B18" s="6">
        <v>73.2</v>
      </c>
      <c r="C18" s="7">
        <f>group_weight[[#This Row],[Weight (cm)]]/(group_height[[#This Row],[Height (cm)]]/100)^2</f>
        <v>22.728760597331206</v>
      </c>
    </row>
    <row r="19" spans="1:3" x14ac:dyDescent="0.35">
      <c r="A19" s="6">
        <v>167.56</v>
      </c>
      <c r="B19" s="6">
        <v>91.95</v>
      </c>
      <c r="C19" s="7">
        <f>group_weight[[#This Row],[Weight (cm)]]/(group_height[[#This Row],[Height (cm)]]/100)^2</f>
        <v>32.749979327799892</v>
      </c>
    </row>
    <row r="20" spans="1:3" x14ac:dyDescent="0.35">
      <c r="A20" s="6">
        <v>171.19</v>
      </c>
      <c r="B20" s="6">
        <v>61.76</v>
      </c>
      <c r="C20" s="7">
        <f>group_weight[[#This Row],[Weight (cm)]]/(group_height[[#This Row],[Height (cm)]]/100)^2</f>
        <v>21.074171183574826</v>
      </c>
    </row>
    <row r="21" spans="1:3" x14ac:dyDescent="0.35">
      <c r="A21" s="6">
        <v>163.02000000000001</v>
      </c>
      <c r="B21" s="6">
        <v>73.64</v>
      </c>
      <c r="C21" s="7">
        <f>group_weight[[#This Row],[Weight (cm)]]/(group_height[[#This Row],[Height (cm)]]/100)^2</f>
        <v>27.709711377843799</v>
      </c>
    </row>
    <row r="22" spans="1:3" x14ac:dyDescent="0.35">
      <c r="A22" s="6">
        <v>151.13</v>
      </c>
      <c r="B22" s="6">
        <v>59.71</v>
      </c>
      <c r="C22" s="7">
        <f>group_weight[[#This Row],[Weight (cm)]]/(group_height[[#This Row],[Height (cm)]]/100)^2</f>
        <v>26.142415112314168</v>
      </c>
    </row>
    <row r="23" spans="1:3" x14ac:dyDescent="0.35">
      <c r="A23" s="6">
        <v>173.58</v>
      </c>
      <c r="B23" s="6">
        <v>71.040000000000006</v>
      </c>
      <c r="C23" s="7">
        <f>group_weight[[#This Row],[Weight (cm)]]/(group_height[[#This Row],[Height (cm)]]/100)^2</f>
        <v>23.57781657231358</v>
      </c>
    </row>
    <row r="24" spans="1:3" x14ac:dyDescent="0.35">
      <c r="A24" s="6">
        <v>175.05</v>
      </c>
      <c r="B24" s="6">
        <v>77.53</v>
      </c>
      <c r="C24" s="7">
        <f>group_weight[[#This Row],[Weight (cm)]]/(group_height[[#This Row],[Height (cm)]]/100)^2</f>
        <v>25.301458325735631</v>
      </c>
    </row>
    <row r="25" spans="1:3" x14ac:dyDescent="0.35">
      <c r="A25" s="6">
        <v>163.80000000000001</v>
      </c>
      <c r="B25" s="6">
        <v>57.98</v>
      </c>
      <c r="C25" s="7">
        <f>group_weight[[#This Row],[Weight (cm)]]/(group_height[[#This Row],[Height (cm)]]/100)^2</f>
        <v>21.609783514545416</v>
      </c>
    </row>
    <row r="26" spans="1:3" x14ac:dyDescent="0.35">
      <c r="A26" s="6">
        <v>184.89</v>
      </c>
      <c r="B26" s="6">
        <v>68.180000000000007</v>
      </c>
      <c r="C26" s="7">
        <f>group_weight[[#This Row],[Weight (cm)]]/(group_height[[#This Row],[Height (cm)]]/100)^2</f>
        <v>19.944821414148048</v>
      </c>
    </row>
    <row r="27" spans="1:3" x14ac:dyDescent="0.35">
      <c r="A27" s="6">
        <v>158.82</v>
      </c>
      <c r="B27" s="6">
        <v>69.790000000000006</v>
      </c>
      <c r="C27" s="7">
        <f>group_weight[[#This Row],[Weight (cm)]]/(group_height[[#This Row],[Height (cm)]]/100)^2</f>
        <v>27.668321596240233</v>
      </c>
    </row>
    <row r="28" spans="1:3" x14ac:dyDescent="0.35">
      <c r="A28" s="6">
        <v>169.32</v>
      </c>
      <c r="B28" s="6">
        <v>63.49</v>
      </c>
      <c r="C28" s="7">
        <f>group_weight[[#This Row],[Weight (cm)]]/(group_height[[#This Row],[Height (cm)]]/100)^2</f>
        <v>22.145669154013532</v>
      </c>
    </row>
    <row r="29" spans="1:3" x14ac:dyDescent="0.35">
      <c r="A29" s="6">
        <v>167.69</v>
      </c>
      <c r="B29" s="6">
        <v>54.85</v>
      </c>
      <c r="C29" s="7">
        <f>group_weight[[#This Row],[Weight (cm)]]/(group_height[[#This Row],[Height (cm)]]/100)^2</f>
        <v>19.505734225334887</v>
      </c>
    </row>
    <row r="30" spans="1:3" x14ac:dyDescent="0.35">
      <c r="A30" s="6">
        <v>179.73</v>
      </c>
      <c r="B30" s="6">
        <v>51.19</v>
      </c>
      <c r="C30" s="7">
        <f>group_weight[[#This Row],[Weight (cm)]]/(group_height[[#This Row],[Height (cm)]]/100)^2</f>
        <v>15.846887723723174</v>
      </c>
    </row>
    <row r="31" spans="1:3" x14ac:dyDescent="0.35">
      <c r="A31" s="6">
        <v>179.29</v>
      </c>
      <c r="B31" s="6">
        <v>71.09</v>
      </c>
      <c r="C31" s="7">
        <f>group_weight[[#This Row],[Weight (cm)]]/(group_height[[#This Row],[Height (cm)]]/100)^2</f>
        <v>22.115480506286534</v>
      </c>
    </row>
    <row r="32" spans="1:3" x14ac:dyDescent="0.35">
      <c r="A32" s="6">
        <v>170.08</v>
      </c>
      <c r="B32" s="6">
        <v>69.28</v>
      </c>
      <c r="C32" s="7">
        <f>group_weight[[#This Row],[Weight (cm)]]/(group_height[[#This Row],[Height (cm)]]/100)^2</f>
        <v>23.949772073393163</v>
      </c>
    </row>
    <row r="33" spans="1:3" x14ac:dyDescent="0.35">
      <c r="A33" s="6">
        <v>171.65</v>
      </c>
      <c r="B33" s="6">
        <v>108.53</v>
      </c>
      <c r="C33" s="7">
        <f>group_weight[[#This Row],[Weight (cm)]]/(group_height[[#This Row],[Height (cm)]]/100)^2</f>
        <v>36.835128351483753</v>
      </c>
    </row>
    <row r="34" spans="1:3" x14ac:dyDescent="0.35">
      <c r="A34" s="6">
        <v>162.79</v>
      </c>
      <c r="B34" s="6">
        <v>35.270000000000003</v>
      </c>
      <c r="C34" s="7">
        <f>group_weight[[#This Row],[Weight (cm)]]/(group_height[[#This Row],[Height (cm)]]/100)^2</f>
        <v>13.309140608715868</v>
      </c>
    </row>
    <row r="35" spans="1:3" x14ac:dyDescent="0.35">
      <c r="A35" s="6">
        <v>155.13</v>
      </c>
      <c r="B35" s="6">
        <v>75.27</v>
      </c>
      <c r="C35" s="7">
        <f>group_weight[[#This Row],[Weight (cm)]]/(group_height[[#This Row],[Height (cm)]]/100)^2</f>
        <v>31.277377444383461</v>
      </c>
    </row>
    <row r="36" spans="1:3" x14ac:dyDescent="0.35">
      <c r="A36" s="6">
        <v>166.56</v>
      </c>
      <c r="B36" s="6">
        <v>79.319999999999993</v>
      </c>
      <c r="C36" s="7">
        <f>group_weight[[#This Row],[Weight (cm)]]/(group_height[[#This Row],[Height (cm)]]/100)^2</f>
        <v>28.59178577459603</v>
      </c>
    </row>
    <row r="37" spans="1:3" x14ac:dyDescent="0.35">
      <c r="A37" s="6">
        <v>170.09</v>
      </c>
      <c r="B37" s="6">
        <v>94.85</v>
      </c>
      <c r="C37" s="7">
        <f>group_weight[[#This Row],[Weight (cm)]]/(group_height[[#This Row],[Height (cm)]]/100)^2</f>
        <v>32.785346119288789</v>
      </c>
    </row>
    <row r="38" spans="1:3" x14ac:dyDescent="0.35">
      <c r="A38" s="6">
        <v>177.61</v>
      </c>
      <c r="B38" s="6">
        <v>81.38</v>
      </c>
      <c r="C38" s="7">
        <f>group_weight[[#This Row],[Weight (cm)]]/(group_height[[#This Row],[Height (cm)]]/100)^2</f>
        <v>25.797811016109733</v>
      </c>
    </row>
    <row r="39" spans="1:3" x14ac:dyDescent="0.35">
      <c r="A39" s="6">
        <v>177.42</v>
      </c>
      <c r="B39" s="6">
        <v>60.25</v>
      </c>
      <c r="C39" s="7">
        <f>group_weight[[#This Row],[Weight (cm)]]/(group_height[[#This Row],[Height (cm)]]/100)^2</f>
        <v>19.140439308948629</v>
      </c>
    </row>
    <row r="40" spans="1:3" x14ac:dyDescent="0.35">
      <c r="A40" s="6">
        <v>166.29</v>
      </c>
      <c r="B40" s="6">
        <v>73.5</v>
      </c>
      <c r="C40" s="7">
        <f>group_weight[[#This Row],[Weight (cm)]]/(group_height[[#This Row],[Height (cm)]]/100)^2</f>
        <v>26.580005866478523</v>
      </c>
    </row>
    <row r="41" spans="1:3" x14ac:dyDescent="0.35">
      <c r="A41" s="6">
        <v>166.88</v>
      </c>
      <c r="B41" s="6">
        <v>82.01</v>
      </c>
      <c r="C41" s="7">
        <f>group_weight[[#This Row],[Weight (cm)]]/(group_height[[#This Row],[Height (cm)]]/100)^2</f>
        <v>29.448164451132463</v>
      </c>
    </row>
    <row r="42" spans="1:3" x14ac:dyDescent="0.35">
      <c r="A42" s="6">
        <v>161.66</v>
      </c>
      <c r="B42" s="6">
        <v>68.58</v>
      </c>
      <c r="C42" s="7">
        <f>group_weight[[#This Row],[Weight (cm)]]/(group_height[[#This Row],[Height (cm)]]/100)^2</f>
        <v>26.241722091239794</v>
      </c>
    </row>
    <row r="43" spans="1:3" x14ac:dyDescent="0.35">
      <c r="A43" s="6">
        <v>159.06</v>
      </c>
      <c r="B43" s="6">
        <v>85.6</v>
      </c>
      <c r="C43" s="7">
        <f>group_weight[[#This Row],[Weight (cm)]]/(group_height[[#This Row],[Height (cm)]]/100)^2</f>
        <v>33.833880295952852</v>
      </c>
    </row>
    <row r="44" spans="1:3" x14ac:dyDescent="0.35">
      <c r="A44" s="6">
        <v>157.06</v>
      </c>
      <c r="B44" s="6">
        <v>44.17</v>
      </c>
      <c r="C44" s="7">
        <f>group_weight[[#This Row],[Weight (cm)]]/(group_height[[#This Row],[Height (cm)]]/100)^2</f>
        <v>17.905902403240468</v>
      </c>
    </row>
    <row r="45" spans="1:3" x14ac:dyDescent="0.35">
      <c r="A45" s="6">
        <v>182.66</v>
      </c>
      <c r="B45" s="6">
        <v>100.68</v>
      </c>
      <c r="C45" s="7">
        <f>group_weight[[#This Row],[Weight (cm)]]/(group_height[[#This Row],[Height (cm)]]/100)^2</f>
        <v>30.175626823717717</v>
      </c>
    </row>
    <row r="46" spans="1:3" x14ac:dyDescent="0.35">
      <c r="A46" s="6">
        <v>165.43</v>
      </c>
      <c r="B46" s="6">
        <v>96.54</v>
      </c>
      <c r="C46" s="7">
        <f>group_weight[[#This Row],[Weight (cm)]]/(group_height[[#This Row],[Height (cm)]]/100)^2</f>
        <v>35.275952975174199</v>
      </c>
    </row>
    <row r="47" spans="1:3" x14ac:dyDescent="0.35">
      <c r="A47" s="6">
        <v>165.93</v>
      </c>
      <c r="B47" s="6">
        <v>68.23</v>
      </c>
      <c r="C47" s="7">
        <f>group_weight[[#This Row],[Weight (cm)]]/(group_height[[#This Row],[Height (cm)]]/100)^2</f>
        <v>24.781383289260571</v>
      </c>
    </row>
    <row r="48" spans="1:3" x14ac:dyDescent="0.35">
      <c r="A48" s="6">
        <v>160.22999999999999</v>
      </c>
      <c r="B48" s="6">
        <v>83.1</v>
      </c>
      <c r="C48" s="7">
        <f>group_weight[[#This Row],[Weight (cm)]]/(group_height[[#This Row],[Height (cm)]]/100)^2</f>
        <v>32.367813152136215</v>
      </c>
    </row>
    <row r="49" spans="1:3" x14ac:dyDescent="0.35">
      <c r="A49" s="6">
        <v>174.44</v>
      </c>
      <c r="B49" s="6">
        <v>74.25</v>
      </c>
      <c r="C49" s="7">
        <f>group_weight[[#This Row],[Weight (cm)]]/(group_height[[#This Row],[Height (cm)]]/100)^2</f>
        <v>24.400813299975326</v>
      </c>
    </row>
    <row r="50" spans="1:3" x14ac:dyDescent="0.35">
      <c r="A50" s="6">
        <v>157.69999999999999</v>
      </c>
      <c r="B50" s="6">
        <v>60.48</v>
      </c>
      <c r="C50" s="7">
        <f>group_weight[[#This Row],[Weight (cm)]]/(group_height[[#This Row],[Height (cm)]]/100)^2</f>
        <v>24.319150245141699</v>
      </c>
    </row>
    <row r="51" spans="1:3" x14ac:dyDescent="0.35">
      <c r="A51" s="6">
        <v>167.51</v>
      </c>
      <c r="B51" s="6">
        <v>74.88</v>
      </c>
      <c r="C51" s="7">
        <f>group_weight[[#This Row],[Weight (cm)]]/(group_height[[#This Row],[Height (cm)]]/100)^2</f>
        <v>26.686053875728618</v>
      </c>
    </row>
  </sheetData>
  <sheetProtection algorithmName="SHA-512" hashValue="L+yg+ovP+0Kd+khGRYn8bc0scItvfQKFhFI5zNSZejz6PseuI6xAaNsWd6WZx0ufc1UX7DT07UlRH4ykbWtceA==" saltValue="MkaDyoNi760xHC/MQTeMsw==" spinCount="100000" sheet="1" objects="1" scenarios="1"/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f 8 9 3 e 4 - 2 3 e 1 - 4 d c e - 8 3 b 4 - 1 5 f c a 6 6 9 f 0 1 7 "   x m l n s = " h t t p : / / s c h e m a s . m i c r o s o f t . c o m / D a t a M a s h u p " > A A A A A O g E A A B Q S w M E F A A C A A g A B Z x v W G + 3 g Z C k A A A A 9 g A A A B I A H A B D b 2 5 m a W c v U G F j a 2 F n Z S 5 4 b W w g o h g A K K A U A A A A A A A A A A A A A A A A A A A A A A A A A A A A h Y 9 B D o I w F E S v Q r q n L T V R Q z 4 l h q 0 k J i b G L a k V G u F j a L H c z Y V H 8 g p i F H X n c t 6 8 x c z 9 e o N 0 a O r g o j t r W k x I R D k J N K r 2 Y L B M S O + O 4 Z K k E j a F O h W l D k Y Z b T z Y Q 0 I q 5 8 4 x Y 9 5 7 6 m e 0 7 U o m O I / Y P l 9 v V a W b g n x k 8 1 8 O D V p X o N J E w u 4 1 R g o a i T k V Y k E 5 s A l C b v A r i H H v s / 2 B k P W 1 6 z s t N Y b Z C t g U g b 0 / y A d Q S w M E F A A C A A g A B Z x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c b 1 h 7 C e y 8 4 g E A A L Q F A A A T A B w A R m 9 y b X V s Y X M v U 2 V j d G l v b j E u b S C i G A A o o B Q A A A A A A A A A A A A A A A A A A A A A A A A A A A D N U 8 F u m 0 A Q v V v y P 6 y 2 F 5 C o U 0 g r V a 1 8 a A l W o i S N Z U h y M J a 1 x h O g X u 9 G u 0 t s C / n f O w R U 0 x a O V c u B 0 c 5 j 3 r 4 Z 5 m l I T C 4 F C e v o f h 4 O h g O d M Q V r 8 n D n k T H h Y I Y D g k 8 o C 5 U A Z o J 9 A n z 0 K N V m J e X G m u Q c R r 4 U B o T R F v U / x f c a l I 4 T o 6 S J 7 w R c q P w F y F t y L z A q n Z s D k U / E Z z x l 6 h A / 5 l i p i P f O e x 9 f f w t C c v 7 R j X W x + o 6 K l u 6 5 5 4 7 2 X O + p 7 R B R c O 4 Q o w q w n U Z S B m D c 5 W t A Y b X C c n 5 l Y D u m N U i d 6 1 y s m x N d H O c X z L B F U / + G T p X c S o P N X g J b o z i K N B F b Y U c N 0 u S t 9 l U O m T f o F 8 7 D h H G m 9 L j S t b B / E v s Z E y n y R o d n O J F G i g n 9 J N X W l 7 z Y i g r U V o c K p y x p d H U b E I o N 4 0 e E i c P R I S U l l F a / h W D s h s 4 2 a Q 9 4 G 0 R h T 5 l f U X Z D Q d V O N z Y L Z n 1 I H / B g e t k m Q a + I S V A J 7 I Q u e 2 8 K z n q n 1 E B L t w O c g u m + b C p 3 o H 5 P 3 r D E M A P t 9 N E e D n L R u Q Z t c 6 V K F s / L D P I 0 M 5 0 u q x d m g p t R 7 4 q 2 y p t c g H 5 N f c 0 F e u e v W K 8 t b G T 2 5 u S 8 + u 1 6 H z z 7 e F p 0 1 I A k 2 N F M 7 l r 2 C Y G j g a u c V b f k E G B J V t u 3 P a F f 6 / 8 c 0 e 5 / H d H u X 4 3 o B 1 B L A Q I t A B Q A A g A I A A W c b 1 h v t 4 G Q p A A A A P Y A A A A S A A A A A A A A A A A A A A A A A A A A A A B D b 2 5 m a W c v U G F j a 2 F n Z S 5 4 b W x Q S w E C L Q A U A A I A C A A F n G 9 Y D 8 r p q 6 Q A A A D p A A A A E w A A A A A A A A A A A A A A A A D w A A A A W 0 N v b n R l b n R f V H l w Z X N d L n h t b F B L A Q I t A B Q A A g A I A A W c b 1 h 7 C e y 8 4 g E A A L Q F A A A T A A A A A A A A A A A A A A A A A O E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y b 3 V w X 2 h l a W d o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M 2 E x Y W Q y L T E x Z j Y t N G N i Y i 0 5 M m Q 4 L T F l M m M 4 Y z U 1 M m Q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3 J v d X B f a G V p Z 2 h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3 V w X 2 h l a W d o d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b 3 V w X 2 h l a W d o d C 9 B d X R v U m V t b 3 Z l Z E N v b H V t b n M x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I 0 L T A z L T E 2 V D A x O j I 4 O j U 2 L j E 2 M D M 5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y b 3 V w X 2 h l a W d o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F 9 3 Z W l n a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O D V l M 2 R i O C 0 y Y z U 4 L T Q z Y T g t Y j E 0 M y 0 2 M T Z k N G Z l N W F i Z T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2 d y b 3 V w X 2 h l a W d o d C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F R h c m d l d C I g V m F s d W U 9 I n N n c m 9 1 c F 9 3 Z W l n a H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v d X B f d 2 V p Z 2 h 0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3 J v d X B f d 2 V p Z 2 h 0 L 0 F 1 d G 9 S Z W 1 v d m V k Q 2 9 s d W 1 u c z E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Q t M D M t M T Z U M D E 6 M j g 6 N T Y u M T g 0 O D k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v d X B f d 2 V p Z 2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Z j J m Z m I w L W Y 5 Y j g t N D U z Y S 0 4 Y 2 U 2 L T E 4 Y j E x Z D Q 2 Z D Z m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1 Z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F Q x N z o z M z o y O C 4 z N j c 3 N j M w W i I g L z 4 8 R W 5 0 c n k g V H l w Z T 0 i R m l s b E N v b H V t b l R 5 c G V z I i B W Y W x 1 Z T 0 i c 0 F B Q U F B Q U F B Q U F B Q U F B Q U F B Q U F B Q U F B P S I g L z 4 8 R W 5 0 c n k g V H l w Z T 0 i R m l s b E N v b H V t b k 5 h b W V z I i B W Y W x 1 Z T 0 i c 1 s m c X V v d D t U S U 1 F I C Z x d W 9 0 O y w m c X V v d D s g X C Z x d W 9 0 O 1 Z P M i A g I F w m c X V v d D s m c X V v d D s s J n F 1 b 3 Q 7 I F w m c X V v d D t W T z I v a 2 c g I F w m c X V v d D s m c X V v d D s s J n F 1 b 3 Q 7 I F w m c X V v d D t N R V R T I F w m c X V v d D s m c X V v d D s s J n F 1 b 3 Q 7 I F w m c X V v d D t W Q 0 8 y I C B c J n F 1 b 3 Q 7 J n F 1 b 3 Q 7 L C Z x d W 9 0 O y B c J n F 1 b 3 Q 7 V k U g I C A g I F w m c X V v d D s m c X V v d D s s J n F 1 b 3 Q 7 I F w m c X V v d D t S R V I g I F w m c X V v d D s m c X V v d D s s J n F 1 b 3 Q 7 I F w m c X V v d D t S U i A g X C Z x d W 9 0 O y Z x d W 9 0 O y w m c X V v d D s g X C Z x d W 9 0 O 1 Z 0 I C A g I F w m c X V v d D s m c X V v d D s s J n F 1 b 3 Q 7 I F w m c X V v d D t G R U 8 y I C B c J n F 1 b 3 Q 7 J n F 1 b 3 Q 7 L C Z x d W 9 0 O y B c J n F 1 b 3 Q 7 R k V D T z I g X C Z x d W 9 0 O y Z x d W 9 0 O y w m c X V v d D s g X C Z x d W 9 0 O 0 h S I C B c J n F 1 b 3 Q 7 J n F 1 b 3 Q 7 L C Z x d W 9 0 O y B c J n F 1 b 3 Q 7 V k U v I C A g X C Z x d W 9 0 O y Z x d W 9 0 O y w m c X V v d D s g X C Z x d W 9 0 O 1 Z F L y A g I F w m c X V v d D t f M S Z x d W 9 0 O y w m c X V v d D s g X C Z x d W 9 0 O 1 B l d E N P M i B c J n F 1 b 3 Q 7 J n F 1 b 3 Q 7 L C Z x d W 9 0 O 1 B v d 2 V y J n F 1 b 3 Q 7 L C Z x d W 9 0 O 0 x h Y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R J T U U g L D B 9 J n F 1 b 3 Q 7 L C Z x d W 9 0 O 1 N l Y 3 R p b 2 4 x L 1 N o Z W V 0 M S 9 B d X R v U m V t b 3 Z l Z E N v b H V t b n M x L n s g X C Z x d W 9 0 O 1 Z P M i A g I F w m c X V v d D s s M X 0 m c X V v d D s s J n F 1 b 3 Q 7 U 2 V j d G l v b j E v U 2 h l Z X Q x L 0 F 1 d G 9 S Z W 1 v d m V k Q 2 9 s d W 1 u c z E u e y B c J n F 1 b 3 Q 7 V k 8 y L 2 t n I C B c J n F 1 b 3 Q 7 L D J 9 J n F 1 b 3 Q 7 L C Z x d W 9 0 O 1 N l Y 3 R p b 2 4 x L 1 N o Z W V 0 M S 9 B d X R v U m V t b 3 Z l Z E N v b H V t b n M x L n s g X C Z x d W 9 0 O 0 1 F V F M g X C Z x d W 9 0 O y w z f S Z x d W 9 0 O y w m c X V v d D t T Z W N 0 a W 9 u M S 9 T a G V l d D E v Q X V 0 b 1 J l b W 9 2 Z W R D b 2 x 1 b W 5 z M S 5 7 I F w m c X V v d D t W Q 0 8 y I C B c J n F 1 b 3 Q 7 L D R 9 J n F 1 b 3 Q 7 L C Z x d W 9 0 O 1 N l Y 3 R p b 2 4 x L 1 N o Z W V 0 M S 9 B d X R v U m V t b 3 Z l Z E N v b H V t b n M x L n s g X C Z x d W 9 0 O 1 Z F I C A g I C B c J n F 1 b 3 Q 7 L D V 9 J n F 1 b 3 Q 7 L C Z x d W 9 0 O 1 N l Y 3 R p b 2 4 x L 1 N o Z W V 0 M S 9 B d X R v U m V t b 3 Z l Z E N v b H V t b n M x L n s g X C Z x d W 9 0 O 1 J F U i A g X C Z x d W 9 0 O y w 2 f S Z x d W 9 0 O y w m c X V v d D t T Z W N 0 a W 9 u M S 9 T a G V l d D E v Q X V 0 b 1 J l b W 9 2 Z W R D b 2 x 1 b W 5 z M S 5 7 I F w m c X V v d D t S U i A g X C Z x d W 9 0 O y w 3 f S Z x d W 9 0 O y w m c X V v d D t T Z W N 0 a W 9 u M S 9 T a G V l d D E v Q X V 0 b 1 J l b W 9 2 Z W R D b 2 x 1 b W 5 z M S 5 7 I F w m c X V v d D t W d C A g I C B c J n F 1 b 3 Q 7 L D h 9 J n F 1 b 3 Q 7 L C Z x d W 9 0 O 1 N l Y 3 R p b 2 4 x L 1 N o Z W V 0 M S 9 B d X R v U m V t b 3 Z l Z E N v b H V t b n M x L n s g X C Z x d W 9 0 O 0 Z F T z I g I F w m c X V v d D s s O X 0 m c X V v d D s s J n F 1 b 3 Q 7 U 2 V j d G l v b j E v U 2 h l Z X Q x L 0 F 1 d G 9 S Z W 1 v d m V k Q 2 9 s d W 1 u c z E u e y B c J n F 1 b 3 Q 7 R k V D T z I g X C Z x d W 9 0 O y w x M H 0 m c X V v d D s s J n F 1 b 3 Q 7 U 2 V j d G l v b j E v U 2 h l Z X Q x L 0 F 1 d G 9 S Z W 1 v d m V k Q 2 9 s d W 1 u c z E u e y B c J n F 1 b 3 Q 7 S F I g I F w m c X V v d D s s M T F 9 J n F 1 b 3 Q 7 L C Z x d W 9 0 O 1 N l Y 3 R p b 2 4 x L 1 N o Z W V 0 M S 9 B d X R v U m V t b 3 Z l Z E N v b H V t b n M x L n s g X C Z x d W 9 0 O 1 Z F L y A g I F w m c X V v d D s s M T J 9 J n F 1 b 3 Q 7 L C Z x d W 9 0 O 1 N l Y 3 R p b 2 4 x L 1 N o Z W V 0 M S 9 B d X R v U m V t b 3 Z l Z E N v b H V t b n M x L n s g X C Z x d W 9 0 O 1 Z F L y A g I F w m c X V v d D t f M S w x M 3 0 m c X V v d D s s J n F 1 b 3 Q 7 U 2 V j d G l v b j E v U 2 h l Z X Q x L 0 F 1 d G 9 S Z W 1 v d m V k Q 2 9 s d W 1 u c z E u e y B c J n F 1 b 3 Q 7 U G V 0 Q 0 8 y I F w m c X V v d D s s M T R 9 J n F 1 b 3 Q 7 L C Z x d W 9 0 O 1 N l Y 3 R p b 2 4 x L 1 N o Z W V 0 M S 9 B d X R v U m V t b 3 Z l Z E N v b H V t b n M x L n t Q b 3 d l c i w x N X 0 m c X V v d D s s J n F 1 b 3 Q 7 U 2 V j d G l v b j E v U 2 h l Z X Q x L 0 F 1 d G 9 S Z W 1 v d m V k Q 2 9 s d W 1 u c z E u e 0 x h Y 3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V E l N R S A s M H 0 m c X V v d D s s J n F 1 b 3 Q 7 U 2 V j d G l v b j E v U 2 h l Z X Q x L 0 F 1 d G 9 S Z W 1 v d m V k Q 2 9 s d W 1 u c z E u e y B c J n F 1 b 3 Q 7 V k 8 y I C A g X C Z x d W 9 0 O y w x f S Z x d W 9 0 O y w m c X V v d D t T Z W N 0 a W 9 u M S 9 T a G V l d D E v Q X V 0 b 1 J l b W 9 2 Z W R D b 2 x 1 b W 5 z M S 5 7 I F w m c X V v d D t W T z I v a 2 c g I F w m c X V v d D s s M n 0 m c X V v d D s s J n F 1 b 3 Q 7 U 2 V j d G l v b j E v U 2 h l Z X Q x L 0 F 1 d G 9 S Z W 1 v d m V k Q 2 9 s d W 1 u c z E u e y B c J n F 1 b 3 Q 7 T U V U U y B c J n F 1 b 3 Q 7 L D N 9 J n F 1 b 3 Q 7 L C Z x d W 9 0 O 1 N l Y 3 R p b 2 4 x L 1 N o Z W V 0 M S 9 B d X R v U m V t b 3 Z l Z E N v b H V t b n M x L n s g X C Z x d W 9 0 O 1 Z D T z I g I F w m c X V v d D s s N H 0 m c X V v d D s s J n F 1 b 3 Q 7 U 2 V j d G l v b j E v U 2 h l Z X Q x L 0 F 1 d G 9 S Z W 1 v d m V k Q 2 9 s d W 1 u c z E u e y B c J n F 1 b 3 Q 7 V k U g I C A g I F w m c X V v d D s s N X 0 m c X V v d D s s J n F 1 b 3 Q 7 U 2 V j d G l v b j E v U 2 h l Z X Q x L 0 F 1 d G 9 S Z W 1 v d m V k Q 2 9 s d W 1 u c z E u e y B c J n F 1 b 3 Q 7 U k V S I C B c J n F 1 b 3 Q 7 L D Z 9 J n F 1 b 3 Q 7 L C Z x d W 9 0 O 1 N l Y 3 R p b 2 4 x L 1 N o Z W V 0 M S 9 B d X R v U m V t b 3 Z l Z E N v b H V t b n M x L n s g X C Z x d W 9 0 O 1 J S I C B c J n F 1 b 3 Q 7 L D d 9 J n F 1 b 3 Q 7 L C Z x d W 9 0 O 1 N l Y 3 R p b 2 4 x L 1 N o Z W V 0 M S 9 B d X R v U m V t b 3 Z l Z E N v b H V t b n M x L n s g X C Z x d W 9 0 O 1 Z 0 I C A g I F w m c X V v d D s s O H 0 m c X V v d D s s J n F 1 b 3 Q 7 U 2 V j d G l v b j E v U 2 h l Z X Q x L 0 F 1 d G 9 S Z W 1 v d m V k Q 2 9 s d W 1 u c z E u e y B c J n F 1 b 3 Q 7 R k V P M i A g X C Z x d W 9 0 O y w 5 f S Z x d W 9 0 O y w m c X V v d D t T Z W N 0 a W 9 u M S 9 T a G V l d D E v Q X V 0 b 1 J l b W 9 2 Z W R D b 2 x 1 b W 5 z M S 5 7 I F w m c X V v d D t G R U N P M i B c J n F 1 b 3 Q 7 L D E w f S Z x d W 9 0 O y w m c X V v d D t T Z W N 0 a W 9 u M S 9 T a G V l d D E v Q X V 0 b 1 J l b W 9 2 Z W R D b 2 x 1 b W 5 z M S 5 7 I F w m c X V v d D t I U i A g X C Z x d W 9 0 O y w x M X 0 m c X V v d D s s J n F 1 b 3 Q 7 U 2 V j d G l v b j E v U 2 h l Z X Q x L 0 F 1 d G 9 S Z W 1 v d m V k Q 2 9 s d W 1 u c z E u e y B c J n F 1 b 3 Q 7 V k U v I C A g X C Z x d W 9 0 O y w x M n 0 m c X V v d D s s J n F 1 b 3 Q 7 U 2 V j d G l v b j E v U 2 h l Z X Q x L 0 F 1 d G 9 S Z W 1 v d m V k Q 2 9 s d W 1 u c z E u e y B c J n F 1 b 3 Q 7 V k U v I C A g X C Z x d W 9 0 O 1 8 x L D E z f S Z x d W 9 0 O y w m c X V v d D t T Z W N 0 a W 9 u M S 9 T a G V l d D E v Q X V 0 b 1 J l b W 9 2 Z W R D b 2 x 1 b W 5 z M S 5 7 I F w m c X V v d D t Q Z X R D T z I g X C Z x d W 9 0 O y w x N H 0 m c X V v d D s s J n F 1 b 3 Q 7 U 2 V j d G l v b j E v U 2 h l Z X Q x L 0 F 1 d G 9 S Z W 1 v d m V k Q 2 9 s d W 1 u c z E u e 1 B v d 2 V y L D E 1 f S Z x d W 9 0 O y w m c X V v d D t T Z W N 0 a W 9 u M S 9 T a G V l d D E v Q X V 0 b 1 J l b W 9 2 Z W R D b 2 x 1 b W 5 z M S 5 7 T G F j d G F 0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z I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X 2 h l a W d o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F 9 3 Z W l n a H Q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y a p y M A W u h H o Y H w f O Z x Z t E A A A A A A g A A A A A A E G Y A A A A B A A A g A A A A U O m i G q d g / a s T 9 D p c f i P H C d p y p Y n B x Z D o p / z z r X O u l E I A A A A A D o A A A A A C A A A g A A A A 8 P 0 Q A Z P R t S F l 3 v S i T N t l a E 3 d F j r / L X p L S f 4 P E 6 H n u X F Q A A A A B J Q Q m Q Q Q L c p A x n u 9 z T X v X F a 1 e k B c 6 B h t Q K B b N x K + u a r j 7 e p W p S V + Z s + e y a K 0 s 9 F / 6 / 8 K X 5 Y o z i o x q B V K y / y l X n W Y Q h h S 5 a a H 3 1 V q B C 0 V p n 9 A A A A A R V 9 M Z H I t F I d E e L Y M 7 o X N 3 k 7 t B Y 8 E Q 9 K o 1 9 g t F w B w P C S N B t 4 Y 5 n u U + p 1 K 2 A S q c + j Z x s b s m P R 4 w Z U a W S N 4 v t v b o w = = < / D a t a M a s h u p > 
</file>

<file path=customXml/itemProps1.xml><?xml version="1.0" encoding="utf-8"?>
<ds:datastoreItem xmlns:ds="http://schemas.openxmlformats.org/officeDocument/2006/customXml" ds:itemID="{1CBA77A3-4B6A-44C4-97B6-ECC8B4E114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VO2</vt:lpstr>
      <vt:lpstr>Height_Weight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Trottier</dc:creator>
  <cp:lastModifiedBy>Chloe Trottier</cp:lastModifiedBy>
  <dcterms:created xsi:type="dcterms:W3CDTF">2024-03-14T16:53:46Z</dcterms:created>
  <dcterms:modified xsi:type="dcterms:W3CDTF">2024-03-16T23:40:26Z</dcterms:modified>
</cp:coreProperties>
</file>