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LEOPARD-MP/data/"/>
    </mc:Choice>
  </mc:AlternateContent>
  <bookViews>
    <workbookView xWindow="0" yWindow="460" windowWidth="33600" windowHeight="20460" tabRatio="831" activeTab="10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SABI_SUBADULT" sheetId="16" r:id="rId7"/>
    <sheet name="SABI_ADULT" sheetId="17" r:id="rId8"/>
    <sheet name="SABI_MATERNAL_AGE" sheetId="20" r:id="rId9"/>
    <sheet name="KZN_SUMMARY" sheetId="10" r:id="rId10"/>
    <sheet name="KZN_STATS" sheetId="12" r:id="rId11"/>
    <sheet name="KZN_RAW_DATA" sheetId="1" r:id="rId12"/>
    <sheet name="KZN_DATA" sheetId="9" r:id="rId13"/>
    <sheet name="KZN_CUB" sheetId="6" r:id="rId14"/>
    <sheet name="KZN_JUVENILE" sheetId="4" r:id="rId15"/>
    <sheet name="KZN_SUBADULT" sheetId="7" r:id="rId16"/>
    <sheet name="KZN_ADULT" sheetId="8" r:id="rId17"/>
  </sheets>
  <definedNames>
    <definedName name="_xlnm._FilterDatabase" localSheetId="2" hidden="1">DISPERSAL!$A$1:$P$481</definedName>
    <definedName name="_xlnm._FilterDatabase" localSheetId="16" hidden="1">KZN_ADULT!$A$1:$K$107</definedName>
    <definedName name="_xlnm._FilterDatabase" localSheetId="13" hidden="1">KZN_CUB!$A$1:$J$1048530</definedName>
    <definedName name="_xlnm._FilterDatabase" localSheetId="12" hidden="1">KZN_DATA!$A$1:$W$107</definedName>
    <definedName name="_xlnm._FilterDatabase" localSheetId="14" hidden="1">KZN_JUVENILE!$A$1:$K$75</definedName>
    <definedName name="_xlnm._FilterDatabase" localSheetId="11" hidden="1">KZN_RAW_DATA!$A$1:$W$107</definedName>
    <definedName name="_xlnm._FilterDatabase" localSheetId="15" hidden="1">KZN_SUBADULT!$A$1:$K$84</definedName>
    <definedName name="_xlnm._FilterDatabase" localSheetId="7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6" hidden="1">SABI_SUBADULT!$A$1:$Q$481</definedName>
  </definedNames>
  <calcPr calcId="150001" concurrentCalc="0"/>
  <pivotCaches>
    <pivotCache cacheId="2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4" i="12" l="1"/>
  <c r="S25" i="12"/>
  <c r="S26" i="12"/>
  <c r="S27" i="12"/>
  <c r="S28" i="12"/>
  <c r="S29" i="12"/>
  <c r="S30" i="12"/>
  <c r="S31" i="12"/>
  <c r="S32" i="12"/>
  <c r="S33" i="12"/>
  <c r="S34" i="12"/>
  <c r="S35" i="12"/>
  <c r="S36" i="12"/>
  <c r="S23" i="12"/>
  <c r="R23" i="12"/>
  <c r="H6" i="20"/>
  <c r="I6" i="20"/>
  <c r="H7" i="20"/>
  <c r="I19" i="20"/>
  <c r="H19" i="20"/>
  <c r="W2" i="14"/>
  <c r="V2" i="14" a="1"/>
  <c r="V2" i="14"/>
  <c r="R2" i="15"/>
  <c r="AL24" i="18"/>
  <c r="AK24" i="18"/>
  <c r="AF6" i="2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I7" i="20"/>
  <c r="H8" i="20"/>
  <c r="I8" i="20"/>
  <c r="H9" i="20"/>
  <c r="I9" i="20"/>
  <c r="H10" i="20"/>
  <c r="I10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<sst xmlns="http://schemas.openxmlformats.org/spreadsheetml/2006/main" count="7640" uniqueCount="837">
  <si>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</si>
  <si>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</si>
  <si>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</si>
  <si>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</si>
  <si>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</si>
  <si>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</si>
  <si>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</si>
  <si>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</si>
  <si>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</si>
  <si>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</si>
  <si>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</si>
  <si>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</si>
  <si>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</si>
  <si>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</si>
  <si>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</si>
  <si>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</si>
  <si>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</si>
  <si>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</si>
  <si>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</si>
  <si>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</si>
  <si>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</si>
  <si>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</si>
  <si>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</si>
  <si>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</si>
  <si>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</si>
  <si>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</si>
  <si>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</si>
  <si>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</si>
  <si>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</si>
  <si>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</si>
  <si>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</si>
  <si>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</si>
  <si>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</si>
  <si>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</si>
  <si>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</si>
  <si>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</si>
  <si>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</si>
  <si>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</si>
  <si>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</si>
  <si>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</si>
  <si>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</si>
  <si>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</si>
  <si>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</si>
  <si>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</si>
  <si>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</si>
  <si>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</si>
  <si>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</si>
  <si>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</si>
  <si>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</si>
  <si>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</si>
  <si>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</si>
  <si>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</si>
  <si>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</si>
  <si>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</si>
  <si>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</si>
  <si>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</si>
  <si>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</si>
  <si>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</si>
  <si>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</si>
  <si>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</si>
  <si>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</si>
  <si>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</si>
  <si>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</si>
  <si>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</si>
  <si>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</si>
  <si>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</si>
  <si>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</si>
  <si>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</si>
  <si>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</si>
  <si>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</si>
  <si>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</si>
  <si>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</si>
  <si>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</si>
  <si>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</si>
  <si>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</si>
  <si>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</si>
  <si>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</si>
  <si>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</si>
  <si>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</si>
  <si>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</si>
  <si>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</si>
  <si>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</si>
  <si>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</si>
  <si>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</si>
  <si>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</si>
  <si>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</si>
  <si>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</si>
  <si>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</si>
  <si>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</si>
  <si>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</si>
  <si>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</si>
  <si>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</si>
  <si>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</si>
  <si>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</si>
  <si>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</si>
  <si>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</si>
  <si>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</si>
  <si>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</si>
  <si>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</si>
  <si>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</si>
  <si>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</si>
  <si>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</si>
  <si>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</si>
  <si>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</si>
  <si>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</si>
  <si>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</si>
  <si>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</si>
  <si>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</si>
  <si>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</si>
  <si>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</si>
  <si>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</si>
  <si>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</si>
  <si>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</si>
  <si>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</si>
  <si>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</si>
  <si>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</si>
  <si>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</si>
  <si>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</si>
  <si>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</si>
  <si>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</si>
  <si>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</si>
  <si>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</si>
  <si>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</si>
  <si>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</si>
  <si>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</si>
  <si>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</si>
  <si>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</si>
  <si>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</si>
  <si>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</si>
  <si>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</si>
  <si>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</si>
  <si>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</si>
  <si>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</si>
  <si>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</si>
  <si>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</si>
  <si>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</si>
  <si>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</si>
  <si>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</si>
  <si>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</si>
  <si>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</si>
  <si>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</si>
  <si>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</si>
  <si>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</si>
  <si>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</si>
  <si>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</si>
  <si>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</si>
  <si>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</si>
  <si>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</si>
  <si>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</si>
  <si>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</si>
  <si>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</si>
  <si>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</si>
  <si>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</si>
  <si>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</si>
  <si>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</si>
  <si>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</si>
  <si>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</si>
  <si>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</si>
  <si>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</si>
  <si>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</si>
  <si>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</si>
  <si>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</si>
  <si>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</si>
  <si>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</si>
  <si>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</si>
  <si>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</si>
  <si>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</si>
  <si>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</si>
  <si>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</si>
  <si>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</si>
  <si>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</si>
  <si>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</si>
  <si>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</si>
  <si>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</si>
  <si>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</si>
  <si>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</si>
  <si>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</si>
  <si>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</si>
  <si>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</si>
  <si>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</si>
  <si>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</si>
  <si>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</si>
  <si>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</si>
  <si>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</si>
  <si>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</si>
  <si>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</si>
  <si>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</si>
  <si>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</si>
  <si>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</si>
  <si>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</si>
  <si>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</si>
  <si>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</si>
  <si>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</si>
  <si>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</si>
  <si>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</si>
  <si>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</si>
  <si>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</si>
  <si>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</si>
  <si>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</si>
  <si>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</si>
  <si>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</si>
  <si>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</si>
  <si>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</si>
  <si>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</si>
  <si>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</si>
  <si>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</si>
  <si>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</si>
  <si>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</si>
  <si>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</si>
  <si>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</si>
  <si>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</si>
  <si>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</si>
  <si>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</si>
  <si>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</si>
  <si>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</si>
  <si>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</si>
  <si>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</si>
  <si>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</si>
  <si>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</si>
  <si>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</si>
  <si>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</si>
  <si>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</si>
  <si>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</si>
  <si>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</si>
  <si>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</si>
  <si>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</si>
  <si>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</si>
  <si>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</si>
  <si>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</si>
  <si>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</si>
  <si>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</si>
  <si>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</si>
  <si>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</si>
  <si>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</si>
  <si>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</si>
  <si>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</si>
  <si>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</si>
  <si>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</si>
  <si>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</si>
  <si>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</si>
  <si>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</si>
  <si>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</si>
  <si>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</si>
  <si>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</si>
  <si>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</si>
  <si>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</si>
  <si>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</si>
  <si>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</si>
  <si>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</si>
  <si>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</si>
  <si>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</si>
  <si>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</si>
  <si>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</si>
  <si>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</si>
  <si>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</si>
  <si>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</si>
  <si>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</si>
  <si>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</si>
  <si>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</si>
  <si>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</si>
  <si>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</si>
  <si>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</si>
  <si>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</si>
  <si>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</si>
  <si>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</si>
  <si>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</si>
  <si>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</si>
  <si>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</si>
  <si>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</si>
  <si>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</si>
  <si>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</si>
  <si>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</si>
  <si>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</si>
  <si>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</si>
  <si>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</si>
  <si>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</si>
  <si>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</si>
  <si>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</si>
  <si>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</si>
  <si>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</si>
  <si>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</si>
  <si>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</si>
  <si>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</si>
  <si>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</si>
  <si>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</si>
  <si>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</si>
  <si>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</si>
  <si>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</si>
  <si>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</si>
  <si>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</si>
  <si>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</si>
  <si>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</si>
  <si>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</si>
  <si>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</si>
  <si>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</si>
  <si>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</si>
  <si>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</si>
  <si>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</si>
  <si>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</si>
  <si>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</si>
  <si>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</si>
  <si>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</si>
  <si>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</si>
  <si>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</si>
  <si>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</si>
  <si>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</si>
  <si>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</si>
  <si>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</si>
  <si>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</si>
  <si>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</si>
  <si>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</si>
  <si>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</si>
  <si>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</si>
  <si>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</si>
  <si>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</si>
  <si>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</si>
  <si>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</si>
  <si>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</si>
  <si>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</si>
  <si>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</si>
  <si>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</si>
  <si>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</si>
  <si>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</si>
  <si>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</si>
  <si>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</si>
  <si>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</si>
  <si>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</si>
  <si>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</si>
  <si>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</si>
  <si>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</si>
  <si>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</si>
  <si>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</si>
  <si>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</si>
  <si>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</si>
  <si>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</si>
  <si>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</si>
  <si>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</si>
  <si>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</si>
  <si>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</si>
  <si>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</si>
  <si>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</si>
  <si>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</si>
  <si>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</si>
  <si>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</si>
  <si>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</si>
  <si>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</si>
  <si>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</si>
  <si>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</si>
  <si>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</si>
  <si>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</si>
  <si>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</si>
  <si>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</si>
  <si>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</si>
  <si>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</si>
  <si>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</si>
  <si>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</si>
  <si>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</si>
  <si>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</si>
  <si>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</si>
  <si>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</si>
  <si>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</si>
  <si>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</si>
  <si>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</si>
  <si>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</si>
  <si>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</si>
  <si>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</si>
  <si>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</si>
  <si>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</si>
  <si>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</si>
  <si>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</si>
  <si>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</si>
  <si>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</si>
  <si>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</si>
  <si>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</si>
  <si>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</si>
  <si>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</si>
  <si>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</si>
  <si>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</si>
  <si>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</si>
  <si>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</si>
  <si>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</si>
  <si>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</si>
  <si>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</si>
  <si>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</si>
  <si>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</si>
  <si>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</si>
  <si>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</si>
  <si>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</si>
  <si>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</si>
  <si>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</si>
  <si>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</si>
  <si>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</si>
  <si>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</si>
  <si>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</si>
  <si>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</si>
  <si>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</si>
  <si>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</si>
  <si>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</si>
  <si>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</si>
  <si>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</si>
  <si>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</si>
  <si>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</si>
  <si>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</si>
  <si>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</si>
  <si>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</si>
  <si>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</si>
  <si>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</si>
  <si>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</si>
  <si>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</si>
  <si>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</si>
  <si>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</si>
  <si>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</si>
  <si>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</si>
  <si>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</si>
  <si>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</si>
  <si>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</si>
  <si>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</si>
  <si>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</si>
  <si>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</si>
  <si>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</si>
  <si>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</si>
  <si>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</si>
  <si>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</si>
  <si>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</si>
  <si>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</si>
  <si>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</si>
  <si>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</si>
  <si>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</si>
  <si>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</si>
  <si>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</si>
  <si>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</si>
  <si>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</si>
  <si>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</si>
  <si>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</si>
  <si>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</si>
  <si>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</si>
  <si>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</si>
  <si>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</si>
  <si>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</si>
  <si>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</si>
  <si>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</si>
  <si>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</si>
  <si>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</si>
  <si>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</si>
  <si>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</si>
  <si>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</si>
  <si>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</si>
  <si>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</si>
  <si>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</si>
  <si>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</si>
  <si>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</si>
  <si>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</si>
  <si>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</si>
  <si>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</si>
  <si>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</si>
  <si>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</si>
  <si>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</si>
  <si>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</si>
  <si>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</si>
  <si>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</si>
  <si>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</si>
  <si>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</si>
  <si>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</si>
  <si>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</si>
  <si>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</si>
  <si>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</si>
  <si>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</si>
  <si>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</si>
  <si>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</si>
  <si>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</si>
  <si>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</si>
  <si>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</si>
  <si>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</si>
  <si>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</si>
  <si>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</si>
  <si>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</si>
  <si>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</si>
  <si>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</si>
  <si>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</si>
  <si>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</si>
  <si>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</si>
  <si>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</si>
  <si>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</si>
  <si>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</si>
  <si>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</si>
  <si>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</si>
  <si>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</si>
  <si>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</si>
  <si>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</si>
  <si>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</si>
  <si>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</si>
  <si>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</si>
  <si>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</si>
  <si>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</si>
  <si>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</si>
  <si>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</si>
  <si>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</si>
  <si>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</si>
  <si>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</si>
  <si>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</si>
  <si>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</si>
  <si>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</si>
  <si>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</si>
  <si>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</si>
  <si>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</si>
  <si>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</si>
  <si>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</si>
  <si>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</si>
  <si>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</si>
  <si>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</si>
  <si>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</si>
  <si>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</si>
  <si>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</si>
  <si>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</si>
  <si>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</si>
  <si>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</si>
  <si>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</si>
  <si>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</si>
  <si>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</si>
  <si>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</si>
  <si>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</si>
  <si>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</si>
  <si>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</si>
  <si>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</si>
  <si>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</si>
  <si>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</si>
  <si>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</si>
  <si>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</si>
  <si>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</si>
  <si>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</si>
  <si>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</si>
  <si>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</si>
  <si>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</si>
  <si>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</si>
  <si>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</si>
  <si>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</si>
  <si>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</si>
  <si>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</si>
  <si>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</si>
  <si>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</si>
  <si>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</si>
  <si>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</si>
  <si>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</si>
  <si>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</si>
  <si>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</si>
  <si>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</si>
  <si>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</si>
  <si>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</si>
  <si>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</si>
  <si>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</si>
  <si>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</si>
  <si>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</si>
  <si>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</si>
  <si>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</si>
  <si>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</si>
  <si>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</si>
  <si>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</si>
  <si>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</si>
  <si>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</si>
  <si>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</si>
  <si>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</si>
  <si>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</si>
  <si>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</si>
  <si>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</si>
  <si>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</si>
  <si>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</si>
  <si>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</si>
  <si>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</si>
  <si>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</si>
  <si>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</si>
  <si>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</si>
  <si>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</si>
  <si>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</si>
  <si>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</si>
  <si>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</si>
  <si>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</si>
  <si>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</si>
  <si>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</si>
  <si>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</si>
  <si>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</si>
  <si>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</si>
  <si>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</si>
  <si>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</si>
  <si>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</si>
  <si>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</si>
  <si>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</si>
  <si>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</si>
  <si>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</si>
  <si>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</si>
  <si>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</si>
  <si>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</si>
  <si>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</si>
  <si>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</si>
  <si>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</si>
  <si>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</si>
  <si>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</si>
  <si>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</si>
  <si>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</si>
  <si>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</si>
  <si>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</si>
  <si>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</si>
  <si>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</si>
  <si>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</si>
  <si>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</si>
  <si>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</si>
  <si>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</si>
  <si>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</si>
  <si>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</si>
  <si>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</si>
  <si>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</si>
  <si>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</si>
  <si>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</si>
  <si>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</si>
  <si>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</si>
  <si>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</si>
  <si>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</si>
  <si>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</si>
  <si>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</si>
  <si>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</si>
  <si>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</si>
  <si>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</si>
  <si>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</si>
  <si>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</si>
  <si>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</si>
  <si>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</si>
  <si>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</si>
  <si>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</si>
  <si>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</si>
  <si>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</si>
  <si>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</si>
  <si>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</si>
  <si>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</si>
  <si>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</si>
  <si>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</si>
  <si>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</si>
  <si>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</si>
  <si>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</si>
  <si>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</si>
  <si>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</si>
  <si>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</si>
  <si>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</si>
  <si>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</si>
  <si>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</si>
  <si>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</si>
  <si>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</si>
  <si>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</si>
  <si>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</si>
  <si>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</si>
  <si>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</si>
  <si>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</si>
  <si>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</si>
  <si>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</si>
  <si>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</si>
  <si>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</si>
  <si>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</si>
  <si>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</si>
  <si>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</si>
  <si>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</si>
  <si>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</si>
  <si>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</si>
  <si>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</si>
  <si>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</si>
  <si>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</si>
  <si>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</si>
  <si>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</si>
  <si>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</si>
  <si>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</si>
  <si>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</si>
  <si>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</si>
  <si>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</si>
  <si>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</si>
  <si>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</si>
  <si>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</si>
  <si>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</si>
  <si>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</si>
  <si>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</si>
  <si>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</si>
  <si>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</si>
  <si>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</si>
  <si>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</si>
  <si>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</si>
  <si>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</si>
  <si>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</si>
  <si>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</si>
  <si>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</si>
  <si>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</si>
  <si>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</si>
  <si>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</si>
  <si>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</si>
  <si>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</si>
  <si>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</si>
  <si>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</si>
  <si>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</si>
  <si>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</si>
  <si>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</si>
  <si>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</si>
  <si>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</si>
  <si>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</si>
  <si>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</si>
  <si>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</si>
  <si>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</si>
  <si>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</si>
  <si>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</si>
  <si>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</si>
  <si>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</si>
  <si>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</si>
  <si>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</si>
  <si>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</si>
  <si>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</si>
  <si>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</si>
  <si>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</si>
  <si>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</si>
  <si>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</si>
  <si>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</si>
  <si>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</si>
  <si>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</si>
  <si>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</si>
  <si>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</si>
  <si>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</si>
  <si>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</si>
  <si>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</si>
  <si>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</si>
  <si>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</si>
  <si>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</si>
  <si>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</si>
  <si>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</si>
  <si>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</si>
  <si>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</si>
  <si>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</si>
  <si>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</si>
  <si>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</si>
  <si>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</si>
  <si>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</si>
  <si>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</si>
  <si>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</si>
  <si>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</si>
  <si>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</si>
  <si>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</si>
  <si>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</si>
  <si>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</si>
  <si>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</si>
  <si>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</si>
  <si>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</si>
  <si>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</si>
  <si>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</si>
  <si>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</si>
  <si>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</si>
  <si>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</si>
  <si>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</si>
  <si>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</si>
  <si>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</si>
  <si>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</si>
  <si>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</si>
  <si>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</si>
  <si>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</si>
  <si>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</si>
  <si>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</si>
  <si>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</si>
  <si>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</si>
  <si>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</si>
  <si>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</si>
  <si>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</si>
  <si>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</si>
  <si>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</si>
  <si>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</si>
  <si>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</si>
  <si>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</si>
  <si>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</si>
  <si>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</si>
  <si>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</si>
  <si>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</si>
  <si>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</si>
  <si>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</si>
  <si>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</si>
  <si>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</si>
  <si>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</si>
  <si>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</si>
  <si>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</si>
  <si>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</si>
  <si>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</si>
  <si>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</si>
  <si>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</si>
  <si>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</si>
  <si>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</si>
  <si>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</si>
  <si>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</si>
  <si>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</si>
  <si>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</si>
  <si>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</si>
  <si>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</si>
  <si>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</si>
  <si>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</si>
  <si>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</si>
  <si>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</si>
  <si>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</si>
  <si>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</si>
  <si>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</si>
  <si>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</si>
  <si>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</si>
  <si>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</si>
  <si>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</si>
  <si>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</si>
  <si>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</si>
  <si>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</si>
  <si>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</si>
  <si>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</si>
  <si>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</si>
  <si>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</si>
  <si>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</si>
  <si>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</si>
  <si>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</si>
  <si>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</si>
  <si>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</si>
  <si>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</si>
  <si>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</si>
  <si>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</si>
  <si>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</si>
  <si>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</si>
  <si>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</si>
  <si>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</si>
  <si>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</si>
  <si>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</si>
  <si>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</si>
  <si>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</si>
  <si>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</si>
  <si>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</si>
  <si>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</si>
  <si>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</si>
  <si>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</si>
  <si>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</si>
  <si>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</si>
  <si>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</si>
  <si>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</si>
  <si>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</si>
  <si>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</si>
  <si>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</si>
  <si>
    <t>N =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</si>
</sst>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6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2737584"/>
        <c:axId val="-2042734784"/>
      </c:scatterChart>
      <c:valAx>
        <c:axId val="-2042737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2734784"/>
        <c:crosses val="autoZero"/>
        <c:crossBetween val="midCat"/>
      </c:valAx>
      <c:valAx>
        <c:axId val="-2042734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273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2767024"/>
        <c:axId val="-2042764224"/>
      </c:scatterChart>
      <c:valAx>
        <c:axId val="-204276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2764224"/>
        <c:crosses val="autoZero"/>
        <c:crossBetween val="midCat"/>
      </c:valAx>
      <c:valAx>
        <c:axId val="-2042764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276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161712"/>
        <c:axId val="-2130177792"/>
      </c:lineChart>
      <c:catAx>
        <c:axId val="-213016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177792"/>
        <c:crosses val="autoZero"/>
        <c:auto val="1"/>
        <c:lblAlgn val="ctr"/>
        <c:lblOffset val="100"/>
        <c:noMultiLvlLbl val="0"/>
      </c:catAx>
      <c:valAx>
        <c:axId val="-21301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16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270480"/>
        <c:axId val="-2130649888"/>
      </c:lineChart>
      <c:catAx>
        <c:axId val="-21302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649888"/>
        <c:crosses val="autoZero"/>
        <c:auto val="1"/>
        <c:lblAlgn val="ctr"/>
        <c:lblOffset val="100"/>
        <c:noMultiLvlLbl val="0"/>
      </c:catAx>
      <c:valAx>
        <c:axId val="-21306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2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A40" sqref="A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D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workbookViewId="0">
      <pane xSplit="1" topLeftCell="W1" activePane="topRight" state="frozen"/>
      <selection pane="topRight" activeCell="AL25" sqref="AL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J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>(AK23/AJ23)^(1)</f>
        <v>1.0857142857142856</v>
      </c>
      <c r="AL24" s="101">
        <f>(AL23/AK23)^(1)</f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topLeftCell="L1" workbookViewId="0">
      <selection activeCell="X8" sqref="X8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R3" sqref="R3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workbookViewId="0">
      <selection activeCell="E25" sqref="E25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6" x14ac:dyDescent="0.2">
      <c r="A1" s="104" t="s">
        <v>815</v>
      </c>
      <c r="B1" s="104"/>
      <c r="C1" s="104"/>
      <c r="D1" s="104"/>
      <c r="E1" s="104"/>
      <c r="F1" s="100"/>
    </row>
    <row r="2" spans="1:9" ht="16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tabSelected="1" workbookViewId="0">
      <selection activeCell="W31" sqref="W31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9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9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9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9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9" ht="16" thickBot="1" x14ac:dyDescent="0.25"/>
    <row r="22" spans="1:19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  <c r="S22" s="105" t="s">
        <v>836</v>
      </c>
    </row>
    <row r="23" spans="1:19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  <c r="S23" s="41">
        <f>ROUND(30*P23,0)</f>
        <v>7</v>
      </c>
    </row>
    <row r="24" spans="1:19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  <c r="S24" s="41">
        <f t="shared" ref="S24:S36" si="6">ROUND(30*P24,0)</f>
        <v>5</v>
      </c>
    </row>
    <row r="25" spans="1:19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7">SUM(B8)/SUM(B2:B20)</f>
        <v>0.14285714285714285</v>
      </c>
      <c r="F25" s="30">
        <f t="shared" si="7"/>
        <v>0</v>
      </c>
      <c r="G25" s="30">
        <f t="shared" si="7"/>
        <v>0.13333333333333333</v>
      </c>
      <c r="H25" s="30">
        <f t="shared" si="7"/>
        <v>6.8965517241379309E-2</v>
      </c>
      <c r="I25" s="30">
        <f t="shared" si="7"/>
        <v>0</v>
      </c>
      <c r="J25" s="30">
        <f t="shared" si="7"/>
        <v>8.8235294117647065E-2</v>
      </c>
      <c r="K25" s="30">
        <f t="shared" si="7"/>
        <v>0.16129032258064516</v>
      </c>
      <c r="L25" s="30">
        <f t="shared" si="7"/>
        <v>3.4482758620689655E-2</v>
      </c>
      <c r="M25" s="30">
        <f t="shared" si="7"/>
        <v>0</v>
      </c>
      <c r="N25" s="30">
        <f t="shared" si="7"/>
        <v>0</v>
      </c>
      <c r="O25" s="30">
        <f t="shared" si="7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  <c r="S25" s="41">
        <f t="shared" si="6"/>
        <v>2</v>
      </c>
    </row>
    <row r="26" spans="1:19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8">SUM(C11)/SUM(C2:C20)</f>
        <v>5.2631578947368418E-2</v>
      </c>
      <c r="G26" s="30">
        <f t="shared" si="8"/>
        <v>0</v>
      </c>
      <c r="H26" s="30">
        <f t="shared" si="8"/>
        <v>6.8965517241379309E-2</v>
      </c>
      <c r="I26" s="30">
        <f t="shared" si="8"/>
        <v>9.375E-2</v>
      </c>
      <c r="J26" s="30">
        <f t="shared" si="8"/>
        <v>0</v>
      </c>
      <c r="K26" s="30">
        <f t="shared" si="8"/>
        <v>9.6774193548387094E-2</v>
      </c>
      <c r="L26" s="30">
        <f t="shared" si="8"/>
        <v>0.13793103448275862</v>
      </c>
      <c r="M26" s="30">
        <f t="shared" si="8"/>
        <v>0</v>
      </c>
      <c r="N26" s="30">
        <f t="shared" si="8"/>
        <v>0</v>
      </c>
      <c r="O26" s="30">
        <f t="shared" si="8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  <c r="S26" s="41">
        <f t="shared" si="6"/>
        <v>1</v>
      </c>
    </row>
    <row r="27" spans="1:19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9">SUM(B12)/SUM(B2:B20)</f>
        <v>0.14285714285714285</v>
      </c>
      <c r="F27" s="30">
        <f t="shared" si="9"/>
        <v>0</v>
      </c>
      <c r="G27" s="30">
        <f t="shared" si="9"/>
        <v>6.6666666666666666E-2</v>
      </c>
      <c r="H27" s="30">
        <f t="shared" si="9"/>
        <v>3.4482758620689655E-2</v>
      </c>
      <c r="I27" s="30">
        <f t="shared" si="9"/>
        <v>6.25E-2</v>
      </c>
      <c r="J27" s="30">
        <f t="shared" si="9"/>
        <v>5.8823529411764705E-2</v>
      </c>
      <c r="K27" s="30">
        <f t="shared" si="9"/>
        <v>0</v>
      </c>
      <c r="L27" s="30">
        <f t="shared" si="9"/>
        <v>0.10344827586206896</v>
      </c>
      <c r="M27" s="30">
        <f t="shared" si="9"/>
        <v>3.7037037037037035E-2</v>
      </c>
      <c r="N27" s="30">
        <f t="shared" si="9"/>
        <v>0</v>
      </c>
      <c r="O27" s="30">
        <f t="shared" si="9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  <c r="S27" s="41">
        <f t="shared" si="6"/>
        <v>1</v>
      </c>
    </row>
    <row r="28" spans="1:19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10">SUM(B13)/SUM(B2:B20)</f>
        <v>0</v>
      </c>
      <c r="F28" s="30">
        <f t="shared" si="10"/>
        <v>0.10526315789473684</v>
      </c>
      <c r="G28" s="30">
        <f t="shared" si="10"/>
        <v>0</v>
      </c>
      <c r="H28" s="30">
        <f t="shared" si="10"/>
        <v>3.4482758620689655E-2</v>
      </c>
      <c r="I28" s="30">
        <f t="shared" si="10"/>
        <v>3.125E-2</v>
      </c>
      <c r="J28" s="30">
        <f t="shared" si="10"/>
        <v>5.8823529411764705E-2</v>
      </c>
      <c r="K28" s="30">
        <f t="shared" si="10"/>
        <v>3.2258064516129031E-2</v>
      </c>
      <c r="L28" s="30">
        <f t="shared" si="10"/>
        <v>0</v>
      </c>
      <c r="M28" s="30">
        <f t="shared" si="10"/>
        <v>7.407407407407407E-2</v>
      </c>
      <c r="N28" s="30">
        <f t="shared" si="10"/>
        <v>4.5454545454545456E-2</v>
      </c>
      <c r="O28" s="30">
        <f t="shared" si="10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  <c r="S28" s="41">
        <f t="shared" si="6"/>
        <v>1</v>
      </c>
    </row>
    <row r="29" spans="1:19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1">SUM(C14)/SUM(C2:C20)</f>
        <v>0</v>
      </c>
      <c r="G29" s="30">
        <f t="shared" si="11"/>
        <v>6.6666666666666666E-2</v>
      </c>
      <c r="H29" s="30">
        <f t="shared" si="11"/>
        <v>3.4482758620689655E-2</v>
      </c>
      <c r="I29" s="30">
        <f t="shared" si="11"/>
        <v>0</v>
      </c>
      <c r="J29" s="30">
        <f t="shared" si="11"/>
        <v>0</v>
      </c>
      <c r="K29" s="30">
        <f t="shared" si="11"/>
        <v>6.4516129032258063E-2</v>
      </c>
      <c r="L29" s="30">
        <f t="shared" si="11"/>
        <v>0</v>
      </c>
      <c r="M29" s="30">
        <f t="shared" si="11"/>
        <v>0</v>
      </c>
      <c r="N29" s="30">
        <f t="shared" si="11"/>
        <v>4.5454545454545456E-2</v>
      </c>
      <c r="O29" s="30">
        <f t="shared" si="11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  <c r="S29" s="41">
        <f t="shared" si="6"/>
        <v>1</v>
      </c>
    </row>
    <row r="30" spans="1:19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2">SUM(C15)/SUM(C2:C20)</f>
        <v>5.2631578947368418E-2</v>
      </c>
      <c r="G30" s="30">
        <f t="shared" si="12"/>
        <v>6.6666666666666666E-2</v>
      </c>
      <c r="H30" s="30">
        <f t="shared" si="12"/>
        <v>6.8965517241379309E-2</v>
      </c>
      <c r="I30" s="30">
        <f t="shared" si="12"/>
        <v>0.125</v>
      </c>
      <c r="J30" s="30">
        <f t="shared" si="12"/>
        <v>8.8235294117647065E-2</v>
      </c>
      <c r="K30" s="30">
        <f t="shared" si="12"/>
        <v>0.12903225806451613</v>
      </c>
      <c r="L30" s="30">
        <f t="shared" si="12"/>
        <v>0.17241379310344829</v>
      </c>
      <c r="M30" s="30">
        <f t="shared" si="12"/>
        <v>0.1111111111111111</v>
      </c>
      <c r="N30" s="30">
        <f t="shared" si="12"/>
        <v>9.0909090909090912E-2</v>
      </c>
      <c r="O30" s="30">
        <f t="shared" si="12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  <c r="S30" s="41">
        <f t="shared" si="6"/>
        <v>3</v>
      </c>
    </row>
    <row r="31" spans="1:19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3">SUM(B9)/SUM(B2:B20)</f>
        <v>0.14285714285714285</v>
      </c>
      <c r="F31" s="30">
        <f t="shared" si="13"/>
        <v>0</v>
      </c>
      <c r="G31" s="30">
        <f t="shared" si="13"/>
        <v>6.6666666666666666E-2</v>
      </c>
      <c r="H31" s="30">
        <f t="shared" si="13"/>
        <v>3.4482758620689655E-2</v>
      </c>
      <c r="I31" s="30">
        <f t="shared" si="13"/>
        <v>6.25E-2</v>
      </c>
      <c r="J31" s="30">
        <f t="shared" si="13"/>
        <v>5.8823529411764705E-2</v>
      </c>
      <c r="K31" s="30">
        <f t="shared" si="13"/>
        <v>9.6774193548387094E-2</v>
      </c>
      <c r="L31" s="30">
        <f t="shared" si="13"/>
        <v>3.4482758620689655E-2</v>
      </c>
      <c r="M31" s="30">
        <f t="shared" si="13"/>
        <v>3.7037037037037035E-2</v>
      </c>
      <c r="N31" s="30">
        <f t="shared" si="13"/>
        <v>0.18181818181818182</v>
      </c>
      <c r="O31" s="30">
        <f t="shared" si="13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  <c r="S31" s="41">
        <f t="shared" si="6"/>
        <v>3</v>
      </c>
    </row>
    <row r="32" spans="1:19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4">SUM(B16)/SUM(B2:B20)</f>
        <v>0</v>
      </c>
      <c r="F32" s="30">
        <f t="shared" si="14"/>
        <v>0.10526315789473684</v>
      </c>
      <c r="G32" s="30">
        <f t="shared" si="14"/>
        <v>0</v>
      </c>
      <c r="H32" s="30">
        <f t="shared" si="14"/>
        <v>3.4482758620689655E-2</v>
      </c>
      <c r="I32" s="30">
        <f t="shared" si="14"/>
        <v>3.125E-2</v>
      </c>
      <c r="J32" s="30">
        <f t="shared" si="14"/>
        <v>0</v>
      </c>
      <c r="K32" s="30">
        <f t="shared" si="14"/>
        <v>6.4516129032258063E-2</v>
      </c>
      <c r="L32" s="30">
        <f t="shared" si="14"/>
        <v>3.4482758620689655E-2</v>
      </c>
      <c r="M32" s="30">
        <f t="shared" si="14"/>
        <v>0</v>
      </c>
      <c r="N32" s="30">
        <f t="shared" si="14"/>
        <v>4.5454545454545456E-2</v>
      </c>
      <c r="O32" s="30">
        <f t="shared" si="14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  <c r="S32" s="41">
        <f t="shared" si="6"/>
        <v>1</v>
      </c>
    </row>
    <row r="33" spans="1:19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5">SUM(B17)/SUM(B2:B20)</f>
        <v>0</v>
      </c>
      <c r="F33" s="30">
        <f t="shared" si="15"/>
        <v>0</v>
      </c>
      <c r="G33" s="30">
        <f t="shared" si="15"/>
        <v>0.2</v>
      </c>
      <c r="H33" s="30">
        <f t="shared" si="15"/>
        <v>0</v>
      </c>
      <c r="I33" s="30">
        <f t="shared" si="15"/>
        <v>6.25E-2</v>
      </c>
      <c r="J33" s="30">
        <f t="shared" si="15"/>
        <v>5.8823529411764705E-2</v>
      </c>
      <c r="K33" s="30">
        <f t="shared" si="15"/>
        <v>3.2258064516129031E-2</v>
      </c>
      <c r="L33" s="30">
        <f t="shared" si="15"/>
        <v>6.8965517241379309E-2</v>
      </c>
      <c r="M33" s="30">
        <f t="shared" si="15"/>
        <v>0</v>
      </c>
      <c r="N33" s="30">
        <f t="shared" si="15"/>
        <v>0</v>
      </c>
      <c r="O33" s="30">
        <f t="shared" si="15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  <c r="S33" s="41">
        <f t="shared" si="6"/>
        <v>1</v>
      </c>
    </row>
    <row r="34" spans="1:19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6">SUM(B18)/SUM(B2:B20)</f>
        <v>0</v>
      </c>
      <c r="F34" s="30">
        <f t="shared" si="16"/>
        <v>0</v>
      </c>
      <c r="G34" s="30">
        <f t="shared" si="16"/>
        <v>0</v>
      </c>
      <c r="H34" s="30">
        <f t="shared" si="16"/>
        <v>0.10344827586206896</v>
      </c>
      <c r="I34" s="30">
        <f t="shared" si="16"/>
        <v>0</v>
      </c>
      <c r="J34" s="30">
        <f t="shared" si="16"/>
        <v>2.9411764705882353E-2</v>
      </c>
      <c r="K34" s="30">
        <f t="shared" si="16"/>
        <v>3.2258064516129031E-2</v>
      </c>
      <c r="L34" s="30">
        <f t="shared" si="16"/>
        <v>3.4482758620689655E-2</v>
      </c>
      <c r="M34" s="30">
        <f t="shared" si="16"/>
        <v>3.7037037037037035E-2</v>
      </c>
      <c r="N34" s="30">
        <f t="shared" si="16"/>
        <v>0</v>
      </c>
      <c r="O34" s="30">
        <f t="shared" si="16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  <c r="S34" s="41">
        <f t="shared" si="6"/>
        <v>1</v>
      </c>
    </row>
    <row r="35" spans="1:19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7">SUM(B19)/SUM(B2:B20)</f>
        <v>0.14285714285714285</v>
      </c>
      <c r="F35" s="30">
        <f t="shared" si="17"/>
        <v>0</v>
      </c>
      <c r="G35" s="30">
        <f t="shared" si="17"/>
        <v>0</v>
      </c>
      <c r="H35" s="30">
        <f t="shared" si="17"/>
        <v>0</v>
      </c>
      <c r="I35" s="30">
        <f t="shared" si="17"/>
        <v>3.125E-2</v>
      </c>
      <c r="J35" s="30">
        <f t="shared" si="17"/>
        <v>0</v>
      </c>
      <c r="K35" s="30">
        <f t="shared" si="17"/>
        <v>3.2258064516129031E-2</v>
      </c>
      <c r="L35" s="30">
        <f t="shared" si="17"/>
        <v>3.4482758620689655E-2</v>
      </c>
      <c r="M35" s="30">
        <f t="shared" si="17"/>
        <v>3.7037037037037035E-2</v>
      </c>
      <c r="N35" s="30">
        <f t="shared" si="17"/>
        <v>0</v>
      </c>
      <c r="O35" s="30">
        <f t="shared" si="17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  <c r="S35" s="41">
        <f t="shared" si="6"/>
        <v>1</v>
      </c>
    </row>
    <row r="36" spans="1:19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8">SUM(B20)/SUM(B2:B20)</f>
        <v>0.14285714285714285</v>
      </c>
      <c r="F36" s="30">
        <f t="shared" si="18"/>
        <v>0.10526315789473684</v>
      </c>
      <c r="G36" s="30">
        <f t="shared" si="18"/>
        <v>6.6666666666666666E-2</v>
      </c>
      <c r="H36" s="30">
        <f t="shared" si="18"/>
        <v>0.13793103448275862</v>
      </c>
      <c r="I36" s="30">
        <f t="shared" si="18"/>
        <v>0.125</v>
      </c>
      <c r="J36" s="30">
        <f t="shared" si="18"/>
        <v>5.8823529411764705E-2</v>
      </c>
      <c r="K36" s="30">
        <f t="shared" si="18"/>
        <v>0</v>
      </c>
      <c r="L36" s="30">
        <f t="shared" si="18"/>
        <v>0</v>
      </c>
      <c r="M36" s="30">
        <f t="shared" si="18"/>
        <v>3.7037037037037035E-2</v>
      </c>
      <c r="N36" s="30">
        <f t="shared" si="18"/>
        <v>9.0909090909090912E-2</v>
      </c>
      <c r="O36" s="30">
        <f t="shared" si="18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  <c r="S36" s="42">
        <f t="shared" si="6"/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L1" workbookViewId="0">
      <pane ySplit="1" topLeftCell="A2" activePane="bottomLeft" state="frozen"/>
      <selection pane="bottomLeft" activeCell="F10" sqref="F10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K61"/>
  <sheetViews>
    <sheetView workbookViewId="0">
      <selection activeCell="J41" sqref="J41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SABI_SUBADULT</vt:lpstr>
      <vt:lpstr>SABI_ADULT</vt:lpstr>
      <vt:lpstr>SABI_MATERNAL_AGE</vt:lpstr>
      <vt:lpstr>KZN_SUMMARY</vt:lpstr>
      <vt:lpstr>KZN_STATS</vt:lpstr>
      <vt:lpstr>KZN_RAW_DATA</vt:lpstr>
      <vt:lpstr>KZN_DATA</vt:lpstr>
      <vt:lpstr>KZN_CUB</vt:lpstr>
      <vt:lpstr>KZN_JUVENILE</vt:lpstr>
      <vt:lpstr>KZN_SUBADULT</vt:lpstr>
      <vt:lpstr>KZN_ADULT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Ross Pitman</cp:lastModifiedBy>
  <dcterms:created xsi:type="dcterms:W3CDTF">2014-09-10T11:31:58Z</dcterms:created>
  <dcterms:modified xsi:type="dcterms:W3CDTF">2016-06-06T14:18:09Z</dcterms:modified>
</cp:coreProperties>
</file>