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LEOPARD-MP/data/"/>
    </mc:Choice>
  </mc:AlternateContent>
  <bookViews>
    <workbookView xWindow="2420" yWindow="1920" windowWidth="23260" windowHeight="17480" activeTab="3"/>
  </bookViews>
  <sheets>
    <sheet name="2015" sheetId="1" r:id="rId1"/>
    <sheet name="2014" sheetId="2" r:id="rId2"/>
    <sheet name="2013" sheetId="3" r:id="rId3"/>
    <sheet name="combined" sheetId="4" r:id="rId4"/>
  </sheets>
  <definedNames>
    <definedName name="_xlnm._FilterDatabase" localSheetId="2" hidden="1">'2013'!$A$1:$E$1</definedName>
    <definedName name="_xlnm._FilterDatabase" localSheetId="1" hidden="1">'2014'!$A$1:$E$1</definedName>
    <definedName name="_xlnm._FilterDatabase" localSheetId="0" hidden="1">'2015'!$A$1:$E$91</definedName>
  </definedNames>
  <calcPr calcId="150001" concurrentCalc="0"/>
  <pivotCaches>
    <pivotCache cacheId="1" r:id="rId5"/>
    <pivotCache cacheId="2" r:id="rId6"/>
    <pivotCache cacheId="3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23" i="4"/>
  <c r="D24" i="4"/>
  <c r="D25" i="4"/>
  <c r="D26" i="4"/>
  <c r="D27" i="4"/>
  <c r="D28" i="4"/>
  <c r="D29" i="4"/>
  <c r="D30" i="4"/>
  <c r="D31" i="4"/>
  <c r="D32" i="4"/>
  <c r="D33" i="4"/>
  <c r="D34" i="4"/>
  <c r="D21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B34" i="4"/>
  <c r="B22" i="4"/>
  <c r="B23" i="4"/>
  <c r="B24" i="4"/>
  <c r="B25" i="4"/>
  <c r="B26" i="4"/>
  <c r="B27" i="4"/>
  <c r="B28" i="4"/>
  <c r="B29" i="4"/>
  <c r="B30" i="4"/>
  <c r="B31" i="4"/>
  <c r="B32" i="4"/>
  <c r="B33" i="4"/>
  <c r="B2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L16" i="4"/>
  <c r="G16" i="4"/>
  <c r="B16" i="4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2" i="3"/>
  <c r="F2" i="3"/>
  <c r="G2" i="3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G2" i="2"/>
  <c r="F2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F2" i="1"/>
</calcChain>
</file>

<file path=xl/sharedStrings.xml><?xml version="1.0" encoding="utf-8"?>
<sst xmlns="http://schemas.openxmlformats.org/spreadsheetml/2006/main" count="677" uniqueCount="179">
  <si>
    <t>Individual</t>
  </si>
  <si>
    <t>DoB</t>
  </si>
  <si>
    <t>Sex</t>
  </si>
  <si>
    <t>Airstrip (5:5)</t>
  </si>
  <si>
    <t>Male</t>
  </si>
  <si>
    <t>Andersons (4:4)</t>
  </si>
  <si>
    <t>Basile (2:2)</t>
  </si>
  <si>
    <t>Female</t>
  </si>
  <si>
    <t>Bicycle Crossing (5:4)</t>
  </si>
  <si>
    <t>Boulders (3:2)</t>
  </si>
  <si>
    <t>Dam 3 (3:3)</t>
  </si>
  <si>
    <t>Dewane (2:4)</t>
  </si>
  <si>
    <t>Dudley YF (4:3)</t>
  </si>
  <si>
    <t>Emsagweni (3:4)</t>
  </si>
  <si>
    <t>Hlabankunzi (3:2)</t>
  </si>
  <si>
    <t>Hlarulini (3:3)</t>
  </si>
  <si>
    <t>Homelite (3:4)</t>
  </si>
  <si>
    <t>Hukumuri (3:3)</t>
  </si>
  <si>
    <t>Ingrid Dam (4:4)</t>
  </si>
  <si>
    <t>Inyathini (3:3)</t>
  </si>
  <si>
    <t>Island (5:3)</t>
  </si>
  <si>
    <t>Karula (3:4)</t>
  </si>
  <si>
    <t>Kashane (3:3)</t>
  </si>
  <si>
    <t>Khokovela (3:3)</t>
  </si>
  <si>
    <t>Kikilezi (2:3)</t>
  </si>
  <si>
    <t>Kikilezi YF (2:2)</t>
  </si>
  <si>
    <t>Kikilezi YF (3:3)</t>
  </si>
  <si>
    <t>Kwatile (2:2)</t>
  </si>
  <si>
    <t>Little Bush (3:3)</t>
  </si>
  <si>
    <t>Mahlatini (2:2)</t>
  </si>
  <si>
    <t>Mambiri (2:2)</t>
  </si>
  <si>
    <t>Mashaba (3:3)</t>
  </si>
  <si>
    <t>Matshapiri (3:2)</t>
  </si>
  <si>
    <t>Mawelawela (3:4)</t>
  </si>
  <si>
    <t>Mobeni (3:3)</t>
  </si>
  <si>
    <t>Msuthu (3:3)</t>
  </si>
  <si>
    <t>Mvula (4:3)</t>
  </si>
  <si>
    <t>Mxabene (3:3)</t>
  </si>
  <si>
    <t>Nanga (3:3)</t>
  </si>
  <si>
    <t>Ndzilo (3:3)</t>
  </si>
  <si>
    <t>Nhlanguleni (3:2)</t>
  </si>
  <si>
    <t>Nsele (4:3)</t>
  </si>
  <si>
    <t>Ntoma (4:3)</t>
  </si>
  <si>
    <t>Nyeleti (4:3)</t>
  </si>
  <si>
    <t>Ostrich Koppies (4:3)</t>
  </si>
  <si>
    <t>Quarantine (3:3)</t>
  </si>
  <si>
    <t>Ravenscourt YM (3:2)</t>
  </si>
  <si>
    <t>Robsons (4:4)</t>
  </si>
  <si>
    <t>Salayexe (4:3)</t>
  </si>
  <si>
    <t>Sand River (2:2)</t>
  </si>
  <si>
    <t>Schotia (4:3)</t>
  </si>
  <si>
    <t>Scotia (3:2)</t>
  </si>
  <si>
    <t>Selati (3:2)</t>
  </si>
  <si>
    <t>Shadow (3:4)</t>
  </si>
  <si>
    <t>Tamboti (4:3)</t>
  </si>
  <si>
    <t>Tasselberry (2:4)</t>
  </si>
  <si>
    <t>Tatowa (3:3)</t>
  </si>
  <si>
    <t>Teardrop (3:3)</t>
  </si>
  <si>
    <t>Thandi (3:3)</t>
  </si>
  <si>
    <t>Thlangisa (3:4)</t>
  </si>
  <si>
    <t>Tingana (5:5)</t>
  </si>
  <si>
    <t>Torchwood (3:4)</t>
  </si>
  <si>
    <t>Toulon (3:3)</t>
  </si>
  <si>
    <t>Tsakani (3:3)</t>
  </si>
  <si>
    <t>Tutlwa (4:3)</t>
  </si>
  <si>
    <t>Warthog Wallow (4:3)</t>
  </si>
  <si>
    <t>West Street (4:3)</t>
  </si>
  <si>
    <t>White Dam (3:3)</t>
  </si>
  <si>
    <t>Wilsons Pan (3:3)</t>
  </si>
  <si>
    <t>Xikavi (3:3)</t>
  </si>
  <si>
    <t>Ximpalapala (4:4)</t>
  </si>
  <si>
    <t>Xovonekela (4:3)</t>
  </si>
  <si>
    <t>Young Nottens (2:2)</t>
  </si>
  <si>
    <t>Boulders 1 Unk.</t>
  </si>
  <si>
    <t>Hukumuri 3 Unk.</t>
  </si>
  <si>
    <t>Nhlanguleni 1 Unk./s</t>
  </si>
  <si>
    <t>Tasselberry 3 Unk./s</t>
  </si>
  <si>
    <t>Teardrop 1 Unk.</t>
  </si>
  <si>
    <t>Thlangisa 3 Unk.</t>
  </si>
  <si>
    <t>Tamboti 3 Unk.</t>
  </si>
  <si>
    <t>Little Bush 6 Unk.</t>
  </si>
  <si>
    <t>Mashaba 3 F.</t>
  </si>
  <si>
    <t>Salayexe 8 F.</t>
  </si>
  <si>
    <t>Xikavi 7 M.</t>
  </si>
  <si>
    <t>Hlaba. 5. M.</t>
  </si>
  <si>
    <t>White Dam 4 M.</t>
  </si>
  <si>
    <t>Msuthu</t>
  </si>
  <si>
    <t>OK 6 M.</t>
  </si>
  <si>
    <t>Unknown</t>
  </si>
  <si>
    <t>Bahuti (3:3)</t>
  </si>
  <si>
    <t>Camp Pan (4:3)</t>
  </si>
  <si>
    <t>Dudley Riverbank (3:3)</t>
  </si>
  <si>
    <t>Lamula (2:2)</t>
  </si>
  <si>
    <t>Marthly (3:2)</t>
  </si>
  <si>
    <t>Mobeni YM (5:3)</t>
  </si>
  <si>
    <t>Newington (3:2)</t>
  </si>
  <si>
    <t>River Rocks (3:3)</t>
  </si>
  <si>
    <t>Xivambalana (3:2)</t>
  </si>
  <si>
    <t>Mawelawela</t>
  </si>
  <si>
    <t>Ntoma</t>
  </si>
  <si>
    <t>Kigelia</t>
  </si>
  <si>
    <t>Tsakani</t>
  </si>
  <si>
    <t>Basile</t>
  </si>
  <si>
    <t>Khokovela</t>
  </si>
  <si>
    <t>YN 9 M.</t>
  </si>
  <si>
    <t>Thandi 3 M.</t>
  </si>
  <si>
    <t>Scotia 2 M.</t>
  </si>
  <si>
    <t>Thandi 3 Unk.</t>
  </si>
  <si>
    <t>Sindile</t>
  </si>
  <si>
    <t>Tasselberry 2 M.</t>
  </si>
  <si>
    <t>Tasselberry 2 F.</t>
  </si>
  <si>
    <t>Salayexe 7 Unk.</t>
  </si>
  <si>
    <t>White Dam 4 F.</t>
  </si>
  <si>
    <t>Hukumuri 2 Unk./s</t>
  </si>
  <si>
    <t>Hlaba. 5. Unk.</t>
  </si>
  <si>
    <t xml:space="preserve">Tutlwa 4 M. </t>
  </si>
  <si>
    <t>Nsele 2 F.i</t>
  </si>
  <si>
    <t>Nsele 2 F.ii</t>
  </si>
  <si>
    <t>Kikilezi 6 F.i</t>
  </si>
  <si>
    <t>Kikilezi 6 F.ii</t>
  </si>
  <si>
    <t>Jakkalsdraai (3:2)</t>
  </si>
  <si>
    <t>Kwela Kwela (3:2)</t>
  </si>
  <si>
    <t>Mandleve (2:3)</t>
  </si>
  <si>
    <t>Metsi (4:2)</t>
  </si>
  <si>
    <t>Rollercoaster (3:2)</t>
  </si>
  <si>
    <t>Rollercoaster YM (2:2)</t>
  </si>
  <si>
    <t>Sand River (2:3)</t>
  </si>
  <si>
    <t>Tai Dam (3:3)</t>
  </si>
  <si>
    <t>Tutlwa YM</t>
  </si>
  <si>
    <t>Vomba YM (3:3)</t>
  </si>
  <si>
    <t>Wabayiza (4:3)</t>
  </si>
  <si>
    <t>Xindlevhane (3:3)</t>
  </si>
  <si>
    <t>Island</t>
  </si>
  <si>
    <t>Tortillis</t>
  </si>
  <si>
    <t>Nanga 1 M.</t>
  </si>
  <si>
    <t>Tutlwa 4 F.</t>
  </si>
  <si>
    <t>Kwela 2 F.</t>
  </si>
  <si>
    <t>Shadow 4 Unk.</t>
  </si>
  <si>
    <t>Kunyuma</t>
  </si>
  <si>
    <t>Ndzilo</t>
  </si>
  <si>
    <t>Quarantine</t>
  </si>
  <si>
    <t>Schotia</t>
  </si>
  <si>
    <t>Bahuti</t>
  </si>
  <si>
    <t>Boulders</t>
  </si>
  <si>
    <t>Ndzaneni</t>
  </si>
  <si>
    <t>Finish</t>
  </si>
  <si>
    <t>age.category</t>
  </si>
  <si>
    <t>age.class</t>
  </si>
  <si>
    <t>Age.months</t>
  </si>
  <si>
    <t>Row Labels</t>
  </si>
  <si>
    <t>Female_36</t>
  </si>
  <si>
    <t>Female_48</t>
  </si>
  <si>
    <t>Female_60</t>
  </si>
  <si>
    <t>Female_72</t>
  </si>
  <si>
    <t>Female_84</t>
  </si>
  <si>
    <t>Female_cub</t>
  </si>
  <si>
    <t>Female_juvenile</t>
  </si>
  <si>
    <t>Female_subadult</t>
  </si>
  <si>
    <t>Male_36</t>
  </si>
  <si>
    <t>Male_48</t>
  </si>
  <si>
    <t>Male_72</t>
  </si>
  <si>
    <t>Male_84</t>
  </si>
  <si>
    <t>Male_cub</t>
  </si>
  <si>
    <t>Male_juvenile</t>
  </si>
  <si>
    <t>Unknown_cub</t>
  </si>
  <si>
    <t>(blank)</t>
  </si>
  <si>
    <t>Grand Total</t>
  </si>
  <si>
    <t>Count of age.class</t>
  </si>
  <si>
    <t>Male_60</t>
  </si>
  <si>
    <t>Male_subadult</t>
  </si>
  <si>
    <t>number</t>
  </si>
  <si>
    <t>year</t>
  </si>
  <si>
    <t>Juvenile</t>
  </si>
  <si>
    <t>Cub</t>
  </si>
  <si>
    <t>prop</t>
  </si>
  <si>
    <t>Total</t>
  </si>
  <si>
    <t>ave.pop.structure</t>
  </si>
  <si>
    <t>n = 2010</t>
  </si>
  <si>
    <t>n =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</si>
</sst>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Pitman" refreshedDate="42480.619110300926" createdVersion="4" refreshedVersion="4" minRefreshableVersion="3" recordCount="91">
  <cacheSource type="worksheet">
    <worksheetSource ref="A1:G1048576" sheet="2015"/>
  </cacheSource>
  <cacheFields count="7">
    <cacheField name="Individual" numFmtId="0">
      <sharedItems containsBlank="1"/>
    </cacheField>
    <cacheField name="DoB" numFmtId="14">
      <sharedItems containsNonDate="0" containsDate="1" containsString="0" containsBlank="1" minDate="1998-11-01T00:00:00" maxDate="2015-12-02T00:00:00"/>
    </cacheField>
    <cacheField name="Finish" numFmtId="14">
      <sharedItems containsNonDate="0" containsDate="1" containsString="0" containsBlank="1" minDate="2015-12-31T00:00:00" maxDate="2016-01-01T00:00:00"/>
    </cacheField>
    <cacheField name="Sex" numFmtId="0">
      <sharedItems containsBlank="1"/>
    </cacheField>
    <cacheField name="Age.months" numFmtId="2">
      <sharedItems containsString="0" containsBlank="1" containsNumber="1" minValue="0.98630136986301364" maxValue="206.10410958904109"/>
    </cacheField>
    <cacheField name="age.category" numFmtId="0">
      <sharedItems containsBlank="1"/>
    </cacheField>
    <cacheField name="age.class" numFmtId="0">
      <sharedItems containsBlank="1" count="16">
        <s v="Male_84"/>
        <s v="Female_juvenile"/>
        <s v="Female_36"/>
        <s v="Unknown_cub"/>
        <s v="Female_84"/>
        <s v="Female_72"/>
        <s v="Male_juvenile"/>
        <s v="Female_60"/>
        <s v="Male_72"/>
        <s v="Female_subadult"/>
        <s v="Female_cub"/>
        <s v="Female_48"/>
        <s v="Male_36"/>
        <s v="Male_48"/>
        <s v="Male_cu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ss Pitman" refreshedDate="42480.619811805554" createdVersion="4" refreshedVersion="4" minRefreshableVersion="3" recordCount="89">
  <cacheSource type="worksheet">
    <worksheetSource ref="A1:G1048576" sheet="2014"/>
  </cacheSource>
  <cacheFields count="7">
    <cacheField name="Individual" numFmtId="0">
      <sharedItems containsBlank="1"/>
    </cacheField>
    <cacheField name="DoB" numFmtId="14">
      <sharedItems containsNonDate="0" containsDate="1" containsString="0" containsBlank="1" minDate="1998-09-01T00:00:00" maxDate="2014-12-02T00:00:00"/>
    </cacheField>
    <cacheField name="Finish" numFmtId="14">
      <sharedItems containsNonDate="0" containsDate="1" containsString="0" containsBlank="1" minDate="2014-12-31T00:00:00" maxDate="2015-01-01T00:00:00"/>
    </cacheField>
    <cacheField name="Sex" numFmtId="0">
      <sharedItems containsBlank="1"/>
    </cacheField>
    <cacheField name="Age.months" numFmtId="2">
      <sharedItems containsString="0" containsBlank="1" containsNumber="1" minValue="0.98630136986301364" maxValue="196.10958904109589"/>
    </cacheField>
    <cacheField name="age.category" numFmtId="0">
      <sharedItems containsBlank="1"/>
    </cacheField>
    <cacheField name="age.class" numFmtId="0">
      <sharedItems containsBlank="1" count="17">
        <s v="Male_84"/>
        <s v="Male_72"/>
        <s v="Male_subadult"/>
        <s v="Female_cub"/>
        <s v="Female_subadult"/>
        <s v="Female_84"/>
        <s v="Female_60"/>
        <s v="Male_cub"/>
        <s v="Unknown_cub"/>
        <s v="Female_72"/>
        <s v="Male_60"/>
        <s v="Female_juvenile"/>
        <s v="Male_36"/>
        <s v="Female_36"/>
        <s v="Male_juvenile"/>
        <s v="Male_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ss Pitman" refreshedDate="42480.62004386574" createdVersion="4" refreshedVersion="4" minRefreshableVersion="3" recordCount="84">
  <cacheSource type="worksheet">
    <worksheetSource ref="A1:G1048576" sheet="2013"/>
  </cacheSource>
  <cacheFields count="7">
    <cacheField name="Individual" numFmtId="0">
      <sharedItems containsBlank="1"/>
    </cacheField>
    <cacheField name="DoB" numFmtId="14">
      <sharedItems containsNonDate="0" containsDate="1" containsString="0" containsBlank="1" minDate="1998-09-01T00:00:00" maxDate="2013-12-02T00:00:00"/>
    </cacheField>
    <cacheField name="Finish" numFmtId="14">
      <sharedItems containsNonDate="0" containsDate="1" containsString="0" containsBlank="1" minDate="2013-12-31T00:00:00" maxDate="2014-01-01T00:00:00"/>
    </cacheField>
    <cacheField name="Sex" numFmtId="0">
      <sharedItems containsBlank="1"/>
    </cacheField>
    <cacheField name="Age.months" numFmtId="2">
      <sharedItems containsString="0" containsBlank="1" containsNumber="1" minValue="0.98630136986301364" maxValue="184.10958904109589"/>
    </cacheField>
    <cacheField name="age.category" numFmtId="0">
      <sharedItems containsBlank="1"/>
    </cacheField>
    <cacheField name="age.class" numFmtId="0">
      <sharedItems containsBlank="1" count="17">
        <s v="Male_84"/>
        <s v="Male_60"/>
        <s v="Male_juvenile"/>
        <s v="Female_juvenile"/>
        <s v="Female_84"/>
        <s v="Male_72"/>
        <s v="Female_48"/>
        <s v="Female_60"/>
        <s v="Female_cub"/>
        <s v="Female_72"/>
        <s v="Male_36"/>
        <s v="Male_subadult"/>
        <s v="Male_cub"/>
        <s v="Female_subadult"/>
        <s v="Male_48"/>
        <s v="Unknown_cu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s v="Airstrip (5:5)"/>
    <d v="2006-10-01T00:00:00"/>
    <d v="2015-12-31T00:00:00"/>
    <s v="Male"/>
    <n v="111.05753424657533"/>
    <s v="_84"/>
    <x v="0"/>
  </r>
  <r>
    <s v="Andersons (4:4)"/>
    <d v="2008-08-01T00:00:00"/>
    <d v="2015-12-31T00:00:00"/>
    <s v="Male"/>
    <n v="89.030136986301372"/>
    <s v="_84"/>
    <x v="0"/>
  </r>
  <r>
    <s v="Basile (2:2)"/>
    <d v="2014-04-01T00:00:00"/>
    <d v="2015-12-31T00:00:00"/>
    <s v="Female"/>
    <n v="21.008219178082193"/>
    <s v="_juvenile"/>
    <x v="1"/>
  </r>
  <r>
    <s v="Bicycle Crossing (5:4)"/>
    <d v="2002-02-01T00:00:00"/>
    <d v="2015-12-31T00:00:00"/>
    <s v="Male"/>
    <n v="167.04657534246576"/>
    <s v="_84"/>
    <x v="0"/>
  </r>
  <r>
    <s v="Boulders (3:2)"/>
    <d v="2012-08-01T00:00:00"/>
    <d v="2015-12-31T00:00:00"/>
    <s v="Female"/>
    <n v="40.9972602739726"/>
    <s v="_36"/>
    <x v="2"/>
  </r>
  <r>
    <s v="Boulders 1 Unk."/>
    <d v="2015-12-01T00:00:00"/>
    <d v="2015-12-31T00:00:00"/>
    <s v="Unknown"/>
    <n v="0.98630136986301364"/>
    <s v="_cub"/>
    <x v="3"/>
  </r>
  <r>
    <s v="Boulders 1 Unk."/>
    <d v="2015-12-01T00:00:00"/>
    <d v="2015-12-31T00:00:00"/>
    <s v="Unknown"/>
    <n v="0.98630136986301364"/>
    <s v="_cub"/>
    <x v="3"/>
  </r>
  <r>
    <s v="Dam 3 (3:3)"/>
    <d v="2002-06-01T00:00:00"/>
    <d v="2015-12-31T00:00:00"/>
    <s v="Female"/>
    <n v="163.1013698630137"/>
    <s v="_84"/>
    <x v="4"/>
  </r>
  <r>
    <s v="Dewane (2:4)"/>
    <d v="2007-11-01T00:00:00"/>
    <d v="2015-12-31T00:00:00"/>
    <s v="Male"/>
    <n v="98.038356164383572"/>
    <s v="_84"/>
    <x v="0"/>
  </r>
  <r>
    <s v="Dudley YF (4:3)"/>
    <d v="2012-03-01T00:00:00"/>
    <d v="2015-12-31T00:00:00"/>
    <s v="Female"/>
    <n v="46.027397260273972"/>
    <s v="_36"/>
    <x v="2"/>
  </r>
  <r>
    <s v="Emsagweni (3:4)"/>
    <d v="2010-01-01T00:00:00"/>
    <d v="2015-12-31T00:00:00"/>
    <s v="Female"/>
    <n v="72"/>
    <s v="_72"/>
    <x v="5"/>
  </r>
  <r>
    <s v="Hlaba. 5. M."/>
    <d v="2014-12-01T00:00:00"/>
    <d v="2015-12-31T00:00:00"/>
    <s v="Male"/>
    <n v="12.986301369863014"/>
    <s v="_juvenile"/>
    <x v="6"/>
  </r>
  <r>
    <s v="Hlabankunzi (3:2)"/>
    <d v="2006-05-01T00:00:00"/>
    <d v="2015-12-31T00:00:00"/>
    <s v="Female"/>
    <n v="116.08767123287672"/>
    <s v="_84"/>
    <x v="4"/>
  </r>
  <r>
    <s v="Hlarulini (3:3)"/>
    <d v="2012-12-01T00:00:00"/>
    <d v="2015-12-31T00:00:00"/>
    <s v="Female"/>
    <n v="36.986301369863014"/>
    <s v="_36"/>
    <x v="2"/>
  </r>
  <r>
    <s v="Homelite (3:4)"/>
    <d v="2008-06-01T00:00:00"/>
    <d v="2015-12-31T00:00:00"/>
    <s v="Male"/>
    <n v="91.035616438356158"/>
    <s v="_84"/>
    <x v="0"/>
  </r>
  <r>
    <s v="Hukumuri (3:3)"/>
    <d v="2008-12-01T00:00:00"/>
    <d v="2015-12-31T00:00:00"/>
    <s v="Female"/>
    <n v="85.019178082191786"/>
    <s v="_84"/>
    <x v="4"/>
  </r>
  <r>
    <s v="Hukumuri 3 Unk."/>
    <d v="2015-11-01T00:00:00"/>
    <d v="2015-12-31T00:00:00"/>
    <s v="Unknown"/>
    <n v="1.9726027397260273"/>
    <s v="_cub"/>
    <x v="3"/>
  </r>
  <r>
    <s v="Hukumuri 3 Unk."/>
    <d v="2015-11-01T00:00:00"/>
    <d v="2015-12-31T00:00:00"/>
    <s v="Unknown"/>
    <n v="1.9726027397260273"/>
    <s v="_cub"/>
    <x v="3"/>
  </r>
  <r>
    <s v="Ingrid Dam (4:4)"/>
    <d v="2010-06-01T00:00:00"/>
    <d v="2015-12-31T00:00:00"/>
    <s v="Female"/>
    <n v="67.035616438356158"/>
    <s v="_60"/>
    <x v="7"/>
  </r>
  <r>
    <s v="Inyathini (3:3)"/>
    <d v="2010-01-01T00:00:00"/>
    <d v="2015-12-31T00:00:00"/>
    <s v="Male"/>
    <n v="72"/>
    <s v="_72"/>
    <x v="8"/>
  </r>
  <r>
    <s v="Island (5:3)"/>
    <d v="2013-03-01T00:00:00"/>
    <d v="2015-12-31T00:00:00"/>
    <s v="Female"/>
    <n v="34.027397260273972"/>
    <s v="_subadult"/>
    <x v="9"/>
  </r>
  <r>
    <s v="Karula (3:4)"/>
    <d v="2004-03-01T00:00:00"/>
    <d v="2015-12-31T00:00:00"/>
    <s v="Female"/>
    <n v="142.09315068493152"/>
    <s v="_84"/>
    <x v="4"/>
  </r>
  <r>
    <s v="Kashane (3:3)"/>
    <d v="2005-06-01T00:00:00"/>
    <d v="2015-12-31T00:00:00"/>
    <s v="Male"/>
    <n v="127.06849315068493"/>
    <s v="_84"/>
    <x v="0"/>
  </r>
  <r>
    <s v="Khokovela (3:3)"/>
    <d v="2014-04-01T00:00:00"/>
    <d v="2015-12-31T00:00:00"/>
    <s v="Female"/>
    <n v="21.008219178082193"/>
    <s v="_juvenile"/>
    <x v="1"/>
  </r>
  <r>
    <s v="Kikilezi (2:3)"/>
    <d v="2001-11-01T00:00:00"/>
    <d v="2015-12-31T00:00:00"/>
    <s v="Female"/>
    <n v="170.07123287671232"/>
    <s v="_84"/>
    <x v="4"/>
  </r>
  <r>
    <s v="Kikilezi YF (2:2)"/>
    <d v="2013-12-01T00:00:00"/>
    <d v="2015-12-31T00:00:00"/>
    <s v="Female"/>
    <n v="24.986301369863014"/>
    <s v="_subadult"/>
    <x v="9"/>
  </r>
  <r>
    <s v="Kikilezi YF (3:3)"/>
    <d v="2013-12-01T00:00:00"/>
    <d v="2015-12-31T00:00:00"/>
    <s v="Female"/>
    <n v="24.986301369863014"/>
    <s v="_subadult"/>
    <x v="9"/>
  </r>
  <r>
    <s v="Kwatile (2:2)"/>
    <d v="2007-07-01T00:00:00"/>
    <d v="2015-12-31T00:00:00"/>
    <s v="Female"/>
    <n v="102.08219178082192"/>
    <s v="_84"/>
    <x v="4"/>
  </r>
  <r>
    <s v="Little Bush (3:3)"/>
    <d v="2005-06-01T00:00:00"/>
    <d v="2015-12-31T00:00:00"/>
    <s v="Female"/>
    <n v="127.06849315068493"/>
    <s v="_84"/>
    <x v="4"/>
  </r>
  <r>
    <s v="Little Bush 6 Unk."/>
    <d v="2015-09-01T00:00:00"/>
    <d v="2015-12-31T00:00:00"/>
    <s v="Unknown"/>
    <n v="3.978082191780822"/>
    <s v="_cub"/>
    <x v="3"/>
  </r>
  <r>
    <s v="Little Bush 6 Unk."/>
    <d v="2015-09-01T00:00:00"/>
    <d v="2015-12-31T00:00:00"/>
    <s v="Unknown"/>
    <n v="3.978082191780822"/>
    <s v="_cub"/>
    <x v="3"/>
  </r>
  <r>
    <s v="Mahlatini (2:2)"/>
    <d v="2006-02-01T00:00:00"/>
    <d v="2015-12-31T00:00:00"/>
    <s v="Male"/>
    <n v="119.01369863013699"/>
    <s v="_84"/>
    <x v="0"/>
  </r>
  <r>
    <s v="Mambiri (2:2)"/>
    <d v="2009-06-01T00:00:00"/>
    <d v="2015-12-31T00:00:00"/>
    <s v="Male"/>
    <n v="79.035616438356158"/>
    <s v="_72"/>
    <x v="8"/>
  </r>
  <r>
    <s v="Mashaba (3:3)"/>
    <d v="2008-09-01T00:00:00"/>
    <d v="2015-12-31T00:00:00"/>
    <s v="Female"/>
    <n v="88.010958904109586"/>
    <s v="_84"/>
    <x v="4"/>
  </r>
  <r>
    <s v="Mashaba 3 F."/>
    <d v="2015-05-01T00:00:00"/>
    <d v="2015-12-31T00:00:00"/>
    <s v="Female"/>
    <n v="8.0219178082191789"/>
    <s v="_cub"/>
    <x v="10"/>
  </r>
  <r>
    <s v="Matshapiri (3:2)"/>
    <d v="2000-10-01T00:00:00"/>
    <d v="2015-12-31T00:00:00"/>
    <s v="Female"/>
    <n v="183.0904109589041"/>
    <s v="_84"/>
    <x v="4"/>
  </r>
  <r>
    <s v="Mawelawela (3:4)"/>
    <d v="2014-01-01T00:00:00"/>
    <d v="2015-12-31T00:00:00"/>
    <s v="Male"/>
    <n v="23.967123287671232"/>
    <s v="_juvenile"/>
    <x v="6"/>
  </r>
  <r>
    <s v="Mobeni (3:3)"/>
    <d v="2006-08-01T00:00:00"/>
    <d v="2015-12-31T00:00:00"/>
    <s v="Female"/>
    <n v="113.06301369863013"/>
    <s v="_84"/>
    <x v="4"/>
  </r>
  <r>
    <s v="Msuthu (3:3)"/>
    <d v="2014-08-01T00:00:00"/>
    <d v="2015-12-31T00:00:00"/>
    <s v="Female"/>
    <n v="16.997260273972604"/>
    <s v="_juvenile"/>
    <x v="1"/>
  </r>
  <r>
    <s v="Mvula (4:3)"/>
    <d v="2005-06-01T00:00:00"/>
    <d v="2015-12-31T00:00:00"/>
    <s v="Male"/>
    <n v="127.06849315068493"/>
    <s v="_84"/>
    <x v="0"/>
  </r>
  <r>
    <s v="Mxabene (3:3)"/>
    <d v="2008-09-01T00:00:00"/>
    <d v="2015-12-31T00:00:00"/>
    <s v="Male"/>
    <n v="88.010958904109586"/>
    <s v="_84"/>
    <x v="0"/>
  </r>
  <r>
    <s v="Nanga (3:3)"/>
    <d v="2009-07-01T00:00:00"/>
    <d v="2015-12-31T00:00:00"/>
    <s v="Female"/>
    <n v="78.049315068493144"/>
    <s v="_72"/>
    <x v="5"/>
  </r>
  <r>
    <s v="Ndzilo (3:3)"/>
    <d v="2012-12-01T00:00:00"/>
    <d v="2015-12-31T00:00:00"/>
    <s v="Female"/>
    <n v="36.986301369863014"/>
    <s v="_36"/>
    <x v="2"/>
  </r>
  <r>
    <s v="Nhlanguleni (3:2)"/>
    <d v="2011-06-01T00:00:00"/>
    <d v="2015-12-31T00:00:00"/>
    <s v="Female"/>
    <n v="55.035616438356165"/>
    <s v="_48"/>
    <x v="11"/>
  </r>
  <r>
    <s v="Nhlanguleni 1 Unk./s"/>
    <d v="2015-11-01T00:00:00"/>
    <d v="2015-12-31T00:00:00"/>
    <s v="Unknown"/>
    <n v="1.9726027397260273"/>
    <s v="_cub"/>
    <x v="3"/>
  </r>
  <r>
    <s v="Nhlanguleni 1 Unk./s"/>
    <d v="2015-11-01T00:00:00"/>
    <d v="2015-12-31T00:00:00"/>
    <s v="Unknown"/>
    <n v="1.9726027397260273"/>
    <s v="_cub"/>
    <x v="3"/>
  </r>
  <r>
    <s v="Nsele (4:3)"/>
    <d v="2009-04-01T00:00:00"/>
    <d v="2015-12-31T00:00:00"/>
    <s v="Female"/>
    <n v="81.041095890410958"/>
    <s v="_72"/>
    <x v="5"/>
  </r>
  <r>
    <s v="Ntoma (4:3)"/>
    <d v="2014-01-01T00:00:00"/>
    <d v="2015-12-31T00:00:00"/>
    <s v="Female"/>
    <n v="23.967123287671232"/>
    <s v="_juvenile"/>
    <x v="1"/>
  </r>
  <r>
    <s v="Nyeleti (4:3)"/>
    <d v="2009-07-01T00:00:00"/>
    <d v="2015-12-31T00:00:00"/>
    <s v="Male"/>
    <n v="78.049315068493144"/>
    <s v="_72"/>
    <x v="8"/>
  </r>
  <r>
    <s v="OK 6 M."/>
    <d v="2014-06-01T00:00:00"/>
    <d v="2015-12-31T00:00:00"/>
    <s v="Male"/>
    <n v="19.002739726027396"/>
    <s v="_juvenile"/>
    <x v="6"/>
  </r>
  <r>
    <s v="Ostrich Koppies (4:3)"/>
    <d v="2004-10-01T00:00:00"/>
    <d v="2015-12-31T00:00:00"/>
    <s v="Female"/>
    <n v="135.05753424657533"/>
    <s v="_84"/>
    <x v="4"/>
  </r>
  <r>
    <s v="Quarantine (3:3)"/>
    <d v="2012-12-01T00:00:00"/>
    <d v="2015-12-31T00:00:00"/>
    <s v="Male"/>
    <n v="36.986301369863014"/>
    <s v="_36"/>
    <x v="12"/>
  </r>
  <r>
    <s v="Ravenscourt YM (3:2)"/>
    <d v="2012-02-01T00:00:00"/>
    <d v="2015-12-31T00:00:00"/>
    <s v="Male"/>
    <n v="46.980821917808221"/>
    <s v="_36"/>
    <x v="12"/>
  </r>
  <r>
    <s v="Robsons (4:4)"/>
    <d v="2009-01-01T00:00:00"/>
    <d v="2015-12-31T00:00:00"/>
    <s v="Male"/>
    <n v="84"/>
    <s v="_84"/>
    <x v="0"/>
  </r>
  <r>
    <s v="Salayexe (4:3)"/>
    <d v="2005-04-01T00:00:00"/>
    <d v="2015-12-31T00:00:00"/>
    <s v="Female"/>
    <n v="129.07397260273973"/>
    <s v="_84"/>
    <x v="4"/>
  </r>
  <r>
    <s v="Salayexe 8 F."/>
    <d v="2015-05-01T00:00:00"/>
    <d v="2015-12-31T00:00:00"/>
    <s v="Female"/>
    <n v="8.0219178082191789"/>
    <s v="_cub"/>
    <x v="10"/>
  </r>
  <r>
    <s v="Sand River (2:2)"/>
    <d v="2012-08-01T00:00:00"/>
    <d v="2015-12-31T00:00:00"/>
    <s v="Female"/>
    <n v="40.9972602739726"/>
    <s v="_36"/>
    <x v="2"/>
  </r>
  <r>
    <s v="Schotia (4:3)"/>
    <d v="2012-09-01T00:00:00"/>
    <d v="2015-12-31T00:00:00"/>
    <s v="Female"/>
    <n v="39.978082191780821"/>
    <s v="_36"/>
    <x v="2"/>
  </r>
  <r>
    <s v="Scotia (3:2)"/>
    <d v="2009-06-01T00:00:00"/>
    <d v="2015-12-31T00:00:00"/>
    <s v="Female"/>
    <n v="79.035616438356158"/>
    <s v="_72"/>
    <x v="5"/>
  </r>
  <r>
    <s v="Selati (3:2)"/>
    <d v="2010-01-01T00:00:00"/>
    <d v="2015-12-31T00:00:00"/>
    <s v="Male"/>
    <n v="72"/>
    <s v="_72"/>
    <x v="8"/>
  </r>
  <r>
    <s v="Shadow (3:4)"/>
    <d v="2007-02-01T00:00:00"/>
    <d v="2015-12-31T00:00:00"/>
    <s v="Female"/>
    <n v="107.01369863013699"/>
    <s v="_84"/>
    <x v="4"/>
  </r>
  <r>
    <s v="Tamboti (4:3)"/>
    <d v="2007-10-01T00:00:00"/>
    <d v="2015-12-31T00:00:00"/>
    <s v="Female"/>
    <n v="99.057534246575329"/>
    <s v="_84"/>
    <x v="4"/>
  </r>
  <r>
    <s v="Tamboti 3 Unk."/>
    <d v="2015-10-01T00:00:00"/>
    <d v="2015-12-31T00:00:00"/>
    <s v="Unknown"/>
    <n v="2.9917808219178084"/>
    <s v="_cub"/>
    <x v="3"/>
  </r>
  <r>
    <s v="Tamboti 3 Unk."/>
    <d v="2015-10-01T00:00:00"/>
    <d v="2015-12-31T00:00:00"/>
    <s v="Unknown"/>
    <n v="2.9917808219178084"/>
    <s v="_cub"/>
    <x v="3"/>
  </r>
  <r>
    <s v="Tasselberry (2:4)"/>
    <d v="2007-06-01T00:00:00"/>
    <d v="2015-12-31T00:00:00"/>
    <s v="Female"/>
    <n v="103.06849315068493"/>
    <s v="_84"/>
    <x v="4"/>
  </r>
  <r>
    <s v="Tasselberry 3 Unk./s"/>
    <d v="2015-11-01T00:00:00"/>
    <d v="2015-12-31T00:00:00"/>
    <s v="Unknown"/>
    <n v="1.9726027397260273"/>
    <s v="_cub"/>
    <x v="3"/>
  </r>
  <r>
    <s v="Tasselberry 3 Unk./s"/>
    <d v="2015-11-01T00:00:00"/>
    <d v="2015-12-31T00:00:00"/>
    <s v="Unknown"/>
    <n v="1.9726027397260273"/>
    <s v="_cub"/>
    <x v="3"/>
  </r>
  <r>
    <s v="Tatowa (3:3)"/>
    <d v="2012-02-01T00:00:00"/>
    <d v="2015-12-31T00:00:00"/>
    <s v="Female"/>
    <n v="46.980821917808221"/>
    <s v="_36"/>
    <x v="2"/>
  </r>
  <r>
    <s v="Teardrop (3:3)"/>
    <d v="2011-06-01T00:00:00"/>
    <d v="2015-12-31T00:00:00"/>
    <s v="Female"/>
    <n v="55.035616438356165"/>
    <s v="_48"/>
    <x v="11"/>
  </r>
  <r>
    <s v="Teardrop 1 Unk."/>
    <d v="2015-11-01T00:00:00"/>
    <d v="2015-12-31T00:00:00"/>
    <s v="Unknown"/>
    <n v="1.9726027397260273"/>
    <s v="_cub"/>
    <x v="3"/>
  </r>
  <r>
    <s v="Thandi (3:3)"/>
    <d v="2007-02-01T00:00:00"/>
    <d v="2015-12-31T00:00:00"/>
    <s v="Female"/>
    <n v="107.01369863013699"/>
    <s v="_84"/>
    <x v="4"/>
  </r>
  <r>
    <s v="Thlangisa (3:4)"/>
    <d v="2009-04-01T00:00:00"/>
    <d v="2015-12-31T00:00:00"/>
    <s v="Female"/>
    <n v="81.041095890410958"/>
    <s v="_72"/>
    <x v="5"/>
  </r>
  <r>
    <s v="Thlangisa 3 Unk."/>
    <d v="2015-11-01T00:00:00"/>
    <d v="2015-12-31T00:00:00"/>
    <s v="Unknown"/>
    <n v="1.9726027397260273"/>
    <s v="_cub"/>
    <x v="3"/>
  </r>
  <r>
    <s v="Thlangisa 3 Unk."/>
    <d v="2015-11-01T00:00:00"/>
    <d v="2015-12-31T00:00:00"/>
    <s v="Unknown"/>
    <n v="1.9726027397260273"/>
    <s v="_cub"/>
    <x v="3"/>
  </r>
  <r>
    <s v="Thlangisa 3 Unk."/>
    <d v="2015-11-01T00:00:00"/>
    <d v="2015-12-31T00:00:00"/>
    <s v="Unknown"/>
    <n v="1.9726027397260273"/>
    <s v="_cub"/>
    <x v="3"/>
  </r>
  <r>
    <s v="Tingana (5:5)"/>
    <d v="2006-06-01T00:00:00"/>
    <d v="2015-12-31T00:00:00"/>
    <s v="Male"/>
    <n v="115.06849315068493"/>
    <s v="_84"/>
    <x v="0"/>
  </r>
  <r>
    <s v="Torchwood (3:4)"/>
    <d v="2011-03-01T00:00:00"/>
    <d v="2015-12-31T00:00:00"/>
    <s v="Male"/>
    <n v="58.060273972602744"/>
    <s v="_48"/>
    <x v="13"/>
  </r>
  <r>
    <s v="Toulon (3:3)"/>
    <d v="2011-07-01T00:00:00"/>
    <d v="2015-12-31T00:00:00"/>
    <s v="Female"/>
    <n v="54.049315068493144"/>
    <s v="_48"/>
    <x v="11"/>
  </r>
  <r>
    <s v="Tsakani (3:3)"/>
    <d v="2014-02-01T00:00:00"/>
    <d v="2015-12-31T00:00:00"/>
    <s v="Female"/>
    <n v="22.947945205479449"/>
    <s v="_juvenile"/>
    <x v="1"/>
  </r>
  <r>
    <s v="Tutlwa (4:3)"/>
    <d v="2006-03-01T00:00:00"/>
    <d v="2015-12-31T00:00:00"/>
    <s v="Female"/>
    <n v="118.0931506849315"/>
    <s v="_84"/>
    <x v="4"/>
  </r>
  <r>
    <s v="Warthog Wallow (4:3)"/>
    <d v="2001-06-01T00:00:00"/>
    <d v="2015-12-31T00:00:00"/>
    <s v="Female"/>
    <n v="175.1013698630137"/>
    <s v="_84"/>
    <x v="4"/>
  </r>
  <r>
    <s v="West Street (4:3)"/>
    <d v="2009-04-01T00:00:00"/>
    <d v="2015-12-31T00:00:00"/>
    <s v="Male"/>
    <n v="81.041095890410958"/>
    <s v="_72"/>
    <x v="8"/>
  </r>
  <r>
    <s v="White Dam (3:3)"/>
    <d v="2006-06-01T00:00:00"/>
    <d v="2015-12-31T00:00:00"/>
    <s v="Female"/>
    <n v="115.06849315068493"/>
    <s v="_84"/>
    <x v="4"/>
  </r>
  <r>
    <s v="White Dam 4 M."/>
    <d v="2014-12-01T00:00:00"/>
    <d v="2015-12-31T00:00:00"/>
    <s v="Male"/>
    <n v="12.986301369863014"/>
    <s v="_juvenile"/>
    <x v="6"/>
  </r>
  <r>
    <s v="Wilsons Pan (3:3)"/>
    <d v="2002-06-01T00:00:00"/>
    <d v="2015-12-31T00:00:00"/>
    <s v="Female"/>
    <n v="163.1013698630137"/>
    <s v="_84"/>
    <x v="4"/>
  </r>
  <r>
    <s v="Xikavi (3:3)"/>
    <d v="2005-09-01T00:00:00"/>
    <d v="2015-12-31T00:00:00"/>
    <s v="Female"/>
    <n v="124.04383561643837"/>
    <s v="_84"/>
    <x v="4"/>
  </r>
  <r>
    <s v="Xikavi 7 M."/>
    <d v="2015-05-01T00:00:00"/>
    <d v="2015-12-31T00:00:00"/>
    <s v="Male"/>
    <n v="8.0219178082191789"/>
    <s v="_cub"/>
    <x v="14"/>
  </r>
  <r>
    <s v="Ximpalapala (4:4)"/>
    <d v="2000-06-01T00:00:00"/>
    <d v="2015-12-31T00:00:00"/>
    <s v="Female"/>
    <n v="187.1013698630137"/>
    <s v="_84"/>
    <x v="4"/>
  </r>
  <r>
    <s v="Xovonekela (4:3)"/>
    <d v="2006-10-01T00:00:00"/>
    <d v="2015-12-31T00:00:00"/>
    <s v="Male"/>
    <n v="111.05753424657533"/>
    <s v="_84"/>
    <x v="0"/>
  </r>
  <r>
    <s v="Young Nottens (2:2)"/>
    <d v="1998-11-01T00:00:00"/>
    <d v="2015-12-31T00:00:00"/>
    <s v="Female"/>
    <n v="206.10410958904109"/>
    <s v="_84"/>
    <x v="4"/>
  </r>
  <r>
    <m/>
    <m/>
    <m/>
    <m/>
    <m/>
    <m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s v="Airstrip (5:5)"/>
    <d v="2006-10-01T00:00:00"/>
    <d v="2014-12-31T00:00:00"/>
    <s v="Male"/>
    <n v="99.057534246575329"/>
    <s v="_84"/>
    <x v="0"/>
  </r>
  <r>
    <s v="Andersons (4:4)"/>
    <d v="2008-08-01T00:00:00"/>
    <d v="2014-12-31T00:00:00"/>
    <s v="Male"/>
    <n v="77.030136986301372"/>
    <s v="_72"/>
    <x v="1"/>
  </r>
  <r>
    <s v="Bahuti (3:3)"/>
    <d v="2012-09-01T00:00:00"/>
    <d v="2014-12-31T00:00:00"/>
    <s v="Male"/>
    <n v="27.978082191780821"/>
    <s v="_subadult"/>
    <x v="2"/>
  </r>
  <r>
    <s v="Basile"/>
    <d v="2014-04-01T00:00:00"/>
    <d v="2014-12-31T00:00:00"/>
    <s v="Female"/>
    <n v="9.008219178082193"/>
    <s v="_cub"/>
    <x v="3"/>
  </r>
  <r>
    <s v="Bicycle Crossing (5:4)"/>
    <d v="2002-02-01T00:00:00"/>
    <d v="2014-12-31T00:00:00"/>
    <s v="Male"/>
    <n v="155.04657534246576"/>
    <s v="_84"/>
    <x v="0"/>
  </r>
  <r>
    <s v="Boulders (3:2)"/>
    <d v="2012-08-01T00:00:00"/>
    <d v="2014-12-31T00:00:00"/>
    <s v="Female"/>
    <n v="28.997260273972604"/>
    <s v="_subadult"/>
    <x v="4"/>
  </r>
  <r>
    <s v="Camp Pan (4:3)"/>
    <d v="2000-12-01T00:00:00"/>
    <d v="2014-12-31T00:00:00"/>
    <s v="Male"/>
    <n v="169.08493150684933"/>
    <s v="_84"/>
    <x v="0"/>
  </r>
  <r>
    <s v="Dam 3 (3:3)"/>
    <d v="2002-06-01T00:00:00"/>
    <d v="2014-12-31T00:00:00"/>
    <s v="Female"/>
    <n v="151.1013698630137"/>
    <s v="_84"/>
    <x v="5"/>
  </r>
  <r>
    <s v="Dewane (2:4)"/>
    <d v="2007-11-01T00:00:00"/>
    <d v="2014-12-31T00:00:00"/>
    <s v="Male"/>
    <n v="86.038356164383558"/>
    <s v="_84"/>
    <x v="0"/>
  </r>
  <r>
    <s v="Dudley Riverbank (3:3)"/>
    <d v="1998-09-01T00:00:00"/>
    <d v="2014-12-31T00:00:00"/>
    <s v="Female"/>
    <n v="196.10958904109589"/>
    <s v="_84"/>
    <x v="5"/>
  </r>
  <r>
    <s v="Dudley YF (4:3)"/>
    <d v="2012-03-01T00:00:00"/>
    <d v="2014-12-31T00:00:00"/>
    <s v="Female"/>
    <n v="34.027397260273972"/>
    <s v="_subadult"/>
    <x v="4"/>
  </r>
  <r>
    <s v="Emsagweni (3:4)"/>
    <d v="2010-01-01T00:00:00"/>
    <d v="2014-12-31T00:00:00"/>
    <s v="Female"/>
    <n v="60"/>
    <s v="_60"/>
    <x v="6"/>
  </r>
  <r>
    <s v="Hlaba. 5. M."/>
    <d v="2014-12-01T00:00:00"/>
    <d v="2014-12-31T00:00:00"/>
    <s v="Male"/>
    <n v="0.98630136986301364"/>
    <s v="_cub"/>
    <x v="7"/>
  </r>
  <r>
    <s v="Hlaba. 5. Unk."/>
    <d v="2014-12-01T00:00:00"/>
    <d v="2014-12-31T00:00:00"/>
    <s v="Unknown"/>
    <n v="0.98630136986301364"/>
    <s v="_cub"/>
    <x v="8"/>
  </r>
  <r>
    <s v="Hlabankunzi (3:2)"/>
    <d v="2006-05-01T00:00:00"/>
    <d v="2014-12-31T00:00:00"/>
    <s v="Female"/>
    <n v="104.08767123287672"/>
    <s v="_84"/>
    <x v="5"/>
  </r>
  <r>
    <s v="Hlarulini (3:3)"/>
    <d v="2012-12-01T00:00:00"/>
    <d v="2014-12-31T00:00:00"/>
    <s v="Female"/>
    <n v="24.986301369863014"/>
    <s v="_subadult"/>
    <x v="4"/>
  </r>
  <r>
    <s v="Hukumuri (3:3)"/>
    <d v="2008-12-01T00:00:00"/>
    <d v="2014-12-31T00:00:00"/>
    <s v="Female"/>
    <n v="73.019178082191786"/>
    <s v="_72"/>
    <x v="9"/>
  </r>
  <r>
    <s v="Hukumuri 2 Unk./s"/>
    <d v="2014-12-01T00:00:00"/>
    <d v="2014-12-31T00:00:00"/>
    <s v="Unknown"/>
    <n v="0.98630136986301364"/>
    <s v="_cub"/>
    <x v="8"/>
  </r>
  <r>
    <s v="Hukumuri 2 Unk./s"/>
    <d v="2014-12-01T00:00:00"/>
    <d v="2014-12-31T00:00:00"/>
    <s v="Unknown"/>
    <n v="0.98630136986301364"/>
    <s v="_cub"/>
    <x v="8"/>
  </r>
  <r>
    <s v="Inyathini (3:3)"/>
    <d v="2010-01-01T00:00:00"/>
    <d v="2014-12-31T00:00:00"/>
    <s v="Male"/>
    <n v="60"/>
    <s v="_60"/>
    <x v="10"/>
  </r>
  <r>
    <s v="Island (5:3)"/>
    <d v="2013-03-01T00:00:00"/>
    <d v="2014-12-31T00:00:00"/>
    <s v="Female"/>
    <n v="22.027397260273972"/>
    <s v="_juvenile"/>
    <x v="11"/>
  </r>
  <r>
    <s v="Karula (3:4)"/>
    <d v="2004-03-01T00:00:00"/>
    <d v="2014-12-31T00:00:00"/>
    <s v="Female"/>
    <n v="130.09315068493152"/>
    <s v="_84"/>
    <x v="5"/>
  </r>
  <r>
    <s v="Kashane (3:3)"/>
    <d v="2005-06-01T00:00:00"/>
    <d v="2014-12-31T00:00:00"/>
    <s v="Male"/>
    <n v="115.06849315068493"/>
    <s v="_84"/>
    <x v="0"/>
  </r>
  <r>
    <s v="Khokovela"/>
    <d v="2014-04-01T00:00:00"/>
    <d v="2014-12-31T00:00:00"/>
    <s v="Female"/>
    <n v="9.008219178082193"/>
    <s v="_cub"/>
    <x v="3"/>
  </r>
  <r>
    <s v="Kigelia"/>
    <d v="2014-02-01T00:00:00"/>
    <d v="2014-12-31T00:00:00"/>
    <s v="Female"/>
    <n v="10.947945205479453"/>
    <s v="_cub"/>
    <x v="3"/>
  </r>
  <r>
    <s v="Kikilezi (2:3)"/>
    <d v="2001-11-01T00:00:00"/>
    <d v="2014-12-31T00:00:00"/>
    <s v="Female"/>
    <n v="158.07123287671232"/>
    <s v="_84"/>
    <x v="5"/>
  </r>
  <r>
    <s v="Kikilezi 6 F.i"/>
    <d v="2013-12-01T00:00:00"/>
    <d v="2014-12-31T00:00:00"/>
    <s v="Female"/>
    <n v="12.986301369863014"/>
    <s v="_juvenile"/>
    <x v="11"/>
  </r>
  <r>
    <s v="Kikilezi 6 F.ii"/>
    <d v="2013-12-01T00:00:00"/>
    <d v="2014-12-31T00:00:00"/>
    <s v="Female"/>
    <n v="12.986301369863014"/>
    <s v="_juvenile"/>
    <x v="11"/>
  </r>
  <r>
    <s v="Kwatile (2:2)"/>
    <d v="2007-07-01T00:00:00"/>
    <d v="2014-12-31T00:00:00"/>
    <s v="Female"/>
    <n v="90.082191780821915"/>
    <s v="_84"/>
    <x v="5"/>
  </r>
  <r>
    <s v="Lamula (2:2)"/>
    <d v="2007-06-01T00:00:00"/>
    <d v="2014-12-31T00:00:00"/>
    <s v="Male"/>
    <n v="91.06849315068493"/>
    <s v="_84"/>
    <x v="0"/>
  </r>
  <r>
    <s v="Little Bush (3:3)"/>
    <d v="2005-06-01T00:00:00"/>
    <d v="2014-12-31T00:00:00"/>
    <s v="Female"/>
    <n v="115.06849315068493"/>
    <s v="_84"/>
    <x v="5"/>
  </r>
  <r>
    <s v="Marthly (3:2)"/>
    <d v="2001-06-01T00:00:00"/>
    <d v="2014-12-31T00:00:00"/>
    <s v="Male"/>
    <n v="163.1013698630137"/>
    <s v="_84"/>
    <x v="0"/>
  </r>
  <r>
    <s v="Mashaba (3:3)"/>
    <d v="2008-09-01T00:00:00"/>
    <d v="2014-12-31T00:00:00"/>
    <s v="Female"/>
    <n v="76.010958904109586"/>
    <s v="_72"/>
    <x v="9"/>
  </r>
  <r>
    <s v="Matshapiri (3:2)"/>
    <d v="2000-10-01T00:00:00"/>
    <d v="2014-12-31T00:00:00"/>
    <s v="Female"/>
    <n v="171.0904109589041"/>
    <s v="_84"/>
    <x v="5"/>
  </r>
  <r>
    <s v="Mawelawela"/>
    <d v="2014-01-01T00:00:00"/>
    <d v="2014-12-31T00:00:00"/>
    <s v="Male"/>
    <n v="11.967123287671233"/>
    <s v="_cub"/>
    <x v="7"/>
  </r>
  <r>
    <s v="Mobeni (3:3)"/>
    <d v="2006-08-01T00:00:00"/>
    <d v="2014-12-31T00:00:00"/>
    <s v="Female"/>
    <n v="101.06301369863013"/>
    <s v="_84"/>
    <x v="5"/>
  </r>
  <r>
    <s v="Mobeni YM (5:3)"/>
    <d v="2011-05-01T00:00:00"/>
    <d v="2014-12-31T00:00:00"/>
    <s v="Male"/>
    <n v="44.054794520547944"/>
    <s v="_36"/>
    <x v="12"/>
  </r>
  <r>
    <s v="Msuthu"/>
    <d v="2014-08-01T00:00:00"/>
    <d v="2014-12-31T00:00:00"/>
    <s v="Female"/>
    <n v="4.9972602739726026"/>
    <s v="_cub"/>
    <x v="3"/>
  </r>
  <r>
    <s v="Mvula (4:3)"/>
    <d v="2005-06-01T00:00:00"/>
    <d v="2014-12-31T00:00:00"/>
    <s v="Male"/>
    <n v="115.06849315068493"/>
    <s v="_84"/>
    <x v="0"/>
  </r>
  <r>
    <s v="Mxabene (3:3)"/>
    <d v="2008-09-01T00:00:00"/>
    <d v="2014-12-31T00:00:00"/>
    <s v="Male"/>
    <n v="76.010958904109586"/>
    <s v="_72"/>
    <x v="1"/>
  </r>
  <r>
    <s v="Nanga (3:3)"/>
    <d v="2009-07-01T00:00:00"/>
    <d v="2014-12-31T00:00:00"/>
    <s v="Female"/>
    <n v="66.049315068493144"/>
    <s v="_60"/>
    <x v="6"/>
  </r>
  <r>
    <s v="Ndzilo (3:3)"/>
    <d v="2012-12-01T00:00:00"/>
    <d v="2014-12-31T00:00:00"/>
    <s v="Female"/>
    <n v="24.986301369863014"/>
    <s v="_subadult"/>
    <x v="4"/>
  </r>
  <r>
    <s v="Newington (3:2)"/>
    <d v="2008-09-01T00:00:00"/>
    <d v="2014-12-31T00:00:00"/>
    <s v="Male"/>
    <n v="76.010958904109586"/>
    <s v="_72"/>
    <x v="1"/>
  </r>
  <r>
    <s v="Nhlanguleni (3:2)"/>
    <d v="2011-06-01T00:00:00"/>
    <d v="2014-12-31T00:00:00"/>
    <s v="Female"/>
    <n v="43.035616438356165"/>
    <s v="_36"/>
    <x v="13"/>
  </r>
  <r>
    <s v="Nsele (4:3)"/>
    <d v="2009-04-01T00:00:00"/>
    <d v="2014-12-31T00:00:00"/>
    <s v="Female"/>
    <n v="69.041095890410958"/>
    <s v="_60"/>
    <x v="6"/>
  </r>
  <r>
    <s v="Nsele 2 F.i"/>
    <d v="2013-09-01T00:00:00"/>
    <d v="2014-12-31T00:00:00"/>
    <s v="Female"/>
    <n v="15.978082191780823"/>
    <s v="_juvenile"/>
    <x v="11"/>
  </r>
  <r>
    <s v="Nsele 2 F.ii"/>
    <d v="2013-09-01T00:00:00"/>
    <d v="2014-12-31T00:00:00"/>
    <s v="Female"/>
    <n v="15.978082191780823"/>
    <s v="_juvenile"/>
    <x v="11"/>
  </r>
  <r>
    <s v="Ntoma"/>
    <d v="2014-01-01T00:00:00"/>
    <d v="2014-12-31T00:00:00"/>
    <s v="Female"/>
    <n v="11.967123287671233"/>
    <s v="_cub"/>
    <x v="3"/>
  </r>
  <r>
    <s v="Nyeleti (4:3)"/>
    <d v="2009-07-01T00:00:00"/>
    <d v="2014-12-31T00:00:00"/>
    <s v="Male"/>
    <n v="66.049315068493144"/>
    <s v="_60"/>
    <x v="10"/>
  </r>
  <r>
    <s v="OK 6 M."/>
    <d v="2014-06-01T00:00:00"/>
    <d v="2014-12-31T00:00:00"/>
    <s v="Male"/>
    <n v="7.0027397260273982"/>
    <s v="_cub"/>
    <x v="7"/>
  </r>
  <r>
    <s v="Ostrich Koppies (4:3)"/>
    <d v="2004-10-01T00:00:00"/>
    <d v="2014-12-31T00:00:00"/>
    <s v="Female"/>
    <n v="123.05753424657533"/>
    <s v="_84"/>
    <x v="5"/>
  </r>
  <r>
    <s v="Ravenscourt YM (3:2)"/>
    <d v="2012-02-01T00:00:00"/>
    <d v="2014-12-31T00:00:00"/>
    <s v="Male"/>
    <n v="34.980821917808221"/>
    <s v="_subadult"/>
    <x v="2"/>
  </r>
  <r>
    <s v="River Rocks (3:3)"/>
    <d v="2009-07-01T00:00:00"/>
    <d v="2014-12-31T00:00:00"/>
    <s v="Male"/>
    <n v="66.049315068493144"/>
    <s v="_60"/>
    <x v="10"/>
  </r>
  <r>
    <s v="Robsons (4:4)"/>
    <d v="2009-01-01T00:00:00"/>
    <d v="2014-12-31T00:00:00"/>
    <s v="Male"/>
    <n v="72"/>
    <s v="_72"/>
    <x v="1"/>
  </r>
  <r>
    <s v="Salayexe (4:3)"/>
    <d v="2005-04-01T00:00:00"/>
    <d v="2014-12-31T00:00:00"/>
    <s v="Female"/>
    <n v="117.07397260273972"/>
    <s v="_84"/>
    <x v="5"/>
  </r>
  <r>
    <s v="Salayexe 7 Unk."/>
    <d v="2014-11-01T00:00:00"/>
    <d v="2014-12-31T00:00:00"/>
    <s v="Unknown"/>
    <n v="1.9726027397260273"/>
    <s v="_cub"/>
    <x v="8"/>
  </r>
  <r>
    <s v="Sand River (2:2)"/>
    <d v="2012-08-01T00:00:00"/>
    <d v="2014-12-31T00:00:00"/>
    <s v="Female"/>
    <n v="28.997260273972604"/>
    <s v="_subadult"/>
    <x v="4"/>
  </r>
  <r>
    <s v="Schotia (4:3)"/>
    <d v="2012-09-01T00:00:00"/>
    <d v="2014-12-31T00:00:00"/>
    <s v="Female"/>
    <n v="27.978082191780821"/>
    <s v="_subadult"/>
    <x v="4"/>
  </r>
  <r>
    <s v="Scotia (3:2)"/>
    <d v="2009-06-01T00:00:00"/>
    <d v="2014-12-31T00:00:00"/>
    <s v="Female"/>
    <n v="67.035616438356158"/>
    <s v="_60"/>
    <x v="6"/>
  </r>
  <r>
    <s v="Scotia 2 M."/>
    <d v="2014-08-01T00:00:00"/>
    <d v="2014-12-31T00:00:00"/>
    <s v="Male"/>
    <n v="4.9972602739726026"/>
    <s v="_cub"/>
    <x v="7"/>
  </r>
  <r>
    <s v="Selati (3:2)"/>
    <d v="2010-01-01T00:00:00"/>
    <d v="2014-12-31T00:00:00"/>
    <s v="Male"/>
    <n v="60"/>
    <s v="_60"/>
    <x v="10"/>
  </r>
  <r>
    <s v="Shadow (3:4)"/>
    <d v="2007-02-01T00:00:00"/>
    <d v="2014-12-31T00:00:00"/>
    <s v="Female"/>
    <n v="95.013698630136986"/>
    <s v="_84"/>
    <x v="5"/>
  </r>
  <r>
    <s v="Sindile"/>
    <d v="2014-09-01T00:00:00"/>
    <d v="2014-12-31T00:00:00"/>
    <s v="Male"/>
    <n v="3.978082191780822"/>
    <s v="_cub"/>
    <x v="7"/>
  </r>
  <r>
    <s v="Tamboti (4:3)"/>
    <d v="2007-10-01T00:00:00"/>
    <d v="2014-12-31T00:00:00"/>
    <s v="Female"/>
    <n v="87.057534246575344"/>
    <s v="_84"/>
    <x v="5"/>
  </r>
  <r>
    <s v="Tasselberry (2:4)"/>
    <d v="2007-06-01T00:00:00"/>
    <d v="2014-12-31T00:00:00"/>
    <s v="Female"/>
    <n v="91.06849315068493"/>
    <s v="_84"/>
    <x v="5"/>
  </r>
  <r>
    <s v="Tasselberry 2 F."/>
    <d v="2014-11-01T00:00:00"/>
    <d v="2014-12-31T00:00:00"/>
    <s v="Female"/>
    <n v="1.9726027397260273"/>
    <s v="_cub"/>
    <x v="3"/>
  </r>
  <r>
    <s v="Tasselberry 2 M."/>
    <d v="2014-11-01T00:00:00"/>
    <d v="2014-12-31T00:00:00"/>
    <s v="Male"/>
    <n v="1.9726027397260273"/>
    <s v="_cub"/>
    <x v="7"/>
  </r>
  <r>
    <s v="Tatowa (3:3)"/>
    <d v="2012-02-01T00:00:00"/>
    <d v="2014-12-31T00:00:00"/>
    <s v="Female"/>
    <n v="34.980821917808221"/>
    <s v="_subadult"/>
    <x v="4"/>
  </r>
  <r>
    <s v="Thandi (3:3)"/>
    <d v="2007-02-01T00:00:00"/>
    <d v="2014-12-31T00:00:00"/>
    <s v="Female"/>
    <n v="95.013698630136986"/>
    <s v="_84"/>
    <x v="5"/>
  </r>
  <r>
    <s v="Thandi 3 M."/>
    <d v="2014-08-01T00:00:00"/>
    <d v="2014-12-31T00:00:00"/>
    <s v="Male"/>
    <n v="4.9972602739726026"/>
    <s v="_cub"/>
    <x v="7"/>
  </r>
  <r>
    <s v="Thandi 3 Unk."/>
    <d v="2014-08-01T00:00:00"/>
    <d v="2014-12-31T00:00:00"/>
    <s v="Unknown"/>
    <n v="4.9972602739726026"/>
    <s v="_cub"/>
    <x v="8"/>
  </r>
  <r>
    <s v="Thlangisa (3:4)"/>
    <d v="2009-04-01T00:00:00"/>
    <d v="2014-12-31T00:00:00"/>
    <s v="Female"/>
    <n v="69.041095890410958"/>
    <s v="_60"/>
    <x v="6"/>
  </r>
  <r>
    <s v="Tingana (5:5)"/>
    <d v="2006-06-01T00:00:00"/>
    <d v="2014-12-31T00:00:00"/>
    <s v="Male"/>
    <n v="103.06849315068493"/>
    <s v="_84"/>
    <x v="0"/>
  </r>
  <r>
    <s v="Torchwood (3:4)"/>
    <d v="2011-03-01T00:00:00"/>
    <d v="2014-12-31T00:00:00"/>
    <s v="Male"/>
    <n v="46.060273972602737"/>
    <s v="_36"/>
    <x v="12"/>
  </r>
  <r>
    <s v="Toulon (3:3)"/>
    <d v="2011-07-01T00:00:00"/>
    <d v="2014-12-31T00:00:00"/>
    <s v="Female"/>
    <n v="42.049315068493151"/>
    <s v="_36"/>
    <x v="13"/>
  </r>
  <r>
    <s v="Tsakani"/>
    <d v="2014-02-01T00:00:00"/>
    <d v="2014-12-31T00:00:00"/>
    <s v="Female"/>
    <n v="10.947945205479453"/>
    <s v="_cub"/>
    <x v="3"/>
  </r>
  <r>
    <s v="Tutlwa (4:3)"/>
    <d v="2006-03-01T00:00:00"/>
    <d v="2014-12-31T00:00:00"/>
    <s v="Female"/>
    <n v="106.0931506849315"/>
    <s v="_84"/>
    <x v="5"/>
  </r>
  <r>
    <s v="Tutlwa 4 M. "/>
    <d v="2013-07-01T00:00:00"/>
    <d v="2014-12-31T00:00:00"/>
    <s v="Male"/>
    <n v="18.016438356164386"/>
    <s v="_juvenile"/>
    <x v="14"/>
  </r>
  <r>
    <s v="West Street (4:3)"/>
    <d v="2009-04-01T00:00:00"/>
    <d v="2014-12-31T00:00:00"/>
    <s v="Male"/>
    <n v="69.041095890410958"/>
    <s v="_60"/>
    <x v="10"/>
  </r>
  <r>
    <s v="White Dam (3:3)"/>
    <d v="2006-06-01T00:00:00"/>
    <d v="2014-12-31T00:00:00"/>
    <s v="Female"/>
    <n v="103.06849315068493"/>
    <s v="_84"/>
    <x v="5"/>
  </r>
  <r>
    <s v="White Dam 4 F."/>
    <d v="2014-12-01T00:00:00"/>
    <d v="2014-12-31T00:00:00"/>
    <s v="Female"/>
    <n v="0.98630136986301364"/>
    <s v="_cub"/>
    <x v="3"/>
  </r>
  <r>
    <s v="White Dam 4 M."/>
    <d v="2014-12-01T00:00:00"/>
    <d v="2014-12-31T00:00:00"/>
    <s v="Male"/>
    <n v="0.98630136986301364"/>
    <s v="_cub"/>
    <x v="7"/>
  </r>
  <r>
    <s v="Xikavi (3:3)"/>
    <d v="2005-09-01T00:00:00"/>
    <d v="2014-12-31T00:00:00"/>
    <s v="Female"/>
    <n v="112.04383561643837"/>
    <s v="_84"/>
    <x v="5"/>
  </r>
  <r>
    <s v="Ximpalapala (4:4)"/>
    <d v="2000-06-01T00:00:00"/>
    <d v="2014-12-31T00:00:00"/>
    <s v="Female"/>
    <n v="175.1013698630137"/>
    <s v="_84"/>
    <x v="5"/>
  </r>
  <r>
    <s v="Xivambalana (3:2)"/>
    <d v="2010-10-01T00:00:00"/>
    <d v="2014-12-31T00:00:00"/>
    <s v="Male"/>
    <n v="51.024657534246579"/>
    <s v="_48"/>
    <x v="15"/>
  </r>
  <r>
    <s v="Xovonekela (4:3)"/>
    <d v="2006-10-01T00:00:00"/>
    <d v="2014-12-31T00:00:00"/>
    <s v="Male"/>
    <n v="99.057534246575329"/>
    <s v="_84"/>
    <x v="0"/>
  </r>
  <r>
    <s v="YN 9 M."/>
    <d v="2014-04-01T00:00:00"/>
    <d v="2014-12-31T00:00:00"/>
    <s v="Male"/>
    <n v="9.008219178082193"/>
    <s v="_cub"/>
    <x v="7"/>
  </r>
  <r>
    <s v="Young Nottens (2:2)"/>
    <d v="1998-11-01T00:00:00"/>
    <d v="2014-12-31T00:00:00"/>
    <s v="Female"/>
    <n v="194.10410958904109"/>
    <s v="_84"/>
    <x v="5"/>
  </r>
  <r>
    <m/>
    <m/>
    <m/>
    <m/>
    <m/>
    <m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4">
  <r>
    <s v="Airstrip (5:5)"/>
    <d v="2006-10-01T00:00:00"/>
    <d v="2013-12-31T00:00:00"/>
    <s v="Male"/>
    <n v="87.057534246575344"/>
    <s v="_84"/>
    <x v="0"/>
  </r>
  <r>
    <s v="Andersons (4:4)"/>
    <d v="2008-08-01T00:00:00"/>
    <d v="2013-12-31T00:00:00"/>
    <s v="Male"/>
    <n v="65.030136986301372"/>
    <s v="_60"/>
    <x v="1"/>
  </r>
  <r>
    <s v="Bahuti"/>
    <d v="2012-09-01T00:00:00"/>
    <d v="2013-12-31T00:00:00"/>
    <s v="Male"/>
    <n v="15.978082191780823"/>
    <s v="_juvenile"/>
    <x v="2"/>
  </r>
  <r>
    <s v="Bicycle Crossing (5:4)"/>
    <d v="2002-02-01T00:00:00"/>
    <d v="2013-12-31T00:00:00"/>
    <s v="Male"/>
    <n v="143.04657534246576"/>
    <s v="_84"/>
    <x v="0"/>
  </r>
  <r>
    <s v="Boulders"/>
    <d v="2012-08-01T00:00:00"/>
    <d v="2013-12-31T00:00:00"/>
    <s v="Female"/>
    <n v="16.997260273972604"/>
    <s v="_juvenile"/>
    <x v="3"/>
  </r>
  <r>
    <s v="Camp Pan (4:3)"/>
    <d v="2000-12-01T00:00:00"/>
    <d v="2013-12-31T00:00:00"/>
    <s v="Male"/>
    <n v="157.08493150684933"/>
    <s v="_84"/>
    <x v="0"/>
  </r>
  <r>
    <s v="Dam 3 (3:3)"/>
    <d v="2002-06-01T00:00:00"/>
    <d v="2013-12-31T00:00:00"/>
    <s v="Female"/>
    <n v="139.1013698630137"/>
    <s v="_84"/>
    <x v="4"/>
  </r>
  <r>
    <s v="Dewane (2:4)"/>
    <d v="2007-11-01T00:00:00"/>
    <d v="2013-12-31T00:00:00"/>
    <s v="Male"/>
    <n v="74.038356164383558"/>
    <s v="_72"/>
    <x v="5"/>
  </r>
  <r>
    <s v="Dudley Riverbank (3:3)"/>
    <d v="1998-09-01T00:00:00"/>
    <d v="2013-12-31T00:00:00"/>
    <s v="Female"/>
    <n v="184.10958904109589"/>
    <s v="_84"/>
    <x v="4"/>
  </r>
  <r>
    <s v="Emsagweni (3:4)"/>
    <d v="2010-01-01T00:00:00"/>
    <d v="2013-12-31T00:00:00"/>
    <s v="Female"/>
    <n v="48"/>
    <s v="_48"/>
    <x v="6"/>
  </r>
  <r>
    <s v="Hlabankunzi (3:2)"/>
    <d v="2006-05-01T00:00:00"/>
    <d v="2013-12-31T00:00:00"/>
    <s v="Female"/>
    <n v="92.087671232876716"/>
    <s v="_84"/>
    <x v="4"/>
  </r>
  <r>
    <s v="Hukumuri (3:3)"/>
    <d v="2008-12-01T00:00:00"/>
    <d v="2013-12-31T00:00:00"/>
    <s v="Female"/>
    <n v="61.019178082191786"/>
    <s v="_60"/>
    <x v="7"/>
  </r>
  <r>
    <s v="Island"/>
    <d v="2013-03-01T00:00:00"/>
    <d v="2013-12-31T00:00:00"/>
    <s v="Female"/>
    <n v="10.027397260273972"/>
    <s v="_cub"/>
    <x v="8"/>
  </r>
  <r>
    <s v="Jakkalsdraai (3:2)"/>
    <d v="1999-11-01T00:00:00"/>
    <d v="2013-12-31T00:00:00"/>
    <s v="Female"/>
    <n v="170.10410958904109"/>
    <s v="_84"/>
    <x v="4"/>
  </r>
  <r>
    <s v="Karula (3:4)"/>
    <d v="2004-03-01T00:00:00"/>
    <d v="2013-12-31T00:00:00"/>
    <s v="Female"/>
    <n v="118.0931506849315"/>
    <s v="_84"/>
    <x v="4"/>
  </r>
  <r>
    <s v="Kashane (3:3)"/>
    <d v="2005-06-01T00:00:00"/>
    <d v="2013-12-31T00:00:00"/>
    <s v="Male"/>
    <n v="103.06849315068493"/>
    <s v="_84"/>
    <x v="0"/>
  </r>
  <r>
    <s v="Kikilezi (2:3)"/>
    <d v="2001-11-01T00:00:00"/>
    <d v="2013-12-31T00:00:00"/>
    <s v="Female"/>
    <n v="146.07123287671232"/>
    <s v="_84"/>
    <x v="4"/>
  </r>
  <r>
    <s v="Kikilezi 6 F.i"/>
    <d v="2013-12-01T00:00:00"/>
    <d v="2013-12-31T00:00:00"/>
    <s v="Female"/>
    <n v="0.98630136986301364"/>
    <s v="_cub"/>
    <x v="8"/>
  </r>
  <r>
    <s v="Kikilezi 6 F.ii"/>
    <d v="2013-12-01T00:00:00"/>
    <d v="2013-12-31T00:00:00"/>
    <s v="Female"/>
    <n v="0.98630136986301364"/>
    <s v="_cub"/>
    <x v="8"/>
  </r>
  <r>
    <s v="Kunyuma"/>
    <d v="2012-12-01T00:00:00"/>
    <d v="2013-12-31T00:00:00"/>
    <s v="Male"/>
    <n v="12.986301369863014"/>
    <s v="_juvenile"/>
    <x v="2"/>
  </r>
  <r>
    <s v="Kwatile (2:2)"/>
    <d v="2007-07-01T00:00:00"/>
    <d v="2013-12-31T00:00:00"/>
    <s v="Female"/>
    <n v="78.082191780821915"/>
    <s v="_72"/>
    <x v="9"/>
  </r>
  <r>
    <s v="Kwela 2 F."/>
    <d v="2013-10-01T00:00:00"/>
    <d v="2013-12-31T00:00:00"/>
    <s v="Female"/>
    <n v="2.9917808219178084"/>
    <s v="_cub"/>
    <x v="8"/>
  </r>
  <r>
    <s v="Kwela Kwela (3:2)"/>
    <d v="2006-05-01T00:00:00"/>
    <d v="2013-12-31T00:00:00"/>
    <s v="Female"/>
    <n v="92.087671232876716"/>
    <s v="_84"/>
    <x v="4"/>
  </r>
  <r>
    <s v="Lamula (2:2)"/>
    <d v="2007-06-01T00:00:00"/>
    <d v="2013-12-31T00:00:00"/>
    <s v="Male"/>
    <n v="79.06849315068493"/>
    <s v="_72"/>
    <x v="5"/>
  </r>
  <r>
    <s v="Mandleve (2:3)"/>
    <d v="2010-06-01T00:00:00"/>
    <d v="2013-12-31T00:00:00"/>
    <s v="Male"/>
    <n v="43.035616438356165"/>
    <s v="_36"/>
    <x v="10"/>
  </r>
  <r>
    <s v="Marthly (3:2)"/>
    <d v="2001-06-01T00:00:00"/>
    <d v="2013-12-31T00:00:00"/>
    <s v="Male"/>
    <n v="151.1013698630137"/>
    <s v="_84"/>
    <x v="0"/>
  </r>
  <r>
    <s v="Mashaba (3:3)"/>
    <d v="2008-09-01T00:00:00"/>
    <d v="2013-12-31T00:00:00"/>
    <s v="Female"/>
    <n v="64.010958904109586"/>
    <s v="_60"/>
    <x v="7"/>
  </r>
  <r>
    <s v="Matshapiri (3:2)"/>
    <d v="2000-10-01T00:00:00"/>
    <d v="2013-12-31T00:00:00"/>
    <s v="Female"/>
    <n v="159.0904109589041"/>
    <s v="_84"/>
    <x v="4"/>
  </r>
  <r>
    <s v="Metsi (4:2)"/>
    <d v="2006-11-01T00:00:00"/>
    <d v="2013-12-31T00:00:00"/>
    <s v="Female"/>
    <n v="86.038356164383558"/>
    <s v="_84"/>
    <x v="4"/>
  </r>
  <r>
    <s v="Mobeni (3:3)"/>
    <d v="2006-08-01T00:00:00"/>
    <d v="2013-12-31T00:00:00"/>
    <s v="Female"/>
    <n v="89.063013698630144"/>
    <s v="_84"/>
    <x v="4"/>
  </r>
  <r>
    <s v="Mobeni YM (5:3)"/>
    <d v="2011-05-01T00:00:00"/>
    <d v="2013-12-31T00:00:00"/>
    <s v="Male"/>
    <n v="32.054794520547944"/>
    <s v="_subadult"/>
    <x v="11"/>
  </r>
  <r>
    <s v="Mvula (4:3)"/>
    <d v="2005-06-01T00:00:00"/>
    <d v="2013-12-31T00:00:00"/>
    <s v="Male"/>
    <n v="103.06849315068493"/>
    <s v="_84"/>
    <x v="0"/>
  </r>
  <r>
    <s v="Mxabene (3:3)"/>
    <d v="2008-09-01T00:00:00"/>
    <d v="2013-12-31T00:00:00"/>
    <s v="Male"/>
    <n v="64.010958904109586"/>
    <s v="_60"/>
    <x v="1"/>
  </r>
  <r>
    <s v="Nanga (3:3)"/>
    <d v="2009-07-01T00:00:00"/>
    <d v="2013-12-31T00:00:00"/>
    <s v="Female"/>
    <n v="54.049315068493144"/>
    <s v="_48"/>
    <x v="6"/>
  </r>
  <r>
    <s v="Nanga 1 M."/>
    <d v="2013-06-01T00:00:00"/>
    <d v="2013-12-31T00:00:00"/>
    <s v="Male"/>
    <n v="7.0027397260273982"/>
    <s v="_cub"/>
    <x v="12"/>
  </r>
  <r>
    <s v="Ndzaneni"/>
    <d v="2012-03-01T00:00:00"/>
    <d v="2013-12-31T00:00:00"/>
    <s v="Female"/>
    <n v="22.027397260273972"/>
    <s v="_juvenile"/>
    <x v="3"/>
  </r>
  <r>
    <s v="Ndzilo"/>
    <d v="2012-12-01T00:00:00"/>
    <d v="2013-12-31T00:00:00"/>
    <s v="Female"/>
    <n v="12.986301369863014"/>
    <s v="_juvenile"/>
    <x v="3"/>
  </r>
  <r>
    <s v="Newington (3:2)"/>
    <d v="2008-09-01T00:00:00"/>
    <d v="2013-12-31T00:00:00"/>
    <s v="Male"/>
    <n v="64.010958904109586"/>
    <s v="_60"/>
    <x v="1"/>
  </r>
  <r>
    <s v="Nhlanguleni (3:2)"/>
    <d v="2011-06-01T00:00:00"/>
    <d v="2013-12-31T00:00:00"/>
    <s v="Female"/>
    <n v="31.035616438356165"/>
    <s v="_subadult"/>
    <x v="13"/>
  </r>
  <r>
    <s v="Nsele (4:3)"/>
    <d v="2009-04-01T00:00:00"/>
    <d v="2013-12-31T00:00:00"/>
    <s v="Female"/>
    <n v="57.041095890410958"/>
    <s v="_48"/>
    <x v="6"/>
  </r>
  <r>
    <s v="Nsele 2 F.i"/>
    <d v="2013-09-01T00:00:00"/>
    <d v="2013-12-31T00:00:00"/>
    <s v="Female"/>
    <n v="3.978082191780822"/>
    <s v="_cub"/>
    <x v="8"/>
  </r>
  <r>
    <s v="Nsele 2 F.ii"/>
    <d v="2013-09-01T00:00:00"/>
    <d v="2013-12-31T00:00:00"/>
    <s v="Female"/>
    <n v="3.978082191780822"/>
    <s v="_cub"/>
    <x v="8"/>
  </r>
  <r>
    <s v="Nyeleti (4:3)"/>
    <d v="2009-07-01T00:00:00"/>
    <d v="2013-12-31T00:00:00"/>
    <s v="Male"/>
    <n v="54.049315068493144"/>
    <s v="_48"/>
    <x v="14"/>
  </r>
  <r>
    <s v="Ostrich Koppies (4:3)"/>
    <d v="2004-10-01T00:00:00"/>
    <d v="2013-12-31T00:00:00"/>
    <s v="Female"/>
    <n v="111.05753424657533"/>
    <s v="_84"/>
    <x v="4"/>
  </r>
  <r>
    <s v="Quarantine"/>
    <d v="2012-12-01T00:00:00"/>
    <d v="2013-12-31T00:00:00"/>
    <s v="Male"/>
    <n v="12.986301369863014"/>
    <s v="_juvenile"/>
    <x v="2"/>
  </r>
  <r>
    <s v="Ravenscourt YM (3:2)"/>
    <d v="2012-02-01T00:00:00"/>
    <d v="2013-12-31T00:00:00"/>
    <s v="Male"/>
    <n v="22.980821917808221"/>
    <s v="_juvenile"/>
    <x v="2"/>
  </r>
  <r>
    <s v="River Rocks (3:3)"/>
    <d v="2009-07-01T00:00:00"/>
    <d v="2013-12-31T00:00:00"/>
    <s v="Male"/>
    <n v="54.049315068493144"/>
    <s v="_48"/>
    <x v="14"/>
  </r>
  <r>
    <s v="Robsons (4:4)"/>
    <d v="2009-01-01T00:00:00"/>
    <d v="2013-12-31T00:00:00"/>
    <s v="Male"/>
    <n v="60"/>
    <s v="_60"/>
    <x v="1"/>
  </r>
  <r>
    <s v="Rollercoaster (3:2)"/>
    <d v="2002-06-01T00:00:00"/>
    <d v="2013-12-31T00:00:00"/>
    <s v="Female"/>
    <n v="139.1013698630137"/>
    <s v="_84"/>
    <x v="4"/>
  </r>
  <r>
    <s v="Rollercoaster YM (2:2)"/>
    <d v="2008-12-01T00:00:00"/>
    <d v="2013-12-31T00:00:00"/>
    <s v="Male"/>
    <n v="61.019178082191786"/>
    <s v="_60"/>
    <x v="1"/>
  </r>
  <r>
    <s v="Salayexe (4:3)"/>
    <d v="2005-04-01T00:00:00"/>
    <d v="2013-12-31T00:00:00"/>
    <s v="Female"/>
    <n v="105.07397260273972"/>
    <s v="_84"/>
    <x v="4"/>
  </r>
  <r>
    <s v="Sand River (2:2)"/>
    <d v="2012-08-01T00:00:00"/>
    <d v="2013-12-31T00:00:00"/>
    <s v="Female"/>
    <n v="16.997260273972604"/>
    <s v="_juvenile"/>
    <x v="3"/>
  </r>
  <r>
    <s v="Sand River (2:3)"/>
    <d v="2000-06-01T00:00:00"/>
    <d v="2013-12-31T00:00:00"/>
    <s v="Male"/>
    <n v="163.1013698630137"/>
    <s v="_84"/>
    <x v="0"/>
  </r>
  <r>
    <s v="Schotia"/>
    <d v="2012-09-01T00:00:00"/>
    <d v="2013-12-31T00:00:00"/>
    <s v="Female"/>
    <n v="15.978082191780823"/>
    <s v="_juvenile"/>
    <x v="3"/>
  </r>
  <r>
    <s v="Scotia (3:2)"/>
    <d v="2009-06-01T00:00:00"/>
    <d v="2013-12-31T00:00:00"/>
    <s v="Female"/>
    <n v="55.035616438356165"/>
    <s v="_48"/>
    <x v="6"/>
  </r>
  <r>
    <s v="Selati (3:2)"/>
    <d v="2010-01-01T00:00:00"/>
    <d v="2013-12-31T00:00:00"/>
    <s v="Male"/>
    <n v="48"/>
    <s v="_48"/>
    <x v="14"/>
  </r>
  <r>
    <s v="Shadow (3:4)"/>
    <d v="2007-02-01T00:00:00"/>
    <d v="2013-12-31T00:00:00"/>
    <s v="Female"/>
    <n v="83.013698630136986"/>
    <s v="_72"/>
    <x v="9"/>
  </r>
  <r>
    <s v="Shadow 4 Unk."/>
    <d v="2013-11-01T00:00:00"/>
    <d v="2013-12-31T00:00:00"/>
    <s v="Unknown"/>
    <n v="1.9726027397260273"/>
    <s v="_cub"/>
    <x v="15"/>
  </r>
  <r>
    <s v="Shadow 4 Unk."/>
    <d v="2013-11-01T00:00:00"/>
    <d v="2013-12-31T00:00:00"/>
    <s v="Unknown"/>
    <n v="1.9726027397260273"/>
    <s v="_cub"/>
    <x v="15"/>
  </r>
  <r>
    <s v="Tai Dam (3:3)"/>
    <d v="2011-01-01T00:00:00"/>
    <d v="2013-12-31T00:00:00"/>
    <s v="Male"/>
    <n v="36"/>
    <s v="_36"/>
    <x v="10"/>
  </r>
  <r>
    <s v="Tamboti (4:3)"/>
    <d v="2007-10-01T00:00:00"/>
    <d v="2013-12-31T00:00:00"/>
    <s v="Female"/>
    <n v="75.057534246575344"/>
    <s v="_72"/>
    <x v="9"/>
  </r>
  <r>
    <s v="Tasselberry (2:4)"/>
    <d v="2007-06-01T00:00:00"/>
    <d v="2013-12-31T00:00:00"/>
    <s v="Female"/>
    <n v="79.06849315068493"/>
    <s v="_72"/>
    <x v="9"/>
  </r>
  <r>
    <s v="Tatowa (3:3)"/>
    <d v="2012-02-01T00:00:00"/>
    <d v="2013-12-31T00:00:00"/>
    <s v="Female"/>
    <n v="22.980821917808221"/>
    <s v="_juvenile"/>
    <x v="3"/>
  </r>
  <r>
    <s v="Thandi (3:3)"/>
    <d v="2007-02-01T00:00:00"/>
    <d v="2013-12-31T00:00:00"/>
    <s v="Female"/>
    <n v="83.013698630136986"/>
    <s v="_72"/>
    <x v="9"/>
  </r>
  <r>
    <s v="Thlangisa (3:4)"/>
    <d v="2009-04-01T00:00:00"/>
    <d v="2013-12-31T00:00:00"/>
    <s v="Female"/>
    <n v="57.041095890410958"/>
    <s v="_48"/>
    <x v="6"/>
  </r>
  <r>
    <s v="Tingana (5:5)"/>
    <d v="2006-06-01T00:00:00"/>
    <d v="2013-12-31T00:00:00"/>
    <s v="Male"/>
    <n v="91.06849315068493"/>
    <s v="_84"/>
    <x v="0"/>
  </r>
  <r>
    <s v="Torchwood (3:4)"/>
    <d v="2011-03-01T00:00:00"/>
    <d v="2013-12-31T00:00:00"/>
    <s v="Male"/>
    <n v="34.060273972602737"/>
    <s v="_subadult"/>
    <x v="11"/>
  </r>
  <r>
    <s v="Tortillis"/>
    <d v="2013-06-01T00:00:00"/>
    <d v="2013-12-31T00:00:00"/>
    <s v="Male"/>
    <n v="7.0027397260273982"/>
    <s v="_cub"/>
    <x v="12"/>
  </r>
  <r>
    <s v="Toulon (3:3)"/>
    <d v="2011-07-01T00:00:00"/>
    <d v="2013-12-31T00:00:00"/>
    <s v="Female"/>
    <n v="30.049315068493151"/>
    <s v="_subadult"/>
    <x v="13"/>
  </r>
  <r>
    <s v="Tutlwa (4:3)"/>
    <d v="2006-03-01T00:00:00"/>
    <d v="2013-12-31T00:00:00"/>
    <s v="Female"/>
    <n v="94.093150684931516"/>
    <s v="_84"/>
    <x v="4"/>
  </r>
  <r>
    <s v="Tutlwa 4 F."/>
    <d v="2013-07-01T00:00:00"/>
    <d v="2013-12-31T00:00:00"/>
    <s v="Female"/>
    <n v="6.0164383561643842"/>
    <s v="_cub"/>
    <x v="8"/>
  </r>
  <r>
    <s v="Tutlwa 4 M. "/>
    <d v="2013-07-01T00:00:00"/>
    <d v="2013-12-31T00:00:00"/>
    <s v="Male"/>
    <n v="6.0164383561643842"/>
    <s v="_cub"/>
    <x v="12"/>
  </r>
  <r>
    <s v="Tutlwa YM"/>
    <d v="2011-06-01T00:00:00"/>
    <d v="2013-12-31T00:00:00"/>
    <s v="Male"/>
    <n v="31.035616438356165"/>
    <s v="_subadult"/>
    <x v="11"/>
  </r>
  <r>
    <s v="Vomba YM (3:3)"/>
    <d v="2012-06-01T00:00:00"/>
    <d v="2013-12-31T00:00:00"/>
    <s v="Male"/>
    <n v="19.002739726027396"/>
    <s v="_juvenile"/>
    <x v="2"/>
  </r>
  <r>
    <s v="Wabayiza (4:3)"/>
    <d v="2010-12-01T00:00:00"/>
    <d v="2013-12-31T00:00:00"/>
    <s v="Male"/>
    <n v="37.019178082191779"/>
    <s v="_36"/>
    <x v="10"/>
  </r>
  <r>
    <s v="West Street (4:3)"/>
    <d v="2009-04-01T00:00:00"/>
    <d v="2013-12-31T00:00:00"/>
    <s v="Male"/>
    <n v="57.041095890410958"/>
    <s v="_48"/>
    <x v="14"/>
  </r>
  <r>
    <s v="White Dam (3:3)"/>
    <d v="2006-06-01T00:00:00"/>
    <d v="2013-12-31T00:00:00"/>
    <s v="Female"/>
    <n v="91.06849315068493"/>
    <s v="_84"/>
    <x v="4"/>
  </r>
  <r>
    <s v="Xikavi (3:3)"/>
    <d v="2005-09-01T00:00:00"/>
    <d v="2013-12-31T00:00:00"/>
    <s v="Female"/>
    <n v="100.04383561643837"/>
    <s v="_84"/>
    <x v="4"/>
  </r>
  <r>
    <s v="Ximpalapala (4:4)"/>
    <d v="2000-06-01T00:00:00"/>
    <d v="2013-12-31T00:00:00"/>
    <s v="Female"/>
    <n v="163.1013698630137"/>
    <s v="_84"/>
    <x v="4"/>
  </r>
  <r>
    <s v="Xindlevhane (3:3)"/>
    <d v="2001-06-01T00:00:00"/>
    <d v="2013-12-31T00:00:00"/>
    <s v="Male"/>
    <n v="151.1013698630137"/>
    <s v="_84"/>
    <x v="0"/>
  </r>
  <r>
    <s v="Xivambalana (3:2)"/>
    <d v="2010-10-01T00:00:00"/>
    <d v="2013-12-31T00:00:00"/>
    <s v="Male"/>
    <n v="39.024657534246572"/>
    <s v="_36"/>
    <x v="10"/>
  </r>
  <r>
    <s v="Xovonekela (4:3)"/>
    <d v="2006-10-01T00:00:00"/>
    <d v="2013-12-31T00:00:00"/>
    <s v="Male"/>
    <n v="87.057534246575344"/>
    <s v="_84"/>
    <x v="0"/>
  </r>
  <r>
    <s v="Young Nottens (2:2)"/>
    <d v="1998-11-01T00:00:00"/>
    <d v="2013-12-31T00:00:00"/>
    <s v="Female"/>
    <n v="182.10410958904109"/>
    <s v="_84"/>
    <x v="4"/>
  </r>
  <r>
    <m/>
    <m/>
    <m/>
    <m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5:K22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2"/>
        <item x="11"/>
        <item x="7"/>
        <item x="5"/>
        <item x="4"/>
        <item x="10"/>
        <item x="1"/>
        <item x="9"/>
        <item x="12"/>
        <item x="13"/>
        <item x="8"/>
        <item x="0"/>
        <item x="14"/>
        <item x="6"/>
        <item x="3"/>
        <item x="15"/>
        <item t="default"/>
      </items>
    </pivotField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ge.clas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5:K23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8">
        <item x="13"/>
        <item x="6"/>
        <item x="9"/>
        <item x="5"/>
        <item x="3"/>
        <item x="11"/>
        <item x="4"/>
        <item x="12"/>
        <item x="15"/>
        <item x="10"/>
        <item x="1"/>
        <item x="0"/>
        <item x="7"/>
        <item x="14"/>
        <item x="2"/>
        <item x="8"/>
        <item x="16"/>
        <item t="default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age.clas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5:K23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8">
        <item x="6"/>
        <item x="7"/>
        <item x="9"/>
        <item x="4"/>
        <item x="8"/>
        <item x="3"/>
        <item x="13"/>
        <item x="10"/>
        <item x="14"/>
        <item x="1"/>
        <item x="5"/>
        <item x="0"/>
        <item x="12"/>
        <item x="2"/>
        <item x="11"/>
        <item x="15"/>
        <item x="16"/>
        <item t="default"/>
      </items>
    </pivotField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age.clas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pane ySplit="1" topLeftCell="A2" activePane="bottomLeft" state="frozen"/>
      <selection pane="bottomLeft" activeCell="J6" sqref="J6:K20"/>
    </sheetView>
  </sheetViews>
  <sheetFormatPr baseColWidth="10" defaultColWidth="8.83203125" defaultRowHeight="15" x14ac:dyDescent="0.2"/>
  <cols>
    <col min="1" max="1" width="20.5" style="1" bestFit="1" customWidth="1"/>
    <col min="2" max="2" width="10.5" style="2" bestFit="1" customWidth="1"/>
    <col min="3" max="3" width="10.5" style="2" customWidth="1"/>
    <col min="4" max="4" width="8.83203125" style="1"/>
    <col min="5" max="5" width="8.83203125" style="4"/>
    <col min="6" max="6" width="10.83203125" style="1" bestFit="1" customWidth="1"/>
    <col min="7" max="7" width="13.83203125" style="1" bestFit="1" customWidth="1"/>
    <col min="8" max="9" width="8.83203125" style="1"/>
    <col min="10" max="10" width="13.83203125" style="1" bestFit="1" customWidth="1"/>
    <col min="11" max="11" width="14.83203125" style="1" bestFit="1" customWidth="1"/>
    <col min="12" max="16384" width="8.83203125" style="1"/>
  </cols>
  <sheetData>
    <row r="1" spans="1:12" x14ac:dyDescent="0.2">
      <c r="A1" s="1" t="s">
        <v>0</v>
      </c>
      <c r="B1" s="2" t="s">
        <v>1</v>
      </c>
      <c r="C1" s="2" t="s">
        <v>145</v>
      </c>
      <c r="D1" s="1" t="s">
        <v>2</v>
      </c>
      <c r="E1" s="4" t="s">
        <v>148</v>
      </c>
      <c r="F1" s="6" t="s">
        <v>146</v>
      </c>
      <c r="G1" s="6" t="s">
        <v>147</v>
      </c>
    </row>
    <row r="2" spans="1:12" x14ac:dyDescent="0.2">
      <c r="A2" s="1" t="s">
        <v>3</v>
      </c>
      <c r="B2" s="2">
        <v>38991</v>
      </c>
      <c r="C2" s="2">
        <v>42369</v>
      </c>
      <c r="D2" s="1" t="s">
        <v>4</v>
      </c>
      <c r="E2" s="4">
        <f>((C2-B2)/365)*12</f>
        <v>111.05753424657533</v>
      </c>
      <c r="F2" s="5" t="str">
        <f>IF(E2&lt;=12,"_cub", IF(E2&lt;24,"_juvenile", IF(E2&lt;36,"_subadult", IF(E2&lt;48,"_36", IF(E2&lt;60,"_48", IF(E2&lt;72,"_60", IF(E2&lt;84, "_72", IF(E2&gt;=84,"_84", "NA"))))))))</f>
        <v>_84</v>
      </c>
      <c r="G2" s="5" t="str">
        <f>D2&amp;F2</f>
        <v>Male_84</v>
      </c>
    </row>
    <row r="3" spans="1:12" x14ac:dyDescent="0.2">
      <c r="A3" s="1" t="s">
        <v>5</v>
      </c>
      <c r="B3" s="2">
        <v>39661</v>
      </c>
      <c r="C3" s="2">
        <v>42369</v>
      </c>
      <c r="D3" s="1" t="s">
        <v>4</v>
      </c>
      <c r="E3" s="4">
        <f t="shared" ref="E3:E66" si="0">((C3-B3)/365)*12</f>
        <v>89.030136986301372</v>
      </c>
      <c r="F3" s="5" t="str">
        <f t="shared" ref="F3:F66" si="1">IF(E3&lt;=12,"_cub", IF(E3&lt;24,"_juvenile", IF(E3&lt;36,"_subadult", IF(E3&lt;48,"_36", IF(E3&lt;60,"_48", IF(E3&lt;72,"_60", IF(E3&lt;84, "_72", IF(E3&gt;=84,"_84", "NA"))))))))</f>
        <v>_84</v>
      </c>
      <c r="G3" s="5" t="str">
        <f t="shared" ref="G3:G66" si="2">D3&amp;F3</f>
        <v>Male_84</v>
      </c>
    </row>
    <row r="4" spans="1:12" x14ac:dyDescent="0.2">
      <c r="A4" s="1" t="s">
        <v>6</v>
      </c>
      <c r="B4" s="2">
        <v>41730</v>
      </c>
      <c r="C4" s="2">
        <v>42369</v>
      </c>
      <c r="D4" s="1" t="s">
        <v>7</v>
      </c>
      <c r="E4" s="4">
        <f t="shared" si="0"/>
        <v>21.008219178082193</v>
      </c>
      <c r="F4" s="5" t="str">
        <f t="shared" si="1"/>
        <v>_juvenile</v>
      </c>
      <c r="G4" s="5" t="str">
        <f t="shared" si="2"/>
        <v>Female_juvenile</v>
      </c>
    </row>
    <row r="5" spans="1:12" x14ac:dyDescent="0.2">
      <c r="A5" s="1" t="s">
        <v>8</v>
      </c>
      <c r="B5" s="2">
        <v>37288</v>
      </c>
      <c r="C5" s="2">
        <v>42369</v>
      </c>
      <c r="D5" s="1" t="s">
        <v>4</v>
      </c>
      <c r="E5" s="4">
        <f t="shared" si="0"/>
        <v>167.04657534246576</v>
      </c>
      <c r="F5" s="5" t="str">
        <f t="shared" si="1"/>
        <v>_84</v>
      </c>
      <c r="G5" s="5" t="str">
        <f t="shared" si="2"/>
        <v>Male_84</v>
      </c>
      <c r="J5" s="7" t="s">
        <v>149</v>
      </c>
      <c r="K5" t="s">
        <v>167</v>
      </c>
      <c r="L5"/>
    </row>
    <row r="6" spans="1:12" x14ac:dyDescent="0.2">
      <c r="A6" s="1" t="s">
        <v>9</v>
      </c>
      <c r="B6" s="2">
        <v>41122</v>
      </c>
      <c r="C6" s="2">
        <v>42369</v>
      </c>
      <c r="D6" s="1" t="s">
        <v>7</v>
      </c>
      <c r="E6" s="4">
        <f t="shared" si="0"/>
        <v>40.9972602739726</v>
      </c>
      <c r="F6" s="5" t="str">
        <f t="shared" si="1"/>
        <v>_36</v>
      </c>
      <c r="G6" s="5" t="str">
        <f t="shared" si="2"/>
        <v>Female_36</v>
      </c>
      <c r="J6" s="1" t="s">
        <v>150</v>
      </c>
      <c r="K6" s="8">
        <v>7</v>
      </c>
      <c r="L6"/>
    </row>
    <row r="7" spans="1:12" x14ac:dyDescent="0.2">
      <c r="A7" s="1" t="s">
        <v>73</v>
      </c>
      <c r="B7" s="2">
        <v>42339</v>
      </c>
      <c r="C7" s="2">
        <v>42369</v>
      </c>
      <c r="D7" s="2" t="s">
        <v>88</v>
      </c>
      <c r="E7" s="4">
        <f t="shared" si="0"/>
        <v>0.98630136986301364</v>
      </c>
      <c r="F7" s="5" t="str">
        <f t="shared" si="1"/>
        <v>_cub</v>
      </c>
      <c r="G7" s="5" t="str">
        <f t="shared" si="2"/>
        <v>Unknown_cub</v>
      </c>
      <c r="J7" s="1" t="s">
        <v>151</v>
      </c>
      <c r="K7" s="8">
        <v>3</v>
      </c>
      <c r="L7"/>
    </row>
    <row r="8" spans="1:12" x14ac:dyDescent="0.2">
      <c r="A8" s="1" t="s">
        <v>73</v>
      </c>
      <c r="B8" s="2">
        <v>42339</v>
      </c>
      <c r="C8" s="2">
        <v>42369</v>
      </c>
      <c r="D8" s="2" t="s">
        <v>88</v>
      </c>
      <c r="E8" s="4">
        <f t="shared" si="0"/>
        <v>0.98630136986301364</v>
      </c>
      <c r="F8" s="5" t="str">
        <f t="shared" si="1"/>
        <v>_cub</v>
      </c>
      <c r="G8" s="5" t="str">
        <f t="shared" si="2"/>
        <v>Unknown_cub</v>
      </c>
      <c r="J8" s="1" t="s">
        <v>152</v>
      </c>
      <c r="K8" s="8">
        <v>1</v>
      </c>
      <c r="L8"/>
    </row>
    <row r="9" spans="1:12" x14ac:dyDescent="0.2">
      <c r="A9" s="1" t="s">
        <v>10</v>
      </c>
      <c r="B9" s="2">
        <v>37408</v>
      </c>
      <c r="C9" s="2">
        <v>42369</v>
      </c>
      <c r="D9" s="1" t="s">
        <v>7</v>
      </c>
      <c r="E9" s="4">
        <f t="shared" si="0"/>
        <v>163.1013698630137</v>
      </c>
      <c r="F9" s="5" t="str">
        <f t="shared" si="1"/>
        <v>_84</v>
      </c>
      <c r="G9" s="5" t="str">
        <f t="shared" si="2"/>
        <v>Female_84</v>
      </c>
      <c r="J9" s="1" t="s">
        <v>153</v>
      </c>
      <c r="K9" s="8">
        <v>5</v>
      </c>
      <c r="L9"/>
    </row>
    <row r="10" spans="1:12" x14ac:dyDescent="0.2">
      <c r="A10" s="1" t="s">
        <v>11</v>
      </c>
      <c r="B10" s="2">
        <v>39387</v>
      </c>
      <c r="C10" s="2">
        <v>42369</v>
      </c>
      <c r="D10" s="1" t="s">
        <v>4</v>
      </c>
      <c r="E10" s="4">
        <f t="shared" si="0"/>
        <v>98.038356164383572</v>
      </c>
      <c r="F10" s="5" t="str">
        <f t="shared" si="1"/>
        <v>_84</v>
      </c>
      <c r="G10" s="5" t="str">
        <f t="shared" si="2"/>
        <v>Male_84</v>
      </c>
      <c r="J10" s="1" t="s">
        <v>154</v>
      </c>
      <c r="K10" s="8">
        <v>23</v>
      </c>
      <c r="L10"/>
    </row>
    <row r="11" spans="1:12" x14ac:dyDescent="0.2">
      <c r="A11" s="1" t="s">
        <v>12</v>
      </c>
      <c r="B11" s="2">
        <v>40969</v>
      </c>
      <c r="C11" s="2">
        <v>42369</v>
      </c>
      <c r="D11" s="1" t="s">
        <v>7</v>
      </c>
      <c r="E11" s="4">
        <f t="shared" si="0"/>
        <v>46.027397260273972</v>
      </c>
      <c r="F11" s="5" t="str">
        <f t="shared" si="1"/>
        <v>_36</v>
      </c>
      <c r="G11" s="5" t="str">
        <f t="shared" si="2"/>
        <v>Female_36</v>
      </c>
      <c r="J11" s="1" t="s">
        <v>155</v>
      </c>
      <c r="K11" s="8">
        <v>2</v>
      </c>
      <c r="L11"/>
    </row>
    <row r="12" spans="1:12" x14ac:dyDescent="0.2">
      <c r="A12" s="1" t="s">
        <v>13</v>
      </c>
      <c r="B12" s="2">
        <v>40179</v>
      </c>
      <c r="C12" s="2">
        <v>42369</v>
      </c>
      <c r="D12" s="1" t="s">
        <v>7</v>
      </c>
      <c r="E12" s="4">
        <f t="shared" si="0"/>
        <v>72</v>
      </c>
      <c r="F12" s="5" t="str">
        <f t="shared" si="1"/>
        <v>_72</v>
      </c>
      <c r="G12" s="5" t="str">
        <f t="shared" si="2"/>
        <v>Female_72</v>
      </c>
      <c r="J12" s="1" t="s">
        <v>156</v>
      </c>
      <c r="K12" s="8">
        <v>5</v>
      </c>
      <c r="L12"/>
    </row>
    <row r="13" spans="1:12" x14ac:dyDescent="0.2">
      <c r="A13" s="1" t="s">
        <v>84</v>
      </c>
      <c r="B13" s="2">
        <v>41974</v>
      </c>
      <c r="C13" s="2">
        <v>42369</v>
      </c>
      <c r="D13" s="2" t="s">
        <v>4</v>
      </c>
      <c r="E13" s="4">
        <f t="shared" si="0"/>
        <v>12.986301369863014</v>
      </c>
      <c r="F13" s="5" t="str">
        <f t="shared" si="1"/>
        <v>_juvenile</v>
      </c>
      <c r="G13" s="5" t="str">
        <f t="shared" si="2"/>
        <v>Male_juvenile</v>
      </c>
      <c r="J13" s="1" t="s">
        <v>157</v>
      </c>
      <c r="K13" s="8">
        <v>3</v>
      </c>
      <c r="L13"/>
    </row>
    <row r="14" spans="1:12" x14ac:dyDescent="0.2">
      <c r="A14" s="1" t="s">
        <v>14</v>
      </c>
      <c r="B14" s="2">
        <v>38838</v>
      </c>
      <c r="C14" s="2">
        <v>42369</v>
      </c>
      <c r="D14" s="1" t="s">
        <v>7</v>
      </c>
      <c r="E14" s="4">
        <f t="shared" si="0"/>
        <v>116.08767123287672</v>
      </c>
      <c r="F14" s="5" t="str">
        <f t="shared" si="1"/>
        <v>_84</v>
      </c>
      <c r="G14" s="5" t="str">
        <f t="shared" si="2"/>
        <v>Female_84</v>
      </c>
      <c r="J14" s="1" t="s">
        <v>158</v>
      </c>
      <c r="K14" s="8">
        <v>2</v>
      </c>
      <c r="L14"/>
    </row>
    <row r="15" spans="1:12" x14ac:dyDescent="0.2">
      <c r="A15" s="1" t="s">
        <v>15</v>
      </c>
      <c r="B15" s="2">
        <v>41244</v>
      </c>
      <c r="C15" s="2">
        <v>42369</v>
      </c>
      <c r="D15" s="1" t="s">
        <v>7</v>
      </c>
      <c r="E15" s="4">
        <f t="shared" si="0"/>
        <v>36.986301369863014</v>
      </c>
      <c r="F15" s="5" t="str">
        <f t="shared" si="1"/>
        <v>_36</v>
      </c>
      <c r="G15" s="5" t="str">
        <f t="shared" si="2"/>
        <v>Female_36</v>
      </c>
      <c r="J15" s="1" t="s">
        <v>159</v>
      </c>
      <c r="K15" s="8">
        <v>1</v>
      </c>
      <c r="L15"/>
    </row>
    <row r="16" spans="1:12" x14ac:dyDescent="0.2">
      <c r="A16" s="1" t="s">
        <v>16</v>
      </c>
      <c r="B16" s="2">
        <v>39600</v>
      </c>
      <c r="C16" s="2">
        <v>42369</v>
      </c>
      <c r="D16" s="1" t="s">
        <v>4</v>
      </c>
      <c r="E16" s="4">
        <f t="shared" si="0"/>
        <v>91.035616438356158</v>
      </c>
      <c r="F16" s="5" t="str">
        <f t="shared" si="1"/>
        <v>_84</v>
      </c>
      <c r="G16" s="5" t="str">
        <f t="shared" si="2"/>
        <v>Male_84</v>
      </c>
      <c r="J16" s="1" t="s">
        <v>160</v>
      </c>
      <c r="K16" s="8">
        <v>5</v>
      </c>
      <c r="L16"/>
    </row>
    <row r="17" spans="1:12" x14ac:dyDescent="0.2">
      <c r="A17" s="1" t="s">
        <v>17</v>
      </c>
      <c r="B17" s="2">
        <v>39783</v>
      </c>
      <c r="C17" s="2">
        <v>42369</v>
      </c>
      <c r="D17" s="1" t="s">
        <v>7</v>
      </c>
      <c r="E17" s="4">
        <f t="shared" si="0"/>
        <v>85.019178082191786</v>
      </c>
      <c r="F17" s="5" t="str">
        <f t="shared" si="1"/>
        <v>_84</v>
      </c>
      <c r="G17" s="5" t="str">
        <f t="shared" si="2"/>
        <v>Female_84</v>
      </c>
      <c r="J17" s="1" t="s">
        <v>161</v>
      </c>
      <c r="K17" s="8">
        <v>12</v>
      </c>
      <c r="L17"/>
    </row>
    <row r="18" spans="1:12" x14ac:dyDescent="0.2">
      <c r="A18" s="1" t="s">
        <v>74</v>
      </c>
      <c r="B18" s="2">
        <v>42309</v>
      </c>
      <c r="C18" s="2">
        <v>42369</v>
      </c>
      <c r="D18" s="2" t="s">
        <v>88</v>
      </c>
      <c r="E18" s="4">
        <f t="shared" si="0"/>
        <v>1.9726027397260273</v>
      </c>
      <c r="F18" s="5" t="str">
        <f t="shared" si="1"/>
        <v>_cub</v>
      </c>
      <c r="G18" s="5" t="str">
        <f t="shared" si="2"/>
        <v>Unknown_cub</v>
      </c>
      <c r="J18" s="1" t="s">
        <v>162</v>
      </c>
      <c r="K18" s="8">
        <v>1</v>
      </c>
      <c r="L18"/>
    </row>
    <row r="19" spans="1:12" x14ac:dyDescent="0.2">
      <c r="A19" s="1" t="s">
        <v>74</v>
      </c>
      <c r="B19" s="2">
        <v>42309</v>
      </c>
      <c r="C19" s="2">
        <v>42369</v>
      </c>
      <c r="D19" s="2" t="s">
        <v>88</v>
      </c>
      <c r="E19" s="4">
        <f t="shared" si="0"/>
        <v>1.9726027397260273</v>
      </c>
      <c r="F19" s="5" t="str">
        <f t="shared" si="1"/>
        <v>_cub</v>
      </c>
      <c r="G19" s="5" t="str">
        <f t="shared" si="2"/>
        <v>Unknown_cub</v>
      </c>
      <c r="J19" s="1" t="s">
        <v>163</v>
      </c>
      <c r="K19" s="8">
        <v>4</v>
      </c>
      <c r="L19"/>
    </row>
    <row r="20" spans="1:12" x14ac:dyDescent="0.2">
      <c r="A20" s="1" t="s">
        <v>18</v>
      </c>
      <c r="B20" s="2">
        <v>40330</v>
      </c>
      <c r="C20" s="2">
        <v>42369</v>
      </c>
      <c r="D20" s="1" t="s">
        <v>7</v>
      </c>
      <c r="E20" s="4">
        <f t="shared" si="0"/>
        <v>67.035616438356158</v>
      </c>
      <c r="F20" s="5" t="str">
        <f t="shared" si="1"/>
        <v>_60</v>
      </c>
      <c r="G20" s="5" t="str">
        <f t="shared" si="2"/>
        <v>Female_60</v>
      </c>
      <c r="J20" s="1" t="s">
        <v>164</v>
      </c>
      <c r="K20" s="8">
        <v>16</v>
      </c>
      <c r="L20"/>
    </row>
    <row r="21" spans="1:12" x14ac:dyDescent="0.2">
      <c r="A21" s="1" t="s">
        <v>19</v>
      </c>
      <c r="B21" s="2">
        <v>40179</v>
      </c>
      <c r="C21" s="2">
        <v>42369</v>
      </c>
      <c r="D21" s="1" t="s">
        <v>4</v>
      </c>
      <c r="E21" s="4">
        <f t="shared" si="0"/>
        <v>72</v>
      </c>
      <c r="F21" s="5" t="str">
        <f t="shared" si="1"/>
        <v>_72</v>
      </c>
      <c r="G21" s="5" t="str">
        <f t="shared" si="2"/>
        <v>Male_72</v>
      </c>
      <c r="J21" s="1" t="s">
        <v>165</v>
      </c>
      <c r="K21" s="8"/>
      <c r="L21"/>
    </row>
    <row r="22" spans="1:12" x14ac:dyDescent="0.2">
      <c r="A22" s="1" t="s">
        <v>20</v>
      </c>
      <c r="B22" s="2">
        <v>41334</v>
      </c>
      <c r="C22" s="2">
        <v>42369</v>
      </c>
      <c r="D22" s="1" t="s">
        <v>7</v>
      </c>
      <c r="E22" s="4">
        <f t="shared" si="0"/>
        <v>34.027397260273972</v>
      </c>
      <c r="F22" s="5" t="str">
        <f t="shared" si="1"/>
        <v>_subadult</v>
      </c>
      <c r="G22" s="5" t="str">
        <f t="shared" si="2"/>
        <v>Female_subadult</v>
      </c>
      <c r="J22" s="1" t="s">
        <v>166</v>
      </c>
      <c r="K22" s="8">
        <v>90</v>
      </c>
      <c r="L22"/>
    </row>
    <row r="23" spans="1:12" x14ac:dyDescent="0.2">
      <c r="A23" s="1" t="s">
        <v>21</v>
      </c>
      <c r="B23" s="2">
        <v>38047</v>
      </c>
      <c r="C23" s="2">
        <v>42369</v>
      </c>
      <c r="D23" s="1" t="s">
        <v>7</v>
      </c>
      <c r="E23" s="4">
        <f t="shared" si="0"/>
        <v>142.09315068493152</v>
      </c>
      <c r="F23" s="5" t="str">
        <f t="shared" si="1"/>
        <v>_84</v>
      </c>
      <c r="G23" s="5" t="str">
        <f t="shared" si="2"/>
        <v>Female_84</v>
      </c>
    </row>
    <row r="24" spans="1:12" x14ac:dyDescent="0.2">
      <c r="A24" s="1" t="s">
        <v>22</v>
      </c>
      <c r="B24" s="2">
        <v>38504</v>
      </c>
      <c r="C24" s="2">
        <v>42369</v>
      </c>
      <c r="D24" s="1" t="s">
        <v>4</v>
      </c>
      <c r="E24" s="4">
        <f t="shared" si="0"/>
        <v>127.06849315068493</v>
      </c>
      <c r="F24" s="5" t="str">
        <f t="shared" si="1"/>
        <v>_84</v>
      </c>
      <c r="G24" s="5" t="str">
        <f t="shared" si="2"/>
        <v>Male_84</v>
      </c>
    </row>
    <row r="25" spans="1:12" x14ac:dyDescent="0.2">
      <c r="A25" s="1" t="s">
        <v>23</v>
      </c>
      <c r="B25" s="2">
        <v>41730</v>
      </c>
      <c r="C25" s="2">
        <v>42369</v>
      </c>
      <c r="D25" s="1" t="s">
        <v>7</v>
      </c>
      <c r="E25" s="4">
        <f t="shared" si="0"/>
        <v>21.008219178082193</v>
      </c>
      <c r="F25" s="5" t="str">
        <f t="shared" si="1"/>
        <v>_juvenile</v>
      </c>
      <c r="G25" s="5" t="str">
        <f t="shared" si="2"/>
        <v>Female_juvenile</v>
      </c>
    </row>
    <row r="26" spans="1:12" x14ac:dyDescent="0.2">
      <c r="A26" s="1" t="s">
        <v>24</v>
      </c>
      <c r="B26" s="2">
        <v>37196</v>
      </c>
      <c r="C26" s="2">
        <v>42369</v>
      </c>
      <c r="D26" s="1" t="s">
        <v>7</v>
      </c>
      <c r="E26" s="4">
        <f t="shared" si="0"/>
        <v>170.07123287671232</v>
      </c>
      <c r="F26" s="5" t="str">
        <f t="shared" si="1"/>
        <v>_84</v>
      </c>
      <c r="G26" s="5" t="str">
        <f t="shared" si="2"/>
        <v>Female_84</v>
      </c>
    </row>
    <row r="27" spans="1:12" x14ac:dyDescent="0.2">
      <c r="A27" s="1" t="s">
        <v>25</v>
      </c>
      <c r="B27" s="2">
        <v>41609</v>
      </c>
      <c r="C27" s="2">
        <v>42369</v>
      </c>
      <c r="D27" s="1" t="s">
        <v>7</v>
      </c>
      <c r="E27" s="4">
        <f t="shared" si="0"/>
        <v>24.986301369863014</v>
      </c>
      <c r="F27" s="5" t="str">
        <f t="shared" si="1"/>
        <v>_subadult</v>
      </c>
      <c r="G27" s="5" t="str">
        <f t="shared" si="2"/>
        <v>Female_subadult</v>
      </c>
    </row>
    <row r="28" spans="1:12" x14ac:dyDescent="0.2">
      <c r="A28" s="1" t="s">
        <v>26</v>
      </c>
      <c r="B28" s="2">
        <v>41609</v>
      </c>
      <c r="C28" s="2">
        <v>42369</v>
      </c>
      <c r="D28" s="1" t="s">
        <v>7</v>
      </c>
      <c r="E28" s="4">
        <f t="shared" si="0"/>
        <v>24.986301369863014</v>
      </c>
      <c r="F28" s="5" t="str">
        <f t="shared" si="1"/>
        <v>_subadult</v>
      </c>
      <c r="G28" s="5" t="str">
        <f t="shared" si="2"/>
        <v>Female_subadult</v>
      </c>
    </row>
    <row r="29" spans="1:12" x14ac:dyDescent="0.2">
      <c r="A29" s="1" t="s">
        <v>27</v>
      </c>
      <c r="B29" s="2">
        <v>39264</v>
      </c>
      <c r="C29" s="2">
        <v>42369</v>
      </c>
      <c r="D29" s="1" t="s">
        <v>7</v>
      </c>
      <c r="E29" s="4">
        <f t="shared" si="0"/>
        <v>102.08219178082192</v>
      </c>
      <c r="F29" s="5" t="str">
        <f t="shared" si="1"/>
        <v>_84</v>
      </c>
      <c r="G29" s="5" t="str">
        <f t="shared" si="2"/>
        <v>Female_84</v>
      </c>
    </row>
    <row r="30" spans="1:12" x14ac:dyDescent="0.2">
      <c r="A30" s="1" t="s">
        <v>28</v>
      </c>
      <c r="B30" s="2">
        <v>38504</v>
      </c>
      <c r="C30" s="2">
        <v>42369</v>
      </c>
      <c r="D30" s="1" t="s">
        <v>7</v>
      </c>
      <c r="E30" s="4">
        <f t="shared" si="0"/>
        <v>127.06849315068493</v>
      </c>
      <c r="F30" s="5" t="str">
        <f t="shared" si="1"/>
        <v>_84</v>
      </c>
      <c r="G30" s="5" t="str">
        <f t="shared" si="2"/>
        <v>Female_84</v>
      </c>
    </row>
    <row r="31" spans="1:12" x14ac:dyDescent="0.2">
      <c r="A31" s="1" t="s">
        <v>80</v>
      </c>
      <c r="B31" s="2">
        <v>42248</v>
      </c>
      <c r="C31" s="2">
        <v>42369</v>
      </c>
      <c r="D31" s="2" t="s">
        <v>88</v>
      </c>
      <c r="E31" s="4">
        <f t="shared" si="0"/>
        <v>3.978082191780822</v>
      </c>
      <c r="F31" s="5" t="str">
        <f t="shared" si="1"/>
        <v>_cub</v>
      </c>
      <c r="G31" s="5" t="str">
        <f t="shared" si="2"/>
        <v>Unknown_cub</v>
      </c>
    </row>
    <row r="32" spans="1:12" x14ac:dyDescent="0.2">
      <c r="A32" s="1" t="s">
        <v>80</v>
      </c>
      <c r="B32" s="2">
        <v>42248</v>
      </c>
      <c r="C32" s="2">
        <v>42369</v>
      </c>
      <c r="D32" s="2" t="s">
        <v>88</v>
      </c>
      <c r="E32" s="4">
        <f t="shared" si="0"/>
        <v>3.978082191780822</v>
      </c>
      <c r="F32" s="5" t="str">
        <f t="shared" si="1"/>
        <v>_cub</v>
      </c>
      <c r="G32" s="5" t="str">
        <f t="shared" si="2"/>
        <v>Unknown_cub</v>
      </c>
    </row>
    <row r="33" spans="1:7" x14ac:dyDescent="0.2">
      <c r="A33" s="1" t="s">
        <v>29</v>
      </c>
      <c r="B33" s="2">
        <v>38749</v>
      </c>
      <c r="C33" s="2">
        <v>42369</v>
      </c>
      <c r="D33" s="1" t="s">
        <v>4</v>
      </c>
      <c r="E33" s="4">
        <f t="shared" si="0"/>
        <v>119.01369863013699</v>
      </c>
      <c r="F33" s="5" t="str">
        <f t="shared" si="1"/>
        <v>_84</v>
      </c>
      <c r="G33" s="5" t="str">
        <f t="shared" si="2"/>
        <v>Male_84</v>
      </c>
    </row>
    <row r="34" spans="1:7" x14ac:dyDescent="0.2">
      <c r="A34" s="1" t="s">
        <v>30</v>
      </c>
      <c r="B34" s="2">
        <v>39965</v>
      </c>
      <c r="C34" s="2">
        <v>42369</v>
      </c>
      <c r="D34" s="1" t="s">
        <v>4</v>
      </c>
      <c r="E34" s="4">
        <f t="shared" si="0"/>
        <v>79.035616438356158</v>
      </c>
      <c r="F34" s="5" t="str">
        <f t="shared" si="1"/>
        <v>_72</v>
      </c>
      <c r="G34" s="5" t="str">
        <f t="shared" si="2"/>
        <v>Male_72</v>
      </c>
    </row>
    <row r="35" spans="1:7" x14ac:dyDescent="0.2">
      <c r="A35" s="1" t="s">
        <v>31</v>
      </c>
      <c r="B35" s="2">
        <v>39692</v>
      </c>
      <c r="C35" s="2">
        <v>42369</v>
      </c>
      <c r="D35" s="1" t="s">
        <v>7</v>
      </c>
      <c r="E35" s="4">
        <f t="shared" si="0"/>
        <v>88.010958904109586</v>
      </c>
      <c r="F35" s="5" t="str">
        <f t="shared" si="1"/>
        <v>_84</v>
      </c>
      <c r="G35" s="5" t="str">
        <f t="shared" si="2"/>
        <v>Female_84</v>
      </c>
    </row>
    <row r="36" spans="1:7" x14ac:dyDescent="0.2">
      <c r="A36" s="1" t="s">
        <v>81</v>
      </c>
      <c r="B36" s="2">
        <v>42125</v>
      </c>
      <c r="C36" s="2">
        <v>42369</v>
      </c>
      <c r="D36" s="2" t="s">
        <v>7</v>
      </c>
      <c r="E36" s="4">
        <f t="shared" si="0"/>
        <v>8.0219178082191789</v>
      </c>
      <c r="F36" s="5" t="str">
        <f t="shared" si="1"/>
        <v>_cub</v>
      </c>
      <c r="G36" s="5" t="str">
        <f t="shared" si="2"/>
        <v>Female_cub</v>
      </c>
    </row>
    <row r="37" spans="1:7" x14ac:dyDescent="0.2">
      <c r="A37" s="1" t="s">
        <v>32</v>
      </c>
      <c r="B37" s="2">
        <v>36800</v>
      </c>
      <c r="C37" s="2">
        <v>42369</v>
      </c>
      <c r="D37" s="1" t="s">
        <v>7</v>
      </c>
      <c r="E37" s="4">
        <f t="shared" si="0"/>
        <v>183.0904109589041</v>
      </c>
      <c r="F37" s="5" t="str">
        <f t="shared" si="1"/>
        <v>_84</v>
      </c>
      <c r="G37" s="5" t="str">
        <f t="shared" si="2"/>
        <v>Female_84</v>
      </c>
    </row>
    <row r="38" spans="1:7" x14ac:dyDescent="0.2">
      <c r="A38" s="1" t="s">
        <v>33</v>
      </c>
      <c r="B38" s="2">
        <v>41640</v>
      </c>
      <c r="C38" s="2">
        <v>42369</v>
      </c>
      <c r="D38" s="1" t="s">
        <v>4</v>
      </c>
      <c r="E38" s="4">
        <f t="shared" si="0"/>
        <v>23.967123287671232</v>
      </c>
      <c r="F38" s="5" t="str">
        <f t="shared" si="1"/>
        <v>_juvenile</v>
      </c>
      <c r="G38" s="5" t="str">
        <f t="shared" si="2"/>
        <v>Male_juvenile</v>
      </c>
    </row>
    <row r="39" spans="1:7" x14ac:dyDescent="0.2">
      <c r="A39" s="1" t="s">
        <v>34</v>
      </c>
      <c r="B39" s="2">
        <v>38930</v>
      </c>
      <c r="C39" s="2">
        <v>42369</v>
      </c>
      <c r="D39" s="1" t="s">
        <v>7</v>
      </c>
      <c r="E39" s="4">
        <f t="shared" si="0"/>
        <v>113.06301369863013</v>
      </c>
      <c r="F39" s="5" t="str">
        <f t="shared" si="1"/>
        <v>_84</v>
      </c>
      <c r="G39" s="5" t="str">
        <f t="shared" si="2"/>
        <v>Female_84</v>
      </c>
    </row>
    <row r="40" spans="1:7" x14ac:dyDescent="0.2">
      <c r="A40" s="1" t="s">
        <v>35</v>
      </c>
      <c r="B40" s="2">
        <v>41852</v>
      </c>
      <c r="C40" s="2">
        <v>42369</v>
      </c>
      <c r="D40" s="1" t="s">
        <v>7</v>
      </c>
      <c r="E40" s="4">
        <f t="shared" si="0"/>
        <v>16.997260273972604</v>
      </c>
      <c r="F40" s="5" t="str">
        <f t="shared" si="1"/>
        <v>_juvenile</v>
      </c>
      <c r="G40" s="5" t="str">
        <f t="shared" si="2"/>
        <v>Female_juvenile</v>
      </c>
    </row>
    <row r="41" spans="1:7" x14ac:dyDescent="0.2">
      <c r="A41" s="1" t="s">
        <v>36</v>
      </c>
      <c r="B41" s="2">
        <v>38504</v>
      </c>
      <c r="C41" s="2">
        <v>42369</v>
      </c>
      <c r="D41" s="1" t="s">
        <v>4</v>
      </c>
      <c r="E41" s="4">
        <f t="shared" si="0"/>
        <v>127.06849315068493</v>
      </c>
      <c r="F41" s="5" t="str">
        <f t="shared" si="1"/>
        <v>_84</v>
      </c>
      <c r="G41" s="5" t="str">
        <f t="shared" si="2"/>
        <v>Male_84</v>
      </c>
    </row>
    <row r="42" spans="1:7" x14ac:dyDescent="0.2">
      <c r="A42" s="1" t="s">
        <v>37</v>
      </c>
      <c r="B42" s="2">
        <v>39692</v>
      </c>
      <c r="C42" s="2">
        <v>42369</v>
      </c>
      <c r="D42" s="1" t="s">
        <v>4</v>
      </c>
      <c r="E42" s="4">
        <f t="shared" si="0"/>
        <v>88.010958904109586</v>
      </c>
      <c r="F42" s="5" t="str">
        <f t="shared" si="1"/>
        <v>_84</v>
      </c>
      <c r="G42" s="5" t="str">
        <f t="shared" si="2"/>
        <v>Male_84</v>
      </c>
    </row>
    <row r="43" spans="1:7" x14ac:dyDescent="0.2">
      <c r="A43" s="1" t="s">
        <v>38</v>
      </c>
      <c r="B43" s="2">
        <v>39995</v>
      </c>
      <c r="C43" s="2">
        <v>42369</v>
      </c>
      <c r="D43" s="1" t="s">
        <v>7</v>
      </c>
      <c r="E43" s="4">
        <f t="shared" si="0"/>
        <v>78.049315068493144</v>
      </c>
      <c r="F43" s="5" t="str">
        <f t="shared" si="1"/>
        <v>_72</v>
      </c>
      <c r="G43" s="5" t="str">
        <f t="shared" si="2"/>
        <v>Female_72</v>
      </c>
    </row>
    <row r="44" spans="1:7" x14ac:dyDescent="0.2">
      <c r="A44" s="1" t="s">
        <v>39</v>
      </c>
      <c r="B44" s="2">
        <v>41244</v>
      </c>
      <c r="C44" s="2">
        <v>42369</v>
      </c>
      <c r="D44" s="1" t="s">
        <v>7</v>
      </c>
      <c r="E44" s="4">
        <f t="shared" si="0"/>
        <v>36.986301369863014</v>
      </c>
      <c r="F44" s="5" t="str">
        <f t="shared" si="1"/>
        <v>_36</v>
      </c>
      <c r="G44" s="5" t="str">
        <f t="shared" si="2"/>
        <v>Female_36</v>
      </c>
    </row>
    <row r="45" spans="1:7" x14ac:dyDescent="0.2">
      <c r="A45" s="1" t="s">
        <v>40</v>
      </c>
      <c r="B45" s="2">
        <v>40695</v>
      </c>
      <c r="C45" s="2">
        <v>42369</v>
      </c>
      <c r="D45" s="1" t="s">
        <v>7</v>
      </c>
      <c r="E45" s="4">
        <f t="shared" si="0"/>
        <v>55.035616438356165</v>
      </c>
      <c r="F45" s="5" t="str">
        <f t="shared" si="1"/>
        <v>_48</v>
      </c>
      <c r="G45" s="5" t="str">
        <f t="shared" si="2"/>
        <v>Female_48</v>
      </c>
    </row>
    <row r="46" spans="1:7" x14ac:dyDescent="0.2">
      <c r="A46" s="1" t="s">
        <v>75</v>
      </c>
      <c r="B46" s="2">
        <v>42309</v>
      </c>
      <c r="C46" s="2">
        <v>42369</v>
      </c>
      <c r="D46" s="2" t="s">
        <v>88</v>
      </c>
      <c r="E46" s="4">
        <f t="shared" si="0"/>
        <v>1.9726027397260273</v>
      </c>
      <c r="F46" s="5" t="str">
        <f t="shared" si="1"/>
        <v>_cub</v>
      </c>
      <c r="G46" s="5" t="str">
        <f t="shared" si="2"/>
        <v>Unknown_cub</v>
      </c>
    </row>
    <row r="47" spans="1:7" x14ac:dyDescent="0.2">
      <c r="A47" s="1" t="s">
        <v>75</v>
      </c>
      <c r="B47" s="2">
        <v>42309</v>
      </c>
      <c r="C47" s="2">
        <v>42369</v>
      </c>
      <c r="D47" s="2" t="s">
        <v>88</v>
      </c>
      <c r="E47" s="4">
        <f t="shared" si="0"/>
        <v>1.9726027397260273</v>
      </c>
      <c r="F47" s="5" t="str">
        <f t="shared" si="1"/>
        <v>_cub</v>
      </c>
      <c r="G47" s="5" t="str">
        <f t="shared" si="2"/>
        <v>Unknown_cub</v>
      </c>
    </row>
    <row r="48" spans="1:7" x14ac:dyDescent="0.2">
      <c r="A48" s="1" t="s">
        <v>41</v>
      </c>
      <c r="B48" s="2">
        <v>39904</v>
      </c>
      <c r="C48" s="2">
        <v>42369</v>
      </c>
      <c r="D48" s="1" t="s">
        <v>7</v>
      </c>
      <c r="E48" s="4">
        <f t="shared" si="0"/>
        <v>81.041095890410958</v>
      </c>
      <c r="F48" s="5" t="str">
        <f t="shared" si="1"/>
        <v>_72</v>
      </c>
      <c r="G48" s="5" t="str">
        <f t="shared" si="2"/>
        <v>Female_72</v>
      </c>
    </row>
    <row r="49" spans="1:7" x14ac:dyDescent="0.2">
      <c r="A49" s="1" t="s">
        <v>42</v>
      </c>
      <c r="B49" s="2">
        <v>41640</v>
      </c>
      <c r="C49" s="2">
        <v>42369</v>
      </c>
      <c r="D49" s="1" t="s">
        <v>7</v>
      </c>
      <c r="E49" s="4">
        <f t="shared" si="0"/>
        <v>23.967123287671232</v>
      </c>
      <c r="F49" s="5" t="str">
        <f t="shared" si="1"/>
        <v>_juvenile</v>
      </c>
      <c r="G49" s="5" t="str">
        <f t="shared" si="2"/>
        <v>Female_juvenile</v>
      </c>
    </row>
    <row r="50" spans="1:7" x14ac:dyDescent="0.2">
      <c r="A50" s="1" t="s">
        <v>43</v>
      </c>
      <c r="B50" s="2">
        <v>39995</v>
      </c>
      <c r="C50" s="2">
        <v>42369</v>
      </c>
      <c r="D50" s="1" t="s">
        <v>4</v>
      </c>
      <c r="E50" s="4">
        <f t="shared" si="0"/>
        <v>78.049315068493144</v>
      </c>
      <c r="F50" s="5" t="str">
        <f t="shared" si="1"/>
        <v>_72</v>
      </c>
      <c r="G50" s="5" t="str">
        <f t="shared" si="2"/>
        <v>Male_72</v>
      </c>
    </row>
    <row r="51" spans="1:7" x14ac:dyDescent="0.2">
      <c r="A51" s="1" t="s">
        <v>87</v>
      </c>
      <c r="B51" s="2">
        <v>41791</v>
      </c>
      <c r="C51" s="2">
        <v>42369</v>
      </c>
      <c r="D51" s="2" t="s">
        <v>4</v>
      </c>
      <c r="E51" s="4">
        <f t="shared" si="0"/>
        <v>19.002739726027396</v>
      </c>
      <c r="F51" s="5" t="str">
        <f t="shared" si="1"/>
        <v>_juvenile</v>
      </c>
      <c r="G51" s="5" t="str">
        <f t="shared" si="2"/>
        <v>Male_juvenile</v>
      </c>
    </row>
    <row r="52" spans="1:7" x14ac:dyDescent="0.2">
      <c r="A52" s="1" t="s">
        <v>44</v>
      </c>
      <c r="B52" s="2">
        <v>38261</v>
      </c>
      <c r="C52" s="2">
        <v>42369</v>
      </c>
      <c r="D52" s="1" t="s">
        <v>7</v>
      </c>
      <c r="E52" s="4">
        <f t="shared" si="0"/>
        <v>135.05753424657533</v>
      </c>
      <c r="F52" s="5" t="str">
        <f t="shared" si="1"/>
        <v>_84</v>
      </c>
      <c r="G52" s="5" t="str">
        <f t="shared" si="2"/>
        <v>Female_84</v>
      </c>
    </row>
    <row r="53" spans="1:7" x14ac:dyDescent="0.2">
      <c r="A53" s="1" t="s">
        <v>45</v>
      </c>
      <c r="B53" s="2">
        <v>41244</v>
      </c>
      <c r="C53" s="2">
        <v>42369</v>
      </c>
      <c r="D53" s="1" t="s">
        <v>4</v>
      </c>
      <c r="E53" s="4">
        <f t="shared" si="0"/>
        <v>36.986301369863014</v>
      </c>
      <c r="F53" s="5" t="str">
        <f t="shared" si="1"/>
        <v>_36</v>
      </c>
      <c r="G53" s="5" t="str">
        <f t="shared" si="2"/>
        <v>Male_36</v>
      </c>
    </row>
    <row r="54" spans="1:7" x14ac:dyDescent="0.2">
      <c r="A54" s="1" t="s">
        <v>46</v>
      </c>
      <c r="B54" s="2">
        <v>40940</v>
      </c>
      <c r="C54" s="2">
        <v>42369</v>
      </c>
      <c r="D54" s="1" t="s">
        <v>4</v>
      </c>
      <c r="E54" s="4">
        <f t="shared" si="0"/>
        <v>46.980821917808221</v>
      </c>
      <c r="F54" s="5" t="str">
        <f t="shared" si="1"/>
        <v>_36</v>
      </c>
      <c r="G54" s="5" t="str">
        <f t="shared" si="2"/>
        <v>Male_36</v>
      </c>
    </row>
    <row r="55" spans="1:7" x14ac:dyDescent="0.2">
      <c r="A55" s="1" t="s">
        <v>47</v>
      </c>
      <c r="B55" s="2">
        <v>39814</v>
      </c>
      <c r="C55" s="2">
        <v>42369</v>
      </c>
      <c r="D55" s="1" t="s">
        <v>4</v>
      </c>
      <c r="E55" s="4">
        <f t="shared" si="0"/>
        <v>84</v>
      </c>
      <c r="F55" s="5" t="str">
        <f t="shared" si="1"/>
        <v>_84</v>
      </c>
      <c r="G55" s="5" t="str">
        <f t="shared" si="2"/>
        <v>Male_84</v>
      </c>
    </row>
    <row r="56" spans="1:7" x14ac:dyDescent="0.2">
      <c r="A56" s="1" t="s">
        <v>48</v>
      </c>
      <c r="B56" s="2">
        <v>38443</v>
      </c>
      <c r="C56" s="2">
        <v>42369</v>
      </c>
      <c r="D56" s="1" t="s">
        <v>7</v>
      </c>
      <c r="E56" s="4">
        <f t="shared" si="0"/>
        <v>129.07397260273973</v>
      </c>
      <c r="F56" s="5" t="str">
        <f t="shared" si="1"/>
        <v>_84</v>
      </c>
      <c r="G56" s="5" t="str">
        <f t="shared" si="2"/>
        <v>Female_84</v>
      </c>
    </row>
    <row r="57" spans="1:7" x14ac:dyDescent="0.2">
      <c r="A57" s="1" t="s">
        <v>82</v>
      </c>
      <c r="B57" s="2">
        <v>42125</v>
      </c>
      <c r="C57" s="2">
        <v>42369</v>
      </c>
      <c r="D57" s="2" t="s">
        <v>7</v>
      </c>
      <c r="E57" s="4">
        <f t="shared" si="0"/>
        <v>8.0219178082191789</v>
      </c>
      <c r="F57" s="5" t="str">
        <f t="shared" si="1"/>
        <v>_cub</v>
      </c>
      <c r="G57" s="5" t="str">
        <f t="shared" si="2"/>
        <v>Female_cub</v>
      </c>
    </row>
    <row r="58" spans="1:7" x14ac:dyDescent="0.2">
      <c r="A58" s="1" t="s">
        <v>49</v>
      </c>
      <c r="B58" s="2">
        <v>41122</v>
      </c>
      <c r="C58" s="2">
        <v>42369</v>
      </c>
      <c r="D58" s="1" t="s">
        <v>7</v>
      </c>
      <c r="E58" s="4">
        <f t="shared" si="0"/>
        <v>40.9972602739726</v>
      </c>
      <c r="F58" s="5" t="str">
        <f t="shared" si="1"/>
        <v>_36</v>
      </c>
      <c r="G58" s="5" t="str">
        <f t="shared" si="2"/>
        <v>Female_36</v>
      </c>
    </row>
    <row r="59" spans="1:7" x14ac:dyDescent="0.2">
      <c r="A59" s="1" t="s">
        <v>50</v>
      </c>
      <c r="B59" s="2">
        <v>41153</v>
      </c>
      <c r="C59" s="2">
        <v>42369</v>
      </c>
      <c r="D59" s="1" t="s">
        <v>7</v>
      </c>
      <c r="E59" s="4">
        <f t="shared" si="0"/>
        <v>39.978082191780821</v>
      </c>
      <c r="F59" s="5" t="str">
        <f t="shared" si="1"/>
        <v>_36</v>
      </c>
      <c r="G59" s="5" t="str">
        <f t="shared" si="2"/>
        <v>Female_36</v>
      </c>
    </row>
    <row r="60" spans="1:7" x14ac:dyDescent="0.2">
      <c r="A60" s="1" t="s">
        <v>51</v>
      </c>
      <c r="B60" s="2">
        <v>39965</v>
      </c>
      <c r="C60" s="2">
        <v>42369</v>
      </c>
      <c r="D60" s="1" t="s">
        <v>7</v>
      </c>
      <c r="E60" s="4">
        <f t="shared" si="0"/>
        <v>79.035616438356158</v>
      </c>
      <c r="F60" s="5" t="str">
        <f t="shared" si="1"/>
        <v>_72</v>
      </c>
      <c r="G60" s="5" t="str">
        <f t="shared" si="2"/>
        <v>Female_72</v>
      </c>
    </row>
    <row r="61" spans="1:7" x14ac:dyDescent="0.2">
      <c r="A61" s="1" t="s">
        <v>52</v>
      </c>
      <c r="B61" s="2">
        <v>40179</v>
      </c>
      <c r="C61" s="2">
        <v>42369</v>
      </c>
      <c r="D61" s="1" t="s">
        <v>4</v>
      </c>
      <c r="E61" s="4">
        <f t="shared" si="0"/>
        <v>72</v>
      </c>
      <c r="F61" s="5" t="str">
        <f t="shared" si="1"/>
        <v>_72</v>
      </c>
      <c r="G61" s="5" t="str">
        <f t="shared" si="2"/>
        <v>Male_72</v>
      </c>
    </row>
    <row r="62" spans="1:7" x14ac:dyDescent="0.2">
      <c r="A62" s="1" t="s">
        <v>53</v>
      </c>
      <c r="B62" s="2">
        <v>39114</v>
      </c>
      <c r="C62" s="2">
        <v>42369</v>
      </c>
      <c r="D62" s="1" t="s">
        <v>7</v>
      </c>
      <c r="E62" s="4">
        <f t="shared" si="0"/>
        <v>107.01369863013699</v>
      </c>
      <c r="F62" s="5" t="str">
        <f t="shared" si="1"/>
        <v>_84</v>
      </c>
      <c r="G62" s="5" t="str">
        <f t="shared" si="2"/>
        <v>Female_84</v>
      </c>
    </row>
    <row r="63" spans="1:7" x14ac:dyDescent="0.2">
      <c r="A63" s="1" t="s">
        <v>54</v>
      </c>
      <c r="B63" s="2">
        <v>39356</v>
      </c>
      <c r="C63" s="2">
        <v>42369</v>
      </c>
      <c r="D63" s="1" t="s">
        <v>7</v>
      </c>
      <c r="E63" s="4">
        <f t="shared" si="0"/>
        <v>99.057534246575329</v>
      </c>
      <c r="F63" s="5" t="str">
        <f t="shared" si="1"/>
        <v>_84</v>
      </c>
      <c r="G63" s="5" t="str">
        <f t="shared" si="2"/>
        <v>Female_84</v>
      </c>
    </row>
    <row r="64" spans="1:7" x14ac:dyDescent="0.2">
      <c r="A64" s="1" t="s">
        <v>79</v>
      </c>
      <c r="B64" s="2">
        <v>42278</v>
      </c>
      <c r="C64" s="2">
        <v>42369</v>
      </c>
      <c r="D64" s="2" t="s">
        <v>88</v>
      </c>
      <c r="E64" s="4">
        <f t="shared" si="0"/>
        <v>2.9917808219178084</v>
      </c>
      <c r="F64" s="5" t="str">
        <f t="shared" si="1"/>
        <v>_cub</v>
      </c>
      <c r="G64" s="5" t="str">
        <f t="shared" si="2"/>
        <v>Unknown_cub</v>
      </c>
    </row>
    <row r="65" spans="1:7" x14ac:dyDescent="0.2">
      <c r="A65" s="1" t="s">
        <v>79</v>
      </c>
      <c r="B65" s="2">
        <v>42278</v>
      </c>
      <c r="C65" s="2">
        <v>42369</v>
      </c>
      <c r="D65" s="2" t="s">
        <v>88</v>
      </c>
      <c r="E65" s="4">
        <f t="shared" si="0"/>
        <v>2.9917808219178084</v>
      </c>
      <c r="F65" s="5" t="str">
        <f t="shared" si="1"/>
        <v>_cub</v>
      </c>
      <c r="G65" s="5" t="str">
        <f t="shared" si="2"/>
        <v>Unknown_cub</v>
      </c>
    </row>
    <row r="66" spans="1:7" x14ac:dyDescent="0.2">
      <c r="A66" s="1" t="s">
        <v>55</v>
      </c>
      <c r="B66" s="2">
        <v>39234</v>
      </c>
      <c r="C66" s="2">
        <v>42369</v>
      </c>
      <c r="D66" s="1" t="s">
        <v>7</v>
      </c>
      <c r="E66" s="4">
        <f t="shared" si="0"/>
        <v>103.06849315068493</v>
      </c>
      <c r="F66" s="5" t="str">
        <f t="shared" si="1"/>
        <v>_84</v>
      </c>
      <c r="G66" s="5" t="str">
        <f t="shared" si="2"/>
        <v>Female_84</v>
      </c>
    </row>
    <row r="67" spans="1:7" x14ac:dyDescent="0.2">
      <c r="A67" s="1" t="s">
        <v>76</v>
      </c>
      <c r="B67" s="2">
        <v>42309</v>
      </c>
      <c r="C67" s="2">
        <v>42369</v>
      </c>
      <c r="D67" s="2" t="s">
        <v>88</v>
      </c>
      <c r="E67" s="4">
        <f t="shared" ref="E67:E91" si="3">((C67-B67)/365)*12</f>
        <v>1.9726027397260273</v>
      </c>
      <c r="F67" s="5" t="str">
        <f t="shared" ref="F67:F91" si="4">IF(E67&lt;=12,"_cub", IF(E67&lt;24,"_juvenile", IF(E67&lt;36,"_subadult", IF(E67&lt;48,"_36", IF(E67&lt;60,"_48", IF(E67&lt;72,"_60", IF(E67&lt;84, "_72", IF(E67&gt;=84,"_84", "NA"))))))))</f>
        <v>_cub</v>
      </c>
      <c r="G67" s="5" t="str">
        <f t="shared" ref="G67:G91" si="5">D67&amp;F67</f>
        <v>Unknown_cub</v>
      </c>
    </row>
    <row r="68" spans="1:7" x14ac:dyDescent="0.2">
      <c r="A68" s="1" t="s">
        <v>76</v>
      </c>
      <c r="B68" s="2">
        <v>42309</v>
      </c>
      <c r="C68" s="2">
        <v>42369</v>
      </c>
      <c r="D68" s="2" t="s">
        <v>88</v>
      </c>
      <c r="E68" s="4">
        <f t="shared" si="3"/>
        <v>1.9726027397260273</v>
      </c>
      <c r="F68" s="5" t="str">
        <f t="shared" si="4"/>
        <v>_cub</v>
      </c>
      <c r="G68" s="5" t="str">
        <f t="shared" si="5"/>
        <v>Unknown_cub</v>
      </c>
    </row>
    <row r="69" spans="1:7" x14ac:dyDescent="0.2">
      <c r="A69" s="1" t="s">
        <v>56</v>
      </c>
      <c r="B69" s="2">
        <v>40940</v>
      </c>
      <c r="C69" s="2">
        <v>42369</v>
      </c>
      <c r="D69" s="1" t="s">
        <v>7</v>
      </c>
      <c r="E69" s="4">
        <f t="shared" si="3"/>
        <v>46.980821917808221</v>
      </c>
      <c r="F69" s="5" t="str">
        <f t="shared" si="4"/>
        <v>_36</v>
      </c>
      <c r="G69" s="5" t="str">
        <f t="shared" si="5"/>
        <v>Female_36</v>
      </c>
    </row>
    <row r="70" spans="1:7" x14ac:dyDescent="0.2">
      <c r="A70" s="1" t="s">
        <v>57</v>
      </c>
      <c r="B70" s="2">
        <v>40695</v>
      </c>
      <c r="C70" s="2">
        <v>42369</v>
      </c>
      <c r="D70" s="1" t="s">
        <v>7</v>
      </c>
      <c r="E70" s="4">
        <f t="shared" si="3"/>
        <v>55.035616438356165</v>
      </c>
      <c r="F70" s="5" t="str">
        <f t="shared" si="4"/>
        <v>_48</v>
      </c>
      <c r="G70" s="5" t="str">
        <f t="shared" si="5"/>
        <v>Female_48</v>
      </c>
    </row>
    <row r="71" spans="1:7" x14ac:dyDescent="0.2">
      <c r="A71" s="1" t="s">
        <v>77</v>
      </c>
      <c r="B71" s="2">
        <v>42309</v>
      </c>
      <c r="C71" s="2">
        <v>42369</v>
      </c>
      <c r="D71" s="2" t="s">
        <v>88</v>
      </c>
      <c r="E71" s="4">
        <f t="shared" si="3"/>
        <v>1.9726027397260273</v>
      </c>
      <c r="F71" s="5" t="str">
        <f t="shared" si="4"/>
        <v>_cub</v>
      </c>
      <c r="G71" s="5" t="str">
        <f t="shared" si="5"/>
        <v>Unknown_cub</v>
      </c>
    </row>
    <row r="72" spans="1:7" x14ac:dyDescent="0.2">
      <c r="A72" s="1" t="s">
        <v>58</v>
      </c>
      <c r="B72" s="2">
        <v>39114</v>
      </c>
      <c r="C72" s="2">
        <v>42369</v>
      </c>
      <c r="D72" s="1" t="s">
        <v>7</v>
      </c>
      <c r="E72" s="4">
        <f t="shared" si="3"/>
        <v>107.01369863013699</v>
      </c>
      <c r="F72" s="5" t="str">
        <f t="shared" si="4"/>
        <v>_84</v>
      </c>
      <c r="G72" s="5" t="str">
        <f t="shared" si="5"/>
        <v>Female_84</v>
      </c>
    </row>
    <row r="73" spans="1:7" x14ac:dyDescent="0.2">
      <c r="A73" s="1" t="s">
        <v>59</v>
      </c>
      <c r="B73" s="2">
        <v>39904</v>
      </c>
      <c r="C73" s="2">
        <v>42369</v>
      </c>
      <c r="D73" s="1" t="s">
        <v>7</v>
      </c>
      <c r="E73" s="4">
        <f t="shared" si="3"/>
        <v>81.041095890410958</v>
      </c>
      <c r="F73" s="5" t="str">
        <f t="shared" si="4"/>
        <v>_72</v>
      </c>
      <c r="G73" s="5" t="str">
        <f t="shared" si="5"/>
        <v>Female_72</v>
      </c>
    </row>
    <row r="74" spans="1:7" x14ac:dyDescent="0.2">
      <c r="A74" s="1" t="s">
        <v>78</v>
      </c>
      <c r="B74" s="2">
        <v>42309</v>
      </c>
      <c r="C74" s="2">
        <v>42369</v>
      </c>
      <c r="D74" s="2" t="s">
        <v>88</v>
      </c>
      <c r="E74" s="4">
        <f t="shared" si="3"/>
        <v>1.9726027397260273</v>
      </c>
      <c r="F74" s="5" t="str">
        <f t="shared" si="4"/>
        <v>_cub</v>
      </c>
      <c r="G74" s="5" t="str">
        <f t="shared" si="5"/>
        <v>Unknown_cub</v>
      </c>
    </row>
    <row r="75" spans="1:7" x14ac:dyDescent="0.2">
      <c r="A75" s="1" t="s">
        <v>78</v>
      </c>
      <c r="B75" s="2">
        <v>42309</v>
      </c>
      <c r="C75" s="2">
        <v>42369</v>
      </c>
      <c r="D75" s="2" t="s">
        <v>88</v>
      </c>
      <c r="E75" s="4">
        <f t="shared" si="3"/>
        <v>1.9726027397260273</v>
      </c>
      <c r="F75" s="5" t="str">
        <f t="shared" si="4"/>
        <v>_cub</v>
      </c>
      <c r="G75" s="5" t="str">
        <f t="shared" si="5"/>
        <v>Unknown_cub</v>
      </c>
    </row>
    <row r="76" spans="1:7" x14ac:dyDescent="0.2">
      <c r="A76" s="1" t="s">
        <v>78</v>
      </c>
      <c r="B76" s="2">
        <v>42309</v>
      </c>
      <c r="C76" s="2">
        <v>42369</v>
      </c>
      <c r="D76" s="2" t="s">
        <v>88</v>
      </c>
      <c r="E76" s="4">
        <f t="shared" si="3"/>
        <v>1.9726027397260273</v>
      </c>
      <c r="F76" s="5" t="str">
        <f t="shared" si="4"/>
        <v>_cub</v>
      </c>
      <c r="G76" s="5" t="str">
        <f t="shared" si="5"/>
        <v>Unknown_cub</v>
      </c>
    </row>
    <row r="77" spans="1:7" x14ac:dyDescent="0.2">
      <c r="A77" s="1" t="s">
        <v>60</v>
      </c>
      <c r="B77" s="2">
        <v>38869</v>
      </c>
      <c r="C77" s="2">
        <v>42369</v>
      </c>
      <c r="D77" s="1" t="s">
        <v>4</v>
      </c>
      <c r="E77" s="4">
        <f t="shared" si="3"/>
        <v>115.06849315068493</v>
      </c>
      <c r="F77" s="5" t="str">
        <f t="shared" si="4"/>
        <v>_84</v>
      </c>
      <c r="G77" s="5" t="str">
        <f t="shared" si="5"/>
        <v>Male_84</v>
      </c>
    </row>
    <row r="78" spans="1:7" x14ac:dyDescent="0.2">
      <c r="A78" s="1" t="s">
        <v>61</v>
      </c>
      <c r="B78" s="2">
        <v>40603</v>
      </c>
      <c r="C78" s="2">
        <v>42369</v>
      </c>
      <c r="D78" s="1" t="s">
        <v>4</v>
      </c>
      <c r="E78" s="4">
        <f t="shared" si="3"/>
        <v>58.060273972602744</v>
      </c>
      <c r="F78" s="5" t="str">
        <f t="shared" si="4"/>
        <v>_48</v>
      </c>
      <c r="G78" s="5" t="str">
        <f t="shared" si="5"/>
        <v>Male_48</v>
      </c>
    </row>
    <row r="79" spans="1:7" x14ac:dyDescent="0.2">
      <c r="A79" s="1" t="s">
        <v>62</v>
      </c>
      <c r="B79" s="2">
        <v>40725</v>
      </c>
      <c r="C79" s="2">
        <v>42369</v>
      </c>
      <c r="D79" s="1" t="s">
        <v>7</v>
      </c>
      <c r="E79" s="4">
        <f t="shared" si="3"/>
        <v>54.049315068493144</v>
      </c>
      <c r="F79" s="5" t="str">
        <f t="shared" si="4"/>
        <v>_48</v>
      </c>
      <c r="G79" s="5" t="str">
        <f t="shared" si="5"/>
        <v>Female_48</v>
      </c>
    </row>
    <row r="80" spans="1:7" x14ac:dyDescent="0.2">
      <c r="A80" s="1" t="s">
        <v>63</v>
      </c>
      <c r="B80" s="2">
        <v>41671</v>
      </c>
      <c r="C80" s="2">
        <v>42369</v>
      </c>
      <c r="D80" s="1" t="s">
        <v>7</v>
      </c>
      <c r="E80" s="4">
        <f t="shared" si="3"/>
        <v>22.947945205479449</v>
      </c>
      <c r="F80" s="5" t="str">
        <f t="shared" si="4"/>
        <v>_juvenile</v>
      </c>
      <c r="G80" s="5" t="str">
        <f t="shared" si="5"/>
        <v>Female_juvenile</v>
      </c>
    </row>
    <row r="81" spans="1:7" x14ac:dyDescent="0.2">
      <c r="A81" s="1" t="s">
        <v>64</v>
      </c>
      <c r="B81" s="2">
        <v>38777</v>
      </c>
      <c r="C81" s="2">
        <v>42369</v>
      </c>
      <c r="D81" s="1" t="s">
        <v>7</v>
      </c>
      <c r="E81" s="4">
        <f t="shared" si="3"/>
        <v>118.0931506849315</v>
      </c>
      <c r="F81" s="5" t="str">
        <f t="shared" si="4"/>
        <v>_84</v>
      </c>
      <c r="G81" s="5" t="str">
        <f t="shared" si="5"/>
        <v>Female_84</v>
      </c>
    </row>
    <row r="82" spans="1:7" x14ac:dyDescent="0.2">
      <c r="A82" s="1" t="s">
        <v>65</v>
      </c>
      <c r="B82" s="2">
        <v>37043</v>
      </c>
      <c r="C82" s="2">
        <v>42369</v>
      </c>
      <c r="D82" s="1" t="s">
        <v>7</v>
      </c>
      <c r="E82" s="4">
        <f t="shared" si="3"/>
        <v>175.1013698630137</v>
      </c>
      <c r="F82" s="5" t="str">
        <f t="shared" si="4"/>
        <v>_84</v>
      </c>
      <c r="G82" s="5" t="str">
        <f t="shared" si="5"/>
        <v>Female_84</v>
      </c>
    </row>
    <row r="83" spans="1:7" x14ac:dyDescent="0.2">
      <c r="A83" s="1" t="s">
        <v>66</v>
      </c>
      <c r="B83" s="2">
        <v>39904</v>
      </c>
      <c r="C83" s="2">
        <v>42369</v>
      </c>
      <c r="D83" s="1" t="s">
        <v>4</v>
      </c>
      <c r="E83" s="4">
        <f t="shared" si="3"/>
        <v>81.041095890410958</v>
      </c>
      <c r="F83" s="5" t="str">
        <f t="shared" si="4"/>
        <v>_72</v>
      </c>
      <c r="G83" s="5" t="str">
        <f t="shared" si="5"/>
        <v>Male_72</v>
      </c>
    </row>
    <row r="84" spans="1:7" x14ac:dyDescent="0.2">
      <c r="A84" s="1" t="s">
        <v>67</v>
      </c>
      <c r="B84" s="2">
        <v>38869</v>
      </c>
      <c r="C84" s="2">
        <v>42369</v>
      </c>
      <c r="D84" s="1" t="s">
        <v>7</v>
      </c>
      <c r="E84" s="4">
        <f t="shared" si="3"/>
        <v>115.06849315068493</v>
      </c>
      <c r="F84" s="5" t="str">
        <f t="shared" si="4"/>
        <v>_84</v>
      </c>
      <c r="G84" s="5" t="str">
        <f t="shared" si="5"/>
        <v>Female_84</v>
      </c>
    </row>
    <row r="85" spans="1:7" x14ac:dyDescent="0.2">
      <c r="A85" s="1" t="s">
        <v>85</v>
      </c>
      <c r="B85" s="2">
        <v>41974</v>
      </c>
      <c r="C85" s="2">
        <v>42369</v>
      </c>
      <c r="D85" s="2" t="s">
        <v>4</v>
      </c>
      <c r="E85" s="4">
        <f t="shared" si="3"/>
        <v>12.986301369863014</v>
      </c>
      <c r="F85" s="5" t="str">
        <f t="shared" si="4"/>
        <v>_juvenile</v>
      </c>
      <c r="G85" s="5" t="str">
        <f t="shared" si="5"/>
        <v>Male_juvenile</v>
      </c>
    </row>
    <row r="86" spans="1:7" x14ac:dyDescent="0.2">
      <c r="A86" s="1" t="s">
        <v>68</v>
      </c>
      <c r="B86" s="2">
        <v>37408</v>
      </c>
      <c r="C86" s="2">
        <v>42369</v>
      </c>
      <c r="D86" s="1" t="s">
        <v>7</v>
      </c>
      <c r="E86" s="4">
        <f t="shared" si="3"/>
        <v>163.1013698630137</v>
      </c>
      <c r="F86" s="5" t="str">
        <f t="shared" si="4"/>
        <v>_84</v>
      </c>
      <c r="G86" s="5" t="str">
        <f t="shared" si="5"/>
        <v>Female_84</v>
      </c>
    </row>
    <row r="87" spans="1:7" x14ac:dyDescent="0.2">
      <c r="A87" s="1" t="s">
        <v>69</v>
      </c>
      <c r="B87" s="2">
        <v>38596</v>
      </c>
      <c r="C87" s="2">
        <v>42369</v>
      </c>
      <c r="D87" s="1" t="s">
        <v>7</v>
      </c>
      <c r="E87" s="4">
        <f t="shared" si="3"/>
        <v>124.04383561643837</v>
      </c>
      <c r="F87" s="5" t="str">
        <f t="shared" si="4"/>
        <v>_84</v>
      </c>
      <c r="G87" s="5" t="str">
        <f t="shared" si="5"/>
        <v>Female_84</v>
      </c>
    </row>
    <row r="88" spans="1:7" x14ac:dyDescent="0.2">
      <c r="A88" s="1" t="s">
        <v>83</v>
      </c>
      <c r="B88" s="2">
        <v>42125</v>
      </c>
      <c r="C88" s="2">
        <v>42369</v>
      </c>
      <c r="D88" s="2" t="s">
        <v>4</v>
      </c>
      <c r="E88" s="4">
        <f t="shared" si="3"/>
        <v>8.0219178082191789</v>
      </c>
      <c r="F88" s="5" t="str">
        <f t="shared" si="4"/>
        <v>_cub</v>
      </c>
      <c r="G88" s="5" t="str">
        <f t="shared" si="5"/>
        <v>Male_cub</v>
      </c>
    </row>
    <row r="89" spans="1:7" x14ac:dyDescent="0.2">
      <c r="A89" s="1" t="s">
        <v>70</v>
      </c>
      <c r="B89" s="2">
        <v>36678</v>
      </c>
      <c r="C89" s="2">
        <v>42369</v>
      </c>
      <c r="D89" s="1" t="s">
        <v>7</v>
      </c>
      <c r="E89" s="4">
        <f t="shared" si="3"/>
        <v>187.1013698630137</v>
      </c>
      <c r="F89" s="5" t="str">
        <f t="shared" si="4"/>
        <v>_84</v>
      </c>
      <c r="G89" s="5" t="str">
        <f t="shared" si="5"/>
        <v>Female_84</v>
      </c>
    </row>
    <row r="90" spans="1:7" x14ac:dyDescent="0.2">
      <c r="A90" s="1" t="s">
        <v>71</v>
      </c>
      <c r="B90" s="2">
        <v>38991</v>
      </c>
      <c r="C90" s="2">
        <v>42369</v>
      </c>
      <c r="D90" s="1" t="s">
        <v>4</v>
      </c>
      <c r="E90" s="4">
        <f t="shared" si="3"/>
        <v>111.05753424657533</v>
      </c>
      <c r="F90" s="5" t="str">
        <f t="shared" si="4"/>
        <v>_84</v>
      </c>
      <c r="G90" s="5" t="str">
        <f t="shared" si="5"/>
        <v>Male_84</v>
      </c>
    </row>
    <row r="91" spans="1:7" x14ac:dyDescent="0.2">
      <c r="A91" s="1" t="s">
        <v>72</v>
      </c>
      <c r="B91" s="2">
        <v>36100</v>
      </c>
      <c r="C91" s="2">
        <v>42369</v>
      </c>
      <c r="D91" s="1" t="s">
        <v>7</v>
      </c>
      <c r="E91" s="4">
        <f t="shared" si="3"/>
        <v>206.10410958904109</v>
      </c>
      <c r="F91" s="5" t="str">
        <f t="shared" si="4"/>
        <v>_84</v>
      </c>
      <c r="G91" s="5" t="str">
        <f t="shared" si="5"/>
        <v>Female_84</v>
      </c>
    </row>
  </sheetData>
  <autoFilter ref="A1:E91">
    <sortState ref="A2:E9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pane ySplit="1" topLeftCell="A2" activePane="bottomLeft" state="frozen"/>
      <selection pane="bottomLeft" activeCell="J6" sqref="J6:K21"/>
    </sheetView>
  </sheetViews>
  <sheetFormatPr baseColWidth="10" defaultColWidth="8.83203125" defaultRowHeight="15" x14ac:dyDescent="0.2"/>
  <cols>
    <col min="1" max="1" width="21.5" style="3" bestFit="1" customWidth="1"/>
    <col min="2" max="2" width="10.5" style="2" bestFit="1" customWidth="1"/>
    <col min="3" max="3" width="10.5" style="2" customWidth="1"/>
    <col min="4" max="4" width="9.5" style="1" bestFit="1" customWidth="1"/>
    <col min="5" max="5" width="8.83203125" style="4"/>
    <col min="6" max="6" width="10.6640625" style="1" bestFit="1" customWidth="1"/>
    <col min="7" max="7" width="13.83203125" style="1" bestFit="1" customWidth="1"/>
    <col min="8" max="9" width="8.83203125" style="1"/>
    <col min="10" max="10" width="13.83203125" style="1" bestFit="1" customWidth="1"/>
    <col min="11" max="11" width="14.83203125" style="1" bestFit="1" customWidth="1"/>
    <col min="12" max="16384" width="8.83203125" style="1"/>
  </cols>
  <sheetData>
    <row r="1" spans="1:12" x14ac:dyDescent="0.2">
      <c r="A1" s="3" t="s">
        <v>0</v>
      </c>
      <c r="B1" s="2" t="s">
        <v>1</v>
      </c>
      <c r="C1" s="2" t="s">
        <v>145</v>
      </c>
      <c r="D1" s="1" t="s">
        <v>2</v>
      </c>
      <c r="E1" s="4" t="s">
        <v>148</v>
      </c>
      <c r="F1" s="6" t="s">
        <v>146</v>
      </c>
      <c r="G1" s="6" t="s">
        <v>147</v>
      </c>
    </row>
    <row r="2" spans="1:12" x14ac:dyDescent="0.2">
      <c r="A2" s="3" t="s">
        <v>3</v>
      </c>
      <c r="B2" s="2">
        <v>38991</v>
      </c>
      <c r="C2" s="2">
        <v>42004</v>
      </c>
      <c r="D2" s="1" t="s">
        <v>4</v>
      </c>
      <c r="E2" s="4">
        <f>((C2-B2)/365)*12</f>
        <v>99.057534246575329</v>
      </c>
      <c r="F2" s="5" t="str">
        <f>IF(E2&lt;=12,"_cub", IF(E2&lt;24,"_juvenile", IF(E2&lt;36,"_subadult", IF(E2&lt;48,"_36", IF(E2&lt;60,"_48", IF(E2&lt;72,"_60", IF(E2&lt;84, "_72", IF(E2&gt;=84,"_84", "NA"))))))))</f>
        <v>_84</v>
      </c>
      <c r="G2" s="5" t="str">
        <f>D2&amp;F2</f>
        <v>Male_84</v>
      </c>
    </row>
    <row r="3" spans="1:12" x14ac:dyDescent="0.2">
      <c r="A3" s="3" t="s">
        <v>5</v>
      </c>
      <c r="B3" s="2">
        <v>39661</v>
      </c>
      <c r="C3" s="2">
        <v>42004</v>
      </c>
      <c r="D3" s="1" t="s">
        <v>4</v>
      </c>
      <c r="E3" s="4">
        <f t="shared" ref="E3:E66" si="0">((C3-B3)/365)*12</f>
        <v>77.030136986301372</v>
      </c>
      <c r="F3" s="5" t="str">
        <f t="shared" ref="F3:F66" si="1">IF(E3&lt;=12,"_cub", IF(E3&lt;24,"_juvenile", IF(E3&lt;36,"_subadult", IF(E3&lt;48,"_36", IF(E3&lt;60,"_48", IF(E3&lt;72,"_60", IF(E3&lt;84, "_72", IF(E3&gt;=84,"_84", "NA"))))))))</f>
        <v>_72</v>
      </c>
      <c r="G3" s="5" t="str">
        <f t="shared" ref="G3:G66" si="2">D3&amp;F3</f>
        <v>Male_72</v>
      </c>
    </row>
    <row r="4" spans="1:12" x14ac:dyDescent="0.2">
      <c r="A4" s="3" t="s">
        <v>89</v>
      </c>
      <c r="B4" s="2">
        <v>41153</v>
      </c>
      <c r="C4" s="2">
        <v>42004</v>
      </c>
      <c r="D4" s="1" t="s">
        <v>4</v>
      </c>
      <c r="E4" s="4">
        <f t="shared" si="0"/>
        <v>27.978082191780821</v>
      </c>
      <c r="F4" s="5" t="str">
        <f t="shared" si="1"/>
        <v>_subadult</v>
      </c>
      <c r="G4" s="5" t="str">
        <f t="shared" si="2"/>
        <v>Male_subadult</v>
      </c>
    </row>
    <row r="5" spans="1:12" x14ac:dyDescent="0.2">
      <c r="A5" s="3" t="s">
        <v>102</v>
      </c>
      <c r="B5" s="2">
        <v>41730</v>
      </c>
      <c r="C5" s="2">
        <v>42004</v>
      </c>
      <c r="D5" s="1" t="s">
        <v>7</v>
      </c>
      <c r="E5" s="4">
        <f t="shared" si="0"/>
        <v>9.008219178082193</v>
      </c>
      <c r="F5" s="5" t="str">
        <f t="shared" si="1"/>
        <v>_cub</v>
      </c>
      <c r="G5" s="5" t="str">
        <f t="shared" si="2"/>
        <v>Female_cub</v>
      </c>
      <c r="J5" s="7" t="s">
        <v>149</v>
      </c>
      <c r="K5" t="s">
        <v>167</v>
      </c>
      <c r="L5"/>
    </row>
    <row r="6" spans="1:12" x14ac:dyDescent="0.2">
      <c r="A6" s="3" t="s">
        <v>8</v>
      </c>
      <c r="B6" s="2">
        <v>37288</v>
      </c>
      <c r="C6" s="2">
        <v>42004</v>
      </c>
      <c r="D6" s="1" t="s">
        <v>4</v>
      </c>
      <c r="E6" s="4">
        <f t="shared" si="0"/>
        <v>155.04657534246576</v>
      </c>
      <c r="F6" s="5" t="str">
        <f t="shared" si="1"/>
        <v>_84</v>
      </c>
      <c r="G6" s="5" t="str">
        <f t="shared" si="2"/>
        <v>Male_84</v>
      </c>
      <c r="J6" s="1" t="s">
        <v>150</v>
      </c>
      <c r="K6" s="8">
        <v>2</v>
      </c>
      <c r="L6"/>
    </row>
    <row r="7" spans="1:12" x14ac:dyDescent="0.2">
      <c r="A7" s="3" t="s">
        <v>9</v>
      </c>
      <c r="B7" s="2">
        <v>41122</v>
      </c>
      <c r="C7" s="2">
        <v>42004</v>
      </c>
      <c r="D7" s="1" t="s">
        <v>7</v>
      </c>
      <c r="E7" s="4">
        <f t="shared" si="0"/>
        <v>28.997260273972604</v>
      </c>
      <c r="F7" s="5" t="str">
        <f t="shared" si="1"/>
        <v>_subadult</v>
      </c>
      <c r="G7" s="5" t="str">
        <f t="shared" si="2"/>
        <v>Female_subadult</v>
      </c>
      <c r="J7" s="1" t="s">
        <v>152</v>
      </c>
      <c r="K7" s="8">
        <v>5</v>
      </c>
      <c r="L7"/>
    </row>
    <row r="8" spans="1:12" x14ac:dyDescent="0.2">
      <c r="A8" s="3" t="s">
        <v>90</v>
      </c>
      <c r="B8" s="2">
        <v>36861</v>
      </c>
      <c r="C8" s="2">
        <v>42004</v>
      </c>
      <c r="D8" s="1" t="s">
        <v>4</v>
      </c>
      <c r="E8" s="4">
        <f t="shared" si="0"/>
        <v>169.08493150684933</v>
      </c>
      <c r="F8" s="5" t="str">
        <f t="shared" si="1"/>
        <v>_84</v>
      </c>
      <c r="G8" s="5" t="str">
        <f t="shared" si="2"/>
        <v>Male_84</v>
      </c>
      <c r="J8" s="1" t="s">
        <v>153</v>
      </c>
      <c r="K8" s="8">
        <v>2</v>
      </c>
      <c r="L8"/>
    </row>
    <row r="9" spans="1:12" x14ac:dyDescent="0.2">
      <c r="A9" s="3" t="s">
        <v>10</v>
      </c>
      <c r="B9" s="2">
        <v>37408</v>
      </c>
      <c r="C9" s="2">
        <v>42004</v>
      </c>
      <c r="D9" s="1" t="s">
        <v>7</v>
      </c>
      <c r="E9" s="4">
        <f t="shared" si="0"/>
        <v>151.1013698630137</v>
      </c>
      <c r="F9" s="5" t="str">
        <f t="shared" si="1"/>
        <v>_84</v>
      </c>
      <c r="G9" s="5" t="str">
        <f t="shared" si="2"/>
        <v>Female_84</v>
      </c>
      <c r="J9" s="1" t="s">
        <v>154</v>
      </c>
      <c r="K9" s="8">
        <v>20</v>
      </c>
      <c r="L9"/>
    </row>
    <row r="10" spans="1:12" x14ac:dyDescent="0.2">
      <c r="A10" s="3" t="s">
        <v>11</v>
      </c>
      <c r="B10" s="2">
        <v>39387</v>
      </c>
      <c r="C10" s="2">
        <v>42004</v>
      </c>
      <c r="D10" s="1" t="s">
        <v>4</v>
      </c>
      <c r="E10" s="4">
        <f t="shared" si="0"/>
        <v>86.038356164383558</v>
      </c>
      <c r="F10" s="5" t="str">
        <f t="shared" si="1"/>
        <v>_84</v>
      </c>
      <c r="G10" s="5" t="str">
        <f t="shared" si="2"/>
        <v>Male_84</v>
      </c>
      <c r="J10" s="1" t="s">
        <v>155</v>
      </c>
      <c r="K10" s="8">
        <v>8</v>
      </c>
      <c r="L10"/>
    </row>
    <row r="11" spans="1:12" x14ac:dyDescent="0.2">
      <c r="A11" s="3" t="s">
        <v>91</v>
      </c>
      <c r="B11" s="2">
        <v>36039</v>
      </c>
      <c r="C11" s="2">
        <v>42004</v>
      </c>
      <c r="D11" s="1" t="s">
        <v>7</v>
      </c>
      <c r="E11" s="4">
        <f t="shared" si="0"/>
        <v>196.10958904109589</v>
      </c>
      <c r="F11" s="5" t="str">
        <f t="shared" si="1"/>
        <v>_84</v>
      </c>
      <c r="G11" s="5" t="str">
        <f t="shared" si="2"/>
        <v>Female_84</v>
      </c>
      <c r="J11" s="1" t="s">
        <v>156</v>
      </c>
      <c r="K11" s="8">
        <v>5</v>
      </c>
      <c r="L11"/>
    </row>
    <row r="12" spans="1:12" x14ac:dyDescent="0.2">
      <c r="A12" s="3" t="s">
        <v>12</v>
      </c>
      <c r="B12" s="2">
        <v>40969</v>
      </c>
      <c r="C12" s="2">
        <v>42004</v>
      </c>
      <c r="D12" s="1" t="s">
        <v>7</v>
      </c>
      <c r="E12" s="4">
        <f t="shared" si="0"/>
        <v>34.027397260273972</v>
      </c>
      <c r="F12" s="5" t="str">
        <f t="shared" si="1"/>
        <v>_subadult</v>
      </c>
      <c r="G12" s="5" t="str">
        <f t="shared" si="2"/>
        <v>Female_subadult</v>
      </c>
      <c r="J12" s="1" t="s">
        <v>157</v>
      </c>
      <c r="K12" s="8">
        <v>7</v>
      </c>
      <c r="L12"/>
    </row>
    <row r="13" spans="1:12" x14ac:dyDescent="0.2">
      <c r="A13" s="3" t="s">
        <v>13</v>
      </c>
      <c r="B13" s="2">
        <v>40179</v>
      </c>
      <c r="C13" s="2">
        <v>42004</v>
      </c>
      <c r="D13" s="1" t="s">
        <v>7</v>
      </c>
      <c r="E13" s="4">
        <f t="shared" si="0"/>
        <v>60</v>
      </c>
      <c r="F13" s="5" t="str">
        <f t="shared" si="1"/>
        <v>_60</v>
      </c>
      <c r="G13" s="5" t="str">
        <f t="shared" si="2"/>
        <v>Female_60</v>
      </c>
      <c r="J13" s="1" t="s">
        <v>158</v>
      </c>
      <c r="K13" s="8">
        <v>2</v>
      </c>
      <c r="L13"/>
    </row>
    <row r="14" spans="1:12" x14ac:dyDescent="0.2">
      <c r="A14" s="3" t="s">
        <v>84</v>
      </c>
      <c r="B14" s="2">
        <v>41974</v>
      </c>
      <c r="C14" s="2">
        <v>42004</v>
      </c>
      <c r="D14" s="1" t="s">
        <v>4</v>
      </c>
      <c r="E14" s="4">
        <f t="shared" si="0"/>
        <v>0.98630136986301364</v>
      </c>
      <c r="F14" s="5" t="str">
        <f t="shared" si="1"/>
        <v>_cub</v>
      </c>
      <c r="G14" s="5" t="str">
        <f t="shared" si="2"/>
        <v>Male_cub</v>
      </c>
      <c r="J14" s="1" t="s">
        <v>159</v>
      </c>
      <c r="K14" s="8">
        <v>1</v>
      </c>
      <c r="L14"/>
    </row>
    <row r="15" spans="1:12" x14ac:dyDescent="0.2">
      <c r="A15" s="3" t="s">
        <v>114</v>
      </c>
      <c r="B15" s="2">
        <v>41974</v>
      </c>
      <c r="C15" s="2">
        <v>42004</v>
      </c>
      <c r="D15" s="2" t="s">
        <v>88</v>
      </c>
      <c r="E15" s="4">
        <f t="shared" si="0"/>
        <v>0.98630136986301364</v>
      </c>
      <c r="F15" s="5" t="str">
        <f t="shared" si="1"/>
        <v>_cub</v>
      </c>
      <c r="G15" s="5" t="str">
        <f t="shared" si="2"/>
        <v>Unknown_cub</v>
      </c>
      <c r="J15" s="1" t="s">
        <v>168</v>
      </c>
      <c r="K15" s="8">
        <v>5</v>
      </c>
      <c r="L15"/>
    </row>
    <row r="16" spans="1:12" x14ac:dyDescent="0.2">
      <c r="A16" s="3" t="s">
        <v>14</v>
      </c>
      <c r="B16" s="2">
        <v>38838</v>
      </c>
      <c r="C16" s="2">
        <v>42004</v>
      </c>
      <c r="D16" s="1" t="s">
        <v>7</v>
      </c>
      <c r="E16" s="4">
        <f t="shared" si="0"/>
        <v>104.08767123287672</v>
      </c>
      <c r="F16" s="5" t="str">
        <f t="shared" si="1"/>
        <v>_84</v>
      </c>
      <c r="G16" s="5" t="str">
        <f t="shared" si="2"/>
        <v>Female_84</v>
      </c>
      <c r="J16" s="1" t="s">
        <v>160</v>
      </c>
      <c r="K16" s="8">
        <v>4</v>
      </c>
      <c r="L16"/>
    </row>
    <row r="17" spans="1:12" x14ac:dyDescent="0.2">
      <c r="A17" s="3" t="s">
        <v>15</v>
      </c>
      <c r="B17" s="2">
        <v>41244</v>
      </c>
      <c r="C17" s="2">
        <v>42004</v>
      </c>
      <c r="D17" s="1" t="s">
        <v>7</v>
      </c>
      <c r="E17" s="4">
        <f t="shared" si="0"/>
        <v>24.986301369863014</v>
      </c>
      <c r="F17" s="5" t="str">
        <f t="shared" si="1"/>
        <v>_subadult</v>
      </c>
      <c r="G17" s="5" t="str">
        <f t="shared" si="2"/>
        <v>Female_subadult</v>
      </c>
      <c r="J17" s="1" t="s">
        <v>161</v>
      </c>
      <c r="K17" s="8">
        <v>10</v>
      </c>
      <c r="L17"/>
    </row>
    <row r="18" spans="1:12" x14ac:dyDescent="0.2">
      <c r="A18" s="3" t="s">
        <v>17</v>
      </c>
      <c r="B18" s="2">
        <v>39783</v>
      </c>
      <c r="C18" s="2">
        <v>42004</v>
      </c>
      <c r="D18" s="1" t="s">
        <v>7</v>
      </c>
      <c r="E18" s="4">
        <f t="shared" si="0"/>
        <v>73.019178082191786</v>
      </c>
      <c r="F18" s="5" t="str">
        <f t="shared" si="1"/>
        <v>_72</v>
      </c>
      <c r="G18" s="5" t="str">
        <f t="shared" si="2"/>
        <v>Female_72</v>
      </c>
      <c r="J18" s="1" t="s">
        <v>162</v>
      </c>
      <c r="K18" s="8">
        <v>9</v>
      </c>
      <c r="L18"/>
    </row>
    <row r="19" spans="1:12" x14ac:dyDescent="0.2">
      <c r="A19" s="3" t="s">
        <v>113</v>
      </c>
      <c r="B19" s="2">
        <v>41974</v>
      </c>
      <c r="C19" s="2">
        <v>42004</v>
      </c>
      <c r="D19" s="2" t="s">
        <v>88</v>
      </c>
      <c r="E19" s="4">
        <f t="shared" si="0"/>
        <v>0.98630136986301364</v>
      </c>
      <c r="F19" s="5" t="str">
        <f t="shared" si="1"/>
        <v>_cub</v>
      </c>
      <c r="G19" s="5" t="str">
        <f t="shared" si="2"/>
        <v>Unknown_cub</v>
      </c>
      <c r="J19" s="1" t="s">
        <v>163</v>
      </c>
      <c r="K19" s="8">
        <v>1</v>
      </c>
      <c r="L19"/>
    </row>
    <row r="20" spans="1:12" x14ac:dyDescent="0.2">
      <c r="A20" s="3" t="s">
        <v>113</v>
      </c>
      <c r="B20" s="2">
        <v>41974</v>
      </c>
      <c r="C20" s="2">
        <v>42004</v>
      </c>
      <c r="D20" s="2" t="s">
        <v>88</v>
      </c>
      <c r="E20" s="4">
        <f t="shared" si="0"/>
        <v>0.98630136986301364</v>
      </c>
      <c r="F20" s="5" t="str">
        <f t="shared" si="1"/>
        <v>_cub</v>
      </c>
      <c r="G20" s="5" t="str">
        <f t="shared" si="2"/>
        <v>Unknown_cub</v>
      </c>
      <c r="J20" s="1" t="s">
        <v>169</v>
      </c>
      <c r="K20" s="8">
        <v>2</v>
      </c>
      <c r="L20"/>
    </row>
    <row r="21" spans="1:12" x14ac:dyDescent="0.2">
      <c r="A21" s="3" t="s">
        <v>19</v>
      </c>
      <c r="B21" s="2">
        <v>40179</v>
      </c>
      <c r="C21" s="2">
        <v>42004</v>
      </c>
      <c r="D21" s="1" t="s">
        <v>4</v>
      </c>
      <c r="E21" s="4">
        <f t="shared" si="0"/>
        <v>60</v>
      </c>
      <c r="F21" s="5" t="str">
        <f t="shared" si="1"/>
        <v>_60</v>
      </c>
      <c r="G21" s="5" t="str">
        <f t="shared" si="2"/>
        <v>Male_60</v>
      </c>
      <c r="J21" s="1" t="s">
        <v>164</v>
      </c>
      <c r="K21" s="8">
        <v>5</v>
      </c>
      <c r="L21"/>
    </row>
    <row r="22" spans="1:12" x14ac:dyDescent="0.2">
      <c r="A22" s="3" t="s">
        <v>20</v>
      </c>
      <c r="B22" s="2">
        <v>41334</v>
      </c>
      <c r="C22" s="2">
        <v>42004</v>
      </c>
      <c r="D22" s="1" t="s">
        <v>7</v>
      </c>
      <c r="E22" s="4">
        <f t="shared" si="0"/>
        <v>22.027397260273972</v>
      </c>
      <c r="F22" s="5" t="str">
        <f t="shared" si="1"/>
        <v>_juvenile</v>
      </c>
      <c r="G22" s="5" t="str">
        <f t="shared" si="2"/>
        <v>Female_juvenile</v>
      </c>
      <c r="J22" s="1" t="s">
        <v>165</v>
      </c>
      <c r="K22" s="8"/>
      <c r="L22"/>
    </row>
    <row r="23" spans="1:12" x14ac:dyDescent="0.2">
      <c r="A23" s="3" t="s">
        <v>21</v>
      </c>
      <c r="B23" s="2">
        <v>38047</v>
      </c>
      <c r="C23" s="2">
        <v>42004</v>
      </c>
      <c r="D23" s="1" t="s">
        <v>7</v>
      </c>
      <c r="E23" s="4">
        <f t="shared" si="0"/>
        <v>130.09315068493152</v>
      </c>
      <c r="F23" s="5" t="str">
        <f t="shared" si="1"/>
        <v>_84</v>
      </c>
      <c r="G23" s="5" t="str">
        <f t="shared" si="2"/>
        <v>Female_84</v>
      </c>
      <c r="J23" s="1" t="s">
        <v>166</v>
      </c>
      <c r="K23" s="8">
        <v>88</v>
      </c>
    </row>
    <row r="24" spans="1:12" x14ac:dyDescent="0.2">
      <c r="A24" s="3" t="s">
        <v>22</v>
      </c>
      <c r="B24" s="2">
        <v>38504</v>
      </c>
      <c r="C24" s="2">
        <v>42004</v>
      </c>
      <c r="D24" s="1" t="s">
        <v>4</v>
      </c>
      <c r="E24" s="4">
        <f t="shared" si="0"/>
        <v>115.06849315068493</v>
      </c>
      <c r="F24" s="5" t="str">
        <f t="shared" si="1"/>
        <v>_84</v>
      </c>
      <c r="G24" s="5" t="str">
        <f t="shared" si="2"/>
        <v>Male_84</v>
      </c>
    </row>
    <row r="25" spans="1:12" x14ac:dyDescent="0.2">
      <c r="A25" s="3" t="s">
        <v>103</v>
      </c>
      <c r="B25" s="2">
        <v>41730</v>
      </c>
      <c r="C25" s="2">
        <v>42004</v>
      </c>
      <c r="D25" s="1" t="s">
        <v>7</v>
      </c>
      <c r="E25" s="4">
        <f t="shared" si="0"/>
        <v>9.008219178082193</v>
      </c>
      <c r="F25" s="5" t="str">
        <f t="shared" si="1"/>
        <v>_cub</v>
      </c>
      <c r="G25" s="5" t="str">
        <f t="shared" si="2"/>
        <v>Female_cub</v>
      </c>
    </row>
    <row r="26" spans="1:12" x14ac:dyDescent="0.2">
      <c r="A26" s="3" t="s">
        <v>100</v>
      </c>
      <c r="B26" s="2">
        <v>41671</v>
      </c>
      <c r="C26" s="2">
        <v>42004</v>
      </c>
      <c r="D26" s="1" t="s">
        <v>7</v>
      </c>
      <c r="E26" s="4">
        <f t="shared" si="0"/>
        <v>10.947945205479453</v>
      </c>
      <c r="F26" s="5" t="str">
        <f t="shared" si="1"/>
        <v>_cub</v>
      </c>
      <c r="G26" s="5" t="str">
        <f t="shared" si="2"/>
        <v>Female_cub</v>
      </c>
    </row>
    <row r="27" spans="1:12" x14ac:dyDescent="0.2">
      <c r="A27" s="3" t="s">
        <v>24</v>
      </c>
      <c r="B27" s="2">
        <v>37196</v>
      </c>
      <c r="C27" s="2">
        <v>42004</v>
      </c>
      <c r="D27" s="1" t="s">
        <v>7</v>
      </c>
      <c r="E27" s="4">
        <f t="shared" si="0"/>
        <v>158.07123287671232</v>
      </c>
      <c r="F27" s="5" t="str">
        <f t="shared" si="1"/>
        <v>_84</v>
      </c>
      <c r="G27" s="5" t="str">
        <f t="shared" si="2"/>
        <v>Female_84</v>
      </c>
    </row>
    <row r="28" spans="1:12" x14ac:dyDescent="0.2">
      <c r="A28" s="3" t="s">
        <v>118</v>
      </c>
      <c r="B28" s="2">
        <v>41609</v>
      </c>
      <c r="C28" s="2">
        <v>42004</v>
      </c>
      <c r="D28" s="1" t="s">
        <v>7</v>
      </c>
      <c r="E28" s="4">
        <f t="shared" si="0"/>
        <v>12.986301369863014</v>
      </c>
      <c r="F28" s="5" t="str">
        <f t="shared" si="1"/>
        <v>_juvenile</v>
      </c>
      <c r="G28" s="5" t="str">
        <f t="shared" si="2"/>
        <v>Female_juvenile</v>
      </c>
    </row>
    <row r="29" spans="1:12" x14ac:dyDescent="0.2">
      <c r="A29" s="3" t="s">
        <v>119</v>
      </c>
      <c r="B29" s="2">
        <v>41609</v>
      </c>
      <c r="C29" s="2">
        <v>42004</v>
      </c>
      <c r="D29" s="1" t="s">
        <v>7</v>
      </c>
      <c r="E29" s="4">
        <f t="shared" si="0"/>
        <v>12.986301369863014</v>
      </c>
      <c r="F29" s="5" t="str">
        <f t="shared" si="1"/>
        <v>_juvenile</v>
      </c>
      <c r="G29" s="5" t="str">
        <f t="shared" si="2"/>
        <v>Female_juvenile</v>
      </c>
    </row>
    <row r="30" spans="1:12" x14ac:dyDescent="0.2">
      <c r="A30" s="3" t="s">
        <v>27</v>
      </c>
      <c r="B30" s="2">
        <v>39264</v>
      </c>
      <c r="C30" s="2">
        <v>42004</v>
      </c>
      <c r="D30" s="1" t="s">
        <v>7</v>
      </c>
      <c r="E30" s="4">
        <f t="shared" si="0"/>
        <v>90.082191780821915</v>
      </c>
      <c r="F30" s="5" t="str">
        <f t="shared" si="1"/>
        <v>_84</v>
      </c>
      <c r="G30" s="5" t="str">
        <f t="shared" si="2"/>
        <v>Female_84</v>
      </c>
    </row>
    <row r="31" spans="1:12" x14ac:dyDescent="0.2">
      <c r="A31" s="3" t="s">
        <v>92</v>
      </c>
      <c r="B31" s="2">
        <v>39234</v>
      </c>
      <c r="C31" s="2">
        <v>42004</v>
      </c>
      <c r="D31" s="1" t="s">
        <v>4</v>
      </c>
      <c r="E31" s="4">
        <f t="shared" si="0"/>
        <v>91.06849315068493</v>
      </c>
      <c r="F31" s="5" t="str">
        <f t="shared" si="1"/>
        <v>_84</v>
      </c>
      <c r="G31" s="5" t="str">
        <f t="shared" si="2"/>
        <v>Male_84</v>
      </c>
    </row>
    <row r="32" spans="1:12" x14ac:dyDescent="0.2">
      <c r="A32" s="3" t="s">
        <v>28</v>
      </c>
      <c r="B32" s="2">
        <v>38504</v>
      </c>
      <c r="C32" s="2">
        <v>42004</v>
      </c>
      <c r="D32" s="1" t="s">
        <v>7</v>
      </c>
      <c r="E32" s="4">
        <f t="shared" si="0"/>
        <v>115.06849315068493</v>
      </c>
      <c r="F32" s="5" t="str">
        <f t="shared" si="1"/>
        <v>_84</v>
      </c>
      <c r="G32" s="5" t="str">
        <f t="shared" si="2"/>
        <v>Female_84</v>
      </c>
    </row>
    <row r="33" spans="1:7" x14ac:dyDescent="0.2">
      <c r="A33" s="3" t="s">
        <v>93</v>
      </c>
      <c r="B33" s="2">
        <v>37043</v>
      </c>
      <c r="C33" s="2">
        <v>42004</v>
      </c>
      <c r="D33" s="1" t="s">
        <v>4</v>
      </c>
      <c r="E33" s="4">
        <f t="shared" si="0"/>
        <v>163.1013698630137</v>
      </c>
      <c r="F33" s="5" t="str">
        <f t="shared" si="1"/>
        <v>_84</v>
      </c>
      <c r="G33" s="5" t="str">
        <f t="shared" si="2"/>
        <v>Male_84</v>
      </c>
    </row>
    <row r="34" spans="1:7" x14ac:dyDescent="0.2">
      <c r="A34" s="3" t="s">
        <v>31</v>
      </c>
      <c r="B34" s="2">
        <v>39692</v>
      </c>
      <c r="C34" s="2">
        <v>42004</v>
      </c>
      <c r="D34" s="1" t="s">
        <v>7</v>
      </c>
      <c r="E34" s="4">
        <f t="shared" si="0"/>
        <v>76.010958904109586</v>
      </c>
      <c r="F34" s="5" t="str">
        <f t="shared" si="1"/>
        <v>_72</v>
      </c>
      <c r="G34" s="5" t="str">
        <f t="shared" si="2"/>
        <v>Female_72</v>
      </c>
    </row>
    <row r="35" spans="1:7" x14ac:dyDescent="0.2">
      <c r="A35" s="3" t="s">
        <v>32</v>
      </c>
      <c r="B35" s="2">
        <v>36800</v>
      </c>
      <c r="C35" s="2">
        <v>42004</v>
      </c>
      <c r="D35" s="1" t="s">
        <v>7</v>
      </c>
      <c r="E35" s="4">
        <f t="shared" si="0"/>
        <v>171.0904109589041</v>
      </c>
      <c r="F35" s="5" t="str">
        <f t="shared" si="1"/>
        <v>_84</v>
      </c>
      <c r="G35" s="5" t="str">
        <f t="shared" si="2"/>
        <v>Female_84</v>
      </c>
    </row>
    <row r="36" spans="1:7" x14ac:dyDescent="0.2">
      <c r="A36" s="3" t="s">
        <v>98</v>
      </c>
      <c r="B36" s="2">
        <v>41640</v>
      </c>
      <c r="C36" s="2">
        <v>42004</v>
      </c>
      <c r="D36" s="1" t="s">
        <v>4</v>
      </c>
      <c r="E36" s="4">
        <f t="shared" si="0"/>
        <v>11.967123287671233</v>
      </c>
      <c r="F36" s="5" t="str">
        <f t="shared" si="1"/>
        <v>_cub</v>
      </c>
      <c r="G36" s="5" t="str">
        <f t="shared" si="2"/>
        <v>Male_cub</v>
      </c>
    </row>
    <row r="37" spans="1:7" x14ac:dyDescent="0.2">
      <c r="A37" s="3" t="s">
        <v>34</v>
      </c>
      <c r="B37" s="2">
        <v>38930</v>
      </c>
      <c r="C37" s="2">
        <v>42004</v>
      </c>
      <c r="D37" s="1" t="s">
        <v>7</v>
      </c>
      <c r="E37" s="4">
        <f t="shared" si="0"/>
        <v>101.06301369863013</v>
      </c>
      <c r="F37" s="5" t="str">
        <f t="shared" si="1"/>
        <v>_84</v>
      </c>
      <c r="G37" s="5" t="str">
        <f t="shared" si="2"/>
        <v>Female_84</v>
      </c>
    </row>
    <row r="38" spans="1:7" x14ac:dyDescent="0.2">
      <c r="A38" s="3" t="s">
        <v>94</v>
      </c>
      <c r="B38" s="2">
        <v>40664</v>
      </c>
      <c r="C38" s="2">
        <v>42004</v>
      </c>
      <c r="D38" s="1" t="s">
        <v>4</v>
      </c>
      <c r="E38" s="4">
        <f t="shared" si="0"/>
        <v>44.054794520547944</v>
      </c>
      <c r="F38" s="5" t="str">
        <f t="shared" si="1"/>
        <v>_36</v>
      </c>
      <c r="G38" s="5" t="str">
        <f t="shared" si="2"/>
        <v>Male_36</v>
      </c>
    </row>
    <row r="39" spans="1:7" x14ac:dyDescent="0.2">
      <c r="A39" s="3" t="s">
        <v>86</v>
      </c>
      <c r="B39" s="2">
        <v>41852</v>
      </c>
      <c r="C39" s="2">
        <v>42004</v>
      </c>
      <c r="D39" s="1" t="s">
        <v>7</v>
      </c>
      <c r="E39" s="4">
        <f t="shared" si="0"/>
        <v>4.9972602739726026</v>
      </c>
      <c r="F39" s="5" t="str">
        <f t="shared" si="1"/>
        <v>_cub</v>
      </c>
      <c r="G39" s="5" t="str">
        <f t="shared" si="2"/>
        <v>Female_cub</v>
      </c>
    </row>
    <row r="40" spans="1:7" x14ac:dyDescent="0.2">
      <c r="A40" s="3" t="s">
        <v>36</v>
      </c>
      <c r="B40" s="2">
        <v>38504</v>
      </c>
      <c r="C40" s="2">
        <v>42004</v>
      </c>
      <c r="D40" s="1" t="s">
        <v>4</v>
      </c>
      <c r="E40" s="4">
        <f t="shared" si="0"/>
        <v>115.06849315068493</v>
      </c>
      <c r="F40" s="5" t="str">
        <f t="shared" si="1"/>
        <v>_84</v>
      </c>
      <c r="G40" s="5" t="str">
        <f t="shared" si="2"/>
        <v>Male_84</v>
      </c>
    </row>
    <row r="41" spans="1:7" x14ac:dyDescent="0.2">
      <c r="A41" s="3" t="s">
        <v>37</v>
      </c>
      <c r="B41" s="2">
        <v>39692</v>
      </c>
      <c r="C41" s="2">
        <v>42004</v>
      </c>
      <c r="D41" s="1" t="s">
        <v>4</v>
      </c>
      <c r="E41" s="4">
        <f t="shared" si="0"/>
        <v>76.010958904109586</v>
      </c>
      <c r="F41" s="5" t="str">
        <f t="shared" si="1"/>
        <v>_72</v>
      </c>
      <c r="G41" s="5" t="str">
        <f t="shared" si="2"/>
        <v>Male_72</v>
      </c>
    </row>
    <row r="42" spans="1:7" x14ac:dyDescent="0.2">
      <c r="A42" s="3" t="s">
        <v>38</v>
      </c>
      <c r="B42" s="2">
        <v>39995</v>
      </c>
      <c r="C42" s="2">
        <v>42004</v>
      </c>
      <c r="D42" s="1" t="s">
        <v>7</v>
      </c>
      <c r="E42" s="4">
        <f t="shared" si="0"/>
        <v>66.049315068493144</v>
      </c>
      <c r="F42" s="5" t="str">
        <f t="shared" si="1"/>
        <v>_60</v>
      </c>
      <c r="G42" s="5" t="str">
        <f t="shared" si="2"/>
        <v>Female_60</v>
      </c>
    </row>
    <row r="43" spans="1:7" x14ac:dyDescent="0.2">
      <c r="A43" s="3" t="s">
        <v>39</v>
      </c>
      <c r="B43" s="2">
        <v>41244</v>
      </c>
      <c r="C43" s="2">
        <v>42004</v>
      </c>
      <c r="D43" s="1" t="s">
        <v>7</v>
      </c>
      <c r="E43" s="4">
        <f t="shared" si="0"/>
        <v>24.986301369863014</v>
      </c>
      <c r="F43" s="5" t="str">
        <f t="shared" si="1"/>
        <v>_subadult</v>
      </c>
      <c r="G43" s="5" t="str">
        <f t="shared" si="2"/>
        <v>Female_subadult</v>
      </c>
    </row>
    <row r="44" spans="1:7" x14ac:dyDescent="0.2">
      <c r="A44" s="3" t="s">
        <v>95</v>
      </c>
      <c r="B44" s="2">
        <v>39692</v>
      </c>
      <c r="C44" s="2">
        <v>42004</v>
      </c>
      <c r="D44" s="1" t="s">
        <v>4</v>
      </c>
      <c r="E44" s="4">
        <f t="shared" si="0"/>
        <v>76.010958904109586</v>
      </c>
      <c r="F44" s="5" t="str">
        <f t="shared" si="1"/>
        <v>_72</v>
      </c>
      <c r="G44" s="5" t="str">
        <f t="shared" si="2"/>
        <v>Male_72</v>
      </c>
    </row>
    <row r="45" spans="1:7" x14ac:dyDescent="0.2">
      <c r="A45" s="3" t="s">
        <v>40</v>
      </c>
      <c r="B45" s="2">
        <v>40695</v>
      </c>
      <c r="C45" s="2">
        <v>42004</v>
      </c>
      <c r="D45" s="1" t="s">
        <v>7</v>
      </c>
      <c r="E45" s="4">
        <f t="shared" si="0"/>
        <v>43.035616438356165</v>
      </c>
      <c r="F45" s="5" t="str">
        <f t="shared" si="1"/>
        <v>_36</v>
      </c>
      <c r="G45" s="5" t="str">
        <f t="shared" si="2"/>
        <v>Female_36</v>
      </c>
    </row>
    <row r="46" spans="1:7" x14ac:dyDescent="0.2">
      <c r="A46" s="3" t="s">
        <v>41</v>
      </c>
      <c r="B46" s="2">
        <v>39904</v>
      </c>
      <c r="C46" s="2">
        <v>42004</v>
      </c>
      <c r="D46" s="1" t="s">
        <v>7</v>
      </c>
      <c r="E46" s="4">
        <f t="shared" si="0"/>
        <v>69.041095890410958</v>
      </c>
      <c r="F46" s="5" t="str">
        <f t="shared" si="1"/>
        <v>_60</v>
      </c>
      <c r="G46" s="5" t="str">
        <f t="shared" si="2"/>
        <v>Female_60</v>
      </c>
    </row>
    <row r="47" spans="1:7" x14ac:dyDescent="0.2">
      <c r="A47" s="3" t="s">
        <v>116</v>
      </c>
      <c r="B47" s="2">
        <v>41518</v>
      </c>
      <c r="C47" s="2">
        <v>42004</v>
      </c>
      <c r="D47" s="1" t="s">
        <v>7</v>
      </c>
      <c r="E47" s="4">
        <f t="shared" si="0"/>
        <v>15.978082191780823</v>
      </c>
      <c r="F47" s="5" t="str">
        <f t="shared" si="1"/>
        <v>_juvenile</v>
      </c>
      <c r="G47" s="5" t="str">
        <f t="shared" si="2"/>
        <v>Female_juvenile</v>
      </c>
    </row>
    <row r="48" spans="1:7" x14ac:dyDescent="0.2">
      <c r="A48" s="3" t="s">
        <v>117</v>
      </c>
      <c r="B48" s="2">
        <v>41518</v>
      </c>
      <c r="C48" s="2">
        <v>42004</v>
      </c>
      <c r="D48" s="1" t="s">
        <v>7</v>
      </c>
      <c r="E48" s="4">
        <f t="shared" si="0"/>
        <v>15.978082191780823</v>
      </c>
      <c r="F48" s="5" t="str">
        <f t="shared" si="1"/>
        <v>_juvenile</v>
      </c>
      <c r="G48" s="5" t="str">
        <f t="shared" si="2"/>
        <v>Female_juvenile</v>
      </c>
    </row>
    <row r="49" spans="1:7" x14ac:dyDescent="0.2">
      <c r="A49" s="3" t="s">
        <v>99</v>
      </c>
      <c r="B49" s="2">
        <v>41640</v>
      </c>
      <c r="C49" s="2">
        <v>42004</v>
      </c>
      <c r="D49" s="1" t="s">
        <v>7</v>
      </c>
      <c r="E49" s="4">
        <f t="shared" si="0"/>
        <v>11.967123287671233</v>
      </c>
      <c r="F49" s="5" t="str">
        <f t="shared" si="1"/>
        <v>_cub</v>
      </c>
      <c r="G49" s="5" t="str">
        <f t="shared" si="2"/>
        <v>Female_cub</v>
      </c>
    </row>
    <row r="50" spans="1:7" x14ac:dyDescent="0.2">
      <c r="A50" s="3" t="s">
        <v>43</v>
      </c>
      <c r="B50" s="2">
        <v>39995</v>
      </c>
      <c r="C50" s="2">
        <v>42004</v>
      </c>
      <c r="D50" s="1" t="s">
        <v>4</v>
      </c>
      <c r="E50" s="4">
        <f t="shared" si="0"/>
        <v>66.049315068493144</v>
      </c>
      <c r="F50" s="5" t="str">
        <f t="shared" si="1"/>
        <v>_60</v>
      </c>
      <c r="G50" s="5" t="str">
        <f t="shared" si="2"/>
        <v>Male_60</v>
      </c>
    </row>
    <row r="51" spans="1:7" x14ac:dyDescent="0.2">
      <c r="A51" s="3" t="s">
        <v>87</v>
      </c>
      <c r="B51" s="2">
        <v>41791</v>
      </c>
      <c r="C51" s="2">
        <v>42004</v>
      </c>
      <c r="D51" s="1" t="s">
        <v>4</v>
      </c>
      <c r="E51" s="4">
        <f t="shared" si="0"/>
        <v>7.0027397260273982</v>
      </c>
      <c r="F51" s="5" t="str">
        <f t="shared" si="1"/>
        <v>_cub</v>
      </c>
      <c r="G51" s="5" t="str">
        <f t="shared" si="2"/>
        <v>Male_cub</v>
      </c>
    </row>
    <row r="52" spans="1:7" x14ac:dyDescent="0.2">
      <c r="A52" s="3" t="s">
        <v>44</v>
      </c>
      <c r="B52" s="2">
        <v>38261</v>
      </c>
      <c r="C52" s="2">
        <v>42004</v>
      </c>
      <c r="D52" s="1" t="s">
        <v>7</v>
      </c>
      <c r="E52" s="4">
        <f t="shared" si="0"/>
        <v>123.05753424657533</v>
      </c>
      <c r="F52" s="5" t="str">
        <f t="shared" si="1"/>
        <v>_84</v>
      </c>
      <c r="G52" s="5" t="str">
        <f t="shared" si="2"/>
        <v>Female_84</v>
      </c>
    </row>
    <row r="53" spans="1:7" x14ac:dyDescent="0.2">
      <c r="A53" s="3" t="s">
        <v>46</v>
      </c>
      <c r="B53" s="2">
        <v>40940</v>
      </c>
      <c r="C53" s="2">
        <v>42004</v>
      </c>
      <c r="D53" s="1" t="s">
        <v>4</v>
      </c>
      <c r="E53" s="4">
        <f t="shared" si="0"/>
        <v>34.980821917808221</v>
      </c>
      <c r="F53" s="5" t="str">
        <f t="shared" si="1"/>
        <v>_subadult</v>
      </c>
      <c r="G53" s="5" t="str">
        <f t="shared" si="2"/>
        <v>Male_subadult</v>
      </c>
    </row>
    <row r="54" spans="1:7" x14ac:dyDescent="0.2">
      <c r="A54" s="3" t="s">
        <v>96</v>
      </c>
      <c r="B54" s="2">
        <v>39995</v>
      </c>
      <c r="C54" s="2">
        <v>42004</v>
      </c>
      <c r="D54" s="1" t="s">
        <v>4</v>
      </c>
      <c r="E54" s="4">
        <f t="shared" si="0"/>
        <v>66.049315068493144</v>
      </c>
      <c r="F54" s="5" t="str">
        <f t="shared" si="1"/>
        <v>_60</v>
      </c>
      <c r="G54" s="5" t="str">
        <f t="shared" si="2"/>
        <v>Male_60</v>
      </c>
    </row>
    <row r="55" spans="1:7" x14ac:dyDescent="0.2">
      <c r="A55" s="3" t="s">
        <v>47</v>
      </c>
      <c r="B55" s="2">
        <v>39814</v>
      </c>
      <c r="C55" s="2">
        <v>42004</v>
      </c>
      <c r="D55" s="1" t="s">
        <v>4</v>
      </c>
      <c r="E55" s="4">
        <f t="shared" si="0"/>
        <v>72</v>
      </c>
      <c r="F55" s="5" t="str">
        <f t="shared" si="1"/>
        <v>_72</v>
      </c>
      <c r="G55" s="5" t="str">
        <f t="shared" si="2"/>
        <v>Male_72</v>
      </c>
    </row>
    <row r="56" spans="1:7" x14ac:dyDescent="0.2">
      <c r="A56" s="3" t="s">
        <v>48</v>
      </c>
      <c r="B56" s="2">
        <v>38443</v>
      </c>
      <c r="C56" s="2">
        <v>42004</v>
      </c>
      <c r="D56" s="1" t="s">
        <v>7</v>
      </c>
      <c r="E56" s="4">
        <f t="shared" si="0"/>
        <v>117.07397260273972</v>
      </c>
      <c r="F56" s="5" t="str">
        <f t="shared" si="1"/>
        <v>_84</v>
      </c>
      <c r="G56" s="5" t="str">
        <f t="shared" si="2"/>
        <v>Female_84</v>
      </c>
    </row>
    <row r="57" spans="1:7" x14ac:dyDescent="0.2">
      <c r="A57" s="3" t="s">
        <v>111</v>
      </c>
      <c r="B57" s="2">
        <v>41944</v>
      </c>
      <c r="C57" s="2">
        <v>42004</v>
      </c>
      <c r="D57" s="2" t="s">
        <v>88</v>
      </c>
      <c r="E57" s="4">
        <f t="shared" si="0"/>
        <v>1.9726027397260273</v>
      </c>
      <c r="F57" s="5" t="str">
        <f t="shared" si="1"/>
        <v>_cub</v>
      </c>
      <c r="G57" s="5" t="str">
        <f t="shared" si="2"/>
        <v>Unknown_cub</v>
      </c>
    </row>
    <row r="58" spans="1:7" x14ac:dyDescent="0.2">
      <c r="A58" s="3" t="s">
        <v>49</v>
      </c>
      <c r="B58" s="2">
        <v>41122</v>
      </c>
      <c r="C58" s="2">
        <v>42004</v>
      </c>
      <c r="D58" s="1" t="s">
        <v>7</v>
      </c>
      <c r="E58" s="4">
        <f t="shared" si="0"/>
        <v>28.997260273972604</v>
      </c>
      <c r="F58" s="5" t="str">
        <f t="shared" si="1"/>
        <v>_subadult</v>
      </c>
      <c r="G58" s="5" t="str">
        <f t="shared" si="2"/>
        <v>Female_subadult</v>
      </c>
    </row>
    <row r="59" spans="1:7" x14ac:dyDescent="0.2">
      <c r="A59" s="3" t="s">
        <v>50</v>
      </c>
      <c r="B59" s="2">
        <v>41153</v>
      </c>
      <c r="C59" s="2">
        <v>42004</v>
      </c>
      <c r="D59" s="1" t="s">
        <v>7</v>
      </c>
      <c r="E59" s="4">
        <f t="shared" si="0"/>
        <v>27.978082191780821</v>
      </c>
      <c r="F59" s="5" t="str">
        <f t="shared" si="1"/>
        <v>_subadult</v>
      </c>
      <c r="G59" s="5" t="str">
        <f t="shared" si="2"/>
        <v>Female_subadult</v>
      </c>
    </row>
    <row r="60" spans="1:7" x14ac:dyDescent="0.2">
      <c r="A60" s="3" t="s">
        <v>51</v>
      </c>
      <c r="B60" s="2">
        <v>39965</v>
      </c>
      <c r="C60" s="2">
        <v>42004</v>
      </c>
      <c r="D60" s="1" t="s">
        <v>7</v>
      </c>
      <c r="E60" s="4">
        <f t="shared" si="0"/>
        <v>67.035616438356158</v>
      </c>
      <c r="F60" s="5" t="str">
        <f t="shared" si="1"/>
        <v>_60</v>
      </c>
      <c r="G60" s="5" t="str">
        <f t="shared" si="2"/>
        <v>Female_60</v>
      </c>
    </row>
    <row r="61" spans="1:7" x14ac:dyDescent="0.2">
      <c r="A61" s="3" t="s">
        <v>106</v>
      </c>
      <c r="B61" s="2">
        <v>41852</v>
      </c>
      <c r="C61" s="2">
        <v>42004</v>
      </c>
      <c r="D61" s="1" t="s">
        <v>4</v>
      </c>
      <c r="E61" s="4">
        <f t="shared" si="0"/>
        <v>4.9972602739726026</v>
      </c>
      <c r="F61" s="5" t="str">
        <f t="shared" si="1"/>
        <v>_cub</v>
      </c>
      <c r="G61" s="5" t="str">
        <f t="shared" si="2"/>
        <v>Male_cub</v>
      </c>
    </row>
    <row r="62" spans="1:7" x14ac:dyDescent="0.2">
      <c r="A62" s="3" t="s">
        <v>52</v>
      </c>
      <c r="B62" s="2">
        <v>40179</v>
      </c>
      <c r="C62" s="2">
        <v>42004</v>
      </c>
      <c r="D62" s="1" t="s">
        <v>4</v>
      </c>
      <c r="E62" s="4">
        <f t="shared" si="0"/>
        <v>60</v>
      </c>
      <c r="F62" s="5" t="str">
        <f t="shared" si="1"/>
        <v>_60</v>
      </c>
      <c r="G62" s="5" t="str">
        <f t="shared" si="2"/>
        <v>Male_60</v>
      </c>
    </row>
    <row r="63" spans="1:7" x14ac:dyDescent="0.2">
      <c r="A63" s="3" t="s">
        <v>53</v>
      </c>
      <c r="B63" s="2">
        <v>39114</v>
      </c>
      <c r="C63" s="2">
        <v>42004</v>
      </c>
      <c r="D63" s="1" t="s">
        <v>7</v>
      </c>
      <c r="E63" s="4">
        <f t="shared" si="0"/>
        <v>95.013698630136986</v>
      </c>
      <c r="F63" s="5" t="str">
        <f t="shared" si="1"/>
        <v>_84</v>
      </c>
      <c r="G63" s="5" t="str">
        <f t="shared" si="2"/>
        <v>Female_84</v>
      </c>
    </row>
    <row r="64" spans="1:7" x14ac:dyDescent="0.2">
      <c r="A64" s="3" t="s">
        <v>108</v>
      </c>
      <c r="B64" s="2">
        <v>41883</v>
      </c>
      <c r="C64" s="2">
        <v>42004</v>
      </c>
      <c r="D64" s="1" t="s">
        <v>4</v>
      </c>
      <c r="E64" s="4">
        <f t="shared" si="0"/>
        <v>3.978082191780822</v>
      </c>
      <c r="F64" s="5" t="str">
        <f t="shared" si="1"/>
        <v>_cub</v>
      </c>
      <c r="G64" s="5" t="str">
        <f t="shared" si="2"/>
        <v>Male_cub</v>
      </c>
    </row>
    <row r="65" spans="1:7" x14ac:dyDescent="0.2">
      <c r="A65" s="3" t="s">
        <v>54</v>
      </c>
      <c r="B65" s="2">
        <v>39356</v>
      </c>
      <c r="C65" s="2">
        <v>42004</v>
      </c>
      <c r="D65" s="1" t="s">
        <v>7</v>
      </c>
      <c r="E65" s="4">
        <f t="shared" si="0"/>
        <v>87.057534246575344</v>
      </c>
      <c r="F65" s="5" t="str">
        <f t="shared" si="1"/>
        <v>_84</v>
      </c>
      <c r="G65" s="5" t="str">
        <f t="shared" si="2"/>
        <v>Female_84</v>
      </c>
    </row>
    <row r="66" spans="1:7" x14ac:dyDescent="0.2">
      <c r="A66" s="3" t="s">
        <v>55</v>
      </c>
      <c r="B66" s="2">
        <v>39234</v>
      </c>
      <c r="C66" s="2">
        <v>42004</v>
      </c>
      <c r="D66" s="1" t="s">
        <v>7</v>
      </c>
      <c r="E66" s="4">
        <f t="shared" si="0"/>
        <v>91.06849315068493</v>
      </c>
      <c r="F66" s="5" t="str">
        <f t="shared" si="1"/>
        <v>_84</v>
      </c>
      <c r="G66" s="5" t="str">
        <f t="shared" si="2"/>
        <v>Female_84</v>
      </c>
    </row>
    <row r="67" spans="1:7" x14ac:dyDescent="0.2">
      <c r="A67" s="3" t="s">
        <v>110</v>
      </c>
      <c r="B67" s="2">
        <v>41944</v>
      </c>
      <c r="C67" s="2">
        <v>42004</v>
      </c>
      <c r="D67" s="1" t="s">
        <v>7</v>
      </c>
      <c r="E67" s="4">
        <f t="shared" ref="E67:E89" si="3">((C67-B67)/365)*12</f>
        <v>1.9726027397260273</v>
      </c>
      <c r="F67" s="5" t="str">
        <f t="shared" ref="F67:F89" si="4">IF(E67&lt;=12,"_cub", IF(E67&lt;24,"_juvenile", IF(E67&lt;36,"_subadult", IF(E67&lt;48,"_36", IF(E67&lt;60,"_48", IF(E67&lt;72,"_60", IF(E67&lt;84, "_72", IF(E67&gt;=84,"_84", "NA"))))))))</f>
        <v>_cub</v>
      </c>
      <c r="G67" s="5" t="str">
        <f t="shared" ref="G67:G89" si="5">D67&amp;F67</f>
        <v>Female_cub</v>
      </c>
    </row>
    <row r="68" spans="1:7" x14ac:dyDescent="0.2">
      <c r="A68" s="3" t="s">
        <v>109</v>
      </c>
      <c r="B68" s="2">
        <v>41944</v>
      </c>
      <c r="C68" s="2">
        <v>42004</v>
      </c>
      <c r="D68" s="1" t="s">
        <v>4</v>
      </c>
      <c r="E68" s="4">
        <f t="shared" si="3"/>
        <v>1.9726027397260273</v>
      </c>
      <c r="F68" s="5" t="str">
        <f t="shared" si="4"/>
        <v>_cub</v>
      </c>
      <c r="G68" s="5" t="str">
        <f t="shared" si="5"/>
        <v>Male_cub</v>
      </c>
    </row>
    <row r="69" spans="1:7" x14ac:dyDescent="0.2">
      <c r="A69" s="3" t="s">
        <v>56</v>
      </c>
      <c r="B69" s="2">
        <v>40940</v>
      </c>
      <c r="C69" s="2">
        <v>42004</v>
      </c>
      <c r="D69" s="1" t="s">
        <v>7</v>
      </c>
      <c r="E69" s="4">
        <f t="shared" si="3"/>
        <v>34.980821917808221</v>
      </c>
      <c r="F69" s="5" t="str">
        <f t="shared" si="4"/>
        <v>_subadult</v>
      </c>
      <c r="G69" s="5" t="str">
        <f t="shared" si="5"/>
        <v>Female_subadult</v>
      </c>
    </row>
    <row r="70" spans="1:7" x14ac:dyDescent="0.2">
      <c r="A70" s="3" t="s">
        <v>58</v>
      </c>
      <c r="B70" s="2">
        <v>39114</v>
      </c>
      <c r="C70" s="2">
        <v>42004</v>
      </c>
      <c r="D70" s="1" t="s">
        <v>7</v>
      </c>
      <c r="E70" s="4">
        <f t="shared" si="3"/>
        <v>95.013698630136986</v>
      </c>
      <c r="F70" s="5" t="str">
        <f t="shared" si="4"/>
        <v>_84</v>
      </c>
      <c r="G70" s="5" t="str">
        <f t="shared" si="5"/>
        <v>Female_84</v>
      </c>
    </row>
    <row r="71" spans="1:7" x14ac:dyDescent="0.2">
      <c r="A71" s="3" t="s">
        <v>105</v>
      </c>
      <c r="B71" s="2">
        <v>41852</v>
      </c>
      <c r="C71" s="2">
        <v>42004</v>
      </c>
      <c r="D71" s="1" t="s">
        <v>4</v>
      </c>
      <c r="E71" s="4">
        <f t="shared" si="3"/>
        <v>4.9972602739726026</v>
      </c>
      <c r="F71" s="5" t="str">
        <f t="shared" si="4"/>
        <v>_cub</v>
      </c>
      <c r="G71" s="5" t="str">
        <f t="shared" si="5"/>
        <v>Male_cub</v>
      </c>
    </row>
    <row r="72" spans="1:7" x14ac:dyDescent="0.2">
      <c r="A72" s="3" t="s">
        <v>107</v>
      </c>
      <c r="B72" s="2">
        <v>41852</v>
      </c>
      <c r="C72" s="2">
        <v>42004</v>
      </c>
      <c r="D72" s="2" t="s">
        <v>88</v>
      </c>
      <c r="E72" s="4">
        <f t="shared" si="3"/>
        <v>4.9972602739726026</v>
      </c>
      <c r="F72" s="5" t="str">
        <f t="shared" si="4"/>
        <v>_cub</v>
      </c>
      <c r="G72" s="5" t="str">
        <f t="shared" si="5"/>
        <v>Unknown_cub</v>
      </c>
    </row>
    <row r="73" spans="1:7" x14ac:dyDescent="0.2">
      <c r="A73" s="3" t="s">
        <v>59</v>
      </c>
      <c r="B73" s="2">
        <v>39904</v>
      </c>
      <c r="C73" s="2">
        <v>42004</v>
      </c>
      <c r="D73" s="1" t="s">
        <v>7</v>
      </c>
      <c r="E73" s="4">
        <f t="shared" si="3"/>
        <v>69.041095890410958</v>
      </c>
      <c r="F73" s="5" t="str">
        <f t="shared" si="4"/>
        <v>_60</v>
      </c>
      <c r="G73" s="5" t="str">
        <f t="shared" si="5"/>
        <v>Female_60</v>
      </c>
    </row>
    <row r="74" spans="1:7" x14ac:dyDescent="0.2">
      <c r="A74" s="3" t="s">
        <v>60</v>
      </c>
      <c r="B74" s="2">
        <v>38869</v>
      </c>
      <c r="C74" s="2">
        <v>42004</v>
      </c>
      <c r="D74" s="1" t="s">
        <v>4</v>
      </c>
      <c r="E74" s="4">
        <f t="shared" si="3"/>
        <v>103.06849315068493</v>
      </c>
      <c r="F74" s="5" t="str">
        <f t="shared" si="4"/>
        <v>_84</v>
      </c>
      <c r="G74" s="5" t="str">
        <f t="shared" si="5"/>
        <v>Male_84</v>
      </c>
    </row>
    <row r="75" spans="1:7" x14ac:dyDescent="0.2">
      <c r="A75" s="3" t="s">
        <v>61</v>
      </c>
      <c r="B75" s="2">
        <v>40603</v>
      </c>
      <c r="C75" s="2">
        <v>42004</v>
      </c>
      <c r="D75" s="1" t="s">
        <v>4</v>
      </c>
      <c r="E75" s="4">
        <f t="shared" si="3"/>
        <v>46.060273972602737</v>
      </c>
      <c r="F75" s="5" t="str">
        <f t="shared" si="4"/>
        <v>_36</v>
      </c>
      <c r="G75" s="5" t="str">
        <f t="shared" si="5"/>
        <v>Male_36</v>
      </c>
    </row>
    <row r="76" spans="1:7" x14ac:dyDescent="0.2">
      <c r="A76" s="3" t="s">
        <v>62</v>
      </c>
      <c r="B76" s="2">
        <v>40725</v>
      </c>
      <c r="C76" s="2">
        <v>42004</v>
      </c>
      <c r="D76" s="1" t="s">
        <v>7</v>
      </c>
      <c r="E76" s="4">
        <f t="shared" si="3"/>
        <v>42.049315068493151</v>
      </c>
      <c r="F76" s="5" t="str">
        <f t="shared" si="4"/>
        <v>_36</v>
      </c>
      <c r="G76" s="5" t="str">
        <f t="shared" si="5"/>
        <v>Female_36</v>
      </c>
    </row>
    <row r="77" spans="1:7" x14ac:dyDescent="0.2">
      <c r="A77" s="3" t="s">
        <v>101</v>
      </c>
      <c r="B77" s="2">
        <v>41671</v>
      </c>
      <c r="C77" s="2">
        <v>42004</v>
      </c>
      <c r="D77" s="1" t="s">
        <v>7</v>
      </c>
      <c r="E77" s="4">
        <f t="shared" si="3"/>
        <v>10.947945205479453</v>
      </c>
      <c r="F77" s="5" t="str">
        <f t="shared" si="4"/>
        <v>_cub</v>
      </c>
      <c r="G77" s="5" t="str">
        <f t="shared" si="5"/>
        <v>Female_cub</v>
      </c>
    </row>
    <row r="78" spans="1:7" x14ac:dyDescent="0.2">
      <c r="A78" s="3" t="s">
        <v>64</v>
      </c>
      <c r="B78" s="2">
        <v>38777</v>
      </c>
      <c r="C78" s="2">
        <v>42004</v>
      </c>
      <c r="D78" s="1" t="s">
        <v>7</v>
      </c>
      <c r="E78" s="4">
        <f t="shared" si="3"/>
        <v>106.0931506849315</v>
      </c>
      <c r="F78" s="5" t="str">
        <f t="shared" si="4"/>
        <v>_84</v>
      </c>
      <c r="G78" s="5" t="str">
        <f t="shared" si="5"/>
        <v>Female_84</v>
      </c>
    </row>
    <row r="79" spans="1:7" x14ac:dyDescent="0.2">
      <c r="A79" s="3" t="s">
        <v>115</v>
      </c>
      <c r="B79" s="2">
        <v>41456</v>
      </c>
      <c r="C79" s="2">
        <v>42004</v>
      </c>
      <c r="D79" s="1" t="s">
        <v>4</v>
      </c>
      <c r="E79" s="4">
        <f t="shared" si="3"/>
        <v>18.016438356164386</v>
      </c>
      <c r="F79" s="5" t="str">
        <f t="shared" si="4"/>
        <v>_juvenile</v>
      </c>
      <c r="G79" s="5" t="str">
        <f t="shared" si="5"/>
        <v>Male_juvenile</v>
      </c>
    </row>
    <row r="80" spans="1:7" x14ac:dyDescent="0.2">
      <c r="A80" s="3" t="s">
        <v>66</v>
      </c>
      <c r="B80" s="2">
        <v>39904</v>
      </c>
      <c r="C80" s="2">
        <v>42004</v>
      </c>
      <c r="D80" s="1" t="s">
        <v>4</v>
      </c>
      <c r="E80" s="4">
        <f t="shared" si="3"/>
        <v>69.041095890410958</v>
      </c>
      <c r="F80" s="5" t="str">
        <f t="shared" si="4"/>
        <v>_60</v>
      </c>
      <c r="G80" s="5" t="str">
        <f t="shared" si="5"/>
        <v>Male_60</v>
      </c>
    </row>
    <row r="81" spans="1:7" x14ac:dyDescent="0.2">
      <c r="A81" s="3" t="s">
        <v>67</v>
      </c>
      <c r="B81" s="2">
        <v>38869</v>
      </c>
      <c r="C81" s="2">
        <v>42004</v>
      </c>
      <c r="D81" s="1" t="s">
        <v>7</v>
      </c>
      <c r="E81" s="4">
        <f t="shared" si="3"/>
        <v>103.06849315068493</v>
      </c>
      <c r="F81" s="5" t="str">
        <f t="shared" si="4"/>
        <v>_84</v>
      </c>
      <c r="G81" s="5" t="str">
        <f t="shared" si="5"/>
        <v>Female_84</v>
      </c>
    </row>
    <row r="82" spans="1:7" x14ac:dyDescent="0.2">
      <c r="A82" s="3" t="s">
        <v>112</v>
      </c>
      <c r="B82" s="2">
        <v>41974</v>
      </c>
      <c r="C82" s="2">
        <v>42004</v>
      </c>
      <c r="D82" s="1" t="s">
        <v>7</v>
      </c>
      <c r="E82" s="4">
        <f t="shared" si="3"/>
        <v>0.98630136986301364</v>
      </c>
      <c r="F82" s="5" t="str">
        <f t="shared" si="4"/>
        <v>_cub</v>
      </c>
      <c r="G82" s="5" t="str">
        <f t="shared" si="5"/>
        <v>Female_cub</v>
      </c>
    </row>
    <row r="83" spans="1:7" x14ac:dyDescent="0.2">
      <c r="A83" s="3" t="s">
        <v>85</v>
      </c>
      <c r="B83" s="2">
        <v>41974</v>
      </c>
      <c r="C83" s="2">
        <v>42004</v>
      </c>
      <c r="D83" s="1" t="s">
        <v>4</v>
      </c>
      <c r="E83" s="4">
        <f t="shared" si="3"/>
        <v>0.98630136986301364</v>
      </c>
      <c r="F83" s="5" t="str">
        <f t="shared" si="4"/>
        <v>_cub</v>
      </c>
      <c r="G83" s="5" t="str">
        <f t="shared" si="5"/>
        <v>Male_cub</v>
      </c>
    </row>
    <row r="84" spans="1:7" x14ac:dyDescent="0.2">
      <c r="A84" s="3" t="s">
        <v>69</v>
      </c>
      <c r="B84" s="2">
        <v>38596</v>
      </c>
      <c r="C84" s="2">
        <v>42004</v>
      </c>
      <c r="D84" s="1" t="s">
        <v>7</v>
      </c>
      <c r="E84" s="4">
        <f t="shared" si="3"/>
        <v>112.04383561643837</v>
      </c>
      <c r="F84" s="5" t="str">
        <f t="shared" si="4"/>
        <v>_84</v>
      </c>
      <c r="G84" s="5" t="str">
        <f t="shared" si="5"/>
        <v>Female_84</v>
      </c>
    </row>
    <row r="85" spans="1:7" x14ac:dyDescent="0.2">
      <c r="A85" s="3" t="s">
        <v>70</v>
      </c>
      <c r="B85" s="2">
        <v>36678</v>
      </c>
      <c r="C85" s="2">
        <v>42004</v>
      </c>
      <c r="D85" s="1" t="s">
        <v>7</v>
      </c>
      <c r="E85" s="4">
        <f t="shared" si="3"/>
        <v>175.1013698630137</v>
      </c>
      <c r="F85" s="5" t="str">
        <f t="shared" si="4"/>
        <v>_84</v>
      </c>
      <c r="G85" s="5" t="str">
        <f t="shared" si="5"/>
        <v>Female_84</v>
      </c>
    </row>
    <row r="86" spans="1:7" x14ac:dyDescent="0.2">
      <c r="A86" s="3" t="s">
        <v>97</v>
      </c>
      <c r="B86" s="2">
        <v>40452</v>
      </c>
      <c r="C86" s="2">
        <v>42004</v>
      </c>
      <c r="D86" s="1" t="s">
        <v>4</v>
      </c>
      <c r="E86" s="4">
        <f t="shared" si="3"/>
        <v>51.024657534246579</v>
      </c>
      <c r="F86" s="5" t="str">
        <f t="shared" si="4"/>
        <v>_48</v>
      </c>
      <c r="G86" s="5" t="str">
        <f t="shared" si="5"/>
        <v>Male_48</v>
      </c>
    </row>
    <row r="87" spans="1:7" x14ac:dyDescent="0.2">
      <c r="A87" s="3" t="s">
        <v>71</v>
      </c>
      <c r="B87" s="2">
        <v>38991</v>
      </c>
      <c r="C87" s="2">
        <v>42004</v>
      </c>
      <c r="D87" s="1" t="s">
        <v>4</v>
      </c>
      <c r="E87" s="4">
        <f t="shared" si="3"/>
        <v>99.057534246575329</v>
      </c>
      <c r="F87" s="5" t="str">
        <f t="shared" si="4"/>
        <v>_84</v>
      </c>
      <c r="G87" s="5" t="str">
        <f t="shared" si="5"/>
        <v>Male_84</v>
      </c>
    </row>
    <row r="88" spans="1:7" x14ac:dyDescent="0.2">
      <c r="A88" s="3" t="s">
        <v>104</v>
      </c>
      <c r="B88" s="2">
        <v>41730</v>
      </c>
      <c r="C88" s="2">
        <v>42004</v>
      </c>
      <c r="D88" s="1" t="s">
        <v>4</v>
      </c>
      <c r="E88" s="4">
        <f t="shared" si="3"/>
        <v>9.008219178082193</v>
      </c>
      <c r="F88" s="5" t="str">
        <f t="shared" si="4"/>
        <v>_cub</v>
      </c>
      <c r="G88" s="5" t="str">
        <f t="shared" si="5"/>
        <v>Male_cub</v>
      </c>
    </row>
    <row r="89" spans="1:7" x14ac:dyDescent="0.2">
      <c r="A89" s="3" t="s">
        <v>72</v>
      </c>
      <c r="B89" s="2">
        <v>36100</v>
      </c>
      <c r="C89" s="2">
        <v>42004</v>
      </c>
      <c r="D89" s="1" t="s">
        <v>7</v>
      </c>
      <c r="E89" s="4">
        <f t="shared" si="3"/>
        <v>194.10410958904109</v>
      </c>
      <c r="F89" s="5" t="str">
        <f t="shared" si="4"/>
        <v>_84</v>
      </c>
      <c r="G89" s="5" t="str">
        <f t="shared" si="5"/>
        <v>Female_84</v>
      </c>
    </row>
  </sheetData>
  <autoFilter ref="A1:E1">
    <sortState ref="A2:E8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pane ySplit="1" topLeftCell="A2" activePane="bottomLeft" state="frozen"/>
      <selection pane="bottomLeft" activeCell="J6" sqref="J6:K21"/>
    </sheetView>
  </sheetViews>
  <sheetFormatPr baseColWidth="10" defaultColWidth="8.83203125" defaultRowHeight="15" x14ac:dyDescent="0.2"/>
  <cols>
    <col min="1" max="1" width="21.5" style="1" bestFit="1" customWidth="1"/>
    <col min="2" max="2" width="10.5" style="2" bestFit="1" customWidth="1"/>
    <col min="3" max="3" width="10.5" style="2" customWidth="1"/>
    <col min="4" max="4" width="9.5" style="1" bestFit="1" customWidth="1"/>
    <col min="5" max="5" width="8.83203125" style="4"/>
    <col min="6" max="6" width="10.6640625" style="1" bestFit="1" customWidth="1"/>
    <col min="7" max="7" width="13.83203125" style="1" bestFit="1" customWidth="1"/>
    <col min="8" max="9" width="8.83203125" style="1"/>
    <col min="10" max="10" width="13.83203125" style="1" bestFit="1" customWidth="1"/>
    <col min="11" max="11" width="14.83203125" style="1" bestFit="1" customWidth="1"/>
    <col min="12" max="16384" width="8.83203125" style="1"/>
  </cols>
  <sheetData>
    <row r="1" spans="1:12" x14ac:dyDescent="0.2">
      <c r="A1" s="1" t="s">
        <v>0</v>
      </c>
      <c r="B1" s="2" t="s">
        <v>1</v>
      </c>
      <c r="C1" s="2" t="s">
        <v>145</v>
      </c>
      <c r="D1" s="1" t="s">
        <v>2</v>
      </c>
      <c r="E1" s="4" t="s">
        <v>148</v>
      </c>
      <c r="F1" s="6" t="s">
        <v>146</v>
      </c>
      <c r="G1" s="6" t="s">
        <v>147</v>
      </c>
    </row>
    <row r="2" spans="1:12" x14ac:dyDescent="0.2">
      <c r="A2" s="1" t="s">
        <v>3</v>
      </c>
      <c r="B2" s="2">
        <v>38991</v>
      </c>
      <c r="C2" s="2">
        <v>41639</v>
      </c>
      <c r="D2" s="1" t="s">
        <v>4</v>
      </c>
      <c r="E2" s="4">
        <f>((C2-B2)/365)*12</f>
        <v>87.057534246575344</v>
      </c>
      <c r="F2" s="5" t="str">
        <f>IF(E2&lt;=12,"_cub", IF(E2&lt;24,"_juvenile", IF(E2&lt;36,"_subadult", IF(E2&lt;48,"_36", IF(E2&lt;60,"_48", IF(E2&lt;72,"_60", IF(E2&lt;84, "_72", IF(E2&gt;=84,"_84", "NA"))))))))</f>
        <v>_84</v>
      </c>
      <c r="G2" s="5" t="str">
        <f>D2&amp;F2</f>
        <v>Male_84</v>
      </c>
    </row>
    <row r="3" spans="1:12" x14ac:dyDescent="0.2">
      <c r="A3" s="1" t="s">
        <v>5</v>
      </c>
      <c r="B3" s="2">
        <v>39661</v>
      </c>
      <c r="C3" s="2">
        <v>41639</v>
      </c>
      <c r="D3" s="1" t="s">
        <v>4</v>
      </c>
      <c r="E3" s="4">
        <f t="shared" ref="E3:E66" si="0">((C3-B3)/365)*12</f>
        <v>65.030136986301372</v>
      </c>
      <c r="F3" s="5" t="str">
        <f t="shared" ref="F3:F66" si="1">IF(E3&lt;=12,"_cub", IF(E3&lt;24,"_juvenile", IF(E3&lt;36,"_subadult", IF(E3&lt;48,"_36", IF(E3&lt;60,"_48", IF(E3&lt;72,"_60", IF(E3&lt;84, "_72", IF(E3&gt;=84,"_84", "NA"))))))))</f>
        <v>_60</v>
      </c>
      <c r="G3" s="5" t="str">
        <f t="shared" ref="G3:G66" si="2">D3&amp;F3</f>
        <v>Male_60</v>
      </c>
    </row>
    <row r="4" spans="1:12" x14ac:dyDescent="0.2">
      <c r="A4" s="1" t="s">
        <v>142</v>
      </c>
      <c r="B4" s="2">
        <v>41153</v>
      </c>
      <c r="C4" s="2">
        <v>41639</v>
      </c>
      <c r="D4" s="2" t="s">
        <v>4</v>
      </c>
      <c r="E4" s="4">
        <f t="shared" si="0"/>
        <v>15.978082191780823</v>
      </c>
      <c r="F4" s="5" t="str">
        <f t="shared" si="1"/>
        <v>_juvenile</v>
      </c>
      <c r="G4" s="5" t="str">
        <f t="shared" si="2"/>
        <v>Male_juvenile</v>
      </c>
    </row>
    <row r="5" spans="1:12" x14ac:dyDescent="0.2">
      <c r="A5" s="1" t="s">
        <v>8</v>
      </c>
      <c r="B5" s="2">
        <v>37288</v>
      </c>
      <c r="C5" s="2">
        <v>41639</v>
      </c>
      <c r="D5" s="1" t="s">
        <v>4</v>
      </c>
      <c r="E5" s="4">
        <f t="shared" si="0"/>
        <v>143.04657534246576</v>
      </c>
      <c r="F5" s="5" t="str">
        <f t="shared" si="1"/>
        <v>_84</v>
      </c>
      <c r="G5" s="5" t="str">
        <f t="shared" si="2"/>
        <v>Male_84</v>
      </c>
      <c r="J5" s="7" t="s">
        <v>149</v>
      </c>
      <c r="K5" t="s">
        <v>167</v>
      </c>
      <c r="L5"/>
    </row>
    <row r="6" spans="1:12" x14ac:dyDescent="0.2">
      <c r="A6" s="1" t="s">
        <v>143</v>
      </c>
      <c r="B6" s="2">
        <v>41122</v>
      </c>
      <c r="C6" s="2">
        <v>41639</v>
      </c>
      <c r="D6" s="2" t="s">
        <v>7</v>
      </c>
      <c r="E6" s="4">
        <f t="shared" si="0"/>
        <v>16.997260273972604</v>
      </c>
      <c r="F6" s="5" t="str">
        <f t="shared" si="1"/>
        <v>_juvenile</v>
      </c>
      <c r="G6" s="5" t="str">
        <f t="shared" si="2"/>
        <v>Female_juvenile</v>
      </c>
      <c r="J6" s="1" t="s">
        <v>151</v>
      </c>
      <c r="K6" s="8">
        <v>5</v>
      </c>
      <c r="L6"/>
    </row>
    <row r="7" spans="1:12" x14ac:dyDescent="0.2">
      <c r="A7" s="1" t="s">
        <v>90</v>
      </c>
      <c r="B7" s="2">
        <v>36861</v>
      </c>
      <c r="C7" s="2">
        <v>41639</v>
      </c>
      <c r="D7" s="1" t="s">
        <v>4</v>
      </c>
      <c r="E7" s="4">
        <f t="shared" si="0"/>
        <v>157.08493150684933</v>
      </c>
      <c r="F7" s="5" t="str">
        <f t="shared" si="1"/>
        <v>_84</v>
      </c>
      <c r="G7" s="5" t="str">
        <f t="shared" si="2"/>
        <v>Male_84</v>
      </c>
      <c r="J7" s="1" t="s">
        <v>152</v>
      </c>
      <c r="K7" s="8">
        <v>2</v>
      </c>
      <c r="L7"/>
    </row>
    <row r="8" spans="1:12" x14ac:dyDescent="0.2">
      <c r="A8" s="1" t="s">
        <v>10</v>
      </c>
      <c r="B8" s="2">
        <v>37408</v>
      </c>
      <c r="C8" s="2">
        <v>41639</v>
      </c>
      <c r="D8" s="1" t="s">
        <v>7</v>
      </c>
      <c r="E8" s="4">
        <f t="shared" si="0"/>
        <v>139.1013698630137</v>
      </c>
      <c r="F8" s="5" t="str">
        <f t="shared" si="1"/>
        <v>_84</v>
      </c>
      <c r="G8" s="5" t="str">
        <f t="shared" si="2"/>
        <v>Female_84</v>
      </c>
      <c r="J8" s="1" t="s">
        <v>153</v>
      </c>
      <c r="K8" s="8">
        <v>5</v>
      </c>
      <c r="L8"/>
    </row>
    <row r="9" spans="1:12" x14ac:dyDescent="0.2">
      <c r="A9" s="1" t="s">
        <v>11</v>
      </c>
      <c r="B9" s="2">
        <v>39387</v>
      </c>
      <c r="C9" s="2">
        <v>41639</v>
      </c>
      <c r="D9" s="1" t="s">
        <v>4</v>
      </c>
      <c r="E9" s="4">
        <f t="shared" si="0"/>
        <v>74.038356164383558</v>
      </c>
      <c r="F9" s="5" t="str">
        <f t="shared" si="1"/>
        <v>_72</v>
      </c>
      <c r="G9" s="5" t="str">
        <f t="shared" si="2"/>
        <v>Male_72</v>
      </c>
      <c r="J9" s="1" t="s">
        <v>154</v>
      </c>
      <c r="K9" s="8">
        <v>18</v>
      </c>
      <c r="L9"/>
    </row>
    <row r="10" spans="1:12" x14ac:dyDescent="0.2">
      <c r="A10" s="1" t="s">
        <v>91</v>
      </c>
      <c r="B10" s="2">
        <v>36039</v>
      </c>
      <c r="C10" s="2">
        <v>41639</v>
      </c>
      <c r="D10" s="1" t="s">
        <v>7</v>
      </c>
      <c r="E10" s="4">
        <f t="shared" si="0"/>
        <v>184.10958904109589</v>
      </c>
      <c r="F10" s="5" t="str">
        <f t="shared" si="1"/>
        <v>_84</v>
      </c>
      <c r="G10" s="5" t="str">
        <f t="shared" si="2"/>
        <v>Female_84</v>
      </c>
      <c r="J10" s="1" t="s">
        <v>155</v>
      </c>
      <c r="K10" s="8">
        <v>7</v>
      </c>
      <c r="L10"/>
    </row>
    <row r="11" spans="1:12" x14ac:dyDescent="0.2">
      <c r="A11" s="1" t="s">
        <v>13</v>
      </c>
      <c r="B11" s="2">
        <v>40179</v>
      </c>
      <c r="C11" s="2">
        <v>41639</v>
      </c>
      <c r="D11" s="1" t="s">
        <v>7</v>
      </c>
      <c r="E11" s="4">
        <f t="shared" si="0"/>
        <v>48</v>
      </c>
      <c r="F11" s="5" t="str">
        <f t="shared" si="1"/>
        <v>_48</v>
      </c>
      <c r="G11" s="5" t="str">
        <f t="shared" si="2"/>
        <v>Female_48</v>
      </c>
      <c r="J11" s="1" t="s">
        <v>156</v>
      </c>
      <c r="K11" s="8">
        <v>6</v>
      </c>
      <c r="L11"/>
    </row>
    <row r="12" spans="1:12" x14ac:dyDescent="0.2">
      <c r="A12" s="1" t="s">
        <v>14</v>
      </c>
      <c r="B12" s="2">
        <v>38838</v>
      </c>
      <c r="C12" s="2">
        <v>41639</v>
      </c>
      <c r="D12" s="1" t="s">
        <v>7</v>
      </c>
      <c r="E12" s="4">
        <f t="shared" si="0"/>
        <v>92.087671232876716</v>
      </c>
      <c r="F12" s="5" t="str">
        <f t="shared" si="1"/>
        <v>_84</v>
      </c>
      <c r="G12" s="5" t="str">
        <f t="shared" si="2"/>
        <v>Female_84</v>
      </c>
      <c r="J12" s="1" t="s">
        <v>157</v>
      </c>
      <c r="K12" s="8">
        <v>2</v>
      </c>
      <c r="L12"/>
    </row>
    <row r="13" spans="1:12" x14ac:dyDescent="0.2">
      <c r="A13" s="1" t="s">
        <v>17</v>
      </c>
      <c r="B13" s="2">
        <v>39783</v>
      </c>
      <c r="C13" s="2">
        <v>41639</v>
      </c>
      <c r="D13" s="1" t="s">
        <v>7</v>
      </c>
      <c r="E13" s="4">
        <f t="shared" si="0"/>
        <v>61.019178082191786</v>
      </c>
      <c r="F13" s="5" t="str">
        <f t="shared" si="1"/>
        <v>_60</v>
      </c>
      <c r="G13" s="5" t="str">
        <f t="shared" si="2"/>
        <v>Female_60</v>
      </c>
      <c r="J13" s="1" t="s">
        <v>158</v>
      </c>
      <c r="K13" s="8">
        <v>4</v>
      </c>
      <c r="L13"/>
    </row>
    <row r="14" spans="1:12" x14ac:dyDescent="0.2">
      <c r="A14" s="1" t="s">
        <v>132</v>
      </c>
      <c r="B14" s="2">
        <v>41334</v>
      </c>
      <c r="C14" s="2">
        <v>41639</v>
      </c>
      <c r="D14" s="2" t="s">
        <v>7</v>
      </c>
      <c r="E14" s="4">
        <f t="shared" si="0"/>
        <v>10.027397260273972</v>
      </c>
      <c r="F14" s="5" t="str">
        <f t="shared" si="1"/>
        <v>_cub</v>
      </c>
      <c r="G14" s="5" t="str">
        <f t="shared" si="2"/>
        <v>Female_cub</v>
      </c>
      <c r="J14" s="1" t="s">
        <v>159</v>
      </c>
      <c r="K14" s="8">
        <v>4</v>
      </c>
      <c r="L14"/>
    </row>
    <row r="15" spans="1:12" x14ac:dyDescent="0.2">
      <c r="A15" s="1" t="s">
        <v>120</v>
      </c>
      <c r="B15" s="2">
        <v>36465</v>
      </c>
      <c r="C15" s="2">
        <v>41639</v>
      </c>
      <c r="D15" s="1" t="s">
        <v>7</v>
      </c>
      <c r="E15" s="4">
        <f t="shared" si="0"/>
        <v>170.10410958904109</v>
      </c>
      <c r="F15" s="5" t="str">
        <f t="shared" si="1"/>
        <v>_84</v>
      </c>
      <c r="G15" s="5" t="str">
        <f t="shared" si="2"/>
        <v>Female_84</v>
      </c>
      <c r="J15" s="1" t="s">
        <v>168</v>
      </c>
      <c r="K15" s="8">
        <v>5</v>
      </c>
      <c r="L15"/>
    </row>
    <row r="16" spans="1:12" x14ac:dyDescent="0.2">
      <c r="A16" s="1" t="s">
        <v>21</v>
      </c>
      <c r="B16" s="2">
        <v>38047</v>
      </c>
      <c r="C16" s="2">
        <v>41639</v>
      </c>
      <c r="D16" s="1" t="s">
        <v>7</v>
      </c>
      <c r="E16" s="4">
        <f t="shared" si="0"/>
        <v>118.0931506849315</v>
      </c>
      <c r="F16" s="5" t="str">
        <f t="shared" si="1"/>
        <v>_84</v>
      </c>
      <c r="G16" s="5" t="str">
        <f t="shared" si="2"/>
        <v>Female_84</v>
      </c>
      <c r="J16" s="1" t="s">
        <v>160</v>
      </c>
      <c r="K16" s="8">
        <v>2</v>
      </c>
      <c r="L16"/>
    </row>
    <row r="17" spans="1:12" x14ac:dyDescent="0.2">
      <c r="A17" s="1" t="s">
        <v>22</v>
      </c>
      <c r="B17" s="2">
        <v>38504</v>
      </c>
      <c r="C17" s="2">
        <v>41639</v>
      </c>
      <c r="D17" s="1" t="s">
        <v>4</v>
      </c>
      <c r="E17" s="4">
        <f t="shared" si="0"/>
        <v>103.06849315068493</v>
      </c>
      <c r="F17" s="5" t="str">
        <f t="shared" si="1"/>
        <v>_84</v>
      </c>
      <c r="G17" s="5" t="str">
        <f t="shared" si="2"/>
        <v>Male_84</v>
      </c>
      <c r="J17" s="1" t="s">
        <v>161</v>
      </c>
      <c r="K17" s="8">
        <v>10</v>
      </c>
      <c r="L17"/>
    </row>
    <row r="18" spans="1:12" x14ac:dyDescent="0.2">
      <c r="A18" s="1" t="s">
        <v>24</v>
      </c>
      <c r="B18" s="2">
        <v>37196</v>
      </c>
      <c r="C18" s="2">
        <v>41639</v>
      </c>
      <c r="D18" s="1" t="s">
        <v>7</v>
      </c>
      <c r="E18" s="4">
        <f t="shared" si="0"/>
        <v>146.07123287671232</v>
      </c>
      <c r="F18" s="5" t="str">
        <f t="shared" si="1"/>
        <v>_84</v>
      </c>
      <c r="G18" s="5" t="str">
        <f t="shared" si="2"/>
        <v>Female_84</v>
      </c>
      <c r="J18" s="1" t="s">
        <v>162</v>
      </c>
      <c r="K18" s="8">
        <v>3</v>
      </c>
      <c r="L18"/>
    </row>
    <row r="19" spans="1:12" x14ac:dyDescent="0.2">
      <c r="A19" s="1" t="s">
        <v>118</v>
      </c>
      <c r="B19" s="2">
        <v>41609</v>
      </c>
      <c r="C19" s="2">
        <v>41639</v>
      </c>
      <c r="D19" s="2" t="s">
        <v>7</v>
      </c>
      <c r="E19" s="4">
        <f t="shared" si="0"/>
        <v>0.98630136986301364</v>
      </c>
      <c r="F19" s="5" t="str">
        <f t="shared" si="1"/>
        <v>_cub</v>
      </c>
      <c r="G19" s="5" t="str">
        <f t="shared" si="2"/>
        <v>Female_cub</v>
      </c>
      <c r="J19" s="1" t="s">
        <v>163</v>
      </c>
      <c r="K19" s="8">
        <v>5</v>
      </c>
      <c r="L19"/>
    </row>
    <row r="20" spans="1:12" x14ac:dyDescent="0.2">
      <c r="A20" s="1" t="s">
        <v>119</v>
      </c>
      <c r="B20" s="2">
        <v>41609</v>
      </c>
      <c r="C20" s="2">
        <v>41639</v>
      </c>
      <c r="D20" s="2" t="s">
        <v>7</v>
      </c>
      <c r="E20" s="4">
        <f t="shared" si="0"/>
        <v>0.98630136986301364</v>
      </c>
      <c r="F20" s="5" t="str">
        <f t="shared" si="1"/>
        <v>_cub</v>
      </c>
      <c r="G20" s="5" t="str">
        <f t="shared" si="2"/>
        <v>Female_cub</v>
      </c>
      <c r="J20" s="1" t="s">
        <v>169</v>
      </c>
      <c r="K20" s="8">
        <v>3</v>
      </c>
      <c r="L20"/>
    </row>
    <row r="21" spans="1:12" x14ac:dyDescent="0.2">
      <c r="A21" s="1" t="s">
        <v>138</v>
      </c>
      <c r="B21" s="2">
        <v>41244</v>
      </c>
      <c r="C21" s="2">
        <v>41639</v>
      </c>
      <c r="D21" s="2" t="s">
        <v>4</v>
      </c>
      <c r="E21" s="4">
        <f t="shared" si="0"/>
        <v>12.986301369863014</v>
      </c>
      <c r="F21" s="5" t="str">
        <f t="shared" si="1"/>
        <v>_juvenile</v>
      </c>
      <c r="G21" s="5" t="str">
        <f t="shared" si="2"/>
        <v>Male_juvenile</v>
      </c>
      <c r="J21" s="1" t="s">
        <v>164</v>
      </c>
      <c r="K21" s="8">
        <v>2</v>
      </c>
      <c r="L21"/>
    </row>
    <row r="22" spans="1:12" x14ac:dyDescent="0.2">
      <c r="A22" s="1" t="s">
        <v>27</v>
      </c>
      <c r="B22" s="2">
        <v>39264</v>
      </c>
      <c r="C22" s="2">
        <v>41639</v>
      </c>
      <c r="D22" s="1" t="s">
        <v>7</v>
      </c>
      <c r="E22" s="4">
        <f t="shared" si="0"/>
        <v>78.082191780821915</v>
      </c>
      <c r="F22" s="5" t="str">
        <f t="shared" si="1"/>
        <v>_72</v>
      </c>
      <c r="G22" s="5" t="str">
        <f t="shared" si="2"/>
        <v>Female_72</v>
      </c>
      <c r="J22" s="1" t="s">
        <v>165</v>
      </c>
      <c r="K22" s="8"/>
      <c r="L22"/>
    </row>
    <row r="23" spans="1:12" x14ac:dyDescent="0.2">
      <c r="A23" s="1" t="s">
        <v>136</v>
      </c>
      <c r="B23" s="2">
        <v>41548</v>
      </c>
      <c r="C23" s="2">
        <v>41639</v>
      </c>
      <c r="D23" s="2" t="s">
        <v>7</v>
      </c>
      <c r="E23" s="4">
        <f t="shared" si="0"/>
        <v>2.9917808219178084</v>
      </c>
      <c r="F23" s="5" t="str">
        <f t="shared" si="1"/>
        <v>_cub</v>
      </c>
      <c r="G23" s="5" t="str">
        <f t="shared" si="2"/>
        <v>Female_cub</v>
      </c>
      <c r="J23" s="1" t="s">
        <v>166</v>
      </c>
      <c r="K23" s="8">
        <v>83</v>
      </c>
    </row>
    <row r="24" spans="1:12" x14ac:dyDescent="0.2">
      <c r="A24" s="1" t="s">
        <v>121</v>
      </c>
      <c r="B24" s="2">
        <v>38838</v>
      </c>
      <c r="C24" s="2">
        <v>41639</v>
      </c>
      <c r="D24" s="1" t="s">
        <v>7</v>
      </c>
      <c r="E24" s="4">
        <f t="shared" si="0"/>
        <v>92.087671232876716</v>
      </c>
      <c r="F24" s="5" t="str">
        <f t="shared" si="1"/>
        <v>_84</v>
      </c>
      <c r="G24" s="5" t="str">
        <f t="shared" si="2"/>
        <v>Female_84</v>
      </c>
    </row>
    <row r="25" spans="1:12" x14ac:dyDescent="0.2">
      <c r="A25" s="1" t="s">
        <v>92</v>
      </c>
      <c r="B25" s="2">
        <v>39234</v>
      </c>
      <c r="C25" s="2">
        <v>41639</v>
      </c>
      <c r="D25" s="1" t="s">
        <v>4</v>
      </c>
      <c r="E25" s="4">
        <f t="shared" si="0"/>
        <v>79.06849315068493</v>
      </c>
      <c r="F25" s="5" t="str">
        <f t="shared" si="1"/>
        <v>_72</v>
      </c>
      <c r="G25" s="5" t="str">
        <f t="shared" si="2"/>
        <v>Male_72</v>
      </c>
    </row>
    <row r="26" spans="1:12" x14ac:dyDescent="0.2">
      <c r="A26" s="1" t="s">
        <v>122</v>
      </c>
      <c r="B26" s="2">
        <v>40330</v>
      </c>
      <c r="C26" s="2">
        <v>41639</v>
      </c>
      <c r="D26" s="1" t="s">
        <v>4</v>
      </c>
      <c r="E26" s="4">
        <f t="shared" si="0"/>
        <v>43.035616438356165</v>
      </c>
      <c r="F26" s="5" t="str">
        <f t="shared" si="1"/>
        <v>_36</v>
      </c>
      <c r="G26" s="5" t="str">
        <f t="shared" si="2"/>
        <v>Male_36</v>
      </c>
    </row>
    <row r="27" spans="1:12" x14ac:dyDescent="0.2">
      <c r="A27" s="1" t="s">
        <v>93</v>
      </c>
      <c r="B27" s="2">
        <v>37043</v>
      </c>
      <c r="C27" s="2">
        <v>41639</v>
      </c>
      <c r="D27" s="1" t="s">
        <v>4</v>
      </c>
      <c r="E27" s="4">
        <f t="shared" si="0"/>
        <v>151.1013698630137</v>
      </c>
      <c r="F27" s="5" t="str">
        <f t="shared" si="1"/>
        <v>_84</v>
      </c>
      <c r="G27" s="5" t="str">
        <f t="shared" si="2"/>
        <v>Male_84</v>
      </c>
    </row>
    <row r="28" spans="1:12" x14ac:dyDescent="0.2">
      <c r="A28" s="1" t="s">
        <v>31</v>
      </c>
      <c r="B28" s="2">
        <v>39692</v>
      </c>
      <c r="C28" s="2">
        <v>41639</v>
      </c>
      <c r="D28" s="1" t="s">
        <v>7</v>
      </c>
      <c r="E28" s="4">
        <f t="shared" si="0"/>
        <v>64.010958904109586</v>
      </c>
      <c r="F28" s="5" t="str">
        <f t="shared" si="1"/>
        <v>_60</v>
      </c>
      <c r="G28" s="5" t="str">
        <f t="shared" si="2"/>
        <v>Female_60</v>
      </c>
    </row>
    <row r="29" spans="1:12" x14ac:dyDescent="0.2">
      <c r="A29" s="1" t="s">
        <v>32</v>
      </c>
      <c r="B29" s="2">
        <v>36800</v>
      </c>
      <c r="C29" s="2">
        <v>41639</v>
      </c>
      <c r="D29" s="1" t="s">
        <v>7</v>
      </c>
      <c r="E29" s="4">
        <f t="shared" si="0"/>
        <v>159.0904109589041</v>
      </c>
      <c r="F29" s="5" t="str">
        <f t="shared" si="1"/>
        <v>_84</v>
      </c>
      <c r="G29" s="5" t="str">
        <f t="shared" si="2"/>
        <v>Female_84</v>
      </c>
    </row>
    <row r="30" spans="1:12" x14ac:dyDescent="0.2">
      <c r="A30" s="1" t="s">
        <v>123</v>
      </c>
      <c r="B30" s="2">
        <v>39022</v>
      </c>
      <c r="C30" s="2">
        <v>41639</v>
      </c>
      <c r="D30" s="1" t="s">
        <v>7</v>
      </c>
      <c r="E30" s="4">
        <f t="shared" si="0"/>
        <v>86.038356164383558</v>
      </c>
      <c r="F30" s="5" t="str">
        <f t="shared" si="1"/>
        <v>_84</v>
      </c>
      <c r="G30" s="5" t="str">
        <f t="shared" si="2"/>
        <v>Female_84</v>
      </c>
    </row>
    <row r="31" spans="1:12" x14ac:dyDescent="0.2">
      <c r="A31" s="1" t="s">
        <v>34</v>
      </c>
      <c r="B31" s="2">
        <v>38930</v>
      </c>
      <c r="C31" s="2">
        <v>41639</v>
      </c>
      <c r="D31" s="1" t="s">
        <v>7</v>
      </c>
      <c r="E31" s="4">
        <f t="shared" si="0"/>
        <v>89.063013698630144</v>
      </c>
      <c r="F31" s="5" t="str">
        <f t="shared" si="1"/>
        <v>_84</v>
      </c>
      <c r="G31" s="5" t="str">
        <f t="shared" si="2"/>
        <v>Female_84</v>
      </c>
    </row>
    <row r="32" spans="1:12" x14ac:dyDescent="0.2">
      <c r="A32" s="1" t="s">
        <v>94</v>
      </c>
      <c r="B32" s="2">
        <v>40664</v>
      </c>
      <c r="C32" s="2">
        <v>41639</v>
      </c>
      <c r="D32" s="1" t="s">
        <v>4</v>
      </c>
      <c r="E32" s="4">
        <f t="shared" si="0"/>
        <v>32.054794520547944</v>
      </c>
      <c r="F32" s="5" t="str">
        <f t="shared" si="1"/>
        <v>_subadult</v>
      </c>
      <c r="G32" s="5" t="str">
        <f t="shared" si="2"/>
        <v>Male_subadult</v>
      </c>
    </row>
    <row r="33" spans="1:7" x14ac:dyDescent="0.2">
      <c r="A33" s="1" t="s">
        <v>36</v>
      </c>
      <c r="B33" s="2">
        <v>38504</v>
      </c>
      <c r="C33" s="2">
        <v>41639</v>
      </c>
      <c r="D33" s="1" t="s">
        <v>4</v>
      </c>
      <c r="E33" s="4">
        <f t="shared" si="0"/>
        <v>103.06849315068493</v>
      </c>
      <c r="F33" s="5" t="str">
        <f t="shared" si="1"/>
        <v>_84</v>
      </c>
      <c r="G33" s="5" t="str">
        <f t="shared" si="2"/>
        <v>Male_84</v>
      </c>
    </row>
    <row r="34" spans="1:7" x14ac:dyDescent="0.2">
      <c r="A34" s="1" t="s">
        <v>37</v>
      </c>
      <c r="B34" s="2">
        <v>39692</v>
      </c>
      <c r="C34" s="2">
        <v>41639</v>
      </c>
      <c r="D34" s="1" t="s">
        <v>4</v>
      </c>
      <c r="E34" s="4">
        <f t="shared" si="0"/>
        <v>64.010958904109586</v>
      </c>
      <c r="F34" s="5" t="str">
        <f t="shared" si="1"/>
        <v>_60</v>
      </c>
      <c r="G34" s="5" t="str">
        <f t="shared" si="2"/>
        <v>Male_60</v>
      </c>
    </row>
    <row r="35" spans="1:7" x14ac:dyDescent="0.2">
      <c r="A35" s="1" t="s">
        <v>38</v>
      </c>
      <c r="B35" s="2">
        <v>39995</v>
      </c>
      <c r="C35" s="2">
        <v>41639</v>
      </c>
      <c r="D35" s="1" t="s">
        <v>7</v>
      </c>
      <c r="E35" s="4">
        <f t="shared" si="0"/>
        <v>54.049315068493144</v>
      </c>
      <c r="F35" s="5" t="str">
        <f t="shared" si="1"/>
        <v>_48</v>
      </c>
      <c r="G35" s="5" t="str">
        <f t="shared" si="2"/>
        <v>Female_48</v>
      </c>
    </row>
    <row r="36" spans="1:7" x14ac:dyDescent="0.2">
      <c r="A36" s="1" t="s">
        <v>134</v>
      </c>
      <c r="B36" s="2">
        <v>41426</v>
      </c>
      <c r="C36" s="2">
        <v>41639</v>
      </c>
      <c r="D36" s="2" t="s">
        <v>4</v>
      </c>
      <c r="E36" s="4">
        <f t="shared" si="0"/>
        <v>7.0027397260273982</v>
      </c>
      <c r="F36" s="5" t="str">
        <f t="shared" si="1"/>
        <v>_cub</v>
      </c>
      <c r="G36" s="5" t="str">
        <f t="shared" si="2"/>
        <v>Male_cub</v>
      </c>
    </row>
    <row r="37" spans="1:7" x14ac:dyDescent="0.2">
      <c r="A37" s="1" t="s">
        <v>144</v>
      </c>
      <c r="B37" s="2">
        <v>40969</v>
      </c>
      <c r="C37" s="2">
        <v>41639</v>
      </c>
      <c r="D37" s="2" t="s">
        <v>7</v>
      </c>
      <c r="E37" s="4">
        <f t="shared" si="0"/>
        <v>22.027397260273972</v>
      </c>
      <c r="F37" s="5" t="str">
        <f t="shared" si="1"/>
        <v>_juvenile</v>
      </c>
      <c r="G37" s="5" t="str">
        <f t="shared" si="2"/>
        <v>Female_juvenile</v>
      </c>
    </row>
    <row r="38" spans="1:7" x14ac:dyDescent="0.2">
      <c r="A38" s="1" t="s">
        <v>139</v>
      </c>
      <c r="B38" s="2">
        <v>41244</v>
      </c>
      <c r="C38" s="2">
        <v>41639</v>
      </c>
      <c r="D38" s="2" t="s">
        <v>7</v>
      </c>
      <c r="E38" s="4">
        <f t="shared" si="0"/>
        <v>12.986301369863014</v>
      </c>
      <c r="F38" s="5" t="str">
        <f t="shared" si="1"/>
        <v>_juvenile</v>
      </c>
      <c r="G38" s="5" t="str">
        <f t="shared" si="2"/>
        <v>Female_juvenile</v>
      </c>
    </row>
    <row r="39" spans="1:7" x14ac:dyDescent="0.2">
      <c r="A39" s="1" t="s">
        <v>95</v>
      </c>
      <c r="B39" s="2">
        <v>39692</v>
      </c>
      <c r="C39" s="2">
        <v>41639</v>
      </c>
      <c r="D39" s="1" t="s">
        <v>4</v>
      </c>
      <c r="E39" s="4">
        <f t="shared" si="0"/>
        <v>64.010958904109586</v>
      </c>
      <c r="F39" s="5" t="str">
        <f t="shared" si="1"/>
        <v>_60</v>
      </c>
      <c r="G39" s="5" t="str">
        <f t="shared" si="2"/>
        <v>Male_60</v>
      </c>
    </row>
    <row r="40" spans="1:7" x14ac:dyDescent="0.2">
      <c r="A40" s="1" t="s">
        <v>40</v>
      </c>
      <c r="B40" s="2">
        <v>40695</v>
      </c>
      <c r="C40" s="2">
        <v>41639</v>
      </c>
      <c r="D40" s="1" t="s">
        <v>7</v>
      </c>
      <c r="E40" s="4">
        <f t="shared" si="0"/>
        <v>31.035616438356165</v>
      </c>
      <c r="F40" s="5" t="str">
        <f t="shared" si="1"/>
        <v>_subadult</v>
      </c>
      <c r="G40" s="5" t="str">
        <f t="shared" si="2"/>
        <v>Female_subadult</v>
      </c>
    </row>
    <row r="41" spans="1:7" x14ac:dyDescent="0.2">
      <c r="A41" s="1" t="s">
        <v>41</v>
      </c>
      <c r="B41" s="2">
        <v>39904</v>
      </c>
      <c r="C41" s="2">
        <v>41639</v>
      </c>
      <c r="D41" s="1" t="s">
        <v>7</v>
      </c>
      <c r="E41" s="4">
        <f t="shared" si="0"/>
        <v>57.041095890410958</v>
      </c>
      <c r="F41" s="5" t="str">
        <f t="shared" si="1"/>
        <v>_48</v>
      </c>
      <c r="G41" s="5" t="str">
        <f t="shared" si="2"/>
        <v>Female_48</v>
      </c>
    </row>
    <row r="42" spans="1:7" x14ac:dyDescent="0.2">
      <c r="A42" s="1" t="s">
        <v>116</v>
      </c>
      <c r="B42" s="2">
        <v>41518</v>
      </c>
      <c r="C42" s="2">
        <v>41639</v>
      </c>
      <c r="D42" s="2" t="s">
        <v>7</v>
      </c>
      <c r="E42" s="4">
        <f t="shared" si="0"/>
        <v>3.978082191780822</v>
      </c>
      <c r="F42" s="5" t="str">
        <f t="shared" si="1"/>
        <v>_cub</v>
      </c>
      <c r="G42" s="5" t="str">
        <f t="shared" si="2"/>
        <v>Female_cub</v>
      </c>
    </row>
    <row r="43" spans="1:7" x14ac:dyDescent="0.2">
      <c r="A43" s="1" t="s">
        <v>117</v>
      </c>
      <c r="B43" s="2">
        <v>41518</v>
      </c>
      <c r="C43" s="2">
        <v>41639</v>
      </c>
      <c r="D43" s="2" t="s">
        <v>7</v>
      </c>
      <c r="E43" s="4">
        <f t="shared" si="0"/>
        <v>3.978082191780822</v>
      </c>
      <c r="F43" s="5" t="str">
        <f t="shared" si="1"/>
        <v>_cub</v>
      </c>
      <c r="G43" s="5" t="str">
        <f t="shared" si="2"/>
        <v>Female_cub</v>
      </c>
    </row>
    <row r="44" spans="1:7" x14ac:dyDescent="0.2">
      <c r="A44" s="1" t="s">
        <v>43</v>
      </c>
      <c r="B44" s="2">
        <v>39995</v>
      </c>
      <c r="C44" s="2">
        <v>41639</v>
      </c>
      <c r="D44" s="1" t="s">
        <v>4</v>
      </c>
      <c r="E44" s="4">
        <f t="shared" si="0"/>
        <v>54.049315068493144</v>
      </c>
      <c r="F44" s="5" t="str">
        <f t="shared" si="1"/>
        <v>_48</v>
      </c>
      <c r="G44" s="5" t="str">
        <f t="shared" si="2"/>
        <v>Male_48</v>
      </c>
    </row>
    <row r="45" spans="1:7" x14ac:dyDescent="0.2">
      <c r="A45" s="1" t="s">
        <v>44</v>
      </c>
      <c r="B45" s="2">
        <v>38261</v>
      </c>
      <c r="C45" s="2">
        <v>41639</v>
      </c>
      <c r="D45" s="1" t="s">
        <v>7</v>
      </c>
      <c r="E45" s="4">
        <f t="shared" si="0"/>
        <v>111.05753424657533</v>
      </c>
      <c r="F45" s="5" t="str">
        <f t="shared" si="1"/>
        <v>_84</v>
      </c>
      <c r="G45" s="5" t="str">
        <f t="shared" si="2"/>
        <v>Female_84</v>
      </c>
    </row>
    <row r="46" spans="1:7" x14ac:dyDescent="0.2">
      <c r="A46" s="1" t="s">
        <v>140</v>
      </c>
      <c r="B46" s="2">
        <v>41244</v>
      </c>
      <c r="C46" s="2">
        <v>41639</v>
      </c>
      <c r="D46" s="2" t="s">
        <v>4</v>
      </c>
      <c r="E46" s="4">
        <f t="shared" si="0"/>
        <v>12.986301369863014</v>
      </c>
      <c r="F46" s="5" t="str">
        <f t="shared" si="1"/>
        <v>_juvenile</v>
      </c>
      <c r="G46" s="5" t="str">
        <f t="shared" si="2"/>
        <v>Male_juvenile</v>
      </c>
    </row>
    <row r="47" spans="1:7" x14ac:dyDescent="0.2">
      <c r="A47" s="1" t="s">
        <v>46</v>
      </c>
      <c r="B47" s="2">
        <v>40940</v>
      </c>
      <c r="C47" s="2">
        <v>41639</v>
      </c>
      <c r="D47" s="1" t="s">
        <v>4</v>
      </c>
      <c r="E47" s="4">
        <f t="shared" si="0"/>
        <v>22.980821917808221</v>
      </c>
      <c r="F47" s="5" t="str">
        <f t="shared" si="1"/>
        <v>_juvenile</v>
      </c>
      <c r="G47" s="5" t="str">
        <f t="shared" si="2"/>
        <v>Male_juvenile</v>
      </c>
    </row>
    <row r="48" spans="1:7" x14ac:dyDescent="0.2">
      <c r="A48" s="1" t="s">
        <v>96</v>
      </c>
      <c r="B48" s="2">
        <v>39995</v>
      </c>
      <c r="C48" s="2">
        <v>41639</v>
      </c>
      <c r="D48" s="1" t="s">
        <v>4</v>
      </c>
      <c r="E48" s="4">
        <f t="shared" si="0"/>
        <v>54.049315068493144</v>
      </c>
      <c r="F48" s="5" t="str">
        <f t="shared" si="1"/>
        <v>_48</v>
      </c>
      <c r="G48" s="5" t="str">
        <f t="shared" si="2"/>
        <v>Male_48</v>
      </c>
    </row>
    <row r="49" spans="1:7" x14ac:dyDescent="0.2">
      <c r="A49" s="1" t="s">
        <v>47</v>
      </c>
      <c r="B49" s="2">
        <v>39814</v>
      </c>
      <c r="C49" s="2">
        <v>41639</v>
      </c>
      <c r="D49" s="1" t="s">
        <v>4</v>
      </c>
      <c r="E49" s="4">
        <f t="shared" si="0"/>
        <v>60</v>
      </c>
      <c r="F49" s="5" t="str">
        <f t="shared" si="1"/>
        <v>_60</v>
      </c>
      <c r="G49" s="5" t="str">
        <f t="shared" si="2"/>
        <v>Male_60</v>
      </c>
    </row>
    <row r="50" spans="1:7" x14ac:dyDescent="0.2">
      <c r="A50" s="1" t="s">
        <v>124</v>
      </c>
      <c r="B50" s="2">
        <v>37408</v>
      </c>
      <c r="C50" s="2">
        <v>41639</v>
      </c>
      <c r="D50" s="1" t="s">
        <v>7</v>
      </c>
      <c r="E50" s="4">
        <f t="shared" si="0"/>
        <v>139.1013698630137</v>
      </c>
      <c r="F50" s="5" t="str">
        <f t="shared" si="1"/>
        <v>_84</v>
      </c>
      <c r="G50" s="5" t="str">
        <f t="shared" si="2"/>
        <v>Female_84</v>
      </c>
    </row>
    <row r="51" spans="1:7" x14ac:dyDescent="0.2">
      <c r="A51" s="1" t="s">
        <v>125</v>
      </c>
      <c r="B51" s="2">
        <v>39783</v>
      </c>
      <c r="C51" s="2">
        <v>41639</v>
      </c>
      <c r="D51" s="1" t="s">
        <v>4</v>
      </c>
      <c r="E51" s="4">
        <f t="shared" si="0"/>
        <v>61.019178082191786</v>
      </c>
      <c r="F51" s="5" t="str">
        <f t="shared" si="1"/>
        <v>_60</v>
      </c>
      <c r="G51" s="5" t="str">
        <f t="shared" si="2"/>
        <v>Male_60</v>
      </c>
    </row>
    <row r="52" spans="1:7" x14ac:dyDescent="0.2">
      <c r="A52" s="1" t="s">
        <v>48</v>
      </c>
      <c r="B52" s="2">
        <v>38443</v>
      </c>
      <c r="C52" s="2">
        <v>41639</v>
      </c>
      <c r="D52" s="1" t="s">
        <v>7</v>
      </c>
      <c r="E52" s="4">
        <f t="shared" si="0"/>
        <v>105.07397260273972</v>
      </c>
      <c r="F52" s="5" t="str">
        <f t="shared" si="1"/>
        <v>_84</v>
      </c>
      <c r="G52" s="5" t="str">
        <f t="shared" si="2"/>
        <v>Female_84</v>
      </c>
    </row>
    <row r="53" spans="1:7" x14ac:dyDescent="0.2">
      <c r="A53" s="1" t="s">
        <v>49</v>
      </c>
      <c r="B53" s="2">
        <v>41122</v>
      </c>
      <c r="C53" s="2">
        <v>41639</v>
      </c>
      <c r="D53" s="1" t="s">
        <v>7</v>
      </c>
      <c r="E53" s="4">
        <f t="shared" si="0"/>
        <v>16.997260273972604</v>
      </c>
      <c r="F53" s="5" t="str">
        <f t="shared" si="1"/>
        <v>_juvenile</v>
      </c>
      <c r="G53" s="5" t="str">
        <f t="shared" si="2"/>
        <v>Female_juvenile</v>
      </c>
    </row>
    <row r="54" spans="1:7" x14ac:dyDescent="0.2">
      <c r="A54" s="1" t="s">
        <v>126</v>
      </c>
      <c r="B54" s="2">
        <v>36678</v>
      </c>
      <c r="C54" s="2">
        <v>41639</v>
      </c>
      <c r="D54" s="1" t="s">
        <v>4</v>
      </c>
      <c r="E54" s="4">
        <f t="shared" si="0"/>
        <v>163.1013698630137</v>
      </c>
      <c r="F54" s="5" t="str">
        <f t="shared" si="1"/>
        <v>_84</v>
      </c>
      <c r="G54" s="5" t="str">
        <f t="shared" si="2"/>
        <v>Male_84</v>
      </c>
    </row>
    <row r="55" spans="1:7" x14ac:dyDescent="0.2">
      <c r="A55" s="1" t="s">
        <v>141</v>
      </c>
      <c r="B55" s="2">
        <v>41153</v>
      </c>
      <c r="C55" s="2">
        <v>41639</v>
      </c>
      <c r="D55" s="2" t="s">
        <v>7</v>
      </c>
      <c r="E55" s="4">
        <f t="shared" si="0"/>
        <v>15.978082191780823</v>
      </c>
      <c r="F55" s="5" t="str">
        <f t="shared" si="1"/>
        <v>_juvenile</v>
      </c>
      <c r="G55" s="5" t="str">
        <f t="shared" si="2"/>
        <v>Female_juvenile</v>
      </c>
    </row>
    <row r="56" spans="1:7" x14ac:dyDescent="0.2">
      <c r="A56" s="1" t="s">
        <v>51</v>
      </c>
      <c r="B56" s="2">
        <v>39965</v>
      </c>
      <c r="C56" s="2">
        <v>41639</v>
      </c>
      <c r="D56" s="1" t="s">
        <v>7</v>
      </c>
      <c r="E56" s="4">
        <f t="shared" si="0"/>
        <v>55.035616438356165</v>
      </c>
      <c r="F56" s="5" t="str">
        <f t="shared" si="1"/>
        <v>_48</v>
      </c>
      <c r="G56" s="5" t="str">
        <f t="shared" si="2"/>
        <v>Female_48</v>
      </c>
    </row>
    <row r="57" spans="1:7" x14ac:dyDescent="0.2">
      <c r="A57" s="1" t="s">
        <v>52</v>
      </c>
      <c r="B57" s="2">
        <v>40179</v>
      </c>
      <c r="C57" s="2">
        <v>41639</v>
      </c>
      <c r="D57" s="1" t="s">
        <v>4</v>
      </c>
      <c r="E57" s="4">
        <f t="shared" si="0"/>
        <v>48</v>
      </c>
      <c r="F57" s="5" t="str">
        <f t="shared" si="1"/>
        <v>_48</v>
      </c>
      <c r="G57" s="5" t="str">
        <f t="shared" si="2"/>
        <v>Male_48</v>
      </c>
    </row>
    <row r="58" spans="1:7" x14ac:dyDescent="0.2">
      <c r="A58" s="1" t="s">
        <v>53</v>
      </c>
      <c r="B58" s="2">
        <v>39114</v>
      </c>
      <c r="C58" s="2">
        <v>41639</v>
      </c>
      <c r="D58" s="1" t="s">
        <v>7</v>
      </c>
      <c r="E58" s="4">
        <f t="shared" si="0"/>
        <v>83.013698630136986</v>
      </c>
      <c r="F58" s="5" t="str">
        <f t="shared" si="1"/>
        <v>_72</v>
      </c>
      <c r="G58" s="5" t="str">
        <f t="shared" si="2"/>
        <v>Female_72</v>
      </c>
    </row>
    <row r="59" spans="1:7" x14ac:dyDescent="0.2">
      <c r="A59" s="1" t="s">
        <v>137</v>
      </c>
      <c r="B59" s="2">
        <v>41579</v>
      </c>
      <c r="C59" s="2">
        <v>41639</v>
      </c>
      <c r="D59" s="2" t="s">
        <v>88</v>
      </c>
      <c r="E59" s="4">
        <f t="shared" si="0"/>
        <v>1.9726027397260273</v>
      </c>
      <c r="F59" s="5" t="str">
        <f t="shared" si="1"/>
        <v>_cub</v>
      </c>
      <c r="G59" s="5" t="str">
        <f t="shared" si="2"/>
        <v>Unknown_cub</v>
      </c>
    </row>
    <row r="60" spans="1:7" x14ac:dyDescent="0.2">
      <c r="A60" s="1" t="s">
        <v>137</v>
      </c>
      <c r="B60" s="2">
        <v>41579</v>
      </c>
      <c r="C60" s="2">
        <v>41639</v>
      </c>
      <c r="D60" s="2" t="s">
        <v>88</v>
      </c>
      <c r="E60" s="4">
        <f t="shared" si="0"/>
        <v>1.9726027397260273</v>
      </c>
      <c r="F60" s="5" t="str">
        <f t="shared" si="1"/>
        <v>_cub</v>
      </c>
      <c r="G60" s="5" t="str">
        <f t="shared" si="2"/>
        <v>Unknown_cub</v>
      </c>
    </row>
    <row r="61" spans="1:7" x14ac:dyDescent="0.2">
      <c r="A61" s="1" t="s">
        <v>127</v>
      </c>
      <c r="B61" s="2">
        <v>40544</v>
      </c>
      <c r="C61" s="2">
        <v>41639</v>
      </c>
      <c r="D61" s="1" t="s">
        <v>4</v>
      </c>
      <c r="E61" s="4">
        <f t="shared" si="0"/>
        <v>36</v>
      </c>
      <c r="F61" s="5" t="str">
        <f t="shared" si="1"/>
        <v>_36</v>
      </c>
      <c r="G61" s="5" t="str">
        <f t="shared" si="2"/>
        <v>Male_36</v>
      </c>
    </row>
    <row r="62" spans="1:7" x14ac:dyDescent="0.2">
      <c r="A62" s="1" t="s">
        <v>54</v>
      </c>
      <c r="B62" s="2">
        <v>39356</v>
      </c>
      <c r="C62" s="2">
        <v>41639</v>
      </c>
      <c r="D62" s="1" t="s">
        <v>7</v>
      </c>
      <c r="E62" s="4">
        <f t="shared" si="0"/>
        <v>75.057534246575344</v>
      </c>
      <c r="F62" s="5" t="str">
        <f t="shared" si="1"/>
        <v>_72</v>
      </c>
      <c r="G62" s="5" t="str">
        <f t="shared" si="2"/>
        <v>Female_72</v>
      </c>
    </row>
    <row r="63" spans="1:7" x14ac:dyDescent="0.2">
      <c r="A63" s="1" t="s">
        <v>55</v>
      </c>
      <c r="B63" s="2">
        <v>39234</v>
      </c>
      <c r="C63" s="2">
        <v>41639</v>
      </c>
      <c r="D63" s="1" t="s">
        <v>7</v>
      </c>
      <c r="E63" s="4">
        <f t="shared" si="0"/>
        <v>79.06849315068493</v>
      </c>
      <c r="F63" s="5" t="str">
        <f t="shared" si="1"/>
        <v>_72</v>
      </c>
      <c r="G63" s="5" t="str">
        <f t="shared" si="2"/>
        <v>Female_72</v>
      </c>
    </row>
    <row r="64" spans="1:7" x14ac:dyDescent="0.2">
      <c r="A64" s="1" t="s">
        <v>56</v>
      </c>
      <c r="B64" s="2">
        <v>40940</v>
      </c>
      <c r="C64" s="2">
        <v>41639</v>
      </c>
      <c r="D64" s="1" t="s">
        <v>7</v>
      </c>
      <c r="E64" s="4">
        <f t="shared" si="0"/>
        <v>22.980821917808221</v>
      </c>
      <c r="F64" s="5" t="str">
        <f t="shared" si="1"/>
        <v>_juvenile</v>
      </c>
      <c r="G64" s="5" t="str">
        <f t="shared" si="2"/>
        <v>Female_juvenile</v>
      </c>
    </row>
    <row r="65" spans="1:7" x14ac:dyDescent="0.2">
      <c r="A65" s="1" t="s">
        <v>58</v>
      </c>
      <c r="B65" s="2">
        <v>39114</v>
      </c>
      <c r="C65" s="2">
        <v>41639</v>
      </c>
      <c r="D65" s="1" t="s">
        <v>7</v>
      </c>
      <c r="E65" s="4">
        <f t="shared" si="0"/>
        <v>83.013698630136986</v>
      </c>
      <c r="F65" s="5" t="str">
        <f t="shared" si="1"/>
        <v>_72</v>
      </c>
      <c r="G65" s="5" t="str">
        <f t="shared" si="2"/>
        <v>Female_72</v>
      </c>
    </row>
    <row r="66" spans="1:7" x14ac:dyDescent="0.2">
      <c r="A66" s="1" t="s">
        <v>59</v>
      </c>
      <c r="B66" s="2">
        <v>39904</v>
      </c>
      <c r="C66" s="2">
        <v>41639</v>
      </c>
      <c r="D66" s="1" t="s">
        <v>7</v>
      </c>
      <c r="E66" s="4">
        <f t="shared" si="0"/>
        <v>57.041095890410958</v>
      </c>
      <c r="F66" s="5" t="str">
        <f t="shared" si="1"/>
        <v>_48</v>
      </c>
      <c r="G66" s="5" t="str">
        <f t="shared" si="2"/>
        <v>Female_48</v>
      </c>
    </row>
    <row r="67" spans="1:7" x14ac:dyDescent="0.2">
      <c r="A67" s="1" t="s">
        <v>60</v>
      </c>
      <c r="B67" s="2">
        <v>38869</v>
      </c>
      <c r="C67" s="2">
        <v>41639</v>
      </c>
      <c r="D67" s="1" t="s">
        <v>4</v>
      </c>
      <c r="E67" s="4">
        <f t="shared" ref="E67:E84" si="3">((C67-B67)/365)*12</f>
        <v>91.06849315068493</v>
      </c>
      <c r="F67" s="5" t="str">
        <f t="shared" ref="F67:F84" si="4">IF(E67&lt;=12,"_cub", IF(E67&lt;24,"_juvenile", IF(E67&lt;36,"_subadult", IF(E67&lt;48,"_36", IF(E67&lt;60,"_48", IF(E67&lt;72,"_60", IF(E67&lt;84, "_72", IF(E67&gt;=84,"_84", "NA"))))))))</f>
        <v>_84</v>
      </c>
      <c r="G67" s="5" t="str">
        <f t="shared" ref="G67:G84" si="5">D67&amp;F67</f>
        <v>Male_84</v>
      </c>
    </row>
    <row r="68" spans="1:7" x14ac:dyDescent="0.2">
      <c r="A68" s="1" t="s">
        <v>61</v>
      </c>
      <c r="B68" s="2">
        <v>40603</v>
      </c>
      <c r="C68" s="2">
        <v>41639</v>
      </c>
      <c r="D68" s="1" t="s">
        <v>4</v>
      </c>
      <c r="E68" s="4">
        <f t="shared" si="3"/>
        <v>34.060273972602737</v>
      </c>
      <c r="F68" s="5" t="str">
        <f t="shared" si="4"/>
        <v>_subadult</v>
      </c>
      <c r="G68" s="5" t="str">
        <f t="shared" si="5"/>
        <v>Male_subadult</v>
      </c>
    </row>
    <row r="69" spans="1:7" x14ac:dyDescent="0.2">
      <c r="A69" s="1" t="s">
        <v>133</v>
      </c>
      <c r="B69" s="2">
        <v>41426</v>
      </c>
      <c r="C69" s="2">
        <v>41639</v>
      </c>
      <c r="D69" s="2" t="s">
        <v>4</v>
      </c>
      <c r="E69" s="4">
        <f t="shared" si="3"/>
        <v>7.0027397260273982</v>
      </c>
      <c r="F69" s="5" t="str">
        <f t="shared" si="4"/>
        <v>_cub</v>
      </c>
      <c r="G69" s="5" t="str">
        <f t="shared" si="5"/>
        <v>Male_cub</v>
      </c>
    </row>
    <row r="70" spans="1:7" x14ac:dyDescent="0.2">
      <c r="A70" s="1" t="s">
        <v>62</v>
      </c>
      <c r="B70" s="2">
        <v>40725</v>
      </c>
      <c r="C70" s="2">
        <v>41639</v>
      </c>
      <c r="D70" s="1" t="s">
        <v>7</v>
      </c>
      <c r="E70" s="4">
        <f t="shared" si="3"/>
        <v>30.049315068493151</v>
      </c>
      <c r="F70" s="5" t="str">
        <f t="shared" si="4"/>
        <v>_subadult</v>
      </c>
      <c r="G70" s="5" t="str">
        <f t="shared" si="5"/>
        <v>Female_subadult</v>
      </c>
    </row>
    <row r="71" spans="1:7" x14ac:dyDescent="0.2">
      <c r="A71" s="1" t="s">
        <v>64</v>
      </c>
      <c r="B71" s="2">
        <v>38777</v>
      </c>
      <c r="C71" s="2">
        <v>41639</v>
      </c>
      <c r="D71" s="1" t="s">
        <v>7</v>
      </c>
      <c r="E71" s="4">
        <f t="shared" si="3"/>
        <v>94.093150684931516</v>
      </c>
      <c r="F71" s="5" t="str">
        <f t="shared" si="4"/>
        <v>_84</v>
      </c>
      <c r="G71" s="5" t="str">
        <f t="shared" si="5"/>
        <v>Female_84</v>
      </c>
    </row>
    <row r="72" spans="1:7" x14ac:dyDescent="0.2">
      <c r="A72" s="1" t="s">
        <v>135</v>
      </c>
      <c r="B72" s="2">
        <v>41456</v>
      </c>
      <c r="C72" s="2">
        <v>41639</v>
      </c>
      <c r="D72" s="2" t="s">
        <v>7</v>
      </c>
      <c r="E72" s="4">
        <f t="shared" si="3"/>
        <v>6.0164383561643842</v>
      </c>
      <c r="F72" s="5" t="str">
        <f t="shared" si="4"/>
        <v>_cub</v>
      </c>
      <c r="G72" s="5" t="str">
        <f t="shared" si="5"/>
        <v>Female_cub</v>
      </c>
    </row>
    <row r="73" spans="1:7" x14ac:dyDescent="0.2">
      <c r="A73" s="1" t="s">
        <v>115</v>
      </c>
      <c r="B73" s="2">
        <v>41456</v>
      </c>
      <c r="C73" s="2">
        <v>41639</v>
      </c>
      <c r="D73" s="2" t="s">
        <v>4</v>
      </c>
      <c r="E73" s="4">
        <f t="shared" si="3"/>
        <v>6.0164383561643842</v>
      </c>
      <c r="F73" s="5" t="str">
        <f t="shared" si="4"/>
        <v>_cub</v>
      </c>
      <c r="G73" s="5" t="str">
        <f t="shared" si="5"/>
        <v>Male_cub</v>
      </c>
    </row>
    <row r="74" spans="1:7" x14ac:dyDescent="0.2">
      <c r="A74" s="1" t="s">
        <v>128</v>
      </c>
      <c r="B74" s="2">
        <v>40695</v>
      </c>
      <c r="C74" s="2">
        <v>41639</v>
      </c>
      <c r="D74" s="1" t="s">
        <v>4</v>
      </c>
      <c r="E74" s="4">
        <f t="shared" si="3"/>
        <v>31.035616438356165</v>
      </c>
      <c r="F74" s="5" t="str">
        <f t="shared" si="4"/>
        <v>_subadult</v>
      </c>
      <c r="G74" s="5" t="str">
        <f t="shared" si="5"/>
        <v>Male_subadult</v>
      </c>
    </row>
    <row r="75" spans="1:7" x14ac:dyDescent="0.2">
      <c r="A75" s="1" t="s">
        <v>129</v>
      </c>
      <c r="B75" s="2">
        <v>41061</v>
      </c>
      <c r="C75" s="2">
        <v>41639</v>
      </c>
      <c r="D75" s="1" t="s">
        <v>4</v>
      </c>
      <c r="E75" s="4">
        <f t="shared" si="3"/>
        <v>19.002739726027396</v>
      </c>
      <c r="F75" s="5" t="str">
        <f t="shared" si="4"/>
        <v>_juvenile</v>
      </c>
      <c r="G75" s="5" t="str">
        <f t="shared" si="5"/>
        <v>Male_juvenile</v>
      </c>
    </row>
    <row r="76" spans="1:7" x14ac:dyDescent="0.2">
      <c r="A76" s="1" t="s">
        <v>130</v>
      </c>
      <c r="B76" s="2">
        <v>40513</v>
      </c>
      <c r="C76" s="2">
        <v>41639</v>
      </c>
      <c r="D76" s="1" t="s">
        <v>4</v>
      </c>
      <c r="E76" s="4">
        <f t="shared" si="3"/>
        <v>37.019178082191779</v>
      </c>
      <c r="F76" s="5" t="str">
        <f t="shared" si="4"/>
        <v>_36</v>
      </c>
      <c r="G76" s="5" t="str">
        <f t="shared" si="5"/>
        <v>Male_36</v>
      </c>
    </row>
    <row r="77" spans="1:7" x14ac:dyDescent="0.2">
      <c r="A77" s="1" t="s">
        <v>66</v>
      </c>
      <c r="B77" s="2">
        <v>39904</v>
      </c>
      <c r="C77" s="2">
        <v>41639</v>
      </c>
      <c r="D77" s="1" t="s">
        <v>4</v>
      </c>
      <c r="E77" s="4">
        <f t="shared" si="3"/>
        <v>57.041095890410958</v>
      </c>
      <c r="F77" s="5" t="str">
        <f t="shared" si="4"/>
        <v>_48</v>
      </c>
      <c r="G77" s="5" t="str">
        <f t="shared" si="5"/>
        <v>Male_48</v>
      </c>
    </row>
    <row r="78" spans="1:7" x14ac:dyDescent="0.2">
      <c r="A78" s="1" t="s">
        <v>67</v>
      </c>
      <c r="B78" s="2">
        <v>38869</v>
      </c>
      <c r="C78" s="2">
        <v>41639</v>
      </c>
      <c r="D78" s="1" t="s">
        <v>7</v>
      </c>
      <c r="E78" s="4">
        <f t="shared" si="3"/>
        <v>91.06849315068493</v>
      </c>
      <c r="F78" s="5" t="str">
        <f t="shared" si="4"/>
        <v>_84</v>
      </c>
      <c r="G78" s="5" t="str">
        <f t="shared" si="5"/>
        <v>Female_84</v>
      </c>
    </row>
    <row r="79" spans="1:7" x14ac:dyDescent="0.2">
      <c r="A79" s="1" t="s">
        <v>69</v>
      </c>
      <c r="B79" s="2">
        <v>38596</v>
      </c>
      <c r="C79" s="2">
        <v>41639</v>
      </c>
      <c r="D79" s="1" t="s">
        <v>7</v>
      </c>
      <c r="E79" s="4">
        <f t="shared" si="3"/>
        <v>100.04383561643837</v>
      </c>
      <c r="F79" s="5" t="str">
        <f t="shared" si="4"/>
        <v>_84</v>
      </c>
      <c r="G79" s="5" t="str">
        <f t="shared" si="5"/>
        <v>Female_84</v>
      </c>
    </row>
    <row r="80" spans="1:7" x14ac:dyDescent="0.2">
      <c r="A80" s="1" t="s">
        <v>70</v>
      </c>
      <c r="B80" s="2">
        <v>36678</v>
      </c>
      <c r="C80" s="2">
        <v>41639</v>
      </c>
      <c r="D80" s="1" t="s">
        <v>7</v>
      </c>
      <c r="E80" s="4">
        <f t="shared" si="3"/>
        <v>163.1013698630137</v>
      </c>
      <c r="F80" s="5" t="str">
        <f t="shared" si="4"/>
        <v>_84</v>
      </c>
      <c r="G80" s="5" t="str">
        <f t="shared" si="5"/>
        <v>Female_84</v>
      </c>
    </row>
    <row r="81" spans="1:7" x14ac:dyDescent="0.2">
      <c r="A81" s="1" t="s">
        <v>131</v>
      </c>
      <c r="B81" s="2">
        <v>37043</v>
      </c>
      <c r="C81" s="2">
        <v>41639</v>
      </c>
      <c r="D81" s="1" t="s">
        <v>4</v>
      </c>
      <c r="E81" s="4">
        <f t="shared" si="3"/>
        <v>151.1013698630137</v>
      </c>
      <c r="F81" s="5" t="str">
        <f t="shared" si="4"/>
        <v>_84</v>
      </c>
      <c r="G81" s="5" t="str">
        <f t="shared" si="5"/>
        <v>Male_84</v>
      </c>
    </row>
    <row r="82" spans="1:7" x14ac:dyDescent="0.2">
      <c r="A82" s="1" t="s">
        <v>97</v>
      </c>
      <c r="B82" s="2">
        <v>40452</v>
      </c>
      <c r="C82" s="2">
        <v>41639</v>
      </c>
      <c r="D82" s="1" t="s">
        <v>4</v>
      </c>
      <c r="E82" s="4">
        <f t="shared" si="3"/>
        <v>39.024657534246572</v>
      </c>
      <c r="F82" s="5" t="str">
        <f t="shared" si="4"/>
        <v>_36</v>
      </c>
      <c r="G82" s="5" t="str">
        <f t="shared" si="5"/>
        <v>Male_36</v>
      </c>
    </row>
    <row r="83" spans="1:7" x14ac:dyDescent="0.2">
      <c r="A83" s="1" t="s">
        <v>71</v>
      </c>
      <c r="B83" s="2">
        <v>38991</v>
      </c>
      <c r="C83" s="2">
        <v>41639</v>
      </c>
      <c r="D83" s="1" t="s">
        <v>4</v>
      </c>
      <c r="E83" s="4">
        <f t="shared" si="3"/>
        <v>87.057534246575344</v>
      </c>
      <c r="F83" s="5" t="str">
        <f t="shared" si="4"/>
        <v>_84</v>
      </c>
      <c r="G83" s="5" t="str">
        <f t="shared" si="5"/>
        <v>Male_84</v>
      </c>
    </row>
    <row r="84" spans="1:7" x14ac:dyDescent="0.2">
      <c r="A84" s="1" t="s">
        <v>72</v>
      </c>
      <c r="B84" s="2">
        <v>36100</v>
      </c>
      <c r="C84" s="2">
        <v>41639</v>
      </c>
      <c r="D84" s="1" t="s">
        <v>7</v>
      </c>
      <c r="E84" s="4">
        <f t="shared" si="3"/>
        <v>182.10410958904109</v>
      </c>
      <c r="F84" s="5" t="str">
        <f t="shared" si="4"/>
        <v>_84</v>
      </c>
      <c r="G84" s="5" t="str">
        <f t="shared" si="5"/>
        <v>Female_84</v>
      </c>
    </row>
  </sheetData>
  <autoFilter ref="A1:E1">
    <sortState ref="A2:E84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3" workbookViewId="0">
      <selection activeCell="G23" sqref="G23"/>
    </sheetView>
  </sheetViews>
  <sheetFormatPr baseColWidth="10" defaultRowHeight="15" x14ac:dyDescent="0.2"/>
  <cols>
    <col min="1" max="1" width="13.83203125" bestFit="1" customWidth="1"/>
    <col min="2" max="2" width="14.33203125" bestFit="1" customWidth="1"/>
    <col min="6" max="6" width="13.83203125" bestFit="1" customWidth="1"/>
    <col min="11" max="11" width="13.83203125" bestFit="1" customWidth="1"/>
  </cols>
  <sheetData>
    <row r="1" spans="1:14" x14ac:dyDescent="0.2">
      <c r="A1" t="s">
        <v>147</v>
      </c>
      <c r="B1" t="s">
        <v>170</v>
      </c>
      <c r="C1" t="s">
        <v>171</v>
      </c>
      <c r="D1" t="s">
        <v>174</v>
      </c>
      <c r="F1" t="s">
        <v>147</v>
      </c>
      <c r="G1" t="s">
        <v>170</v>
      </c>
      <c r="H1" t="s">
        <v>171</v>
      </c>
      <c r="I1" t="s">
        <v>174</v>
      </c>
      <c r="K1" t="s">
        <v>147</v>
      </c>
      <c r="L1" t="s">
        <v>170</v>
      </c>
      <c r="M1" t="s">
        <v>171</v>
      </c>
      <c r="N1" t="s">
        <v>174</v>
      </c>
    </row>
    <row r="2" spans="1:14" x14ac:dyDescent="0.2">
      <c r="A2" t="s">
        <v>173</v>
      </c>
      <c r="B2">
        <v>19</v>
      </c>
      <c r="C2">
        <v>2015</v>
      </c>
      <c r="D2" s="9">
        <f>B2/B$16</f>
        <v>0.21111111111111111</v>
      </c>
      <c r="F2" t="s">
        <v>173</v>
      </c>
      <c r="G2">
        <v>22</v>
      </c>
      <c r="H2">
        <v>2014</v>
      </c>
      <c r="I2" s="9">
        <f>G2/G$16</f>
        <v>0.25</v>
      </c>
      <c r="K2" t="s">
        <v>173</v>
      </c>
      <c r="L2">
        <v>12</v>
      </c>
      <c r="M2">
        <v>2013</v>
      </c>
      <c r="N2" s="9">
        <f>L2/L$16</f>
        <v>0.14457831325301204</v>
      </c>
    </row>
    <row r="3" spans="1:14" x14ac:dyDescent="0.2">
      <c r="A3" t="s">
        <v>172</v>
      </c>
      <c r="B3">
        <v>9</v>
      </c>
      <c r="C3">
        <v>2015</v>
      </c>
      <c r="D3" s="9">
        <f t="shared" ref="D3:D15" si="0">B3/B$16</f>
        <v>0.1</v>
      </c>
      <c r="F3" t="s">
        <v>172</v>
      </c>
      <c r="G3">
        <v>6</v>
      </c>
      <c r="H3">
        <v>2014</v>
      </c>
      <c r="I3" s="9">
        <f t="shared" ref="I3:I15" si="1">G3/G$16</f>
        <v>6.8181818181818177E-2</v>
      </c>
      <c r="K3" t="s">
        <v>172</v>
      </c>
      <c r="L3">
        <v>11</v>
      </c>
      <c r="M3">
        <v>2013</v>
      </c>
      <c r="N3" s="9">
        <f t="shared" ref="N3:N15" si="2">L3/L$16</f>
        <v>0.13253012048192772</v>
      </c>
    </row>
    <row r="4" spans="1:14" x14ac:dyDescent="0.2">
      <c r="A4" t="s">
        <v>157</v>
      </c>
      <c r="B4">
        <v>3</v>
      </c>
      <c r="C4">
        <v>2015</v>
      </c>
      <c r="D4" s="9">
        <f t="shared" si="0"/>
        <v>3.3333333333333333E-2</v>
      </c>
      <c r="F4" t="s">
        <v>157</v>
      </c>
      <c r="G4">
        <v>7</v>
      </c>
      <c r="H4">
        <v>2014</v>
      </c>
      <c r="I4" s="9">
        <f t="shared" si="1"/>
        <v>7.9545454545454544E-2</v>
      </c>
      <c r="K4" t="s">
        <v>157</v>
      </c>
      <c r="L4">
        <v>2</v>
      </c>
      <c r="M4">
        <v>2013</v>
      </c>
      <c r="N4" s="9">
        <f t="shared" si="2"/>
        <v>2.4096385542168676E-2</v>
      </c>
    </row>
    <row r="5" spans="1:14" x14ac:dyDescent="0.2">
      <c r="A5" t="s">
        <v>150</v>
      </c>
      <c r="B5">
        <v>7</v>
      </c>
      <c r="C5">
        <v>2015</v>
      </c>
      <c r="D5" s="9">
        <f t="shared" si="0"/>
        <v>7.7777777777777779E-2</v>
      </c>
      <c r="F5" t="s">
        <v>150</v>
      </c>
      <c r="G5">
        <v>2</v>
      </c>
      <c r="H5">
        <v>2014</v>
      </c>
      <c r="I5" s="9">
        <f t="shared" si="1"/>
        <v>2.2727272727272728E-2</v>
      </c>
      <c r="K5" t="s">
        <v>150</v>
      </c>
      <c r="L5">
        <v>0</v>
      </c>
      <c r="M5">
        <v>2013</v>
      </c>
      <c r="N5" s="9">
        <f t="shared" si="2"/>
        <v>0</v>
      </c>
    </row>
    <row r="6" spans="1:14" x14ac:dyDescent="0.2">
      <c r="A6" t="s">
        <v>151</v>
      </c>
      <c r="B6">
        <v>3</v>
      </c>
      <c r="C6">
        <v>2015</v>
      </c>
      <c r="D6" s="9">
        <f t="shared" si="0"/>
        <v>3.3333333333333333E-2</v>
      </c>
      <c r="F6" t="s">
        <v>151</v>
      </c>
      <c r="G6">
        <v>0</v>
      </c>
      <c r="H6">
        <v>2014</v>
      </c>
      <c r="I6" s="9">
        <f t="shared" si="1"/>
        <v>0</v>
      </c>
      <c r="K6" t="s">
        <v>151</v>
      </c>
      <c r="L6">
        <v>5</v>
      </c>
      <c r="M6">
        <v>2013</v>
      </c>
      <c r="N6" s="9">
        <f t="shared" si="2"/>
        <v>6.0240963855421686E-2</v>
      </c>
    </row>
    <row r="7" spans="1:14" x14ac:dyDescent="0.2">
      <c r="A7" t="s">
        <v>152</v>
      </c>
      <c r="B7">
        <v>1</v>
      </c>
      <c r="C7">
        <v>2015</v>
      </c>
      <c r="D7" s="9">
        <f t="shared" si="0"/>
        <v>1.1111111111111112E-2</v>
      </c>
      <c r="F7" t="s">
        <v>152</v>
      </c>
      <c r="G7">
        <v>5</v>
      </c>
      <c r="H7">
        <v>2014</v>
      </c>
      <c r="I7" s="9">
        <f t="shared" si="1"/>
        <v>5.6818181818181816E-2</v>
      </c>
      <c r="K7" t="s">
        <v>152</v>
      </c>
      <c r="L7">
        <v>2</v>
      </c>
      <c r="M7">
        <v>2013</v>
      </c>
      <c r="N7" s="9">
        <f t="shared" si="2"/>
        <v>2.4096385542168676E-2</v>
      </c>
    </row>
    <row r="8" spans="1:14" x14ac:dyDescent="0.2">
      <c r="A8" t="s">
        <v>153</v>
      </c>
      <c r="B8">
        <v>5</v>
      </c>
      <c r="C8">
        <v>2015</v>
      </c>
      <c r="D8" s="9">
        <f t="shared" si="0"/>
        <v>5.5555555555555552E-2</v>
      </c>
      <c r="F8" t="s">
        <v>153</v>
      </c>
      <c r="G8">
        <v>2</v>
      </c>
      <c r="H8">
        <v>2014</v>
      </c>
      <c r="I8" s="9">
        <f t="shared" si="1"/>
        <v>2.2727272727272728E-2</v>
      </c>
      <c r="K8" t="s">
        <v>153</v>
      </c>
      <c r="L8">
        <v>5</v>
      </c>
      <c r="M8">
        <v>2013</v>
      </c>
      <c r="N8" s="9">
        <f t="shared" si="2"/>
        <v>6.0240963855421686E-2</v>
      </c>
    </row>
    <row r="9" spans="1:14" x14ac:dyDescent="0.2">
      <c r="A9" t="s">
        <v>154</v>
      </c>
      <c r="B9">
        <v>23</v>
      </c>
      <c r="C9">
        <v>2015</v>
      </c>
      <c r="D9" s="9">
        <f t="shared" si="0"/>
        <v>0.25555555555555554</v>
      </c>
      <c r="F9" t="s">
        <v>154</v>
      </c>
      <c r="G9">
        <v>20</v>
      </c>
      <c r="H9">
        <v>2014</v>
      </c>
      <c r="I9" s="9">
        <f t="shared" si="1"/>
        <v>0.22727272727272727</v>
      </c>
      <c r="K9" t="s">
        <v>154</v>
      </c>
      <c r="L9">
        <v>18</v>
      </c>
      <c r="M9">
        <v>2013</v>
      </c>
      <c r="N9" s="9">
        <f t="shared" si="2"/>
        <v>0.21686746987951808</v>
      </c>
    </row>
    <row r="10" spans="1:14" x14ac:dyDescent="0.2">
      <c r="A10" t="s">
        <v>169</v>
      </c>
      <c r="B10">
        <v>0</v>
      </c>
      <c r="C10">
        <v>2015</v>
      </c>
      <c r="D10" s="9">
        <f t="shared" si="0"/>
        <v>0</v>
      </c>
      <c r="F10" t="s">
        <v>169</v>
      </c>
      <c r="G10">
        <v>2</v>
      </c>
      <c r="H10">
        <v>2014</v>
      </c>
      <c r="I10" s="9">
        <f t="shared" si="1"/>
        <v>2.2727272727272728E-2</v>
      </c>
      <c r="K10" t="s">
        <v>169</v>
      </c>
      <c r="L10">
        <v>3</v>
      </c>
      <c r="M10">
        <v>2013</v>
      </c>
      <c r="N10" s="9">
        <f t="shared" si="2"/>
        <v>3.614457831325301E-2</v>
      </c>
    </row>
    <row r="11" spans="1:14" x14ac:dyDescent="0.2">
      <c r="A11" t="s">
        <v>158</v>
      </c>
      <c r="B11">
        <v>2</v>
      </c>
      <c r="C11">
        <v>2015</v>
      </c>
      <c r="D11" s="9">
        <f t="shared" si="0"/>
        <v>2.2222222222222223E-2</v>
      </c>
      <c r="F11" t="s">
        <v>158</v>
      </c>
      <c r="G11">
        <v>2</v>
      </c>
      <c r="H11">
        <v>2014</v>
      </c>
      <c r="I11" s="9">
        <f t="shared" si="1"/>
        <v>2.2727272727272728E-2</v>
      </c>
      <c r="K11" t="s">
        <v>158</v>
      </c>
      <c r="L11">
        <v>4</v>
      </c>
      <c r="M11">
        <v>2013</v>
      </c>
      <c r="N11" s="9">
        <f t="shared" si="2"/>
        <v>4.8192771084337352E-2</v>
      </c>
    </row>
    <row r="12" spans="1:14" x14ac:dyDescent="0.2">
      <c r="A12" t="s">
        <v>159</v>
      </c>
      <c r="B12">
        <v>1</v>
      </c>
      <c r="C12">
        <v>2015</v>
      </c>
      <c r="D12" s="9">
        <f t="shared" si="0"/>
        <v>1.1111111111111112E-2</v>
      </c>
      <c r="F12" t="s">
        <v>159</v>
      </c>
      <c r="G12">
        <v>1</v>
      </c>
      <c r="H12">
        <v>2014</v>
      </c>
      <c r="I12" s="9">
        <f t="shared" si="1"/>
        <v>1.1363636363636364E-2</v>
      </c>
      <c r="K12" t="s">
        <v>159</v>
      </c>
      <c r="L12">
        <v>4</v>
      </c>
      <c r="M12">
        <v>2013</v>
      </c>
      <c r="N12" s="9">
        <f t="shared" si="2"/>
        <v>4.8192771084337352E-2</v>
      </c>
    </row>
    <row r="13" spans="1:14" x14ac:dyDescent="0.2">
      <c r="A13" t="s">
        <v>168</v>
      </c>
      <c r="B13">
        <v>0</v>
      </c>
      <c r="C13">
        <v>2015</v>
      </c>
      <c r="D13" s="9">
        <f t="shared" si="0"/>
        <v>0</v>
      </c>
      <c r="F13" t="s">
        <v>168</v>
      </c>
      <c r="G13">
        <v>5</v>
      </c>
      <c r="H13">
        <v>2014</v>
      </c>
      <c r="I13" s="9">
        <f t="shared" si="1"/>
        <v>5.6818181818181816E-2</v>
      </c>
      <c r="K13" t="s">
        <v>168</v>
      </c>
      <c r="L13">
        <v>5</v>
      </c>
      <c r="M13">
        <v>2013</v>
      </c>
      <c r="N13" s="9">
        <f t="shared" si="2"/>
        <v>6.0240963855421686E-2</v>
      </c>
    </row>
    <row r="14" spans="1:14" x14ac:dyDescent="0.2">
      <c r="A14" t="s">
        <v>160</v>
      </c>
      <c r="B14">
        <v>5</v>
      </c>
      <c r="C14">
        <v>2015</v>
      </c>
      <c r="D14" s="9">
        <f t="shared" si="0"/>
        <v>5.5555555555555552E-2</v>
      </c>
      <c r="F14" t="s">
        <v>160</v>
      </c>
      <c r="G14">
        <v>4</v>
      </c>
      <c r="H14">
        <v>2014</v>
      </c>
      <c r="I14" s="9">
        <f t="shared" si="1"/>
        <v>4.5454545454545456E-2</v>
      </c>
      <c r="K14" t="s">
        <v>160</v>
      </c>
      <c r="L14">
        <v>2</v>
      </c>
      <c r="M14">
        <v>2013</v>
      </c>
      <c r="N14" s="9">
        <f t="shared" si="2"/>
        <v>2.4096385542168676E-2</v>
      </c>
    </row>
    <row r="15" spans="1:14" x14ac:dyDescent="0.2">
      <c r="A15" t="s">
        <v>161</v>
      </c>
      <c r="B15">
        <v>12</v>
      </c>
      <c r="C15">
        <v>2015</v>
      </c>
      <c r="D15" s="9">
        <f t="shared" si="0"/>
        <v>0.13333333333333333</v>
      </c>
      <c r="F15" t="s">
        <v>161</v>
      </c>
      <c r="G15">
        <v>10</v>
      </c>
      <c r="H15">
        <v>2014</v>
      </c>
      <c r="I15" s="9">
        <f t="shared" si="1"/>
        <v>0.11363636363636363</v>
      </c>
      <c r="K15" t="s">
        <v>161</v>
      </c>
      <c r="L15">
        <v>10</v>
      </c>
      <c r="M15">
        <v>2013</v>
      </c>
      <c r="N15" s="9">
        <f t="shared" si="2"/>
        <v>0.12048192771084337</v>
      </c>
    </row>
    <row r="16" spans="1:14" x14ac:dyDescent="0.2">
      <c r="A16" t="s">
        <v>175</v>
      </c>
      <c r="B16">
        <f>SUM(B2:B15)</f>
        <v>90</v>
      </c>
      <c r="F16" t="s">
        <v>175</v>
      </c>
      <c r="G16">
        <f>SUM(G2:G15)</f>
        <v>88</v>
      </c>
      <c r="K16" t="s">
        <v>175</v>
      </c>
      <c r="L16">
        <f>SUM(L2:L15)</f>
        <v>83</v>
      </c>
    </row>
    <row r="20" spans="1:4" x14ac:dyDescent="0.2">
      <c r="A20" s="10" t="s">
        <v>147</v>
      </c>
      <c r="B20" s="10" t="s">
        <v>176</v>
      </c>
      <c r="C20" s="10" t="s">
        <v>177</v>
      </c>
      <c r="D20" s="10" t="s">
        <v>178</v>
      </c>
    </row>
    <row r="21" spans="1:4" x14ac:dyDescent="0.2">
      <c r="A21" s="10" t="s">
        <v>173</v>
      </c>
      <c r="B21" s="11">
        <f>AVERAGE(D2,I2,N2)</f>
        <v>0.20189647478804107</v>
      </c>
      <c r="C21" s="12">
        <f>2010*B21</f>
        <v>405.81191432396253</v>
      </c>
      <c r="D21" s="10">
        <f>ROUND(B21*71,0)</f>
        <v>14</v>
      </c>
    </row>
    <row r="22" spans="1:4" x14ac:dyDescent="0.2">
      <c r="A22" s="10" t="s">
        <v>172</v>
      </c>
      <c r="B22" s="11">
        <f t="shared" ref="B22:B33" si="3">AVERAGE(D3,I3,N3)</f>
        <v>0.10023731288791531</v>
      </c>
      <c r="C22" s="12">
        <f t="shared" ref="C22:C34" si="4">2010*B22</f>
        <v>201.47699890470977</v>
      </c>
      <c r="D22" s="10">
        <f t="shared" ref="D22:D34" si="5">ROUND(B22*71,0)</f>
        <v>7</v>
      </c>
    </row>
    <row r="23" spans="1:4" x14ac:dyDescent="0.2">
      <c r="A23" s="10" t="s">
        <v>157</v>
      </c>
      <c r="B23" s="11">
        <f t="shared" si="3"/>
        <v>4.5658391140318853E-2</v>
      </c>
      <c r="C23" s="12">
        <f t="shared" si="4"/>
        <v>91.773366192040896</v>
      </c>
      <c r="D23" s="10">
        <f t="shared" si="5"/>
        <v>3</v>
      </c>
    </row>
    <row r="24" spans="1:4" x14ac:dyDescent="0.2">
      <c r="A24" s="10" t="s">
        <v>150</v>
      </c>
      <c r="B24" s="11">
        <f t="shared" si="3"/>
        <v>3.3501683501683505E-2</v>
      </c>
      <c r="C24" s="12">
        <f t="shared" si="4"/>
        <v>67.338383838383848</v>
      </c>
      <c r="D24" s="10">
        <f t="shared" si="5"/>
        <v>2</v>
      </c>
    </row>
    <row r="25" spans="1:4" x14ac:dyDescent="0.2">
      <c r="A25" s="10" t="s">
        <v>151</v>
      </c>
      <c r="B25" s="11">
        <f t="shared" si="3"/>
        <v>3.1191432396251672E-2</v>
      </c>
      <c r="C25" s="12">
        <f t="shared" si="4"/>
        <v>62.69477911646586</v>
      </c>
      <c r="D25" s="10">
        <f t="shared" si="5"/>
        <v>2</v>
      </c>
    </row>
    <row r="26" spans="1:4" x14ac:dyDescent="0.2">
      <c r="A26" s="10" t="s">
        <v>152</v>
      </c>
      <c r="B26" s="11">
        <f t="shared" si="3"/>
        <v>3.0675226157153863E-2</v>
      </c>
      <c r="C26" s="12">
        <f t="shared" si="4"/>
        <v>61.657204575879263</v>
      </c>
      <c r="D26" s="10">
        <f t="shared" si="5"/>
        <v>2</v>
      </c>
    </row>
    <row r="27" spans="1:4" x14ac:dyDescent="0.2">
      <c r="A27" s="10" t="s">
        <v>153</v>
      </c>
      <c r="B27" s="11">
        <f t="shared" si="3"/>
        <v>4.6174597379416656E-2</v>
      </c>
      <c r="C27" s="12">
        <f t="shared" si="4"/>
        <v>92.810940732627472</v>
      </c>
      <c r="D27" s="10">
        <f t="shared" si="5"/>
        <v>3</v>
      </c>
    </row>
    <row r="28" spans="1:4" x14ac:dyDescent="0.2">
      <c r="A28" s="10" t="s">
        <v>154</v>
      </c>
      <c r="B28" s="11">
        <f t="shared" si="3"/>
        <v>0.23323191756926698</v>
      </c>
      <c r="C28" s="12">
        <f t="shared" si="4"/>
        <v>468.79615431422661</v>
      </c>
      <c r="D28" s="10">
        <f t="shared" si="5"/>
        <v>17</v>
      </c>
    </row>
    <row r="29" spans="1:4" x14ac:dyDescent="0.2">
      <c r="A29" s="10" t="s">
        <v>169</v>
      </c>
      <c r="B29" s="11">
        <f t="shared" si="3"/>
        <v>1.9623950346841914E-2</v>
      </c>
      <c r="C29" s="12">
        <f t="shared" si="4"/>
        <v>39.444140197152244</v>
      </c>
      <c r="D29" s="10">
        <f t="shared" si="5"/>
        <v>1</v>
      </c>
    </row>
    <row r="30" spans="1:4" x14ac:dyDescent="0.2">
      <c r="A30" s="10" t="s">
        <v>158</v>
      </c>
      <c r="B30" s="11">
        <f t="shared" si="3"/>
        <v>3.1047422011277432E-2</v>
      </c>
      <c r="C30" s="12">
        <f t="shared" si="4"/>
        <v>62.40531824266764</v>
      </c>
      <c r="D30" s="10">
        <f t="shared" si="5"/>
        <v>2</v>
      </c>
    </row>
    <row r="31" spans="1:4" x14ac:dyDescent="0.2">
      <c r="A31" s="10" t="s">
        <v>159</v>
      </c>
      <c r="B31" s="11">
        <f t="shared" si="3"/>
        <v>2.3555839519694938E-2</v>
      </c>
      <c r="C31" s="12">
        <f t="shared" si="4"/>
        <v>47.347237434586823</v>
      </c>
      <c r="D31" s="10">
        <f t="shared" si="5"/>
        <v>2</v>
      </c>
    </row>
    <row r="32" spans="1:4" x14ac:dyDescent="0.2">
      <c r="A32" s="10" t="s">
        <v>168</v>
      </c>
      <c r="B32" s="11">
        <f t="shared" si="3"/>
        <v>3.9019715224534506E-2</v>
      </c>
      <c r="C32" s="12">
        <f t="shared" si="4"/>
        <v>78.429627601314351</v>
      </c>
      <c r="D32" s="10">
        <f t="shared" si="5"/>
        <v>3</v>
      </c>
    </row>
    <row r="33" spans="1:4" x14ac:dyDescent="0.2">
      <c r="A33" s="10" t="s">
        <v>160</v>
      </c>
      <c r="B33" s="11">
        <f t="shared" si="3"/>
        <v>4.1702162184089897E-2</v>
      </c>
      <c r="C33" s="12">
        <f t="shared" si="4"/>
        <v>83.821345990020689</v>
      </c>
      <c r="D33" s="10">
        <f t="shared" si="5"/>
        <v>3</v>
      </c>
    </row>
    <row r="34" spans="1:4" x14ac:dyDescent="0.2">
      <c r="A34" s="10" t="s">
        <v>161</v>
      </c>
      <c r="B34" s="11">
        <f>AVERAGE(D15,I15,N15)</f>
        <v>0.12248387489351344</v>
      </c>
      <c r="C34" s="12">
        <f t="shared" si="4"/>
        <v>246.19258853596202</v>
      </c>
      <c r="D34" s="10">
        <f t="shared" si="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2014</vt:lpstr>
      <vt:lpstr>2013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gbalme@panthera.org</dc:creator>
  <cp:lastModifiedBy>Ross Pitman</cp:lastModifiedBy>
  <dcterms:created xsi:type="dcterms:W3CDTF">2016-04-20T12:11:02Z</dcterms:created>
  <dcterms:modified xsi:type="dcterms:W3CDTF">2016-05-20T12:46:34Z</dcterms:modified>
</cp:coreProperties>
</file>